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ome\Downloads\"/>
    </mc:Choice>
  </mc:AlternateContent>
  <xr:revisionPtr revIDLastSave="0" documentId="13_ncr:1_{80FB77E4-9DEA-40A5-92D7-42B5A92AE984}" xr6:coauthVersionLast="45" xr6:coauthVersionMax="45" xr10:uidLastSave="{00000000-0000-0000-0000-000000000000}"/>
  <bookViews>
    <workbookView xWindow="20760" yWindow="216" windowWidth="15120" windowHeight="11760" firstSheet="4" activeTab="5" xr2:uid="{00000000-000D-0000-FFFF-FFFF00000000}"/>
  </bookViews>
  <sheets>
    <sheet name="Sheet1" sheetId="1" r:id="rId1"/>
    <sheet name="Category" sheetId="2" r:id="rId2"/>
    <sheet name="Sub-Category" sheetId="4" r:id="rId3"/>
    <sheet name="Chart line graph" sheetId="5" r:id="rId4"/>
    <sheet name="Goals vs successful rate" sheetId="6" r:id="rId5"/>
    <sheet name="Bonus Statistical Analysis" sheetId="7" r:id="rId6"/>
  </sheets>
  <definedNames>
    <definedName name="_xlnm._FilterDatabase" localSheetId="0" hidden="1">Sheet1!$A$1:$T$4115</definedName>
    <definedName name="_xlchart.v1.0" hidden="1">'Bonus Statistical Analysis'!$C$1</definedName>
    <definedName name="_xlchart.v1.1" hidden="1">'Bonus Statistical Analysis'!$C$2:$C$2186</definedName>
    <definedName name="_xlchart.v1.2" hidden="1">'Bonus Statistical Analysis'!$G$1</definedName>
    <definedName name="_xlchart.v1.3" hidden="1">'Bonus Statistical Analysis'!$G$2:$G$2186</definedName>
  </definedNames>
  <calcPr calcId="191029"/>
  <pivotCaches>
    <pivotCache cacheId="4" r:id="rId7"/>
    <pivotCache cacheId="5" r:id="rId8"/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018" i="1" l="1"/>
  <c r="O2529" i="1"/>
  <c r="O2366" i="1"/>
  <c r="O1918" i="1"/>
  <c r="O1917" i="1"/>
  <c r="O1914" i="1"/>
  <c r="O1911" i="1"/>
  <c r="O1906" i="1"/>
  <c r="O1901" i="1"/>
  <c r="O1897" i="1"/>
  <c r="O1892" i="1"/>
  <c r="O1877" i="1"/>
  <c r="O1871" i="1"/>
  <c r="O1862" i="1"/>
  <c r="O1854" i="1"/>
  <c r="O1849" i="1"/>
  <c r="O1839" i="1"/>
  <c r="O1826" i="1"/>
  <c r="O1808" i="1"/>
  <c r="O1802" i="1"/>
  <c r="O1794" i="1"/>
  <c r="O1754" i="1"/>
  <c r="O1744" i="1"/>
  <c r="O1734" i="1"/>
  <c r="O1727" i="1"/>
  <c r="O1720" i="1"/>
  <c r="O1714" i="1"/>
  <c r="O1711" i="1"/>
  <c r="O1703" i="1"/>
  <c r="O1693" i="1"/>
  <c r="O1674" i="1"/>
  <c r="O1648" i="1"/>
  <c r="O1646" i="1"/>
  <c r="O1644" i="1"/>
  <c r="O1640" i="1"/>
  <c r="O1621" i="1"/>
  <c r="O1617" i="1"/>
  <c r="O1612" i="1"/>
  <c r="O1592" i="1"/>
  <c r="O1582" i="1"/>
  <c r="O1570" i="1"/>
  <c r="O1561" i="1"/>
  <c r="O1554" i="1"/>
  <c r="O1544" i="1"/>
  <c r="O1534" i="1"/>
  <c r="O1528" i="1"/>
  <c r="O1523" i="1"/>
  <c r="O1520" i="1"/>
  <c r="O1514" i="1"/>
  <c r="O1505" i="1"/>
  <c r="O1501" i="1"/>
  <c r="O1496" i="1"/>
  <c r="O1492" i="1"/>
  <c r="O1487" i="1"/>
  <c r="O1486" i="1"/>
  <c r="O1483" i="1"/>
  <c r="O1476" i="1"/>
  <c r="O1458" i="1"/>
  <c r="O1455" i="1"/>
  <c r="O1454" i="1"/>
  <c r="O1451" i="1"/>
  <c r="O1448" i="1"/>
  <c r="O1437" i="1"/>
  <c r="O1433" i="1"/>
  <c r="O1431" i="1"/>
  <c r="O1430" i="1"/>
  <c r="O1423" i="1"/>
  <c r="O1418" i="1"/>
  <c r="O1419" i="1"/>
  <c r="O1399" i="1"/>
  <c r="O1394" i="1"/>
  <c r="O1376" i="1"/>
  <c r="O1369" i="1"/>
  <c r="O1366" i="1"/>
  <c r="O1357" i="1"/>
  <c r="O1346" i="1"/>
  <c r="O1333" i="1"/>
  <c r="O1322" i="1"/>
  <c r="O1298" i="1"/>
  <c r="O1296" i="1"/>
  <c r="O1293" i="1"/>
  <c r="O1285" i="1"/>
  <c r="O1270" i="1"/>
  <c r="O1267" i="1"/>
  <c r="O1250" i="1"/>
  <c r="O1251" i="1"/>
  <c r="O1249" i="1"/>
  <c r="O1227" i="1"/>
  <c r="O1226" i="1"/>
  <c r="O1215" i="1"/>
  <c r="O1214" i="1"/>
  <c r="O1203" i="1"/>
  <c r="O1199" i="1"/>
  <c r="O1190" i="1"/>
  <c r="O1186" i="1"/>
  <c r="O1172" i="1"/>
  <c r="O1170" i="1"/>
  <c r="O1158" i="1"/>
  <c r="O1156" i="1"/>
  <c r="O1151" i="1"/>
  <c r="O1144" i="1"/>
  <c r="O1145" i="1"/>
  <c r="O1139" i="1"/>
  <c r="O1136" i="1"/>
  <c r="O1134" i="1"/>
  <c r="O1129" i="1"/>
  <c r="O1117" i="1"/>
  <c r="O1118" i="1"/>
  <c r="O1119" i="1"/>
  <c r="O1115" i="1"/>
  <c r="O1114" i="1"/>
  <c r="O1102" i="1"/>
  <c r="O1103" i="1"/>
  <c r="O1100" i="1"/>
  <c r="O1095" i="1"/>
  <c r="O1089" i="1"/>
  <c r="O1087" i="1"/>
  <c r="O1078" i="1"/>
  <c r="O1076" i="1"/>
  <c r="O1073" i="1"/>
  <c r="O1063" i="1"/>
  <c r="O1052" i="1"/>
  <c r="O1044" i="1"/>
  <c r="O1043" i="1"/>
  <c r="O1042" i="1"/>
  <c r="O1038" i="1"/>
  <c r="O1033" i="1"/>
  <c r="O1013" i="1"/>
  <c r="O1010" i="1"/>
  <c r="O1002" i="1"/>
  <c r="O997" i="1"/>
  <c r="O996" i="1"/>
  <c r="O995" i="1"/>
  <c r="O993" i="1"/>
  <c r="O991" i="1"/>
  <c r="O988" i="1"/>
  <c r="O981" i="1"/>
  <c r="O975" i="1"/>
  <c r="O969" i="1"/>
  <c r="O960" i="1"/>
  <c r="O959" i="1"/>
  <c r="O942" i="1"/>
  <c r="O922" i="1"/>
  <c r="O923" i="1"/>
  <c r="O924" i="1"/>
  <c r="O925" i="1"/>
  <c r="O919" i="1"/>
  <c r="O915" i="1"/>
  <c r="O912" i="1"/>
  <c r="O909" i="1"/>
  <c r="O908" i="1"/>
  <c r="O902" i="1"/>
  <c r="O897" i="1"/>
  <c r="O895" i="1"/>
  <c r="O887" i="1"/>
  <c r="O876" i="1"/>
  <c r="O877" i="1"/>
  <c r="O863" i="1"/>
  <c r="O857" i="1"/>
  <c r="O845" i="1"/>
  <c r="O843" i="1"/>
  <c r="O840" i="1"/>
  <c r="O834" i="1"/>
  <c r="O833" i="1"/>
  <c r="O832" i="1"/>
  <c r="O828" i="1"/>
  <c r="O823" i="1"/>
  <c r="O822" i="1"/>
  <c r="O820" i="1"/>
  <c r="O819" i="1"/>
  <c r="O811" i="1"/>
  <c r="O810" i="1"/>
  <c r="O804" i="1"/>
  <c r="O793" i="1"/>
  <c r="O753" i="1"/>
  <c r="O752" i="1"/>
  <c r="O749" i="1"/>
  <c r="O735" i="1"/>
  <c r="O733" i="1"/>
  <c r="O727" i="1"/>
  <c r="O722" i="1"/>
  <c r="O714" i="1"/>
  <c r="O712" i="1"/>
  <c r="O711" i="1"/>
  <c r="O709" i="1"/>
  <c r="O699" i="1"/>
  <c r="O700" i="1"/>
  <c r="O664" i="1"/>
  <c r="O665" i="1"/>
  <c r="O666" i="1"/>
  <c r="O667" i="1"/>
  <c r="O668" i="1"/>
  <c r="O661" i="1"/>
  <c r="O659" i="1"/>
  <c r="O657" i="1"/>
  <c r="O641" i="1"/>
  <c r="O635" i="1"/>
  <c r="O625" i="1"/>
  <c r="O598" i="1"/>
  <c r="O599" i="1"/>
  <c r="O597" i="1"/>
  <c r="O594" i="1"/>
  <c r="O593" i="1"/>
  <c r="O588" i="1"/>
  <c r="O587" i="1"/>
  <c r="O583" i="1"/>
  <c r="O578" i="1"/>
  <c r="O571" i="1"/>
  <c r="O565" i="1"/>
  <c r="O562" i="1"/>
  <c r="O561" i="1"/>
  <c r="O558" i="1"/>
  <c r="O551" i="1"/>
  <c r="O552" i="1"/>
  <c r="O549" i="1"/>
  <c r="O538" i="1"/>
  <c r="O526" i="1"/>
  <c r="O501" i="1"/>
  <c r="O502" i="1"/>
  <c r="O485" i="1"/>
  <c r="O471" i="1"/>
  <c r="O464" i="1"/>
  <c r="O460" i="1"/>
  <c r="O459" i="1"/>
  <c r="O450" i="1"/>
  <c r="O449" i="1"/>
  <c r="O434" i="1"/>
  <c r="O425" i="1"/>
  <c r="O422" i="1"/>
  <c r="O413" i="1"/>
  <c r="O41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916" i="1"/>
  <c r="O1915" i="1"/>
  <c r="O1913" i="1"/>
  <c r="O1912" i="1"/>
  <c r="O1910" i="1"/>
  <c r="O1909" i="1"/>
  <c r="O1908" i="1"/>
  <c r="O1905" i="1"/>
  <c r="O1904" i="1"/>
  <c r="O1903" i="1"/>
  <c r="O1902" i="1"/>
  <c r="O1900" i="1"/>
  <c r="O1899" i="1"/>
  <c r="O1898" i="1"/>
  <c r="O1895" i="1"/>
  <c r="O1896" i="1"/>
  <c r="O1894" i="1"/>
  <c r="O1893" i="1"/>
  <c r="O1891" i="1"/>
  <c r="O1890" i="1"/>
  <c r="O1889" i="1"/>
  <c r="O1888" i="1"/>
  <c r="O1887" i="1"/>
  <c r="O1886" i="1"/>
  <c r="O1885" i="1"/>
  <c r="O1884" i="1"/>
  <c r="O1883" i="1"/>
  <c r="O1882" i="1"/>
  <c r="O1880" i="1"/>
  <c r="O1881" i="1"/>
  <c r="O1879" i="1"/>
  <c r="O1878" i="1"/>
  <c r="O1876" i="1"/>
  <c r="O1875" i="1"/>
  <c r="O1874" i="1"/>
  <c r="O1873" i="1"/>
  <c r="O1872" i="1"/>
  <c r="O1870" i="1"/>
  <c r="O1869" i="1"/>
  <c r="O1868" i="1"/>
  <c r="O1867" i="1"/>
  <c r="O1866" i="1"/>
  <c r="O1865" i="1"/>
  <c r="O1864" i="1"/>
  <c r="O1863" i="1"/>
  <c r="O1861" i="1"/>
  <c r="O1860" i="1"/>
  <c r="O1859" i="1"/>
  <c r="O1858" i="1"/>
  <c r="O1856" i="1"/>
  <c r="O1855" i="1"/>
  <c r="O1853" i="1"/>
  <c r="O1852" i="1"/>
  <c r="O1851" i="1"/>
  <c r="O1850" i="1"/>
  <c r="O1848" i="1"/>
  <c r="O1847" i="1"/>
  <c r="O1846" i="1"/>
  <c r="O1845" i="1"/>
  <c r="O1842" i="1"/>
  <c r="O1841" i="1"/>
  <c r="O1840" i="1"/>
  <c r="O1838" i="1"/>
  <c r="O1837" i="1"/>
  <c r="O1836" i="1"/>
  <c r="O1835" i="1"/>
  <c r="O1834" i="1"/>
  <c r="O1832" i="1"/>
  <c r="O1830" i="1"/>
  <c r="O1831" i="1"/>
  <c r="O1829" i="1"/>
  <c r="O1828" i="1"/>
  <c r="O1827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7" i="1"/>
  <c r="O1806" i="1"/>
  <c r="O1805" i="1"/>
  <c r="O1804" i="1"/>
  <c r="O1803" i="1"/>
  <c r="O1801" i="1"/>
  <c r="O1800" i="1"/>
  <c r="O1798" i="1"/>
  <c r="O1799" i="1"/>
  <c r="O1797" i="1"/>
  <c r="O1796" i="1"/>
  <c r="O1795" i="1"/>
  <c r="O1793" i="1"/>
  <c r="O1792" i="1"/>
  <c r="O1791" i="1"/>
  <c r="O1790" i="1"/>
  <c r="O1789" i="1"/>
  <c r="O1787" i="1"/>
  <c r="O1786" i="1"/>
  <c r="O1785" i="1"/>
  <c r="O1784" i="1"/>
  <c r="O1783" i="1"/>
  <c r="O1782" i="1"/>
  <c r="O1781" i="1"/>
  <c r="O1780" i="1"/>
  <c r="O1779" i="1"/>
  <c r="O1777" i="1"/>
  <c r="O1778" i="1"/>
  <c r="O1776" i="1"/>
  <c r="O1775" i="1"/>
  <c r="O1774" i="1"/>
  <c r="O1773" i="1"/>
  <c r="O1772" i="1"/>
  <c r="O1771" i="1"/>
  <c r="O1769" i="1"/>
  <c r="O1770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2" i="1"/>
  <c r="O1751" i="1"/>
  <c r="O1749" i="1"/>
  <c r="O1750" i="1"/>
  <c r="O1748" i="1"/>
  <c r="O1747" i="1"/>
  <c r="O1746" i="1"/>
  <c r="O1745" i="1"/>
  <c r="O1742" i="1"/>
  <c r="O1741" i="1"/>
  <c r="O1739" i="1"/>
  <c r="O1740" i="1"/>
  <c r="O1737" i="1"/>
  <c r="O1738" i="1"/>
  <c r="O1735" i="1"/>
  <c r="O1736" i="1"/>
  <c r="O1732" i="1"/>
  <c r="O1733" i="1"/>
  <c r="O1731" i="1"/>
  <c r="O1730" i="1"/>
  <c r="O1728" i="1"/>
  <c r="O1726" i="1"/>
  <c r="O1725" i="1"/>
  <c r="O1724" i="1"/>
  <c r="O1723" i="1"/>
  <c r="O1722" i="1"/>
  <c r="O1721" i="1"/>
  <c r="O1719" i="1"/>
  <c r="O1718" i="1"/>
  <c r="O1717" i="1"/>
  <c r="O1716" i="1"/>
  <c r="O1715" i="1"/>
  <c r="O1713" i="1"/>
  <c r="O1712" i="1"/>
  <c r="O1710" i="1"/>
  <c r="O1709" i="1"/>
  <c r="O1708" i="1"/>
  <c r="O1707" i="1"/>
  <c r="O1706" i="1"/>
  <c r="O1705" i="1"/>
  <c r="O1704" i="1"/>
  <c r="O1702" i="1"/>
  <c r="O1701" i="1"/>
  <c r="O1700" i="1"/>
  <c r="O1699" i="1"/>
  <c r="O1698" i="1"/>
  <c r="O1697" i="1"/>
  <c r="O1696" i="1"/>
  <c r="O1695" i="1"/>
  <c r="O1694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5" i="1"/>
  <c r="O1673" i="1"/>
  <c r="O1672" i="1"/>
  <c r="O1671" i="1"/>
  <c r="O1670" i="1"/>
  <c r="O1669" i="1"/>
  <c r="O1668" i="1"/>
  <c r="O1666" i="1"/>
  <c r="O1665" i="1"/>
  <c r="O1664" i="1"/>
  <c r="O1663" i="1"/>
  <c r="O1662" i="1"/>
  <c r="O1660" i="1"/>
  <c r="O1661" i="1"/>
  <c r="O1658" i="1"/>
  <c r="O1659" i="1"/>
  <c r="O1657" i="1"/>
  <c r="O1656" i="1"/>
  <c r="O1655" i="1"/>
  <c r="O1654" i="1"/>
  <c r="O1653" i="1"/>
  <c r="O1652" i="1"/>
  <c r="O1651" i="1"/>
  <c r="O1650" i="1"/>
  <c r="O1649" i="1"/>
  <c r="O1647" i="1"/>
  <c r="O1645" i="1"/>
  <c r="O1643" i="1"/>
  <c r="O1642" i="1"/>
  <c r="O1639" i="1"/>
  <c r="O1638" i="1"/>
  <c r="O1637" i="1"/>
  <c r="O1636" i="1"/>
  <c r="O1635" i="1"/>
  <c r="O1634" i="1"/>
  <c r="O1633" i="1"/>
  <c r="O1632" i="1"/>
  <c r="O1631" i="1"/>
  <c r="O1630" i="1"/>
  <c r="O1628" i="1"/>
  <c r="O1627" i="1"/>
  <c r="O1626" i="1"/>
  <c r="O1625" i="1"/>
  <c r="O1624" i="1"/>
  <c r="O1623" i="1"/>
  <c r="O1622" i="1"/>
  <c r="O1620" i="1"/>
  <c r="O1619" i="1"/>
  <c r="O1618" i="1"/>
  <c r="O1616" i="1"/>
  <c r="O1615" i="1"/>
  <c r="O1614" i="1"/>
  <c r="O1613" i="1"/>
  <c r="O1610" i="1"/>
  <c r="O1608" i="1"/>
  <c r="O1607" i="1"/>
  <c r="O1606" i="1"/>
  <c r="O1605" i="1"/>
  <c r="O1604" i="1"/>
  <c r="O1603" i="1"/>
  <c r="O1601" i="1"/>
  <c r="O1600" i="1"/>
  <c r="O1599" i="1"/>
  <c r="O1598" i="1"/>
  <c r="O1594" i="1"/>
  <c r="O1595" i="1"/>
  <c r="O1596" i="1"/>
  <c r="O1597" i="1"/>
  <c r="O1593" i="1"/>
  <c r="O1591" i="1"/>
  <c r="O1590" i="1"/>
  <c r="O1589" i="1"/>
  <c r="O1588" i="1"/>
  <c r="O1587" i="1"/>
  <c r="O1586" i="1"/>
  <c r="O1585" i="1"/>
  <c r="O1584" i="1"/>
  <c r="O1583" i="1"/>
  <c r="O1581" i="1"/>
  <c r="O1580" i="1"/>
  <c r="O1579" i="1"/>
  <c r="O1578" i="1"/>
  <c r="O1577" i="1"/>
  <c r="O1576" i="1"/>
  <c r="O1574" i="1"/>
  <c r="O1575" i="1"/>
  <c r="O1573" i="1"/>
  <c r="O1572" i="1"/>
  <c r="O1571" i="1"/>
  <c r="O1569" i="1"/>
  <c r="O1568" i="1"/>
  <c r="O1567" i="1"/>
  <c r="O1566" i="1"/>
  <c r="O1565" i="1"/>
  <c r="O1564" i="1"/>
  <c r="O1563" i="1"/>
  <c r="O1562" i="1"/>
  <c r="O1560" i="1"/>
  <c r="O1559" i="1"/>
  <c r="O1558" i="1"/>
  <c r="O1557" i="1"/>
  <c r="O1556" i="1"/>
  <c r="O1555" i="1"/>
  <c r="O1553" i="1"/>
  <c r="O1552" i="1"/>
  <c r="O1551" i="1"/>
  <c r="O1550" i="1"/>
  <c r="O1549" i="1"/>
  <c r="O1548" i="1"/>
  <c r="O1547" i="1"/>
  <c r="O1546" i="1"/>
  <c r="O1545" i="1"/>
  <c r="O1542" i="1"/>
  <c r="O1543" i="1"/>
  <c r="O1541" i="1"/>
  <c r="O1540" i="1"/>
  <c r="O1539" i="1"/>
  <c r="O1538" i="1"/>
  <c r="O1536" i="1"/>
  <c r="O1535" i="1"/>
  <c r="O1533" i="1"/>
  <c r="O1532" i="1"/>
  <c r="O1531" i="1"/>
  <c r="O1530" i="1"/>
  <c r="O1529" i="1"/>
  <c r="O1527" i="1"/>
  <c r="O1526" i="1"/>
  <c r="O1525" i="1"/>
  <c r="O1524" i="1"/>
  <c r="O1522" i="1"/>
  <c r="O1521" i="1"/>
  <c r="O1519" i="1"/>
  <c r="O1518" i="1"/>
  <c r="O1517" i="1"/>
  <c r="O1516" i="1"/>
  <c r="O1515" i="1"/>
  <c r="O1513" i="1"/>
  <c r="O1512" i="1"/>
  <c r="O1511" i="1"/>
  <c r="O1509" i="1"/>
  <c r="O1510" i="1"/>
  <c r="O1508" i="1"/>
  <c r="O1507" i="1"/>
  <c r="O1506" i="1"/>
  <c r="O1504" i="1"/>
  <c r="O1503" i="1"/>
  <c r="O1502" i="1"/>
  <c r="O1500" i="1"/>
  <c r="O1499" i="1"/>
  <c r="O1498" i="1"/>
  <c r="O1497" i="1"/>
  <c r="O1495" i="1"/>
  <c r="O1494" i="1"/>
  <c r="O1493" i="1"/>
  <c r="O1491" i="1"/>
  <c r="O1490" i="1"/>
  <c r="O1489" i="1"/>
  <c r="O1488" i="1"/>
  <c r="O1485" i="1"/>
  <c r="O1484" i="1"/>
  <c r="O1482" i="1"/>
  <c r="O1480" i="1"/>
  <c r="O1481" i="1"/>
  <c r="O1479" i="1"/>
  <c r="O1477" i="1"/>
  <c r="O1478" i="1"/>
  <c r="O1475" i="1"/>
  <c r="O1474" i="1"/>
  <c r="O1473" i="1"/>
  <c r="O1472" i="1"/>
  <c r="O1471" i="1"/>
  <c r="O1470" i="1"/>
  <c r="O1468" i="1"/>
  <c r="O1469" i="1"/>
  <c r="O1467" i="1"/>
  <c r="O1466" i="1"/>
  <c r="O1465" i="1"/>
  <c r="O1464" i="1"/>
  <c r="O1463" i="1"/>
  <c r="O1462" i="1"/>
  <c r="O1461" i="1"/>
  <c r="O1459" i="1"/>
  <c r="O1457" i="1"/>
  <c r="O1456" i="1"/>
  <c r="O1453" i="1"/>
  <c r="O1452" i="1"/>
  <c r="O1449" i="1"/>
  <c r="O1450" i="1"/>
  <c r="O1447" i="1"/>
  <c r="O1446" i="1"/>
  <c r="O1445" i="1"/>
  <c r="O1444" i="1"/>
  <c r="O1443" i="1"/>
  <c r="O1442" i="1"/>
  <c r="O1441" i="1"/>
  <c r="O1439" i="1"/>
  <c r="O1440" i="1"/>
  <c r="O1438" i="1"/>
  <c r="O1436" i="1"/>
  <c r="O1435" i="1"/>
  <c r="O1434" i="1"/>
  <c r="O1432" i="1"/>
  <c r="O1429" i="1"/>
  <c r="O1428" i="1"/>
  <c r="O1427" i="1"/>
  <c r="O1426" i="1"/>
  <c r="O1425" i="1"/>
  <c r="O1420" i="1"/>
  <c r="O1421" i="1"/>
  <c r="O1416" i="1"/>
  <c r="O1417" i="1"/>
  <c r="O1415" i="1"/>
  <c r="O1414" i="1"/>
  <c r="O1413" i="1"/>
  <c r="O1412" i="1"/>
  <c r="O1411" i="1"/>
  <c r="O1410" i="1"/>
  <c r="O1409" i="1"/>
  <c r="O1408" i="1"/>
  <c r="O1401" i="1"/>
  <c r="O1402" i="1"/>
  <c r="O1403" i="1"/>
  <c r="O1404" i="1"/>
  <c r="O1405" i="1"/>
  <c r="O1406" i="1"/>
  <c r="O1407" i="1"/>
  <c r="O1400" i="1"/>
  <c r="O1398" i="1"/>
  <c r="O1397" i="1"/>
  <c r="O1396" i="1"/>
  <c r="O1395" i="1"/>
  <c r="O1393" i="1"/>
  <c r="O1392" i="1"/>
  <c r="O1391" i="1"/>
  <c r="O1390" i="1"/>
  <c r="O1389" i="1"/>
  <c r="O1388" i="1"/>
  <c r="O1386" i="1"/>
  <c r="O1385" i="1"/>
  <c r="O1384" i="1"/>
  <c r="O1383" i="1"/>
  <c r="O1382" i="1"/>
  <c r="O1381" i="1"/>
  <c r="O1380" i="1"/>
  <c r="O1379" i="1"/>
  <c r="O1377" i="1"/>
  <c r="O1378" i="1"/>
  <c r="O1375" i="1"/>
  <c r="O1374" i="1"/>
  <c r="O1372" i="1"/>
  <c r="O1373" i="1"/>
  <c r="O1371" i="1"/>
  <c r="O1370" i="1"/>
  <c r="O1368" i="1"/>
  <c r="O1367" i="1"/>
  <c r="O1365" i="1"/>
  <c r="O1364" i="1"/>
  <c r="O1363" i="1"/>
  <c r="O1362" i="1"/>
  <c r="O1361" i="1"/>
  <c r="O1360" i="1"/>
  <c r="O1359" i="1"/>
  <c r="O1358" i="1"/>
  <c r="O1355" i="1"/>
  <c r="O1354" i="1"/>
  <c r="O1353" i="1"/>
  <c r="O1352" i="1"/>
  <c r="O1351" i="1"/>
  <c r="O1350" i="1"/>
  <c r="O1349" i="1"/>
  <c r="O1348" i="1"/>
  <c r="O1347" i="1"/>
  <c r="O1344" i="1"/>
  <c r="O1345" i="1"/>
  <c r="O1343" i="1"/>
  <c r="O1342" i="1"/>
  <c r="O1341" i="1"/>
  <c r="O1340" i="1"/>
  <c r="O1339" i="1"/>
  <c r="O1338" i="1"/>
  <c r="O1337" i="1"/>
  <c r="O1335" i="1"/>
  <c r="O1336" i="1"/>
  <c r="O1334" i="1"/>
  <c r="O1332" i="1"/>
  <c r="O1331" i="1"/>
  <c r="O1330" i="1"/>
  <c r="O1329" i="1"/>
  <c r="O1328" i="1"/>
  <c r="O1327" i="1"/>
  <c r="O1326" i="1"/>
  <c r="O1325" i="1"/>
  <c r="O1324" i="1"/>
  <c r="O1323" i="1"/>
  <c r="O1321" i="1"/>
  <c r="O1320" i="1"/>
  <c r="O1319" i="1"/>
  <c r="O1318" i="1"/>
  <c r="O1317" i="1"/>
  <c r="O1316" i="1"/>
  <c r="O1315" i="1"/>
  <c r="O1313" i="1"/>
  <c r="O1314" i="1"/>
  <c r="O1312" i="1"/>
  <c r="O1311" i="1"/>
  <c r="O1310" i="1"/>
  <c r="O1309" i="1"/>
  <c r="O1308" i="1"/>
  <c r="O1307" i="1"/>
  <c r="O1306" i="1"/>
  <c r="O1305" i="1"/>
  <c r="O1304" i="1"/>
  <c r="O1300" i="1"/>
  <c r="O1301" i="1"/>
  <c r="O1302" i="1"/>
  <c r="O1299" i="1"/>
  <c r="O1297" i="1"/>
  <c r="O1295" i="1"/>
  <c r="O1294" i="1"/>
  <c r="O1291" i="1"/>
  <c r="O1292" i="1"/>
  <c r="O1290" i="1"/>
  <c r="O1289" i="1"/>
  <c r="O1288" i="1"/>
  <c r="O1287" i="1"/>
  <c r="O1286" i="1"/>
  <c r="O1283" i="1"/>
  <c r="O1284" i="1"/>
  <c r="O1282" i="1"/>
  <c r="O1280" i="1"/>
  <c r="O1281" i="1"/>
  <c r="O1279" i="1"/>
  <c r="O1278" i="1"/>
  <c r="O1275" i="1"/>
  <c r="O1276" i="1"/>
  <c r="O1274" i="1"/>
  <c r="O1273" i="1"/>
  <c r="O1272" i="1"/>
  <c r="O1271" i="1"/>
  <c r="O1269" i="1"/>
  <c r="O1268" i="1"/>
  <c r="O1266" i="1"/>
  <c r="O1265" i="1"/>
  <c r="O1264" i="1"/>
  <c r="O1263" i="1"/>
  <c r="O1252" i="1"/>
  <c r="O1253" i="1"/>
  <c r="O1254" i="1"/>
  <c r="O1255" i="1"/>
  <c r="O1256" i="1"/>
  <c r="O1257" i="1"/>
  <c r="O1258" i="1"/>
  <c r="O1259" i="1"/>
  <c r="O1260" i="1"/>
  <c r="O1261" i="1"/>
  <c r="O1262" i="1"/>
  <c r="O1248" i="1"/>
  <c r="O1247" i="1"/>
  <c r="O1246" i="1"/>
  <c r="O1245" i="1"/>
  <c r="O1244" i="1"/>
  <c r="O1243" i="1"/>
  <c r="O1242" i="1"/>
  <c r="O1241" i="1"/>
  <c r="O1239" i="1"/>
  <c r="O1240" i="1"/>
  <c r="O1238" i="1"/>
  <c r="O1237" i="1"/>
  <c r="O1236" i="1"/>
  <c r="O1235" i="1"/>
  <c r="O1234" i="1"/>
  <c r="O1233" i="1"/>
  <c r="O1232" i="1"/>
  <c r="O1229" i="1"/>
  <c r="O1230" i="1"/>
  <c r="O1231" i="1"/>
  <c r="O1228" i="1"/>
  <c r="O1225" i="1"/>
  <c r="O1224" i="1"/>
  <c r="O1223" i="1"/>
  <c r="O1222" i="1"/>
  <c r="O1221" i="1"/>
  <c r="O1219" i="1"/>
  <c r="O1218" i="1"/>
  <c r="O1217" i="1"/>
  <c r="O1216" i="1"/>
  <c r="O1213" i="1"/>
  <c r="O1212" i="1"/>
  <c r="O1211" i="1"/>
  <c r="O1210" i="1"/>
  <c r="O1209" i="1"/>
  <c r="O1208" i="1"/>
  <c r="O1205" i="1"/>
  <c r="O1206" i="1"/>
  <c r="O1207" i="1"/>
  <c r="O1204" i="1"/>
  <c r="O1202" i="1"/>
  <c r="O1201" i="1"/>
  <c r="O1200" i="1"/>
  <c r="O1198" i="1"/>
  <c r="O1197" i="1"/>
  <c r="O1196" i="1"/>
  <c r="O1195" i="1"/>
  <c r="O1193" i="1"/>
  <c r="O1192" i="1"/>
  <c r="O1191" i="1"/>
  <c r="O1189" i="1"/>
  <c r="O1188" i="1"/>
  <c r="O1187" i="1"/>
  <c r="O1185" i="1"/>
  <c r="O1184" i="1"/>
  <c r="O1183" i="1"/>
  <c r="O1182" i="1"/>
  <c r="O1181" i="1"/>
  <c r="O1180" i="1"/>
  <c r="O1179" i="1"/>
  <c r="O1174" i="1"/>
  <c r="O1175" i="1"/>
  <c r="O1176" i="1"/>
  <c r="O1177" i="1"/>
  <c r="O1173" i="1"/>
  <c r="O1171" i="1"/>
  <c r="O1169" i="1"/>
  <c r="O1165" i="1"/>
  <c r="O1166" i="1"/>
  <c r="O1167" i="1"/>
  <c r="O1168" i="1"/>
  <c r="O1164" i="1"/>
  <c r="O1161" i="1"/>
  <c r="O1162" i="1"/>
  <c r="O1163" i="1"/>
  <c r="O1160" i="1"/>
  <c r="O1157" i="1"/>
  <c r="O1155" i="1"/>
  <c r="O1154" i="1"/>
  <c r="O1153" i="1"/>
  <c r="O1152" i="1"/>
  <c r="O1150" i="1"/>
  <c r="O1146" i="1"/>
  <c r="O1147" i="1"/>
  <c r="O1148" i="1"/>
  <c r="O1149" i="1"/>
  <c r="O1143" i="1"/>
  <c r="O1142" i="1"/>
  <c r="O1141" i="1"/>
  <c r="O1140" i="1"/>
  <c r="O1138" i="1"/>
  <c r="O1137" i="1"/>
  <c r="O1135" i="1"/>
  <c r="O1132" i="1"/>
  <c r="O1133" i="1"/>
  <c r="O1131" i="1"/>
  <c r="O1130" i="1"/>
  <c r="O1128" i="1"/>
  <c r="O1127" i="1"/>
  <c r="O1125" i="1"/>
  <c r="O1126" i="1"/>
  <c r="O1124" i="1"/>
  <c r="O1123" i="1"/>
  <c r="O1120" i="1"/>
  <c r="O1121" i="1"/>
  <c r="O1122" i="1"/>
  <c r="O1116" i="1"/>
  <c r="O1113" i="1"/>
  <c r="O1112" i="1"/>
  <c r="O1111" i="1"/>
  <c r="O1110" i="1"/>
  <c r="O1104" i="1"/>
  <c r="O1105" i="1"/>
  <c r="O1106" i="1"/>
  <c r="O1107" i="1"/>
  <c r="O1108" i="1"/>
  <c r="O1109" i="1"/>
  <c r="O1101" i="1"/>
  <c r="O1099" i="1"/>
  <c r="O1098" i="1"/>
  <c r="O1097" i="1"/>
  <c r="O1096" i="1"/>
  <c r="O1094" i="1"/>
  <c r="O1091" i="1"/>
  <c r="O1092" i="1"/>
  <c r="O1093" i="1"/>
  <c r="O1090" i="1"/>
  <c r="O1088" i="1"/>
  <c r="O1086" i="1"/>
  <c r="O1085" i="1"/>
  <c r="O1084" i="1"/>
  <c r="O1083" i="1"/>
  <c r="O1082" i="1"/>
  <c r="O1081" i="1"/>
  <c r="O1080" i="1"/>
  <c r="O1079" i="1"/>
  <c r="O1077" i="1"/>
  <c r="O1074" i="1"/>
  <c r="O1075" i="1"/>
  <c r="O1072" i="1"/>
  <c r="O1071" i="1"/>
  <c r="O1070" i="1"/>
  <c r="O1069" i="1"/>
  <c r="O1068" i="1"/>
  <c r="O1066" i="1"/>
  <c r="O1067" i="1"/>
  <c r="O1065" i="1"/>
  <c r="O1064" i="1"/>
  <c r="O1062" i="1"/>
  <c r="O1061" i="1"/>
  <c r="O1060" i="1"/>
  <c r="O1059" i="1"/>
  <c r="O1053" i="1"/>
  <c r="O1054" i="1"/>
  <c r="O1055" i="1"/>
  <c r="O1056" i="1"/>
  <c r="O1057" i="1"/>
  <c r="O1058" i="1"/>
  <c r="O1051" i="1"/>
  <c r="O1050" i="1"/>
  <c r="O1049" i="1"/>
  <c r="O1048" i="1"/>
  <c r="O1047" i="1"/>
  <c r="O1045" i="1"/>
  <c r="O1046" i="1"/>
  <c r="O1040" i="1"/>
  <c r="O1041" i="1"/>
  <c r="O1039" i="1"/>
  <c r="O1037" i="1"/>
  <c r="O1036" i="1"/>
  <c r="O1034" i="1"/>
  <c r="O1035" i="1"/>
  <c r="O1032" i="1"/>
  <c r="O1030" i="1"/>
  <c r="O1031" i="1"/>
  <c r="O1029" i="1"/>
  <c r="O1028" i="1"/>
  <c r="O1027" i="1"/>
  <c r="O1025" i="1"/>
  <c r="O1026" i="1"/>
  <c r="O1024" i="1"/>
  <c r="O1022" i="1"/>
  <c r="O1023" i="1"/>
  <c r="O1021" i="1"/>
  <c r="O1019" i="1"/>
  <c r="O1018" i="1"/>
  <c r="O1017" i="1"/>
  <c r="O1014" i="1"/>
  <c r="O1015" i="1"/>
  <c r="O1016" i="1"/>
  <c r="O1012" i="1"/>
  <c r="O1011" i="1"/>
  <c r="O1009" i="1"/>
  <c r="O1008" i="1"/>
  <c r="O1007" i="1"/>
  <c r="O1006" i="1"/>
  <c r="O1005" i="1"/>
  <c r="O1004" i="1"/>
  <c r="O1003" i="1"/>
  <c r="O1001" i="1"/>
  <c r="O1000" i="1"/>
  <c r="O999" i="1"/>
  <c r="O998" i="1"/>
  <c r="O994" i="1"/>
  <c r="O992" i="1"/>
  <c r="O990" i="1"/>
  <c r="O989" i="1"/>
  <c r="O985" i="1"/>
  <c r="O986" i="1"/>
  <c r="O987" i="1"/>
  <c r="O984" i="1"/>
  <c r="O983" i="1"/>
  <c r="O982" i="1"/>
  <c r="O978" i="1"/>
  <c r="O979" i="1"/>
  <c r="O980" i="1"/>
  <c r="O977" i="1"/>
  <c r="O976" i="1"/>
  <c r="O972" i="1"/>
  <c r="O973" i="1"/>
  <c r="O974" i="1"/>
  <c r="O971" i="1"/>
  <c r="O970" i="1"/>
  <c r="O966" i="1"/>
  <c r="O967" i="1"/>
  <c r="O968" i="1"/>
  <c r="O965" i="1"/>
  <c r="O964" i="1"/>
  <c r="O963" i="1"/>
  <c r="O961" i="1"/>
  <c r="O962" i="1"/>
  <c r="O958" i="1"/>
  <c r="O957" i="1"/>
  <c r="O956" i="1"/>
  <c r="O955" i="1"/>
  <c r="O954" i="1"/>
  <c r="O953" i="1"/>
  <c r="O952" i="1"/>
  <c r="O948" i="1"/>
  <c r="O949" i="1"/>
  <c r="O950" i="1"/>
  <c r="O951" i="1"/>
  <c r="O947" i="1"/>
  <c r="O946" i="1"/>
  <c r="O943" i="1"/>
  <c r="O944" i="1"/>
  <c r="O945" i="1"/>
  <c r="O941" i="1"/>
  <c r="O938" i="1"/>
  <c r="O939" i="1"/>
  <c r="O940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21" i="1"/>
  <c r="O920" i="1"/>
  <c r="O918" i="1"/>
  <c r="O916" i="1"/>
  <c r="O914" i="1"/>
  <c r="O913" i="1"/>
  <c r="O911" i="1"/>
  <c r="O910" i="1"/>
  <c r="O907" i="1"/>
  <c r="O906" i="1"/>
  <c r="O905" i="1"/>
  <c r="O904" i="1"/>
  <c r="O903" i="1"/>
  <c r="O901" i="1"/>
  <c r="O900" i="1"/>
  <c r="O898" i="1"/>
  <c r="O899" i="1"/>
  <c r="O896" i="1"/>
  <c r="O894" i="1"/>
  <c r="O891" i="1"/>
  <c r="O892" i="1"/>
  <c r="O893" i="1"/>
  <c r="O890" i="1"/>
  <c r="O888" i="1"/>
  <c r="O889" i="1"/>
  <c r="O886" i="1"/>
  <c r="O885" i="1"/>
  <c r="O878" i="1"/>
  <c r="O879" i="1"/>
  <c r="O880" i="1"/>
  <c r="O881" i="1"/>
  <c r="O882" i="1"/>
  <c r="O883" i="1"/>
  <c r="O875" i="1"/>
  <c r="O874" i="1"/>
  <c r="O873" i="1"/>
  <c r="O872" i="1"/>
  <c r="O871" i="1"/>
  <c r="O870" i="1"/>
  <c r="O869" i="1"/>
  <c r="O868" i="1"/>
  <c r="O867" i="1"/>
  <c r="O866" i="1"/>
  <c r="O864" i="1"/>
  <c r="O865" i="1"/>
  <c r="O862" i="1"/>
  <c r="O861" i="1"/>
  <c r="O858" i="1"/>
  <c r="O859" i="1"/>
  <c r="O856" i="1"/>
  <c r="O855" i="1"/>
  <c r="O853" i="1"/>
  <c r="O854" i="1"/>
  <c r="O852" i="1"/>
  <c r="O848" i="1"/>
  <c r="O849" i="1"/>
  <c r="O850" i="1"/>
  <c r="O851" i="1"/>
  <c r="O847" i="1"/>
  <c r="O846" i="1"/>
  <c r="O844" i="1"/>
  <c r="O842" i="1"/>
  <c r="O841" i="1"/>
  <c r="O839" i="1"/>
  <c r="O835" i="1"/>
  <c r="O836" i="1"/>
  <c r="O837" i="1"/>
  <c r="O838" i="1"/>
  <c r="O829" i="1"/>
  <c r="O830" i="1"/>
  <c r="O831" i="1"/>
  <c r="O827" i="1"/>
  <c r="O824" i="1"/>
  <c r="O825" i="1"/>
  <c r="O826" i="1"/>
  <c r="O821" i="1"/>
  <c r="O818" i="1"/>
  <c r="O815" i="1"/>
  <c r="O816" i="1"/>
  <c r="O817" i="1"/>
  <c r="O814" i="1"/>
  <c r="O813" i="1"/>
  <c r="O812" i="1"/>
  <c r="O809" i="1"/>
  <c r="O808" i="1"/>
  <c r="O805" i="1"/>
  <c r="O806" i="1"/>
  <c r="O807" i="1"/>
  <c r="O794" i="1"/>
  <c r="O795" i="1"/>
  <c r="O796" i="1"/>
  <c r="O797" i="1"/>
  <c r="O798" i="1"/>
  <c r="O799" i="1"/>
  <c r="O800" i="1"/>
  <c r="O801" i="1"/>
  <c r="O802" i="1"/>
  <c r="O803" i="1"/>
  <c r="O792" i="1"/>
  <c r="O791" i="1"/>
  <c r="O790" i="1"/>
  <c r="O789" i="1"/>
  <c r="O788" i="1"/>
  <c r="O787" i="1"/>
  <c r="O786" i="1"/>
  <c r="O785" i="1"/>
  <c r="O783" i="1"/>
  <c r="O784" i="1"/>
  <c r="O782" i="1"/>
  <c r="O781" i="1"/>
  <c r="O780" i="1"/>
  <c r="O778" i="1"/>
  <c r="O779" i="1"/>
  <c r="O777" i="1"/>
  <c r="O776" i="1"/>
  <c r="O775" i="1"/>
  <c r="O774" i="1"/>
  <c r="O770" i="1"/>
  <c r="O771" i="1"/>
  <c r="O772" i="1"/>
  <c r="O773" i="1"/>
  <c r="O768" i="1"/>
  <c r="O769" i="1"/>
  <c r="O767" i="1"/>
  <c r="O766" i="1"/>
  <c r="O765" i="1"/>
  <c r="O757" i="1"/>
  <c r="O758" i="1"/>
  <c r="O759" i="1"/>
  <c r="O760" i="1"/>
  <c r="O761" i="1"/>
  <c r="O762" i="1"/>
  <c r="O763" i="1"/>
  <c r="O764" i="1"/>
  <c r="O756" i="1"/>
  <c r="O755" i="1"/>
  <c r="O754" i="1"/>
  <c r="O750" i="1"/>
  <c r="O751" i="1"/>
  <c r="O746" i="1"/>
  <c r="O747" i="1"/>
  <c r="O745" i="1"/>
  <c r="O744" i="1"/>
  <c r="O743" i="1"/>
  <c r="O736" i="1"/>
  <c r="O737" i="1"/>
  <c r="O738" i="1"/>
  <c r="O739" i="1"/>
  <c r="O740" i="1"/>
  <c r="O741" i="1"/>
  <c r="O742" i="1"/>
  <c r="O734" i="1"/>
  <c r="O732" i="1"/>
  <c r="O731" i="1"/>
  <c r="O729" i="1"/>
  <c r="O730" i="1"/>
  <c r="O728" i="1"/>
  <c r="O726" i="1"/>
  <c r="O724" i="1"/>
  <c r="O725" i="1"/>
  <c r="O723" i="1"/>
  <c r="O721" i="1"/>
  <c r="O719" i="1"/>
  <c r="O720" i="1"/>
  <c r="O718" i="1"/>
  <c r="O715" i="1"/>
  <c r="O716" i="1"/>
  <c r="O717" i="1"/>
  <c r="O713" i="1"/>
  <c r="O710" i="1"/>
  <c r="O708" i="1"/>
  <c r="O707" i="1"/>
  <c r="O701" i="1"/>
  <c r="O702" i="1"/>
  <c r="O703" i="1"/>
  <c r="O704" i="1"/>
  <c r="O705" i="1"/>
  <c r="O706" i="1"/>
  <c r="O697" i="1"/>
  <c r="O698" i="1"/>
  <c r="O696" i="1"/>
  <c r="O695" i="1"/>
  <c r="O694" i="1"/>
  <c r="O693" i="1"/>
  <c r="O692" i="1"/>
  <c r="O691" i="1"/>
  <c r="O687" i="1"/>
  <c r="O688" i="1"/>
  <c r="O689" i="1"/>
  <c r="O690" i="1"/>
  <c r="O686" i="1"/>
  <c r="O685" i="1"/>
  <c r="O684" i="1"/>
  <c r="O683" i="1"/>
  <c r="O682" i="1"/>
  <c r="O681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63" i="1"/>
  <c r="O662" i="1"/>
  <c r="O660" i="1"/>
  <c r="O658" i="1"/>
  <c r="O656" i="1"/>
  <c r="O655" i="1"/>
  <c r="O654" i="1"/>
  <c r="O645" i="1"/>
  <c r="O646" i="1"/>
  <c r="O647" i="1"/>
  <c r="O648" i="1"/>
  <c r="O649" i="1"/>
  <c r="O650" i="1"/>
  <c r="O651" i="1"/>
  <c r="O652" i="1"/>
  <c r="O653" i="1"/>
  <c r="O644" i="1"/>
  <c r="O643" i="1"/>
  <c r="O642" i="1"/>
  <c r="O637" i="1"/>
  <c r="O638" i="1"/>
  <c r="O639" i="1"/>
  <c r="O640" i="1"/>
  <c r="O636" i="1"/>
  <c r="O634" i="1"/>
  <c r="O633" i="1"/>
  <c r="O632" i="1"/>
  <c r="O631" i="1"/>
  <c r="O626" i="1"/>
  <c r="O627" i="1"/>
  <c r="O628" i="1"/>
  <c r="O629" i="1"/>
  <c r="O630" i="1"/>
  <c r="O623" i="1"/>
  <c r="O624" i="1"/>
  <c r="O622" i="1"/>
  <c r="O621" i="1"/>
  <c r="O620" i="1"/>
  <c r="O619" i="1"/>
  <c r="O618" i="1"/>
  <c r="O617" i="1"/>
  <c r="O614" i="1"/>
  <c r="O615" i="1"/>
  <c r="O616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596" i="1"/>
  <c r="O595" i="1"/>
  <c r="O592" i="1"/>
  <c r="O591" i="1"/>
  <c r="O590" i="1"/>
  <c r="O589" i="1"/>
  <c r="O586" i="1"/>
  <c r="O584" i="1"/>
  <c r="O585" i="1"/>
  <c r="O582" i="1"/>
  <c r="O581" i="1"/>
  <c r="O580" i="1"/>
  <c r="O579" i="1"/>
  <c r="O577" i="1"/>
  <c r="O576" i="1"/>
  <c r="O575" i="1"/>
  <c r="O574" i="1"/>
  <c r="O572" i="1"/>
  <c r="O573" i="1"/>
  <c r="O570" i="1"/>
  <c r="O569" i="1"/>
  <c r="O568" i="1"/>
  <c r="O567" i="1"/>
  <c r="O566" i="1"/>
  <c r="O564" i="1"/>
  <c r="O563" i="1"/>
  <c r="O560" i="1"/>
  <c r="O559" i="1"/>
  <c r="O553" i="1"/>
  <c r="O554" i="1"/>
  <c r="O555" i="1"/>
  <c r="O556" i="1"/>
  <c r="O550" i="1"/>
  <c r="O548" i="1"/>
  <c r="O547" i="1"/>
  <c r="O539" i="1"/>
  <c r="O540" i="1"/>
  <c r="O541" i="1"/>
  <c r="O542" i="1"/>
  <c r="O543" i="1"/>
  <c r="O544" i="1"/>
  <c r="O545" i="1"/>
  <c r="O546" i="1"/>
  <c r="O537" i="1"/>
  <c r="O536" i="1"/>
  <c r="O535" i="1"/>
  <c r="O534" i="1"/>
  <c r="O533" i="1"/>
  <c r="O527" i="1"/>
  <c r="O528" i="1"/>
  <c r="O529" i="1"/>
  <c r="O530" i="1"/>
  <c r="O531" i="1"/>
  <c r="O525" i="1"/>
  <c r="O522" i="1"/>
  <c r="O523" i="1"/>
  <c r="O524" i="1"/>
  <c r="O521" i="1"/>
  <c r="O520" i="1"/>
  <c r="O519" i="1"/>
  <c r="O518" i="1"/>
  <c r="O515" i="1"/>
  <c r="O516" i="1"/>
  <c r="O517" i="1"/>
  <c r="O514" i="1"/>
  <c r="O513" i="1"/>
  <c r="O512" i="1"/>
  <c r="O511" i="1"/>
  <c r="O510" i="1"/>
  <c r="O503" i="1"/>
  <c r="O504" i="1"/>
  <c r="O505" i="1"/>
  <c r="O506" i="1"/>
  <c r="O507" i="1"/>
  <c r="O508" i="1"/>
  <c r="O509" i="1"/>
  <c r="O500" i="1"/>
  <c r="O499" i="1"/>
  <c r="O498" i="1"/>
  <c r="O497" i="1"/>
  <c r="O491" i="1"/>
  <c r="O492" i="1"/>
  <c r="O493" i="1"/>
  <c r="O494" i="1"/>
  <c r="O495" i="1"/>
  <c r="O496" i="1"/>
  <c r="O490" i="1"/>
  <c r="O489" i="1"/>
  <c r="O488" i="1"/>
  <c r="O486" i="1"/>
  <c r="O487" i="1"/>
  <c r="O484" i="1"/>
  <c r="O483" i="1"/>
  <c r="O479" i="1"/>
  <c r="O480" i="1"/>
  <c r="O481" i="1"/>
  <c r="O482" i="1"/>
  <c r="O478" i="1"/>
  <c r="O476" i="1"/>
  <c r="O477" i="1"/>
  <c r="O475" i="1"/>
  <c r="O474" i="1"/>
  <c r="O472" i="1"/>
  <c r="O473" i="1"/>
  <c r="O468" i="1"/>
  <c r="O469" i="1"/>
  <c r="O470" i="1"/>
  <c r="O467" i="1"/>
  <c r="O466" i="1"/>
  <c r="O465" i="1"/>
  <c r="O463" i="1"/>
  <c r="O461" i="1"/>
  <c r="O462" i="1"/>
  <c r="O458" i="1"/>
  <c r="O453" i="1"/>
  <c r="O454" i="1"/>
  <c r="O455" i="1"/>
  <c r="O456" i="1"/>
  <c r="O457" i="1"/>
  <c r="O452" i="1"/>
  <c r="O451" i="1"/>
  <c r="O448" i="1"/>
  <c r="O447" i="1"/>
  <c r="O446" i="1"/>
  <c r="O445" i="1"/>
  <c r="O444" i="1"/>
  <c r="O439" i="1"/>
  <c r="O440" i="1"/>
  <c r="O441" i="1"/>
  <c r="O442" i="1"/>
  <c r="O443" i="1"/>
  <c r="O438" i="1"/>
  <c r="O435" i="1"/>
  <c r="O436" i="1"/>
  <c r="O437" i="1"/>
  <c r="O432" i="1"/>
  <c r="O433" i="1"/>
  <c r="O431" i="1"/>
  <c r="O426" i="1"/>
  <c r="O427" i="1"/>
  <c r="O428" i="1"/>
  <c r="O429" i="1"/>
  <c r="O430" i="1"/>
  <c r="O424" i="1"/>
  <c r="O423" i="1"/>
  <c r="O420" i="1"/>
  <c r="O421" i="1"/>
  <c r="O419" i="1"/>
  <c r="O418" i="1"/>
  <c r="O417" i="1"/>
  <c r="O416" i="1"/>
  <c r="O415" i="1"/>
  <c r="O414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3436" i="1"/>
  <c r="O2888" i="1"/>
  <c r="O2861" i="1"/>
  <c r="O2823" i="1"/>
  <c r="O2508" i="1"/>
  <c r="O2431" i="1"/>
  <c r="O2264" i="1"/>
  <c r="O1919" i="1"/>
  <c r="O1907" i="1"/>
  <c r="O1857" i="1"/>
  <c r="O1844" i="1"/>
  <c r="O1843" i="1"/>
  <c r="O1833" i="1"/>
  <c r="O1825" i="1"/>
  <c r="O1788" i="1"/>
  <c r="O1753" i="1"/>
  <c r="O1743" i="1"/>
  <c r="O1729" i="1"/>
  <c r="O1676" i="1"/>
  <c r="O1667" i="1"/>
  <c r="O1641" i="1"/>
  <c r="O1629" i="1"/>
  <c r="O1611" i="1"/>
  <c r="O1609" i="1"/>
  <c r="O1602" i="1"/>
  <c r="O1537" i="1"/>
  <c r="O1460" i="1"/>
  <c r="O1424" i="1"/>
  <c r="O1422" i="1"/>
  <c r="O1387" i="1"/>
  <c r="O1356" i="1"/>
  <c r="O1303" i="1"/>
  <c r="O1277" i="1"/>
  <c r="O1220" i="1"/>
  <c r="O1194" i="1"/>
  <c r="O1178" i="1"/>
  <c r="O1159" i="1"/>
  <c r="O1020" i="1"/>
  <c r="O917" i="1"/>
  <c r="O884" i="1"/>
  <c r="O860" i="1"/>
  <c r="O748" i="1"/>
  <c r="O557" i="1"/>
  <c r="O532" i="1"/>
  <c r="O406" i="1"/>
  <c r="O407" i="1"/>
  <c r="O408" i="1"/>
  <c r="O409" i="1"/>
  <c r="O410" i="1"/>
  <c r="O411" i="1"/>
  <c r="O4115" i="1"/>
  <c r="O4114" i="1"/>
  <c r="O4113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2" i="1"/>
  <c r="O3923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6" i="1"/>
  <c r="O3897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5" i="1"/>
  <c r="O3866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5" i="1"/>
  <c r="O3826" i="1"/>
  <c r="O3824" i="1"/>
  <c r="O3823" i="1"/>
  <c r="O3822" i="1"/>
  <c r="O3821" i="1"/>
  <c r="O3820" i="1"/>
  <c r="O3819" i="1"/>
  <c r="O3818" i="1"/>
  <c r="O3817" i="1"/>
  <c r="O3816" i="1"/>
  <c r="O3815" i="1"/>
  <c r="O3814" i="1"/>
  <c r="O3812" i="1"/>
  <c r="O3813" i="1"/>
  <c r="O3811" i="1"/>
  <c r="O3810" i="1"/>
  <c r="O3809" i="1"/>
  <c r="O3808" i="1"/>
  <c r="O3807" i="1"/>
  <c r="O3806" i="1"/>
  <c r="O3805" i="1"/>
  <c r="O3804" i="1"/>
  <c r="O3803" i="1"/>
  <c r="O3802" i="1"/>
  <c r="O3801" i="1"/>
  <c r="O3798" i="1"/>
  <c r="O3799" i="1"/>
  <c r="O3800" i="1"/>
  <c r="O3797" i="1"/>
  <c r="O3796" i="1"/>
  <c r="O3795" i="1"/>
  <c r="O3794" i="1"/>
  <c r="O3793" i="1"/>
  <c r="O3792" i="1"/>
  <c r="O3791" i="1"/>
  <c r="O3789" i="1"/>
  <c r="O3790" i="1"/>
  <c r="O3788" i="1"/>
  <c r="O3787" i="1"/>
  <c r="O3786" i="1"/>
  <c r="O3785" i="1"/>
  <c r="O3784" i="1"/>
  <c r="O3783" i="1"/>
  <c r="O3781" i="1"/>
  <c r="O3782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8" i="1"/>
  <c r="O3749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3" i="1"/>
  <c r="O3734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2" i="1"/>
  <c r="O3703" i="1"/>
  <c r="O3701" i="1"/>
  <c r="O3699" i="1"/>
  <c r="O3700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4" i="1"/>
  <c r="O3685" i="1"/>
  <c r="O3683" i="1"/>
  <c r="O3682" i="1"/>
  <c r="O3681" i="1"/>
  <c r="O3680" i="1"/>
  <c r="O3679" i="1"/>
  <c r="O3678" i="1"/>
  <c r="O3677" i="1"/>
  <c r="O3676" i="1"/>
  <c r="O3674" i="1"/>
  <c r="O3675" i="1"/>
  <c r="O3673" i="1"/>
  <c r="O3672" i="1"/>
  <c r="O3671" i="1"/>
  <c r="O3670" i="1"/>
  <c r="O3669" i="1"/>
  <c r="O3668" i="1"/>
  <c r="O3666" i="1"/>
  <c r="O3667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6" i="1"/>
  <c r="O3637" i="1"/>
  <c r="O3635" i="1"/>
  <c r="O3633" i="1"/>
  <c r="O3634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4" i="1"/>
  <c r="O3615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89" i="1"/>
  <c r="O3590" i="1"/>
  <c r="O3588" i="1"/>
  <c r="O3587" i="1"/>
  <c r="O3586" i="1"/>
  <c r="O3585" i="1"/>
  <c r="O3584" i="1"/>
  <c r="O3583" i="1"/>
  <c r="O3582" i="1"/>
  <c r="O3581" i="1"/>
  <c r="O3579" i="1"/>
  <c r="O3580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0" i="1"/>
  <c r="O3561" i="1"/>
  <c r="O3559" i="1"/>
  <c r="O3558" i="1"/>
  <c r="O3557" i="1"/>
  <c r="O3556" i="1"/>
  <c r="O3555" i="1"/>
  <c r="O3554" i="1"/>
  <c r="O3553" i="1"/>
  <c r="O3552" i="1"/>
  <c r="O3549" i="1"/>
  <c r="O3550" i="1"/>
  <c r="O3551" i="1"/>
  <c r="O3548" i="1"/>
  <c r="O3547" i="1"/>
  <c r="O3546" i="1"/>
  <c r="O3543" i="1"/>
  <c r="O3544" i="1"/>
  <c r="O3545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6" i="1"/>
  <c r="O3527" i="1"/>
  <c r="O3525" i="1"/>
  <c r="O3521" i="1"/>
  <c r="O3522" i="1"/>
  <c r="O3523" i="1"/>
  <c r="O3524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5" i="1"/>
  <c r="O3486" i="1"/>
  <c r="O3484" i="1"/>
  <c r="O3483" i="1"/>
  <c r="O3482" i="1"/>
  <c r="O3481" i="1"/>
  <c r="O3480" i="1"/>
  <c r="O3479" i="1"/>
  <c r="O3478" i="1"/>
  <c r="O3477" i="1"/>
  <c r="O3476" i="1"/>
  <c r="O3475" i="1"/>
  <c r="O3468" i="1"/>
  <c r="O3469" i="1"/>
  <c r="O3470" i="1"/>
  <c r="O3471" i="1"/>
  <c r="O3472" i="1"/>
  <c r="O3473" i="1"/>
  <c r="O3474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1" i="1"/>
  <c r="O3442" i="1"/>
  <c r="O3443" i="1"/>
  <c r="O3444" i="1"/>
  <c r="O3445" i="1"/>
  <c r="O3446" i="1"/>
  <c r="O3440" i="1"/>
  <c r="O3439" i="1"/>
  <c r="O3438" i="1"/>
  <c r="O3437" i="1"/>
  <c r="O3434" i="1"/>
  <c r="O3435" i="1"/>
  <c r="O3433" i="1"/>
  <c r="O3432" i="1"/>
  <c r="O3431" i="1"/>
  <c r="O3428" i="1"/>
  <c r="O3429" i="1"/>
  <c r="O3430" i="1"/>
  <c r="O3427" i="1"/>
  <c r="O3426" i="1"/>
  <c r="O3425" i="1"/>
  <c r="O3424" i="1"/>
  <c r="O3422" i="1"/>
  <c r="O3423" i="1"/>
  <c r="O3421" i="1"/>
  <c r="O3420" i="1"/>
  <c r="O3419" i="1"/>
  <c r="O3416" i="1"/>
  <c r="O3417" i="1"/>
  <c r="O3418" i="1"/>
  <c r="O3415" i="1"/>
  <c r="O3414" i="1"/>
  <c r="O3413" i="1"/>
  <c r="O3412" i="1"/>
  <c r="O3411" i="1"/>
  <c r="O3410" i="1"/>
  <c r="O3409" i="1"/>
  <c r="O3408" i="1"/>
  <c r="O3407" i="1"/>
  <c r="O3406" i="1"/>
  <c r="O3405" i="1"/>
  <c r="O3403" i="1"/>
  <c r="O3404" i="1"/>
  <c r="O3402" i="1"/>
  <c r="O3401" i="1"/>
  <c r="O3400" i="1"/>
  <c r="O3399" i="1"/>
  <c r="O3398" i="1"/>
  <c r="O3397" i="1"/>
  <c r="O3394" i="1"/>
  <c r="O3395" i="1"/>
  <c r="O3396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7" i="1"/>
  <c r="O3378" i="1"/>
  <c r="O3376" i="1"/>
  <c r="O3374" i="1"/>
  <c r="O3375" i="1"/>
  <c r="O3373" i="1"/>
  <c r="O3372" i="1"/>
  <c r="O3371" i="1"/>
  <c r="O3370" i="1"/>
  <c r="O3368" i="1"/>
  <c r="O3369" i="1"/>
  <c r="O3367" i="1"/>
  <c r="O3366" i="1"/>
  <c r="O3365" i="1"/>
  <c r="O3361" i="1"/>
  <c r="O3362" i="1"/>
  <c r="O3363" i="1"/>
  <c r="O3364" i="1"/>
  <c r="O3360" i="1"/>
  <c r="O3358" i="1"/>
  <c r="O3359" i="1"/>
  <c r="O3357" i="1"/>
  <c r="O3356" i="1"/>
  <c r="O3355" i="1"/>
  <c r="O3354" i="1"/>
  <c r="O3353" i="1"/>
  <c r="O3352" i="1"/>
  <c r="O3351" i="1"/>
  <c r="O3348" i="1"/>
  <c r="O3349" i="1"/>
  <c r="O3350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2" i="1"/>
  <c r="O3313" i="1"/>
  <c r="O3310" i="1"/>
  <c r="O3311" i="1"/>
  <c r="O3309" i="1"/>
  <c r="O3308" i="1"/>
  <c r="O3307" i="1"/>
  <c r="O3306" i="1"/>
  <c r="O3305" i="1"/>
  <c r="O3304" i="1"/>
  <c r="O3303" i="1"/>
  <c r="O3302" i="1"/>
  <c r="O3301" i="1"/>
  <c r="O3297" i="1"/>
  <c r="O3298" i="1"/>
  <c r="O3299" i="1"/>
  <c r="O3300" i="1"/>
  <c r="O3296" i="1"/>
  <c r="O3295" i="1"/>
  <c r="O3294" i="1"/>
  <c r="O3293" i="1"/>
  <c r="O3292" i="1"/>
  <c r="O3291" i="1"/>
  <c r="O3290" i="1"/>
  <c r="O3289" i="1"/>
  <c r="O3287" i="1"/>
  <c r="O3288" i="1"/>
  <c r="O3286" i="1"/>
  <c r="O3285" i="1"/>
  <c r="O3284" i="1"/>
  <c r="O3283" i="1"/>
  <c r="O3282" i="1"/>
  <c r="O3281" i="1"/>
  <c r="O3280" i="1"/>
  <c r="O3278" i="1"/>
  <c r="O3279" i="1"/>
  <c r="O3275" i="1"/>
  <c r="O3276" i="1"/>
  <c r="O3277" i="1"/>
  <c r="O3274" i="1"/>
  <c r="O3273" i="1"/>
  <c r="O3272" i="1"/>
  <c r="O3271" i="1"/>
  <c r="O3270" i="1"/>
  <c r="O3259" i="1"/>
  <c r="O3260" i="1"/>
  <c r="O3261" i="1"/>
  <c r="O3262" i="1"/>
  <c r="O3263" i="1"/>
  <c r="O3264" i="1"/>
  <c r="O3265" i="1"/>
  <c r="O3266" i="1"/>
  <c r="O3267" i="1"/>
  <c r="O3268" i="1"/>
  <c r="O3269" i="1"/>
  <c r="O3258" i="1"/>
  <c r="O3257" i="1"/>
  <c r="O3256" i="1"/>
  <c r="O3255" i="1"/>
  <c r="O3254" i="1"/>
  <c r="O3253" i="1"/>
  <c r="O3252" i="1"/>
  <c r="O3251" i="1"/>
  <c r="O3250" i="1"/>
  <c r="O3249" i="1"/>
  <c r="O3248" i="1"/>
  <c r="O3246" i="1"/>
  <c r="O3247" i="1"/>
  <c r="O3245" i="1"/>
  <c r="O3244" i="1"/>
  <c r="O3243" i="1"/>
  <c r="O3242" i="1"/>
  <c r="O3241" i="1"/>
  <c r="O3239" i="1"/>
  <c r="O3240" i="1"/>
  <c r="O3238" i="1"/>
  <c r="O3237" i="1"/>
  <c r="O3236" i="1"/>
  <c r="O3234" i="1"/>
  <c r="O3235" i="1"/>
  <c r="O3233" i="1"/>
  <c r="O3232" i="1"/>
  <c r="O3231" i="1"/>
  <c r="O3230" i="1"/>
  <c r="O3228" i="1"/>
  <c r="O3229" i="1"/>
  <c r="O3227" i="1"/>
  <c r="O3226" i="1"/>
  <c r="O3225" i="1"/>
  <c r="O3224" i="1"/>
  <c r="O3223" i="1"/>
  <c r="O3222" i="1"/>
  <c r="O3218" i="1"/>
  <c r="O3219" i="1"/>
  <c r="O3220" i="1"/>
  <c r="O3221" i="1"/>
  <c r="O3217" i="1"/>
  <c r="O3216" i="1"/>
  <c r="O3215" i="1"/>
  <c r="O3214" i="1"/>
  <c r="O3211" i="1"/>
  <c r="O3212" i="1"/>
  <c r="O3213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6" i="1"/>
  <c r="O3187" i="1"/>
  <c r="O3185" i="1"/>
  <c r="O3184" i="1"/>
  <c r="O3183" i="1"/>
  <c r="O3182" i="1"/>
  <c r="O3181" i="1"/>
  <c r="O3180" i="1"/>
  <c r="O3179" i="1"/>
  <c r="O3178" i="1"/>
  <c r="O3177" i="1"/>
  <c r="O3175" i="1"/>
  <c r="O3176" i="1"/>
  <c r="O3174" i="1"/>
  <c r="O3173" i="1"/>
  <c r="O3172" i="1"/>
  <c r="O3171" i="1"/>
  <c r="O3170" i="1"/>
  <c r="O3169" i="1"/>
  <c r="O3168" i="1"/>
  <c r="O3167" i="1"/>
  <c r="O3166" i="1"/>
  <c r="O3164" i="1"/>
  <c r="O3165" i="1"/>
  <c r="O3163" i="1"/>
  <c r="O3162" i="1"/>
  <c r="O3161" i="1"/>
  <c r="O3160" i="1"/>
  <c r="O3159" i="1"/>
  <c r="O3158" i="1"/>
  <c r="O3156" i="1"/>
  <c r="O3157" i="1"/>
  <c r="O3154" i="1"/>
  <c r="O3155" i="1"/>
  <c r="O3153" i="1"/>
  <c r="O3152" i="1"/>
  <c r="O3151" i="1"/>
  <c r="O3150" i="1"/>
  <c r="O3149" i="1"/>
  <c r="O3148" i="1"/>
  <c r="O3147" i="1"/>
  <c r="O3146" i="1"/>
  <c r="O3145" i="1"/>
  <c r="O3144" i="1"/>
  <c r="O3143" i="1"/>
  <c r="O3141" i="1"/>
  <c r="O3142" i="1"/>
  <c r="O3140" i="1"/>
  <c r="O3139" i="1"/>
  <c r="O3137" i="1"/>
  <c r="O3138" i="1"/>
  <c r="O3136" i="1"/>
  <c r="O3135" i="1"/>
  <c r="O3134" i="1"/>
  <c r="O3133" i="1"/>
  <c r="O3132" i="1"/>
  <c r="O3131" i="1"/>
  <c r="O3127" i="1"/>
  <c r="O3128" i="1"/>
  <c r="O3129" i="1"/>
  <c r="O3130" i="1"/>
  <c r="O3126" i="1"/>
  <c r="O3125" i="1"/>
  <c r="O3124" i="1"/>
  <c r="O3123" i="1"/>
  <c r="O3122" i="1"/>
  <c r="O3121" i="1"/>
  <c r="O3120" i="1"/>
  <c r="O3119" i="1"/>
  <c r="O3118" i="1"/>
  <c r="O3116" i="1"/>
  <c r="O3117" i="1"/>
  <c r="O3115" i="1"/>
  <c r="O3114" i="1"/>
  <c r="O3113" i="1"/>
  <c r="O3110" i="1"/>
  <c r="O3111" i="1"/>
  <c r="O3112" i="1"/>
  <c r="O3109" i="1"/>
  <c r="O3108" i="1"/>
  <c r="O3106" i="1"/>
  <c r="O3107" i="1"/>
  <c r="O3105" i="1"/>
  <c r="O3104" i="1"/>
  <c r="O3103" i="1"/>
  <c r="O3102" i="1"/>
  <c r="O3101" i="1"/>
  <c r="O3100" i="1"/>
  <c r="O3099" i="1"/>
  <c r="O3098" i="1"/>
  <c r="O3097" i="1"/>
  <c r="O3096" i="1"/>
  <c r="O3095" i="1"/>
  <c r="O3090" i="1"/>
  <c r="O3091" i="1"/>
  <c r="O3092" i="1"/>
  <c r="O3093" i="1"/>
  <c r="O3094" i="1"/>
  <c r="O3089" i="1"/>
  <c r="O3088" i="1"/>
  <c r="O3087" i="1"/>
  <c r="O3086" i="1"/>
  <c r="O3085" i="1"/>
  <c r="O3084" i="1"/>
  <c r="O3083" i="1"/>
  <c r="O3081" i="1"/>
  <c r="O3082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5" i="1"/>
  <c r="O3066" i="1"/>
  <c r="O3067" i="1"/>
  <c r="O3064" i="1"/>
  <c r="O3063" i="1"/>
  <c r="O3062" i="1"/>
  <c r="O3061" i="1"/>
  <c r="O3060" i="1"/>
  <c r="O3059" i="1"/>
  <c r="O3058" i="1"/>
  <c r="O3055" i="1"/>
  <c r="O3056" i="1"/>
  <c r="O3057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5" i="1"/>
  <c r="O3036" i="1"/>
  <c r="O3034" i="1"/>
  <c r="O3033" i="1"/>
  <c r="O3032" i="1"/>
  <c r="O3031" i="1"/>
  <c r="O3030" i="1"/>
  <c r="O3028" i="1"/>
  <c r="O3029" i="1"/>
  <c r="O3027" i="1"/>
  <c r="O3026" i="1"/>
  <c r="O3025" i="1"/>
  <c r="O3024" i="1"/>
  <c r="O3023" i="1"/>
  <c r="O3022" i="1"/>
  <c r="O3019" i="1"/>
  <c r="O3020" i="1"/>
  <c r="O3021" i="1"/>
  <c r="O3017" i="1"/>
  <c r="O3016" i="1"/>
  <c r="O3015" i="1"/>
  <c r="O3014" i="1"/>
  <c r="O3013" i="1"/>
  <c r="O3012" i="1"/>
  <c r="O3011" i="1"/>
  <c r="O3010" i="1"/>
  <c r="O3009" i="1"/>
  <c r="O3007" i="1"/>
  <c r="O3008" i="1"/>
  <c r="O3006" i="1"/>
  <c r="O3004" i="1"/>
  <c r="O3005" i="1"/>
  <c r="O3003" i="1"/>
  <c r="O3002" i="1"/>
  <c r="O3001" i="1"/>
  <c r="O3000" i="1"/>
  <c r="O2999" i="1"/>
  <c r="O2998" i="1"/>
  <c r="O2996" i="1"/>
  <c r="O2997" i="1"/>
  <c r="O2995" i="1"/>
  <c r="O2994" i="1"/>
  <c r="O2993" i="1"/>
  <c r="O2992" i="1"/>
  <c r="O2991" i="1"/>
  <c r="O2990" i="1"/>
  <c r="O2989" i="1"/>
  <c r="O2987" i="1"/>
  <c r="O2988" i="1"/>
  <c r="O2986" i="1"/>
  <c r="O2985" i="1"/>
  <c r="O2984" i="1"/>
  <c r="O2982" i="1"/>
  <c r="O2983" i="1"/>
  <c r="O2981" i="1"/>
  <c r="O2980" i="1"/>
  <c r="O2979" i="1"/>
  <c r="O2978" i="1"/>
  <c r="O2977" i="1"/>
  <c r="O2976" i="1"/>
  <c r="O2975" i="1"/>
  <c r="O2974" i="1"/>
  <c r="O2973" i="1"/>
  <c r="O2971" i="1"/>
  <c r="O2972" i="1"/>
  <c r="O2970" i="1"/>
  <c r="O2968" i="1"/>
  <c r="O2969" i="1"/>
  <c r="O2967" i="1"/>
  <c r="O2965" i="1"/>
  <c r="O2966" i="1"/>
  <c r="O2962" i="1"/>
  <c r="O2963" i="1"/>
  <c r="O2964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3" i="1"/>
  <c r="O2944" i="1"/>
  <c r="O2945" i="1"/>
  <c r="O2946" i="1"/>
  <c r="O2942" i="1"/>
  <c r="O2941" i="1"/>
  <c r="O2940" i="1"/>
  <c r="O2939" i="1"/>
  <c r="O2937" i="1"/>
  <c r="O2938" i="1"/>
  <c r="O2936" i="1"/>
  <c r="O2935" i="1"/>
  <c r="O2934" i="1"/>
  <c r="O2933" i="1"/>
  <c r="O2932" i="1"/>
  <c r="O2925" i="1"/>
  <c r="O2926" i="1"/>
  <c r="O2927" i="1"/>
  <c r="O2928" i="1"/>
  <c r="O2929" i="1"/>
  <c r="O2930" i="1"/>
  <c r="O2931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8" i="1"/>
  <c r="O2909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2" i="1"/>
  <c r="O2893" i="1"/>
  <c r="O2894" i="1"/>
  <c r="O2891" i="1"/>
  <c r="O2890" i="1"/>
  <c r="O2889" i="1"/>
  <c r="O2887" i="1"/>
  <c r="O2885" i="1"/>
  <c r="O2886" i="1"/>
  <c r="O2884" i="1"/>
  <c r="O2883" i="1"/>
  <c r="O2880" i="1"/>
  <c r="O2881" i="1"/>
  <c r="O2882" i="1"/>
  <c r="O2879" i="1"/>
  <c r="O2878" i="1"/>
  <c r="O2877" i="1"/>
  <c r="O2876" i="1"/>
  <c r="O2875" i="1"/>
  <c r="O2874" i="1"/>
  <c r="O2873" i="1"/>
  <c r="O2872" i="1"/>
  <c r="O2870" i="1"/>
  <c r="O2871" i="1"/>
  <c r="O2869" i="1"/>
  <c r="O2868" i="1"/>
  <c r="O2867" i="1"/>
  <c r="O2866" i="1"/>
  <c r="O2865" i="1"/>
  <c r="O2864" i="1"/>
  <c r="O2863" i="1"/>
  <c r="O2862" i="1"/>
  <c r="O2859" i="1"/>
  <c r="O2860" i="1"/>
  <c r="O2858" i="1"/>
  <c r="O2857" i="1"/>
  <c r="O2856" i="1"/>
  <c r="O2855" i="1"/>
  <c r="O2854" i="1"/>
  <c r="O2852" i="1"/>
  <c r="O2853" i="1"/>
  <c r="O2851" i="1"/>
  <c r="O2850" i="1"/>
  <c r="O2849" i="1"/>
  <c r="O2848" i="1"/>
  <c r="O2847" i="1"/>
  <c r="O2846" i="1"/>
  <c r="O2845" i="1"/>
  <c r="O2843" i="1"/>
  <c r="O2844" i="1"/>
  <c r="O2842" i="1"/>
  <c r="O2841" i="1"/>
  <c r="O2840" i="1"/>
  <c r="O2839" i="1"/>
  <c r="O2838" i="1"/>
  <c r="O2835" i="1"/>
  <c r="O2836" i="1"/>
  <c r="O2837" i="1"/>
  <c r="O2834" i="1"/>
  <c r="O2833" i="1"/>
  <c r="O2832" i="1"/>
  <c r="O2831" i="1"/>
  <c r="O2824" i="1"/>
  <c r="O2825" i="1"/>
  <c r="O2826" i="1"/>
  <c r="O2827" i="1"/>
  <c r="O2828" i="1"/>
  <c r="O2829" i="1"/>
  <c r="O2830" i="1"/>
  <c r="O2822" i="1"/>
  <c r="O2821" i="1"/>
  <c r="O2820" i="1"/>
  <c r="O2819" i="1"/>
  <c r="O2818" i="1"/>
  <c r="O2817" i="1"/>
  <c r="O2816" i="1"/>
  <c r="O2815" i="1"/>
  <c r="O2814" i="1"/>
  <c r="O2813" i="1"/>
  <c r="O2812" i="1"/>
  <c r="O2810" i="1"/>
  <c r="O2811" i="1"/>
  <c r="O2809" i="1"/>
  <c r="O2807" i="1"/>
  <c r="O2808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8" i="1"/>
  <c r="O2789" i="1"/>
  <c r="O2787" i="1"/>
  <c r="O2786" i="1"/>
  <c r="O2785" i="1"/>
  <c r="O2779" i="1"/>
  <c r="O2780" i="1"/>
  <c r="O2781" i="1"/>
  <c r="O2782" i="1"/>
  <c r="O2783" i="1"/>
  <c r="O2784" i="1"/>
  <c r="O2778" i="1"/>
  <c r="O2777" i="1"/>
  <c r="O2776" i="1"/>
  <c r="O2775" i="1"/>
  <c r="O2774" i="1"/>
  <c r="O2773" i="1"/>
  <c r="O2771" i="1"/>
  <c r="O2772" i="1"/>
  <c r="O2770" i="1"/>
  <c r="O2769" i="1"/>
  <c r="O2768" i="1"/>
  <c r="O2767" i="1"/>
  <c r="O2766" i="1"/>
  <c r="O2765" i="1"/>
  <c r="O2763" i="1"/>
  <c r="O2764" i="1"/>
  <c r="O2762" i="1"/>
  <c r="O2761" i="1"/>
  <c r="O2760" i="1"/>
  <c r="O2759" i="1"/>
  <c r="O2757" i="1"/>
  <c r="O2758" i="1"/>
  <c r="O2756" i="1"/>
  <c r="O2755" i="1"/>
  <c r="O2754" i="1"/>
  <c r="O2753" i="1"/>
  <c r="O2752" i="1"/>
  <c r="O2750" i="1"/>
  <c r="O2751" i="1"/>
  <c r="O2749" i="1"/>
  <c r="O2748" i="1"/>
  <c r="O2746" i="1"/>
  <c r="O2747" i="1"/>
  <c r="O2745" i="1"/>
  <c r="O2744" i="1"/>
  <c r="O2743" i="1"/>
  <c r="O2742" i="1"/>
  <c r="O2741" i="1"/>
  <c r="O2740" i="1"/>
  <c r="O2739" i="1"/>
  <c r="O2738" i="1"/>
  <c r="O2737" i="1"/>
  <c r="O2734" i="1"/>
  <c r="O2735" i="1"/>
  <c r="O2736" i="1"/>
  <c r="O2733" i="1"/>
  <c r="O2732" i="1"/>
  <c r="O2731" i="1"/>
  <c r="O2728" i="1"/>
  <c r="O2729" i="1"/>
  <c r="O2730" i="1"/>
  <c r="O2727" i="1"/>
  <c r="O2726" i="1"/>
  <c r="O2725" i="1"/>
  <c r="O2724" i="1"/>
  <c r="O2723" i="1"/>
  <c r="O2721" i="1"/>
  <c r="O2722" i="1"/>
  <c r="O2720" i="1"/>
  <c r="O2719" i="1"/>
  <c r="O2718" i="1"/>
  <c r="O2716" i="1"/>
  <c r="O2717" i="1"/>
  <c r="O2715" i="1"/>
  <c r="O2714" i="1"/>
  <c r="O2713" i="1"/>
  <c r="O2712" i="1"/>
  <c r="O2711" i="1"/>
  <c r="O2710" i="1"/>
  <c r="O2709" i="1"/>
  <c r="O2706" i="1"/>
  <c r="O2707" i="1"/>
  <c r="O2708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86" i="1"/>
  <c r="O2687" i="1"/>
  <c r="O2688" i="1"/>
  <c r="O2689" i="1"/>
  <c r="O2690" i="1"/>
  <c r="O2691" i="1"/>
  <c r="O2692" i="1"/>
  <c r="O2693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2" i="1"/>
  <c r="O2673" i="1"/>
  <c r="O2671" i="1"/>
  <c r="O2670" i="1"/>
  <c r="O2669" i="1"/>
  <c r="O2667" i="1"/>
  <c r="O2668" i="1"/>
  <c r="O2666" i="1"/>
  <c r="O2665" i="1"/>
  <c r="O2664" i="1"/>
  <c r="O2663" i="1"/>
  <c r="O2662" i="1"/>
  <c r="O2660" i="1"/>
  <c r="O2661" i="1"/>
  <c r="O2659" i="1"/>
  <c r="O2656" i="1"/>
  <c r="O2657" i="1"/>
  <c r="O2658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18" i="1"/>
  <c r="O2619" i="1"/>
  <c r="O2620" i="1"/>
  <c r="O2621" i="1"/>
  <c r="O2622" i="1"/>
  <c r="O2623" i="1"/>
  <c r="O2624" i="1"/>
  <c r="O2625" i="1"/>
  <c r="O2617" i="1"/>
  <c r="O2616" i="1"/>
  <c r="O2615" i="1"/>
  <c r="O2614" i="1"/>
  <c r="O2613" i="1"/>
  <c r="O2612" i="1"/>
  <c r="O2611" i="1"/>
  <c r="O2610" i="1"/>
  <c r="O2609" i="1"/>
  <c r="O2608" i="1"/>
  <c r="O2607" i="1"/>
  <c r="O2605" i="1"/>
  <c r="O2606" i="1"/>
  <c r="O2603" i="1"/>
  <c r="O2604" i="1"/>
  <c r="O2602" i="1"/>
  <c r="O2601" i="1"/>
  <c r="O2599" i="1"/>
  <c r="O2600" i="1"/>
  <c r="O2598" i="1"/>
  <c r="O2596" i="1"/>
  <c r="O2597" i="1"/>
  <c r="O2595" i="1"/>
  <c r="O2592" i="1"/>
  <c r="O2593" i="1"/>
  <c r="O2594" i="1"/>
  <c r="O2591" i="1"/>
  <c r="O2590" i="1"/>
  <c r="O2589" i="1"/>
  <c r="O2587" i="1"/>
  <c r="O2588" i="1"/>
  <c r="O2586" i="1"/>
  <c r="O2585" i="1"/>
  <c r="O2584" i="1"/>
  <c r="O2583" i="1"/>
  <c r="O2582" i="1"/>
  <c r="O2581" i="1"/>
  <c r="O2580" i="1"/>
  <c r="O2579" i="1"/>
  <c r="O2578" i="1"/>
  <c r="O2577" i="1"/>
  <c r="O2575" i="1"/>
  <c r="O2576" i="1"/>
  <c r="O2574" i="1"/>
  <c r="O2573" i="1"/>
  <c r="O2572" i="1"/>
  <c r="O2571" i="1"/>
  <c r="O2570" i="1"/>
  <c r="O2569" i="1"/>
  <c r="O2568" i="1"/>
  <c r="O2566" i="1"/>
  <c r="O2567" i="1"/>
  <c r="O2565" i="1"/>
  <c r="O2564" i="1"/>
  <c r="O2563" i="1"/>
  <c r="O2562" i="1"/>
  <c r="O2561" i="1"/>
  <c r="O2560" i="1"/>
  <c r="O2559" i="1"/>
  <c r="O2558" i="1"/>
  <c r="O2556" i="1"/>
  <c r="O2557" i="1"/>
  <c r="O2555" i="1"/>
  <c r="O2553" i="1"/>
  <c r="O2554" i="1"/>
  <c r="O2552" i="1"/>
  <c r="O2551" i="1"/>
  <c r="O2550" i="1"/>
  <c r="O2549" i="1"/>
  <c r="O2548" i="1"/>
  <c r="O2547" i="1"/>
  <c r="O2546" i="1"/>
  <c r="O2545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28" i="1"/>
  <c r="O2527" i="1"/>
  <c r="O2526" i="1"/>
  <c r="O2525" i="1"/>
  <c r="O2524" i="1"/>
  <c r="O2522" i="1"/>
  <c r="O2523" i="1"/>
  <c r="O2521" i="1"/>
  <c r="O2520" i="1"/>
  <c r="O2519" i="1"/>
  <c r="O2515" i="1"/>
  <c r="O2516" i="1"/>
  <c r="O2517" i="1"/>
  <c r="O2518" i="1"/>
  <c r="O2513" i="1"/>
  <c r="O2514" i="1"/>
  <c r="O2512" i="1"/>
  <c r="O2511" i="1"/>
  <c r="O2509" i="1"/>
  <c r="O2510" i="1"/>
  <c r="O2507" i="1"/>
  <c r="O2506" i="1"/>
  <c r="O2504" i="1"/>
  <c r="O2505" i="1"/>
  <c r="O2503" i="1"/>
  <c r="O2502" i="1"/>
  <c r="O2500" i="1"/>
  <c r="O2501" i="1"/>
  <c r="O2499" i="1"/>
  <c r="O2498" i="1"/>
  <c r="O2497" i="1"/>
  <c r="O2496" i="1"/>
  <c r="O2495" i="1"/>
  <c r="O2494" i="1"/>
  <c r="O2488" i="1"/>
  <c r="O2489" i="1"/>
  <c r="O2490" i="1"/>
  <c r="O2491" i="1"/>
  <c r="O2492" i="1"/>
  <c r="O2493" i="1"/>
  <c r="O2487" i="1"/>
  <c r="O2486" i="1"/>
  <c r="O2485" i="1"/>
  <c r="O2484" i="1"/>
  <c r="O2483" i="1"/>
  <c r="O2481" i="1"/>
  <c r="O2482" i="1"/>
  <c r="O2480" i="1"/>
  <c r="O2479" i="1"/>
  <c r="O2478" i="1"/>
  <c r="O2477" i="1"/>
  <c r="O2476" i="1"/>
  <c r="O2471" i="1"/>
  <c r="O2472" i="1"/>
  <c r="O2473" i="1"/>
  <c r="O2474" i="1"/>
  <c r="O2475" i="1"/>
  <c r="O2470" i="1"/>
  <c r="O2469" i="1"/>
  <c r="O2468" i="1"/>
  <c r="O2467" i="1"/>
  <c r="O2466" i="1"/>
  <c r="O2464" i="1"/>
  <c r="O2465" i="1"/>
  <c r="O2463" i="1"/>
  <c r="O2462" i="1"/>
  <c r="O2461" i="1"/>
  <c r="O2460" i="1"/>
  <c r="O2459" i="1"/>
  <c r="O2458" i="1"/>
  <c r="O2457" i="1"/>
  <c r="O2456" i="1"/>
  <c r="O2455" i="1"/>
  <c r="O2454" i="1"/>
  <c r="O2453" i="1"/>
  <c r="O2446" i="1"/>
  <c r="O2447" i="1"/>
  <c r="O2448" i="1"/>
  <c r="O2449" i="1"/>
  <c r="O2450" i="1"/>
  <c r="O2451" i="1"/>
  <c r="O2452" i="1"/>
  <c r="O2445" i="1"/>
  <c r="O2444" i="1"/>
  <c r="O2443" i="1"/>
  <c r="O2442" i="1"/>
  <c r="O2441" i="1"/>
  <c r="O2440" i="1"/>
  <c r="O2439" i="1"/>
  <c r="O2438" i="1"/>
  <c r="O2436" i="1"/>
  <c r="O2437" i="1"/>
  <c r="O2435" i="1"/>
  <c r="O2434" i="1"/>
  <c r="O2433" i="1"/>
  <c r="O2432" i="1"/>
  <c r="O2430" i="1"/>
  <c r="O2429" i="1"/>
  <c r="O2428" i="1"/>
  <c r="O2427" i="1"/>
  <c r="O2426" i="1"/>
  <c r="O2425" i="1"/>
  <c r="O2424" i="1"/>
  <c r="O2423" i="1"/>
  <c r="O2421" i="1"/>
  <c r="O2422" i="1"/>
  <c r="O2420" i="1"/>
  <c r="O2419" i="1"/>
  <c r="O2418" i="1"/>
  <c r="O2417" i="1"/>
  <c r="O2415" i="1"/>
  <c r="O2416" i="1"/>
  <c r="O2414" i="1"/>
  <c r="O2413" i="1"/>
  <c r="O2412" i="1"/>
  <c r="O2411" i="1"/>
  <c r="O2409" i="1"/>
  <c r="O2410" i="1"/>
  <c r="O2408" i="1"/>
  <c r="O2407" i="1"/>
  <c r="O2406" i="1"/>
  <c r="O2400" i="1"/>
  <c r="O2401" i="1"/>
  <c r="O2402" i="1"/>
  <c r="O2403" i="1"/>
  <c r="O2404" i="1"/>
  <c r="O2405" i="1"/>
  <c r="O2399" i="1"/>
  <c r="O2398" i="1"/>
  <c r="O2397" i="1"/>
  <c r="O2396" i="1"/>
  <c r="O2395" i="1"/>
  <c r="O2394" i="1"/>
  <c r="O2387" i="1"/>
  <c r="O2388" i="1"/>
  <c r="O2389" i="1"/>
  <c r="O2390" i="1"/>
  <c r="O2391" i="1"/>
  <c r="O2392" i="1"/>
  <c r="O2393" i="1"/>
  <c r="O2385" i="1"/>
  <c r="O2386" i="1"/>
  <c r="O2384" i="1"/>
  <c r="O2383" i="1"/>
  <c r="O2382" i="1"/>
  <c r="O2381" i="1"/>
  <c r="O2380" i="1"/>
  <c r="O2379" i="1"/>
  <c r="O2376" i="1"/>
  <c r="O2377" i="1"/>
  <c r="O2378" i="1"/>
  <c r="O2375" i="1"/>
  <c r="O2372" i="1"/>
  <c r="O2373" i="1"/>
  <c r="O2374" i="1"/>
  <c r="O2371" i="1"/>
  <c r="O2370" i="1"/>
  <c r="O2369" i="1"/>
  <c r="O2368" i="1"/>
  <c r="O2367" i="1"/>
  <c r="O2365" i="1"/>
  <c r="O2364" i="1"/>
  <c r="O2363" i="1"/>
  <c r="O2361" i="1"/>
  <c r="O2362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4" i="1"/>
  <c r="O2345" i="1"/>
  <c r="O2346" i="1"/>
  <c r="O2347" i="1"/>
  <c r="O2348" i="1"/>
  <c r="O2343" i="1"/>
  <c r="O2342" i="1"/>
  <c r="O2341" i="1"/>
  <c r="O2340" i="1"/>
  <c r="O2339" i="1"/>
  <c r="O2338" i="1"/>
  <c r="O2337" i="1"/>
  <c r="O2335" i="1"/>
  <c r="O2336" i="1"/>
  <c r="O2334" i="1"/>
  <c r="O2333" i="1"/>
  <c r="O2328" i="1"/>
  <c r="O2329" i="1"/>
  <c r="O2330" i="1"/>
  <c r="O2331" i="1"/>
  <c r="O2332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4" i="1"/>
  <c r="O2315" i="1"/>
  <c r="O2313" i="1"/>
  <c r="O2311" i="1"/>
  <c r="O2312" i="1"/>
  <c r="O2310" i="1"/>
  <c r="O2307" i="1"/>
  <c r="O2308" i="1"/>
  <c r="O2309" i="1"/>
  <c r="O2306" i="1"/>
  <c r="O2304" i="1"/>
  <c r="O2305" i="1"/>
  <c r="O2303" i="1"/>
  <c r="O2302" i="1"/>
  <c r="O2301" i="1"/>
  <c r="O2300" i="1"/>
  <c r="O2299" i="1"/>
  <c r="O2294" i="1"/>
  <c r="O2295" i="1"/>
  <c r="O2296" i="1"/>
  <c r="O2297" i="1"/>
  <c r="O2298" i="1"/>
  <c r="O2293" i="1"/>
  <c r="O2292" i="1"/>
  <c r="O2291" i="1"/>
  <c r="O2287" i="1"/>
  <c r="O2288" i="1"/>
  <c r="O2289" i="1"/>
  <c r="O2290" i="1"/>
  <c r="O2286" i="1"/>
  <c r="O2285" i="1"/>
  <c r="O2284" i="1"/>
  <c r="O2283" i="1"/>
  <c r="O2280" i="1"/>
  <c r="O2281" i="1"/>
  <c r="O2282" i="1"/>
  <c r="O2279" i="1"/>
  <c r="O2278" i="1"/>
  <c r="O2277" i="1"/>
  <c r="O2272" i="1"/>
  <c r="O2273" i="1"/>
  <c r="O2274" i="1"/>
  <c r="O2275" i="1"/>
  <c r="O2276" i="1"/>
  <c r="O2271" i="1"/>
  <c r="O2270" i="1"/>
  <c r="O2269" i="1"/>
  <c r="O2268" i="1"/>
  <c r="O2267" i="1"/>
  <c r="O2266" i="1"/>
  <c r="O2265" i="1"/>
  <c r="O2263" i="1"/>
  <c r="O2257" i="1"/>
  <c r="O2258" i="1"/>
  <c r="O2259" i="1"/>
  <c r="O2260" i="1"/>
  <c r="O2261" i="1"/>
  <c r="O2262" i="1"/>
  <c r="O2256" i="1"/>
  <c r="O2255" i="1"/>
  <c r="O2252" i="1"/>
  <c r="O2253" i="1"/>
  <c r="O2254" i="1"/>
  <c r="O2249" i="1"/>
  <c r="O2250" i="1"/>
  <c r="O2251" i="1"/>
  <c r="O2247" i="1"/>
  <c r="O2248" i="1"/>
  <c r="O2246" i="1"/>
  <c r="O2245" i="1"/>
  <c r="O2244" i="1"/>
  <c r="O2243" i="1"/>
  <c r="O2242" i="1"/>
  <c r="O2241" i="1"/>
  <c r="O2240" i="1"/>
  <c r="O2239" i="1"/>
  <c r="O2238" i="1"/>
  <c r="O2237" i="1"/>
  <c r="O2236" i="1"/>
  <c r="O2229" i="1"/>
  <c r="O2230" i="1"/>
  <c r="O2231" i="1"/>
  <c r="O2232" i="1"/>
  <c r="O2233" i="1"/>
  <c r="O2234" i="1"/>
  <c r="O2235" i="1"/>
  <c r="O2228" i="1"/>
  <c r="O2227" i="1"/>
  <c r="O2226" i="1"/>
  <c r="O2225" i="1"/>
  <c r="O2224" i="1"/>
  <c r="O2223" i="1"/>
  <c r="O2222" i="1"/>
  <c r="O2221" i="1"/>
  <c r="O2220" i="1"/>
  <c r="O2219" i="1"/>
  <c r="O2218" i="1"/>
  <c r="O2215" i="1"/>
  <c r="O2216" i="1"/>
  <c r="O2217" i="1"/>
  <c r="O2214" i="1"/>
  <c r="O2213" i="1"/>
  <c r="O2212" i="1"/>
  <c r="O2211" i="1"/>
  <c r="O2210" i="1"/>
  <c r="O2209" i="1"/>
  <c r="O2207" i="1"/>
  <c r="O2208" i="1"/>
  <c r="O2206" i="1"/>
  <c r="O2204" i="1"/>
  <c r="O2205" i="1"/>
  <c r="O2203" i="1"/>
  <c r="O2202" i="1"/>
  <c r="O2201" i="1"/>
  <c r="O2200" i="1"/>
  <c r="O2199" i="1"/>
  <c r="O2198" i="1"/>
  <c r="O2187" i="1"/>
  <c r="O2188" i="1"/>
  <c r="O2189" i="1"/>
  <c r="O2190" i="1"/>
  <c r="O2191" i="1"/>
  <c r="O2192" i="1"/>
  <c r="O2193" i="1"/>
  <c r="O2194" i="1"/>
  <c r="O2195" i="1"/>
  <c r="O2196" i="1"/>
  <c r="O2197" i="1"/>
  <c r="O2186" i="1"/>
  <c r="O2185" i="1"/>
  <c r="O2184" i="1"/>
  <c r="O2183" i="1"/>
  <c r="O2182" i="1"/>
  <c r="O2181" i="1"/>
  <c r="O2180" i="1"/>
  <c r="O2179" i="1"/>
  <c r="O2177" i="1"/>
  <c r="O2178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1" i="1"/>
  <c r="O2162" i="1"/>
  <c r="O2163" i="1"/>
  <c r="O2160" i="1"/>
  <c r="O2159" i="1"/>
  <c r="O2158" i="1"/>
  <c r="O2153" i="1"/>
  <c r="O2154" i="1"/>
  <c r="O2155" i="1"/>
  <c r="O2156" i="1"/>
  <c r="O2157" i="1"/>
  <c r="O2152" i="1"/>
  <c r="O2151" i="1"/>
  <c r="O2150" i="1"/>
  <c r="O2148" i="1"/>
  <c r="O2149" i="1"/>
  <c r="O2147" i="1"/>
  <c r="O2146" i="1"/>
  <c r="O2145" i="1"/>
  <c r="O2144" i="1"/>
  <c r="O2143" i="1"/>
  <c r="O2142" i="1"/>
  <c r="O2138" i="1"/>
  <c r="O2139" i="1"/>
  <c r="O2140" i="1"/>
  <c r="O2141" i="1"/>
  <c r="O2137" i="1"/>
  <c r="O2136" i="1"/>
  <c r="O2135" i="1"/>
  <c r="O2134" i="1"/>
  <c r="O2133" i="1"/>
  <c r="O2132" i="1"/>
  <c r="O2131" i="1"/>
  <c r="O2130" i="1"/>
  <c r="O2129" i="1"/>
  <c r="O2127" i="1"/>
  <c r="O2128" i="1"/>
  <c r="O2126" i="1"/>
  <c r="O2125" i="1"/>
  <c r="O2123" i="1"/>
  <c r="O2124" i="1"/>
  <c r="O2122" i="1"/>
  <c r="O2121" i="1"/>
  <c r="O2114" i="1"/>
  <c r="O2115" i="1"/>
  <c r="O2116" i="1"/>
  <c r="O2117" i="1"/>
  <c r="O2118" i="1"/>
  <c r="O2119" i="1"/>
  <c r="O2120" i="1"/>
  <c r="O2113" i="1"/>
  <c r="O2112" i="1"/>
  <c r="O2111" i="1"/>
  <c r="O2110" i="1"/>
  <c r="O2109" i="1"/>
  <c r="O2107" i="1"/>
  <c r="O2108" i="1"/>
  <c r="O2105" i="1"/>
  <c r="O2106" i="1"/>
  <c r="O2104" i="1"/>
  <c r="O2103" i="1"/>
  <c r="O2102" i="1"/>
  <c r="O2101" i="1"/>
  <c r="O2100" i="1"/>
  <c r="O2096" i="1"/>
  <c r="O2097" i="1"/>
  <c r="O2098" i="1"/>
  <c r="O2099" i="1"/>
  <c r="O2095" i="1"/>
  <c r="O2094" i="1"/>
  <c r="O2093" i="1"/>
  <c r="O2092" i="1"/>
  <c r="O2091" i="1"/>
  <c r="O2090" i="1"/>
  <c r="O2087" i="1"/>
  <c r="O2088" i="1"/>
  <c r="O2089" i="1"/>
  <c r="O2086" i="1"/>
  <c r="O2083" i="1"/>
  <c r="O2084" i="1"/>
  <c r="O2085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67" i="1"/>
  <c r="O2068" i="1"/>
  <c r="O2069" i="1"/>
  <c r="O2070" i="1"/>
  <c r="O2066" i="1"/>
  <c r="O2065" i="1"/>
  <c r="O2064" i="1"/>
  <c r="O2063" i="1"/>
  <c r="O2062" i="1"/>
  <c r="O2059" i="1"/>
  <c r="O2060" i="1"/>
  <c r="O2061" i="1"/>
  <c r="O2057" i="1"/>
  <c r="O2058" i="1"/>
  <c r="O2056" i="1"/>
  <c r="O2055" i="1"/>
  <c r="O2054" i="1"/>
  <c r="O2053" i="1"/>
  <c r="O2051" i="1"/>
  <c r="O2052" i="1"/>
  <c r="O2049" i="1"/>
  <c r="O2050" i="1"/>
  <c r="O2048" i="1"/>
  <c r="O2047" i="1"/>
  <c r="O2044" i="1"/>
  <c r="O2045" i="1"/>
  <c r="O2046" i="1"/>
  <c r="O2043" i="1"/>
  <c r="O2042" i="1"/>
  <c r="O2040" i="1"/>
  <c r="O2041" i="1"/>
  <c r="O2039" i="1"/>
  <c r="O2037" i="1"/>
  <c r="O2038" i="1"/>
  <c r="O2036" i="1"/>
  <c r="O2035" i="1"/>
  <c r="O2033" i="1"/>
  <c r="O2034" i="1"/>
  <c r="O2032" i="1"/>
  <c r="O2031" i="1"/>
  <c r="O2030" i="1"/>
  <c r="O2029" i="1"/>
  <c r="O2028" i="1"/>
  <c r="O2027" i="1"/>
  <c r="O2026" i="1"/>
  <c r="O2024" i="1"/>
  <c r="O2025" i="1"/>
  <c r="O2023" i="1"/>
  <c r="O2022" i="1"/>
  <c r="O2021" i="1"/>
  <c r="O2020" i="1"/>
  <c r="O20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4112" i="1"/>
  <c r="P3608" i="1"/>
  <c r="P2618" i="1"/>
  <c r="P2522" i="1"/>
  <c r="P3328" i="1"/>
  <c r="P2921" i="1"/>
  <c r="P2720" i="1"/>
  <c r="P2224" i="1"/>
  <c r="P2032" i="1"/>
  <c r="P3393" i="1"/>
  <c r="P2114" i="1"/>
  <c r="P3287" i="1"/>
  <c r="P3750" i="1"/>
  <c r="P3731" i="1"/>
  <c r="P2185" i="1"/>
  <c r="P2728" i="1"/>
  <c r="P2062" i="1"/>
  <c r="P2138" i="1"/>
  <c r="P2714" i="1"/>
  <c r="P3631" i="1"/>
  <c r="P2059" i="1"/>
  <c r="P2889" i="1"/>
  <c r="P3191" i="1"/>
  <c r="P3218" i="1"/>
  <c r="P2874" i="1"/>
  <c r="P3521" i="1"/>
  <c r="P3702" i="1"/>
  <c r="P3009" i="1"/>
  <c r="P2087" i="1"/>
  <c r="P3335" i="1"/>
  <c r="P2239" i="1"/>
  <c r="P1920" i="1"/>
  <c r="P2065" i="1"/>
  <c r="P2343" i="1"/>
  <c r="P3483" i="1"/>
  <c r="P3757" i="1"/>
  <c r="P3606" i="1"/>
  <c r="P3824" i="1"/>
  <c r="P2934" i="1"/>
  <c r="P3489" i="1"/>
  <c r="P2249" i="1"/>
  <c r="P1921" i="1"/>
  <c r="P3605" i="1"/>
  <c r="P3990" i="1"/>
  <c r="P1922" i="1"/>
  <c r="P3259" i="1"/>
  <c r="P2553" i="1"/>
  <c r="P2796" i="1"/>
  <c r="P2822" i="1"/>
  <c r="P1923" i="1"/>
  <c r="P1924" i="1"/>
  <c r="P3447" i="1"/>
  <c r="P3163" i="1"/>
  <c r="P2912" i="1"/>
  <c r="P2187" i="1"/>
  <c r="P3460" i="1"/>
  <c r="P2774" i="1"/>
  <c r="P2320" i="1"/>
  <c r="P2439" i="1"/>
  <c r="P2053" i="1"/>
  <c r="P2470" i="1"/>
  <c r="P3660" i="1"/>
  <c r="P3696" i="1"/>
  <c r="P3073" i="1"/>
  <c r="P3792" i="1"/>
  <c r="P2791" i="1"/>
  <c r="P3222" i="1"/>
  <c r="P3164" i="1"/>
  <c r="P3421" i="1"/>
  <c r="P2980" i="1"/>
  <c r="P3422" i="1"/>
  <c r="P3346" i="1"/>
  <c r="P2847" i="1"/>
  <c r="P1925" i="1"/>
  <c r="P3052" i="1"/>
  <c r="P3139" i="1"/>
  <c r="P3684" i="1"/>
  <c r="P4026" i="1"/>
  <c r="P4108" i="1"/>
  <c r="P3416" i="1"/>
  <c r="P2771" i="1"/>
  <c r="P3852" i="1"/>
  <c r="P2024" i="1"/>
  <c r="P2387" i="1"/>
  <c r="P1926" i="1"/>
  <c r="P3381" i="1"/>
  <c r="P2718" i="1"/>
  <c r="P2587" i="1"/>
  <c r="P2432" i="1"/>
  <c r="P3132" i="1"/>
  <c r="P2096" i="1"/>
  <c r="P3260" i="1"/>
  <c r="P2638" i="1"/>
  <c r="P2959" i="1"/>
  <c r="P2530" i="1"/>
  <c r="P3497" i="1"/>
  <c r="P3116" i="1"/>
  <c r="P2706" i="1"/>
  <c r="P2707" i="1"/>
  <c r="P2695" i="1"/>
  <c r="P1927" i="1"/>
  <c r="P1928" i="1"/>
  <c r="P3434" i="1"/>
  <c r="P2636" i="1"/>
  <c r="P3261" i="1"/>
  <c r="P2785" i="1"/>
  <c r="P2115" i="1"/>
  <c r="P2385" i="1"/>
  <c r="P3927" i="1"/>
  <c r="P3900" i="1"/>
  <c r="P3487" i="1"/>
  <c r="P3694" i="1"/>
  <c r="P2531" i="1"/>
  <c r="P3595" i="1"/>
  <c r="P2471" i="1"/>
  <c r="P3594" i="1"/>
  <c r="P3080" i="1"/>
  <c r="P2113" i="1"/>
  <c r="P3061" i="1"/>
  <c r="P2584" i="1"/>
  <c r="P485" i="1"/>
  <c r="P526" i="1"/>
  <c r="P2" i="1"/>
  <c r="P714" i="1"/>
  <c r="P3" i="1"/>
  <c r="P1501" i="1"/>
  <c r="P1285" i="1"/>
  <c r="P1089" i="1"/>
  <c r="P1043" i="1"/>
  <c r="P4" i="1"/>
  <c r="P5" i="1"/>
  <c r="P6" i="1"/>
  <c r="P1394" i="1"/>
  <c r="P7" i="1"/>
  <c r="P8" i="1"/>
  <c r="P1492" i="1"/>
  <c r="P9" i="1"/>
  <c r="P10" i="1"/>
  <c r="P1158" i="1"/>
  <c r="P1918" i="1"/>
  <c r="P11" i="1"/>
  <c r="P1431" i="1"/>
  <c r="P735" i="1"/>
  <c r="P12" i="1"/>
  <c r="P1693" i="1"/>
  <c r="P1346" i="1"/>
  <c r="P820" i="1"/>
  <c r="P13" i="1"/>
  <c r="P583" i="1"/>
  <c r="P915" i="1"/>
  <c r="P1648" i="1"/>
  <c r="P562" i="1"/>
  <c r="P459" i="1"/>
  <c r="P857" i="1"/>
  <c r="P1117" i="1"/>
  <c r="P450" i="1"/>
  <c r="P1270" i="1"/>
  <c r="P711" i="1"/>
  <c r="P14" i="1"/>
  <c r="P425" i="1"/>
  <c r="P119" i="1"/>
  <c r="P468" i="1"/>
  <c r="P1535" i="1"/>
  <c r="P120" i="1"/>
  <c r="P809" i="1"/>
  <c r="P121" i="1"/>
  <c r="P1880" i="1"/>
  <c r="P469" i="1"/>
  <c r="P1211" i="1"/>
  <c r="P1639" i="1"/>
  <c r="P1165" i="1"/>
  <c r="P426" i="1"/>
  <c r="P122" i="1"/>
  <c r="P123" i="1"/>
  <c r="P124" i="1"/>
  <c r="P1312" i="1"/>
  <c r="P125" i="1"/>
  <c r="P1798" i="1"/>
  <c r="P126" i="1"/>
  <c r="P1594" i="1"/>
  <c r="P1742" i="1"/>
  <c r="P1614" i="1"/>
  <c r="P127" i="1"/>
  <c r="P1763" i="1"/>
  <c r="P1183" i="1"/>
  <c r="P1283" i="1"/>
  <c r="P128" i="1"/>
  <c r="P1542" i="1"/>
  <c r="P129" i="1"/>
  <c r="P575" i="1"/>
  <c r="P768" i="1"/>
  <c r="P1252" i="1"/>
  <c r="P424" i="1"/>
  <c r="P130" i="1"/>
  <c r="P623" i="1"/>
  <c r="P131" i="1"/>
  <c r="P1814" i="1"/>
  <c r="P1416" i="1"/>
  <c r="P956" i="1"/>
  <c r="P132" i="1"/>
  <c r="P1677" i="1"/>
  <c r="P1872" i="1"/>
  <c r="P133" i="1"/>
  <c r="P1716" i="1"/>
  <c r="P1853" i="1"/>
  <c r="P1546" i="1"/>
  <c r="P134" i="1"/>
  <c r="P1524" i="1"/>
  <c r="P135" i="1"/>
  <c r="P136" i="1"/>
  <c r="P1665" i="1"/>
  <c r="P1827" i="1"/>
  <c r="P489" i="1"/>
  <c r="P539" i="1"/>
  <c r="P461" i="1"/>
  <c r="P693" i="1"/>
  <c r="P1865" i="1"/>
  <c r="P1466" i="1"/>
  <c r="P1053" i="1"/>
  <c r="P1566" i="1"/>
  <c r="P858" i="1"/>
  <c r="P137" i="1"/>
  <c r="P1484" i="1"/>
  <c r="P138" i="1"/>
  <c r="P139" i="1"/>
  <c r="P140" i="1"/>
  <c r="P904" i="1"/>
  <c r="P141" i="1"/>
  <c r="P142" i="1"/>
  <c r="P143" i="1"/>
  <c r="P757" i="1"/>
  <c r="P144" i="1"/>
  <c r="P1132" i="1"/>
  <c r="P145" i="1"/>
  <c r="P1801" i="1"/>
  <c r="P146" i="1"/>
  <c r="P147" i="1"/>
  <c r="P736" i="1"/>
  <c r="P148" i="1"/>
  <c r="P1660" i="1"/>
  <c r="P2797" i="1"/>
  <c r="P3038" i="1"/>
  <c r="P3072" i="1"/>
  <c r="P2399" i="1"/>
  <c r="P3084" i="1"/>
  <c r="P2506" i="1"/>
  <c r="P3988" i="1"/>
  <c r="P3535" i="1"/>
  <c r="P2246" i="1"/>
  <c r="P3049" i="1"/>
  <c r="P2665" i="1"/>
  <c r="P3383" i="1"/>
  <c r="P3827" i="1"/>
  <c r="P2151" i="1"/>
  <c r="P3184" i="1"/>
  <c r="P2745" i="1"/>
  <c r="P3585" i="1"/>
  <c r="P2744" i="1"/>
  <c r="P3842" i="1"/>
  <c r="P3504" i="1"/>
  <c r="P2716" i="1"/>
  <c r="P2779" i="1"/>
  <c r="P3920" i="1"/>
  <c r="P3205" i="1"/>
  <c r="P3207" i="1"/>
  <c r="P2987" i="1"/>
  <c r="P3635" i="1"/>
  <c r="P3499" i="1"/>
  <c r="P2996" i="1"/>
  <c r="P3650" i="1"/>
  <c r="P3678" i="1"/>
  <c r="P2596" i="1"/>
  <c r="P3806" i="1"/>
  <c r="P2809" i="1"/>
  <c r="P3711" i="1"/>
  <c r="P2845" i="1"/>
  <c r="P3652" i="1"/>
  <c r="P2950" i="1"/>
  <c r="P3669" i="1"/>
  <c r="P3721" i="1"/>
  <c r="P3712" i="1"/>
  <c r="P3291" i="1"/>
  <c r="P2220" i="1"/>
  <c r="P3102" i="1"/>
  <c r="P2589" i="1"/>
  <c r="P3911" i="1"/>
  <c r="P2890" i="1"/>
  <c r="P3804" i="1"/>
  <c r="P2467" i="1"/>
  <c r="P2608" i="1"/>
  <c r="P2739" i="1"/>
  <c r="P3270" i="1"/>
  <c r="P2277" i="1"/>
  <c r="P2256" i="1"/>
  <c r="P1929" i="1"/>
  <c r="P3518" i="1"/>
  <c r="P3226" i="1"/>
  <c r="P2134" i="1"/>
  <c r="P2879" i="1"/>
  <c r="P3808" i="1"/>
  <c r="P2300" i="1"/>
  <c r="P3227" i="1"/>
  <c r="P2109" i="1"/>
  <c r="P3568" i="1"/>
  <c r="P3912" i="1"/>
  <c r="P3479" i="1"/>
  <c r="P3974" i="1"/>
  <c r="P2995" i="1"/>
  <c r="P2664" i="1"/>
  <c r="P3232" i="1"/>
  <c r="P2552" i="1"/>
  <c r="P2548" i="1"/>
  <c r="P3014" i="1"/>
  <c r="P2602" i="1"/>
  <c r="P4024" i="1"/>
  <c r="P2228" i="1"/>
  <c r="P3085" i="1"/>
  <c r="P2164" i="1"/>
  <c r="P3964" i="1"/>
  <c r="P3039" i="1"/>
  <c r="P2727" i="1"/>
  <c r="P2414" i="1"/>
  <c r="P2820" i="1"/>
  <c r="P3330" i="1"/>
  <c r="P2287" i="1"/>
  <c r="P2569" i="1"/>
  <c r="P3051" i="1"/>
  <c r="P3556" i="1"/>
  <c r="P2502" i="1"/>
  <c r="P2656" i="1"/>
  <c r="P2313" i="1"/>
  <c r="P2731" i="1"/>
  <c r="P3059" i="1"/>
  <c r="P3373" i="1"/>
  <c r="P2221" i="1"/>
  <c r="P2424" i="1"/>
  <c r="P3179" i="1"/>
  <c r="P2218" i="1"/>
  <c r="P2939" i="1"/>
  <c r="P2832" i="1"/>
  <c r="P3365" i="1"/>
  <c r="P2743" i="1"/>
  <c r="P2092" i="1"/>
  <c r="P2334" i="1"/>
  <c r="P2342" i="1"/>
  <c r="P3334" i="1"/>
  <c r="P3770" i="1"/>
  <c r="P3002" i="1"/>
  <c r="P2446" i="1"/>
  <c r="P2732" i="1"/>
  <c r="P3121" i="1"/>
  <c r="P3427" i="1"/>
  <c r="P3172" i="1"/>
  <c r="P2862" i="1"/>
  <c r="P2525" i="1"/>
  <c r="P3166" i="1"/>
  <c r="P2417" i="1"/>
  <c r="P3793" i="1"/>
  <c r="P2456" i="1"/>
  <c r="P2609" i="1"/>
  <c r="P2252" i="1"/>
  <c r="P2985" i="1"/>
  <c r="P3353" i="1"/>
  <c r="P2247" i="1"/>
  <c r="P2941" i="1"/>
  <c r="P2527" i="1"/>
  <c r="P2241" i="1"/>
  <c r="P2477" i="1"/>
  <c r="P2550" i="1"/>
  <c r="P2940" i="1"/>
  <c r="P3315" i="1"/>
  <c r="P3099" i="1"/>
  <c r="P3379" i="1"/>
  <c r="P2734" i="1"/>
  <c r="P3485" i="1"/>
  <c r="P3262" i="1"/>
  <c r="P2684" i="1"/>
  <c r="P3106" i="1"/>
  <c r="P3011" i="1"/>
  <c r="P3159" i="1"/>
  <c r="P3601" i="1"/>
  <c r="P2601" i="1"/>
  <c r="P3939" i="1"/>
  <c r="P3877" i="1"/>
  <c r="P3024" i="1"/>
  <c r="P2685" i="1"/>
  <c r="P2057" i="1"/>
  <c r="P3892" i="1"/>
  <c r="P3401" i="1"/>
  <c r="P3820" i="1"/>
  <c r="P1930" i="1"/>
  <c r="P2131" i="1"/>
  <c r="P2180" i="1"/>
  <c r="P2954" i="1"/>
  <c r="P3016" i="1"/>
  <c r="P2831" i="1"/>
  <c r="P2735" i="1"/>
  <c r="P2524" i="1"/>
  <c r="P3372" i="1"/>
  <c r="P2752" i="1"/>
  <c r="P3031" i="1"/>
  <c r="P2519" i="1"/>
  <c r="P3604" i="1"/>
  <c r="P2642" i="1"/>
  <c r="P2457" i="1"/>
  <c r="P2801" i="1"/>
  <c r="P2803" i="1"/>
  <c r="P2284" i="1"/>
  <c r="P2267" i="1"/>
  <c r="P3560" i="1"/>
  <c r="P3452" i="1"/>
  <c r="P2204" i="1"/>
  <c r="P3411" i="1"/>
  <c r="P2632" i="1"/>
  <c r="P2430" i="1"/>
  <c r="P2352" i="1"/>
  <c r="P3273" i="1"/>
  <c r="P2066" i="1"/>
  <c r="P2133" i="1"/>
  <c r="P2103" i="1"/>
  <c r="P781" i="1"/>
  <c r="P1059" i="1"/>
  <c r="P952" i="1"/>
  <c r="P869" i="1"/>
  <c r="P1326" i="1"/>
  <c r="P476" i="1"/>
  <c r="P984" i="1"/>
  <c r="P149" i="1"/>
  <c r="P1288" i="1"/>
  <c r="P150" i="1"/>
  <c r="P1091" i="1"/>
  <c r="P1497" i="1"/>
  <c r="P1391" i="1"/>
  <c r="P151" i="1"/>
  <c r="P1253" i="1"/>
  <c r="P431" i="1"/>
  <c r="P152" i="1"/>
  <c r="P153" i="1"/>
  <c r="P1388" i="1"/>
  <c r="P154" i="1"/>
  <c r="P600" i="1"/>
  <c r="P155" i="1"/>
  <c r="P1790" i="1"/>
  <c r="P601" i="1"/>
  <c r="P1254" i="1"/>
  <c r="P435" i="1"/>
  <c r="P1340" i="1"/>
  <c r="P491" i="1"/>
  <c r="P1171" i="1"/>
  <c r="P1081" i="1"/>
  <c r="P873" i="1"/>
  <c r="P156" i="1"/>
  <c r="P1888" i="1"/>
  <c r="P520" i="1"/>
  <c r="P888" i="1"/>
  <c r="P576" i="1"/>
  <c r="P844" i="1"/>
  <c r="P157" i="1"/>
  <c r="P1361" i="1"/>
  <c r="P570" i="1"/>
  <c r="P723" i="1"/>
  <c r="P158" i="1"/>
  <c r="P159" i="1"/>
  <c r="P1083" i="1"/>
  <c r="P596" i="1"/>
  <c r="P1687" i="1"/>
  <c r="P867" i="1"/>
  <c r="P1626" i="1"/>
  <c r="P160" i="1"/>
  <c r="P161" i="1"/>
  <c r="P938" i="1"/>
  <c r="P1465" i="1"/>
  <c r="P1565" i="1"/>
  <c r="P1138" i="1"/>
  <c r="P525" i="1"/>
  <c r="P162" i="1"/>
  <c r="P1077" i="1"/>
  <c r="P163" i="1"/>
  <c r="P164" i="1"/>
  <c r="P1739" i="1"/>
  <c r="P1587" i="1"/>
  <c r="P1304" i="1"/>
  <c r="P602" i="1"/>
  <c r="P1851" i="1"/>
  <c r="P658" i="1"/>
  <c r="P1632" i="1"/>
  <c r="P465" i="1"/>
  <c r="P165" i="1"/>
  <c r="P166" i="1"/>
  <c r="P721" i="1"/>
  <c r="P167" i="1"/>
  <c r="P168" i="1"/>
  <c r="P169" i="1"/>
  <c r="P170" i="1"/>
  <c r="P643" i="1"/>
  <c r="P171" i="1"/>
  <c r="P423" i="1"/>
  <c r="P839" i="1"/>
  <c r="P1235" i="1"/>
  <c r="P1392" i="1"/>
  <c r="P1173" i="1"/>
  <c r="P172" i="1"/>
  <c r="P963" i="1"/>
  <c r="P1036" i="1"/>
  <c r="P992" i="1"/>
  <c r="P778" i="1"/>
  <c r="P626" i="1"/>
  <c r="P1161" i="1"/>
  <c r="P878" i="1"/>
  <c r="P669" i="1"/>
  <c r="P173" i="1"/>
  <c r="P1146" i="1"/>
  <c r="P634" i="1"/>
  <c r="P1500" i="1"/>
  <c r="P1174" i="1"/>
  <c r="P1668" i="1"/>
  <c r="P174" i="1"/>
  <c r="P990" i="1"/>
  <c r="P175" i="1"/>
  <c r="P1645" i="1"/>
  <c r="P2344" i="1"/>
  <c r="P2590" i="1"/>
  <c r="P3117" i="1"/>
  <c r="P3292" i="1"/>
  <c r="P2866" i="1"/>
  <c r="P1931" i="1"/>
  <c r="P3090" i="1"/>
  <c r="P2170" i="1"/>
  <c r="P3147" i="1"/>
  <c r="P3481" i="1"/>
  <c r="P2812" i="1"/>
  <c r="P1932" i="1"/>
  <c r="P3332" i="1"/>
  <c r="P2060" i="1"/>
  <c r="P2592" i="1"/>
  <c r="P2388" i="1"/>
  <c r="P3210" i="1"/>
  <c r="P3288" i="1"/>
  <c r="P3984" i="1"/>
  <c r="P2135" i="1"/>
  <c r="P453" i="1"/>
  <c r="P813" i="1"/>
  <c r="P415" i="1"/>
  <c r="P731" i="1"/>
  <c r="P966" i="1"/>
  <c r="P1690" i="1"/>
  <c r="P589" i="1"/>
  <c r="P176" i="1"/>
  <c r="P591" i="1"/>
  <c r="P1128" i="1"/>
  <c r="P848" i="1"/>
  <c r="P1265" i="1"/>
  <c r="P177" i="1"/>
  <c r="P792" i="1"/>
  <c r="P1771" i="1"/>
  <c r="P178" i="1"/>
  <c r="P1104" i="1"/>
  <c r="P914" i="1"/>
  <c r="P179" i="1"/>
  <c r="P510" i="1"/>
  <c r="P477" i="1"/>
  <c r="P750" i="1"/>
  <c r="P180" i="1"/>
  <c r="P592" i="1"/>
  <c r="P447" i="1"/>
  <c r="P181" i="1"/>
  <c r="P503" i="1"/>
  <c r="P182" i="1"/>
  <c r="P926" i="1"/>
  <c r="P879" i="1"/>
  <c r="P654" i="1"/>
  <c r="P774" i="1"/>
  <c r="P183" i="1"/>
  <c r="P755" i="1"/>
  <c r="P855" i="1"/>
  <c r="P776" i="1"/>
  <c r="P420" i="1"/>
  <c r="P670" i="1"/>
  <c r="P474" i="1"/>
  <c r="P1005" i="1"/>
  <c r="P527" i="1"/>
  <c r="P184" i="1"/>
  <c r="P185" i="1"/>
  <c r="P472" i="1"/>
  <c r="P927" i="1"/>
  <c r="P186" i="1"/>
  <c r="P815" i="1"/>
  <c r="P1382" i="1"/>
  <c r="P1180" i="1"/>
  <c r="P479" i="1"/>
  <c r="P1228" i="1"/>
  <c r="P567" i="1"/>
  <c r="P1175" i="1"/>
  <c r="P1647" i="1"/>
  <c r="P614" i="1"/>
  <c r="P775" i="1"/>
  <c r="P522" i="1"/>
  <c r="P710" i="1"/>
  <c r="P1749" i="1"/>
  <c r="P568" i="1"/>
  <c r="P1052" i="1"/>
  <c r="P995" i="1"/>
  <c r="P15" i="1"/>
  <c r="P1203" i="1"/>
  <c r="P16" i="1"/>
  <c r="P1114" i="1"/>
  <c r="P664" i="1"/>
  <c r="P17" i="1"/>
  <c r="P919" i="1"/>
  <c r="P832" i="1"/>
  <c r="P18" i="1"/>
  <c r="P19" i="1"/>
  <c r="P20" i="1"/>
  <c r="P1621" i="1"/>
  <c r="P21" i="1"/>
  <c r="P22" i="1"/>
  <c r="P23" i="1"/>
  <c r="P1144" i="1"/>
  <c r="P24" i="1"/>
  <c r="P412" i="1"/>
  <c r="P922" i="1"/>
  <c r="P942" i="1"/>
  <c r="P1293" i="1"/>
  <c r="P25" i="1"/>
  <c r="P26" i="1"/>
  <c r="P27" i="1"/>
  <c r="P1561" i="1"/>
  <c r="P501" i="1"/>
  <c r="P28" i="1"/>
  <c r="P657" i="1"/>
  <c r="P587" i="1"/>
  <c r="P993" i="1"/>
  <c r="P29" i="1"/>
  <c r="P1476" i="1"/>
  <c r="P502" i="1"/>
  <c r="P460" i="1"/>
  <c r="P665" i="1"/>
  <c r="P30" i="1"/>
  <c r="P464" i="1"/>
  <c r="P413" i="1"/>
  <c r="P3622" i="1"/>
  <c r="P3238" i="1"/>
  <c r="P4100" i="1"/>
  <c r="P2674" i="1"/>
  <c r="P3981" i="1"/>
  <c r="P3958" i="1"/>
  <c r="P3503" i="1"/>
  <c r="P2761" i="1"/>
  <c r="P3410" i="1"/>
  <c r="P3588" i="1"/>
  <c r="P3034" i="1"/>
  <c r="P2121" i="1"/>
  <c r="P2110" i="1"/>
  <c r="P3600" i="1"/>
  <c r="P3951" i="1"/>
  <c r="P3648" i="1"/>
  <c r="P3891" i="1"/>
  <c r="P3386" i="1"/>
  <c r="P2578" i="1"/>
  <c r="P2123" i="1"/>
  <c r="P1153" i="1"/>
  <c r="P916" i="1"/>
  <c r="P758" i="1"/>
  <c r="P745" i="1"/>
  <c r="P1347" i="1"/>
  <c r="P1581" i="1"/>
  <c r="P439" i="1"/>
  <c r="P1408" i="1"/>
  <c r="P1232" i="1"/>
  <c r="P1624" i="1"/>
  <c r="P1710" i="1"/>
  <c r="P1792" i="1"/>
  <c r="P1627" i="1"/>
  <c r="P682" i="1"/>
  <c r="P523" i="1"/>
  <c r="P1517" i="1"/>
  <c r="P1007" i="1"/>
  <c r="P1670" i="1"/>
  <c r="P1197" i="1"/>
  <c r="P1532" i="1"/>
  <c r="P1673" i="1"/>
  <c r="P540" i="1"/>
  <c r="P618" i="1"/>
  <c r="P901" i="1"/>
  <c r="P1343" i="1"/>
  <c r="P1694" i="1"/>
  <c r="P187" i="1"/>
  <c r="P1189" i="1"/>
  <c r="P1904" i="1"/>
  <c r="P1870" i="1"/>
  <c r="P1475" i="1"/>
  <c r="P808" i="1"/>
  <c r="P1315" i="1"/>
  <c r="P1760" i="1"/>
  <c r="P756" i="1"/>
  <c r="P948" i="1"/>
  <c r="P417" i="1"/>
  <c r="P1835" i="1"/>
  <c r="P1530" i="1"/>
  <c r="P1912" i="1"/>
  <c r="P1123" i="1"/>
  <c r="P1680" i="1"/>
  <c r="P1723" i="1"/>
  <c r="P1286" i="1"/>
  <c r="P906" i="1"/>
  <c r="P920" i="1"/>
  <c r="P188" i="1"/>
  <c r="P1909" i="1"/>
  <c r="P1636" i="1"/>
  <c r="P765" i="1"/>
  <c r="P189" i="1"/>
  <c r="P1748" i="1"/>
  <c r="P686" i="1"/>
  <c r="P874" i="1"/>
  <c r="P1519" i="1"/>
  <c r="P1266" i="1"/>
  <c r="P1412" i="1"/>
  <c r="P728" i="1"/>
  <c r="P864" i="1"/>
  <c r="P977" i="1"/>
  <c r="P3618" i="1"/>
  <c r="P3318" i="1"/>
  <c r="P3506" i="1"/>
  <c r="P2900" i="1"/>
  <c r="P2654" i="1"/>
  <c r="P2088" i="1"/>
  <c r="P2257" i="1"/>
  <c r="P3706" i="1"/>
  <c r="P2663" i="1"/>
  <c r="P3486" i="1"/>
  <c r="P3507" i="1"/>
  <c r="P3394" i="1"/>
  <c r="P3733" i="1"/>
  <c r="P3285" i="1"/>
  <c r="P3382" i="1"/>
  <c r="P3108" i="1"/>
  <c r="P3993" i="1"/>
  <c r="P3322" i="1"/>
  <c r="P2746" i="1"/>
  <c r="P3726" i="1"/>
  <c r="P2780" i="1"/>
  <c r="P2363" i="1"/>
  <c r="P2968" i="1"/>
  <c r="P3656" i="1"/>
  <c r="P2368" i="1"/>
  <c r="P3809" i="1"/>
  <c r="P2986" i="1"/>
  <c r="P2031" i="1"/>
  <c r="P2067" i="1"/>
  <c r="P2662" i="1"/>
  <c r="P2398" i="1"/>
  <c r="P3219" i="1"/>
  <c r="P3006" i="1"/>
  <c r="P3441" i="1"/>
  <c r="P2509" i="1"/>
  <c r="P2322" i="1"/>
  <c r="P3197" i="1"/>
  <c r="P3918" i="1"/>
  <c r="P2328" i="1"/>
  <c r="P2324" i="1"/>
  <c r="P190" i="1"/>
  <c r="P1239" i="1"/>
  <c r="P191" i="1"/>
  <c r="P621" i="1"/>
  <c r="P192" i="1"/>
  <c r="P1764" i="1"/>
  <c r="P193" i="1"/>
  <c r="P1188" i="1"/>
  <c r="P194" i="1"/>
  <c r="P1809" i="1"/>
  <c r="P195" i="1"/>
  <c r="P519" i="1"/>
  <c r="P1176" i="1"/>
  <c r="P900" i="1"/>
  <c r="P1900" i="1"/>
  <c r="P1025" i="1"/>
  <c r="P1856" i="1"/>
  <c r="P849" i="1"/>
  <c r="P759" i="1"/>
  <c r="P1120" i="1"/>
  <c r="P2532" i="1"/>
  <c r="P3519" i="1"/>
  <c r="P1933" i="1"/>
  <c r="P3659" i="1"/>
  <c r="P2389" i="1"/>
  <c r="P3817" i="1"/>
  <c r="P3610" i="1"/>
  <c r="P3098" i="1"/>
  <c r="P3872" i="1"/>
  <c r="P2901" i="1"/>
  <c r="P3624" i="1"/>
  <c r="P2521" i="1"/>
  <c r="P2104" i="1"/>
  <c r="P2425" i="1"/>
  <c r="P2645" i="1"/>
  <c r="P3012" i="1"/>
  <c r="P2250" i="1"/>
  <c r="P2792" i="1"/>
  <c r="P3123" i="1"/>
  <c r="P2027" i="1"/>
  <c r="P3676" i="1"/>
  <c r="P3001" i="1"/>
  <c r="P2248" i="1"/>
  <c r="P3333" i="1"/>
  <c r="P1934" i="1"/>
  <c r="P2619" i="1"/>
  <c r="P2574" i="1"/>
  <c r="P2635" i="1"/>
  <c r="P1935" i="1"/>
  <c r="P2513" i="1"/>
  <c r="P2620" i="1"/>
  <c r="P2533" i="1"/>
  <c r="P3673" i="1"/>
  <c r="P3732" i="1"/>
  <c r="P3425" i="1"/>
  <c r="P2757" i="1"/>
  <c r="P3134" i="1"/>
  <c r="P3564" i="1"/>
  <c r="P3708" i="1"/>
  <c r="P2870" i="1"/>
  <c r="P3534" i="1"/>
  <c r="P1936" i="1"/>
  <c r="P3239" i="1"/>
  <c r="P3810" i="1"/>
  <c r="P3536" i="1"/>
  <c r="P2102" i="1"/>
  <c r="P2270" i="1"/>
  <c r="P2472" i="1"/>
  <c r="P2758" i="1"/>
  <c r="P2534" i="1"/>
  <c r="P2814" i="1"/>
  <c r="P3914" i="1"/>
  <c r="P2130" i="1"/>
  <c r="P2294" i="1"/>
  <c r="P3490" i="1"/>
  <c r="P3192" i="1"/>
  <c r="P2184" i="1"/>
  <c r="P3310" i="1"/>
  <c r="P3633" i="1"/>
  <c r="P3173" i="1"/>
  <c r="P3283" i="1"/>
  <c r="P2243" i="1"/>
  <c r="P2564" i="1"/>
  <c r="P3950" i="1"/>
  <c r="P3847" i="1"/>
  <c r="P3281" i="1"/>
  <c r="P3314" i="1"/>
  <c r="P1937" i="1"/>
  <c r="P1938" i="1"/>
  <c r="P3255" i="1"/>
  <c r="P3701" i="1"/>
  <c r="P3482" i="1"/>
  <c r="P2617" i="1"/>
  <c r="P1939" i="1"/>
  <c r="P3208" i="1"/>
  <c r="P2485" i="1"/>
  <c r="P3896" i="1"/>
  <c r="P1940" i="1"/>
  <c r="P3620" i="1"/>
  <c r="P2595" i="1"/>
  <c r="P1576" i="1"/>
  <c r="P1080" i="1"/>
  <c r="P744" i="1"/>
  <c r="P1229" i="1"/>
  <c r="P1812" i="1"/>
  <c r="P1061" i="1"/>
  <c r="P1578" i="1"/>
  <c r="P1654" i="1"/>
  <c r="P619" i="1"/>
  <c r="P1464" i="1"/>
  <c r="P729" i="1"/>
  <c r="P1279" i="1"/>
  <c r="P886" i="1"/>
  <c r="P976" i="1"/>
  <c r="P1658" i="1"/>
  <c r="P196" i="1"/>
  <c r="P1804" i="1"/>
  <c r="P1895" i="1"/>
  <c r="P978" i="1"/>
  <c r="P1721" i="1"/>
  <c r="P1143" i="1"/>
  <c r="P880" i="1"/>
  <c r="P1600" i="1"/>
  <c r="P1800" i="1"/>
  <c r="P928" i="1"/>
  <c r="P1905" i="1"/>
  <c r="P1805" i="1"/>
  <c r="P197" i="1"/>
  <c r="P1335" i="1"/>
  <c r="P1390" i="1"/>
  <c r="P1216" i="1"/>
  <c r="P1166" i="1"/>
  <c r="P1803" i="1"/>
  <c r="P1401" i="1"/>
  <c r="P1789" i="1"/>
  <c r="P1097" i="1"/>
  <c r="P1799" i="1"/>
  <c r="P198" i="1"/>
  <c r="P1135" i="1"/>
  <c r="P1773" i="1"/>
  <c r="P770" i="1"/>
  <c r="P199" i="1"/>
  <c r="P724" i="1"/>
  <c r="P1162" i="1"/>
  <c r="P726" i="1"/>
  <c r="P1152" i="1"/>
  <c r="P200" i="1"/>
  <c r="P201" i="1"/>
  <c r="P202" i="1"/>
  <c r="P1167" i="1"/>
  <c r="P1638" i="1"/>
  <c r="P203" i="1"/>
  <c r="P903" i="1"/>
  <c r="P1321" i="1"/>
  <c r="P204" i="1"/>
  <c r="P1297" i="1"/>
  <c r="P205" i="1"/>
  <c r="P824" i="1"/>
  <c r="P1263" i="1"/>
  <c r="P794" i="1"/>
  <c r="P206" i="1"/>
  <c r="P1726" i="1"/>
  <c r="P1613" i="1"/>
  <c r="P1074" i="1"/>
  <c r="P1438" i="1"/>
  <c r="P1121" i="1"/>
  <c r="P207" i="1"/>
  <c r="P208" i="1"/>
  <c r="P1436" i="1"/>
  <c r="P209" i="1"/>
  <c r="P1781" i="1"/>
  <c r="P1317" i="1"/>
  <c r="P1513" i="1"/>
  <c r="P1300" i="1"/>
  <c r="P1718" i="1"/>
  <c r="P1000" i="1"/>
  <c r="P210" i="1"/>
  <c r="P961" i="1"/>
  <c r="P746" i="1"/>
  <c r="P1004" i="1"/>
  <c r="P1560" i="1"/>
  <c r="P1086" i="1"/>
  <c r="P1379" i="1"/>
  <c r="P1395" i="1"/>
  <c r="P1490" i="1"/>
  <c r="P1101" i="1"/>
  <c r="P1047" i="1"/>
  <c r="P211" i="1"/>
  <c r="P1468" i="1"/>
  <c r="P989" i="1"/>
  <c r="P1696" i="1"/>
  <c r="P1782" i="1"/>
  <c r="P1797" i="1"/>
  <c r="P894" i="1"/>
  <c r="P1823" i="1"/>
  <c r="P1290" i="1"/>
  <c r="P1028" i="1"/>
  <c r="P1049" i="1"/>
  <c r="P1446" i="1"/>
  <c r="P1785" i="1"/>
  <c r="P1832" i="1"/>
  <c r="P1816" i="1"/>
  <c r="P1702" i="1"/>
  <c r="P953" i="1"/>
  <c r="P875" i="1"/>
  <c r="P965" i="1"/>
  <c r="P1515" i="1"/>
  <c r="P1571" i="1"/>
  <c r="P982" i="1"/>
  <c r="P1837" i="1"/>
  <c r="P1830" i="1"/>
  <c r="P692" i="1"/>
  <c r="P1755" i="1"/>
  <c r="P1064" i="1"/>
  <c r="P816" i="1"/>
  <c r="P1112" i="1"/>
  <c r="P1048" i="1"/>
  <c r="P1746" i="1"/>
  <c r="P1866" i="1"/>
  <c r="P1913" i="1"/>
  <c r="P1518" i="1"/>
  <c r="P478" i="1"/>
  <c r="P497" i="1"/>
  <c r="P1713" i="1"/>
  <c r="P949" i="1"/>
  <c r="P1306" i="1"/>
  <c r="P1480" i="1"/>
  <c r="P1488" i="1"/>
  <c r="P212" i="1"/>
  <c r="P1555" i="1"/>
  <c r="P615" i="1"/>
  <c r="P1221" i="1"/>
  <c r="P786" i="1"/>
  <c r="P1664" i="1"/>
  <c r="P1088" i="1"/>
  <c r="P1339" i="1"/>
  <c r="P1018" i="1"/>
  <c r="P979" i="1"/>
  <c r="P1873" i="1"/>
  <c r="P1350" i="1"/>
  <c r="P1076" i="1"/>
  <c r="P2529" i="1"/>
  <c r="P1714" i="1"/>
  <c r="P1544" i="1"/>
  <c r="P1911" i="1"/>
  <c r="P1906" i="1"/>
  <c r="P1298" i="1"/>
  <c r="P1826" i="1"/>
  <c r="P712" i="1"/>
  <c r="P1487" i="1"/>
  <c r="P661" i="1"/>
  <c r="P752" i="1"/>
  <c r="P4112" i="1"/>
  <c r="P1754" i="1"/>
  <c r="P1720" i="1"/>
  <c r="P1118" i="1"/>
  <c r="P1136" i="1"/>
  <c r="P1644" i="1"/>
  <c r="P1156" i="1"/>
  <c r="P1839" i="1"/>
  <c r="P3876" i="1"/>
  <c r="P4010" i="1"/>
  <c r="P3124" i="1"/>
  <c r="P3917" i="1"/>
  <c r="P3223" i="1"/>
  <c r="P2924" i="1"/>
  <c r="P2022" i="1"/>
  <c r="P2458" i="1"/>
  <c r="P3193" i="1"/>
  <c r="P3010" i="1"/>
  <c r="P4005" i="1"/>
  <c r="P2781" i="1"/>
  <c r="P2851" i="1"/>
  <c r="P2434" i="1"/>
  <c r="P3475" i="1"/>
  <c r="P2799" i="1"/>
  <c r="P3033" i="1"/>
  <c r="P2345" i="1"/>
  <c r="P3632" i="1"/>
  <c r="P3451" i="1"/>
  <c r="P722" i="1"/>
  <c r="P31" i="1"/>
  <c r="P1013" i="1"/>
  <c r="P1369" i="1"/>
  <c r="P588" i="1"/>
  <c r="P1115" i="1"/>
  <c r="P32" i="1"/>
  <c r="P551" i="1"/>
  <c r="P996" i="1"/>
  <c r="P33" i="1"/>
  <c r="P34" i="1"/>
  <c r="P35" i="1"/>
  <c r="P36" i="1"/>
  <c r="P923" i="1"/>
  <c r="P37" i="1"/>
  <c r="P38" i="1"/>
  <c r="P39" i="1"/>
  <c r="P40" i="1"/>
  <c r="P41" i="1"/>
  <c r="P42" i="1"/>
  <c r="P924" i="1"/>
  <c r="P43" i="1"/>
  <c r="P1917" i="1"/>
  <c r="P44" i="1"/>
  <c r="P1380" i="1"/>
  <c r="P1125" i="1"/>
  <c r="P1182" i="1"/>
  <c r="P1675" i="1"/>
  <c r="P637" i="1"/>
  <c r="P1783" i="1"/>
  <c r="P850" i="1"/>
  <c r="P213" i="1"/>
  <c r="P574" i="1"/>
  <c r="P985" i="1"/>
  <c r="P1308" i="1"/>
  <c r="P1230" i="1"/>
  <c r="P1886" i="1"/>
  <c r="P1712" i="1"/>
  <c r="P1344" i="1"/>
  <c r="P1113" i="1"/>
  <c r="P1384" i="1"/>
  <c r="P498" i="1"/>
  <c r="P817" i="1"/>
  <c r="P889" i="1"/>
  <c r="P214" i="1"/>
  <c r="P1185" i="1"/>
  <c r="P586" i="1"/>
  <c r="P215" i="1"/>
  <c r="P1508" i="1"/>
  <c r="P1352" i="1"/>
  <c r="P537" i="1"/>
  <c r="P1477" i="1"/>
  <c r="P943" i="1"/>
  <c r="P1504" i="1"/>
  <c r="P1579" i="1"/>
  <c r="P1264" i="1"/>
  <c r="P1573" i="1"/>
  <c r="P550" i="1"/>
  <c r="P1337" i="1"/>
  <c r="P795" i="1"/>
  <c r="P1105" i="1"/>
  <c r="P547" i="1"/>
  <c r="P1273" i="1"/>
  <c r="P1017" i="1"/>
  <c r="P1247" i="1"/>
  <c r="P644" i="1"/>
  <c r="P1806" i="1"/>
  <c r="P216" i="1"/>
  <c r="P1141" i="1"/>
  <c r="P783" i="1"/>
  <c r="P805" i="1"/>
  <c r="P541" i="1"/>
  <c r="P1761" i="1"/>
  <c r="P796" i="1"/>
  <c r="P645" i="1"/>
  <c r="P632" i="1"/>
  <c r="P535" i="1"/>
  <c r="P1363" i="1"/>
  <c r="P1094" i="1"/>
  <c r="P696" i="1"/>
  <c r="P217" i="1"/>
  <c r="P475" i="1"/>
  <c r="P218" i="1"/>
  <c r="P687" i="1"/>
  <c r="P787" i="1"/>
  <c r="P219" i="1"/>
  <c r="P797" i="1"/>
  <c r="P1024" i="1"/>
  <c r="P603" i="1"/>
  <c r="P617" i="1"/>
  <c r="P688" i="1"/>
  <c r="P220" i="1"/>
  <c r="P1512" i="1"/>
  <c r="P835" i="1"/>
  <c r="P440" i="1"/>
  <c r="P1255" i="1"/>
  <c r="P1311" i="1"/>
  <c r="P1793" i="1"/>
  <c r="P747" i="1"/>
  <c r="P569" i="1"/>
  <c r="P221" i="1"/>
  <c r="P222" i="1"/>
  <c r="P223" i="1"/>
  <c r="P767" i="1"/>
  <c r="P224" i="1"/>
  <c r="P627" i="1"/>
  <c r="P1375" i="1"/>
  <c r="P225" i="1"/>
  <c r="P790" i="1"/>
  <c r="P638" i="1"/>
  <c r="P1410" i="1"/>
  <c r="P226" i="1"/>
  <c r="P1294" i="1"/>
  <c r="P829" i="1"/>
  <c r="P1313" i="1"/>
  <c r="P866" i="1"/>
  <c r="P227" i="1"/>
  <c r="P1012" i="1"/>
  <c r="P785" i="1"/>
  <c r="P228" i="1"/>
  <c r="P1198" i="1"/>
  <c r="P229" i="1"/>
  <c r="P563" i="1"/>
  <c r="P230" i="1"/>
  <c r="P231" i="1"/>
  <c r="P1608" i="1"/>
  <c r="P1585" i="1"/>
  <c r="P1019" i="1"/>
  <c r="P1291" i="1"/>
  <c r="P656" i="1"/>
  <c r="P760" i="1"/>
  <c r="P604" i="1"/>
  <c r="P232" i="1"/>
  <c r="P514" i="1"/>
  <c r="P1299" i="1"/>
  <c r="P1140" i="1"/>
  <c r="P448" i="1"/>
  <c r="P233" i="1"/>
  <c r="P454" i="1"/>
  <c r="P1274" i="1"/>
  <c r="P1462" i="1"/>
  <c r="P462" i="1"/>
  <c r="P1218" i="1"/>
  <c r="P1205" i="1"/>
  <c r="P2614" i="1"/>
  <c r="P2652" i="1"/>
  <c r="P2747" i="1"/>
  <c r="P2551" i="1"/>
  <c r="P3736" i="1"/>
  <c r="P2810" i="1"/>
  <c r="P3543" i="1"/>
  <c r="P2884" i="1"/>
  <c r="P3972" i="1"/>
  <c r="P2526" i="1"/>
  <c r="P3998" i="1"/>
  <c r="P3544" i="1"/>
  <c r="P3952" i="1"/>
  <c r="P3935" i="1"/>
  <c r="P3943" i="1"/>
  <c r="P2242" i="1"/>
  <c r="P3385" i="1"/>
  <c r="P2381" i="1"/>
  <c r="P3856" i="1"/>
  <c r="P2383" i="1"/>
  <c r="P2441" i="1"/>
  <c r="P2173" i="1"/>
  <c r="P3127" i="1"/>
  <c r="P2555" i="1"/>
  <c r="P3704" i="1"/>
  <c r="P2686" i="1"/>
  <c r="P3937" i="1"/>
  <c r="P2207" i="1"/>
  <c r="P3462" i="1"/>
  <c r="P2356" i="1"/>
  <c r="P3501" i="1"/>
  <c r="P4072" i="1"/>
  <c r="P3636" i="1"/>
  <c r="P2400" i="1"/>
  <c r="P3786" i="1"/>
  <c r="P3727" i="1"/>
  <c r="P2512" i="1"/>
  <c r="P2998" i="1"/>
  <c r="P3959" i="1"/>
  <c r="P3025" i="1"/>
  <c r="P1333" i="1"/>
  <c r="P1227" i="1"/>
  <c r="P1199" i="1"/>
  <c r="P45" i="1"/>
  <c r="P1711" i="1"/>
  <c r="P912" i="1"/>
  <c r="P46" i="1"/>
  <c r="P47" i="1"/>
  <c r="P876" i="1"/>
  <c r="P1458" i="1"/>
  <c r="P48" i="1"/>
  <c r="P1134" i="1"/>
  <c r="P49" i="1"/>
  <c r="P50" i="1"/>
  <c r="P1570" i="1"/>
  <c r="P51" i="1"/>
  <c r="P1151" i="1"/>
  <c r="P1854" i="1"/>
  <c r="P810" i="1"/>
  <c r="P1505" i="1"/>
  <c r="P2515" i="1"/>
  <c r="P3275" i="1"/>
  <c r="P3186" i="1"/>
  <c r="P3320" i="1"/>
  <c r="P3672" i="1"/>
  <c r="P2575" i="1"/>
  <c r="P3858" i="1"/>
  <c r="P2307" i="1"/>
  <c r="P3570" i="1"/>
  <c r="P4113" i="1"/>
  <c r="P3854" i="1"/>
  <c r="P3868" i="1"/>
  <c r="P3202" i="1"/>
  <c r="P3977" i="1"/>
  <c r="P3889" i="1"/>
  <c r="P2559" i="1"/>
  <c r="P3081" i="1"/>
  <c r="P2229" i="1"/>
  <c r="P3380" i="1"/>
  <c r="P3234" i="1"/>
  <c r="P3756" i="1"/>
  <c r="P3237" i="1"/>
  <c r="P2111" i="1"/>
  <c r="P2308" i="1"/>
  <c r="P3175" i="1"/>
  <c r="P2863" i="1"/>
  <c r="P3120" i="1"/>
  <c r="P2309" i="1"/>
  <c r="P2687" i="1"/>
  <c r="P2488" i="1"/>
  <c r="P3698" i="1"/>
  <c r="P3742" i="1"/>
  <c r="P2571" i="1"/>
  <c r="P2701" i="1"/>
  <c r="P3697" i="1"/>
  <c r="P2975" i="1"/>
  <c r="P2979" i="1"/>
  <c r="P2969" i="1"/>
  <c r="P3341" i="1"/>
  <c r="P3885" i="1"/>
  <c r="P2188" i="1"/>
  <c r="P2293" i="1"/>
  <c r="P2843" i="1"/>
  <c r="P3922" i="1"/>
  <c r="P2105" i="1"/>
  <c r="P3366" i="1"/>
  <c r="P2858" i="1"/>
  <c r="P3637" i="1"/>
  <c r="P2925" i="1"/>
  <c r="P2357" i="1"/>
  <c r="P3312" i="1"/>
  <c r="P2327" i="1"/>
  <c r="P3598" i="1"/>
  <c r="P2906" i="1"/>
  <c r="P2591" i="1"/>
  <c r="P3348" i="1"/>
  <c r="P3545" i="1"/>
  <c r="P2421" i="1"/>
  <c r="P1941" i="1"/>
  <c r="P3477" i="1"/>
  <c r="P1794" i="1"/>
  <c r="P1674" i="1"/>
  <c r="P1892" i="1"/>
  <c r="P1454" i="1"/>
  <c r="P1448" i="1"/>
  <c r="P3018" i="1"/>
  <c r="P1534" i="1"/>
  <c r="P1734" i="1"/>
  <c r="P828" i="1"/>
  <c r="P1727" i="1"/>
  <c r="P959" i="1"/>
  <c r="P1802" i="1"/>
  <c r="P422" i="1"/>
  <c r="P1296" i="1"/>
  <c r="P1528" i="1"/>
  <c r="P1523" i="1"/>
  <c r="P804" i="1"/>
  <c r="P981" i="1"/>
  <c r="P727" i="1"/>
  <c r="P1376" i="1"/>
  <c r="P1399" i="1"/>
  <c r="P1095" i="1"/>
  <c r="P960" i="1"/>
  <c r="P1190" i="1"/>
  <c r="P1087" i="1"/>
  <c r="P887" i="1"/>
  <c r="P1640" i="1"/>
  <c r="P991" i="1"/>
  <c r="P52" i="1"/>
  <c r="P53" i="1"/>
  <c r="P1430" i="1"/>
  <c r="P1592" i="1"/>
  <c r="P1914" i="1"/>
  <c r="P1849" i="1"/>
  <c r="P1172" i="1"/>
  <c r="P1322" i="1"/>
  <c r="P54" i="1"/>
  <c r="P1901" i="1"/>
  <c r="P666" i="1"/>
  <c r="P2366" i="1"/>
  <c r="P4019" i="1"/>
  <c r="P3361" i="1"/>
  <c r="P3651" i="1"/>
  <c r="P2355" i="1"/>
  <c r="P2318" i="1"/>
  <c r="P3873" i="1"/>
  <c r="P2546" i="1"/>
  <c r="P2237" i="1"/>
  <c r="P3552" i="1"/>
  <c r="P3531" i="1"/>
  <c r="P3476" i="1"/>
  <c r="P3324" i="1"/>
  <c r="P3823" i="1"/>
  <c r="P3377" i="1"/>
  <c r="P3004" i="1"/>
  <c r="P3150" i="1"/>
  <c r="P3791" i="1"/>
  <c r="P3392" i="1"/>
  <c r="P2885" i="1"/>
  <c r="P1942" i="1"/>
  <c r="P3224" i="1"/>
  <c r="P2073" i="1"/>
  <c r="P3407" i="1"/>
  <c r="P3101" i="1"/>
  <c r="P2965" i="1"/>
  <c r="P2647" i="1"/>
  <c r="P2504" i="1"/>
  <c r="P2762" i="1"/>
  <c r="P3349" i="1"/>
  <c r="P2626" i="1"/>
  <c r="P3839" i="1"/>
  <c r="P3779" i="1"/>
  <c r="P3933" i="1"/>
  <c r="P3160" i="1"/>
  <c r="P3871" i="1"/>
  <c r="P3003" i="1"/>
  <c r="P4035" i="1"/>
  <c r="P2763" i="1"/>
  <c r="P2568" i="1"/>
  <c r="P3887" i="1"/>
  <c r="P3352" i="1"/>
  <c r="P2952" i="1"/>
  <c r="P3899" i="1"/>
  <c r="P3558" i="1"/>
  <c r="P3540" i="1"/>
  <c r="P3634" i="1"/>
  <c r="P2887" i="1"/>
  <c r="P2943" i="1"/>
  <c r="P3078" i="1"/>
  <c r="P2372" i="1"/>
  <c r="P3319" i="1"/>
  <c r="P3015" i="1"/>
  <c r="P2775" i="1"/>
  <c r="P3087" i="1"/>
  <c r="P2917" i="1"/>
  <c r="P3400" i="1"/>
  <c r="P3760" i="1"/>
  <c r="P4049" i="1"/>
  <c r="P2891" i="1"/>
  <c r="P2397" i="1"/>
  <c r="P1021" i="1"/>
  <c r="P771" i="1"/>
  <c r="P628" i="1"/>
  <c r="P798" i="1"/>
  <c r="P1336" i="1"/>
  <c r="P234" i="1"/>
  <c r="P492" i="1"/>
  <c r="P695" i="1"/>
  <c r="P1233" i="1"/>
  <c r="P1256" i="1"/>
  <c r="P671" i="1"/>
  <c r="P1577" i="1"/>
  <c r="P235" i="1"/>
  <c r="P970" i="1"/>
  <c r="P672" i="1"/>
  <c r="P1332" i="1"/>
  <c r="P1130" i="1"/>
  <c r="P605" i="1"/>
  <c r="P616" i="1"/>
  <c r="P737" i="1"/>
  <c r="P1604" i="1"/>
  <c r="P236" i="1"/>
  <c r="P237" i="1"/>
  <c r="P1365" i="1"/>
  <c r="P1231" i="1"/>
  <c r="P238" i="1"/>
  <c r="P1358" i="1"/>
  <c r="P1731" i="1"/>
  <c r="P239" i="1"/>
  <c r="P1325" i="1"/>
  <c r="P1400" i="1"/>
  <c r="P606" i="1"/>
  <c r="P871" i="1"/>
  <c r="P1685" i="1"/>
  <c r="P1147" i="1"/>
  <c r="P1320" i="1"/>
  <c r="P458" i="1"/>
  <c r="P957" i="1"/>
  <c r="P240" i="1"/>
  <c r="P241" i="1"/>
  <c r="P242" i="1"/>
  <c r="P243" i="1"/>
  <c r="P244" i="1"/>
  <c r="P488" i="1"/>
  <c r="P245" i="1"/>
  <c r="P246" i="1"/>
  <c r="P418" i="1"/>
  <c r="P471" i="1"/>
  <c r="P55" i="1"/>
  <c r="P56" i="1"/>
  <c r="P902" i="1"/>
  <c r="P1418" i="1"/>
  <c r="P1139" i="1"/>
  <c r="P57" i="1"/>
  <c r="P58" i="1"/>
  <c r="P59" i="1"/>
  <c r="P60" i="1"/>
  <c r="P2227" i="1"/>
  <c r="P2856" i="1"/>
  <c r="P3653" i="1"/>
  <c r="P3747" i="1"/>
  <c r="P4039" i="1"/>
  <c r="P2817" i="1"/>
  <c r="P3133" i="1"/>
  <c r="P2375" i="1"/>
  <c r="P2848" i="1"/>
  <c r="P3370" i="1"/>
  <c r="P2520" i="1"/>
  <c r="P3581" i="1"/>
  <c r="P3289" i="1"/>
  <c r="P3028" i="1"/>
  <c r="P3838" i="1"/>
  <c r="P4066" i="1"/>
  <c r="P2994" i="1"/>
  <c r="P4093" i="1"/>
  <c r="P3565" i="1"/>
  <c r="P3188" i="1"/>
  <c r="P1066" i="1"/>
  <c r="P607" i="1"/>
  <c r="P853" i="1"/>
  <c r="P247" i="1"/>
  <c r="P1079" i="1"/>
  <c r="P697" i="1"/>
  <c r="P248" i="1"/>
  <c r="P1092" i="1"/>
  <c r="P249" i="1"/>
  <c r="P1724" i="1"/>
  <c r="P1364" i="1"/>
  <c r="P865" i="1"/>
  <c r="P250" i="1"/>
  <c r="P1377" i="1"/>
  <c r="P251" i="1"/>
  <c r="P252" i="1"/>
  <c r="P455" i="1"/>
  <c r="P1045" i="1"/>
  <c r="P701" i="1"/>
  <c r="P1663" i="1"/>
  <c r="P3754" i="1"/>
  <c r="P2269" i="1"/>
  <c r="P2819" i="1"/>
  <c r="P3957" i="1"/>
  <c r="P2499" i="1"/>
  <c r="P2997" i="1"/>
  <c r="P3894" i="1"/>
  <c r="P2974" i="1"/>
  <c r="P3343" i="1"/>
  <c r="P2203" i="1"/>
  <c r="P3013" i="1"/>
  <c r="P4060" i="1"/>
  <c r="P3668" i="1"/>
  <c r="P2719" i="1"/>
  <c r="P3720" i="1"/>
  <c r="P2864" i="1"/>
  <c r="P3741" i="1"/>
  <c r="P3875" i="1"/>
  <c r="P2478" i="1"/>
  <c r="P2487" i="1"/>
  <c r="P2753" i="1"/>
  <c r="P3582" i="1"/>
  <c r="P3360" i="1"/>
  <c r="P3879" i="1"/>
  <c r="P3794" i="1"/>
  <c r="P3278" i="1"/>
  <c r="P2953" i="1"/>
  <c r="P3962" i="1"/>
  <c r="P2143" i="1"/>
  <c r="P3541" i="1"/>
  <c r="P3803" i="1"/>
  <c r="P4043" i="1"/>
  <c r="P3630" i="1"/>
  <c r="P4033" i="1"/>
  <c r="P3511" i="1"/>
  <c r="P3931" i="1"/>
  <c r="P3811" i="1"/>
  <c r="P2407" i="1"/>
  <c r="P3548" i="1"/>
  <c r="P3200" i="1"/>
  <c r="P528" i="1"/>
  <c r="P1206" i="1"/>
  <c r="P782" i="1"/>
  <c r="P253" i="1"/>
  <c r="P529" i="1"/>
  <c r="P1707" i="1"/>
  <c r="P254" i="1"/>
  <c r="P1370" i="1"/>
  <c r="P1750" i="1"/>
  <c r="P1493" i="1"/>
  <c r="P255" i="1"/>
  <c r="P1848" i="1"/>
  <c r="P256" i="1"/>
  <c r="P257" i="1"/>
  <c r="P258" i="1"/>
  <c r="P1828" i="1"/>
  <c r="P1207" i="1"/>
  <c r="P1237" i="1"/>
  <c r="P738" i="1"/>
  <c r="P1195" i="1"/>
  <c r="P840" i="1"/>
  <c r="P61" i="1"/>
  <c r="P997" i="1"/>
  <c r="P598" i="1"/>
  <c r="P1102" i="1"/>
  <c r="P1617" i="1"/>
  <c r="P1214" i="1"/>
  <c r="P1496" i="1"/>
  <c r="P62" i="1"/>
  <c r="P1808" i="1"/>
  <c r="P833" i="1"/>
  <c r="P1250" i="1"/>
  <c r="P1100" i="1"/>
  <c r="P1267" i="1"/>
  <c r="P1646" i="1"/>
  <c r="P1483" i="1"/>
  <c r="P811" i="1"/>
  <c r="P1433" i="1"/>
  <c r="P895" i="1"/>
  <c r="P63" i="1"/>
  <c r="P799" i="1"/>
  <c r="P1385" i="1"/>
  <c r="P581" i="1"/>
  <c r="P259" i="1"/>
  <c r="P1910" i="1"/>
  <c r="P260" i="1"/>
  <c r="P480" i="1"/>
  <c r="P261" i="1"/>
  <c r="P262" i="1"/>
  <c r="P1026" i="1"/>
  <c r="P1708" i="1"/>
  <c r="P263" i="1"/>
  <c r="P483" i="1"/>
  <c r="P1607" i="1"/>
  <c r="P715" i="1"/>
  <c r="P1085" i="1"/>
  <c r="P264" i="1"/>
  <c r="P629" i="1"/>
  <c r="P265" i="1"/>
  <c r="P1341" i="1"/>
  <c r="P2840" i="1"/>
  <c r="P2058" i="1"/>
  <c r="P2028" i="1"/>
  <c r="P3317" i="1"/>
  <c r="P2144" i="1"/>
  <c r="P2198" i="1"/>
  <c r="P3629" i="1"/>
  <c r="P2230" i="1"/>
  <c r="P3211" i="1"/>
  <c r="P3955" i="1"/>
  <c r="P3368" i="1"/>
  <c r="P2926" i="1"/>
  <c r="P2272" i="1"/>
  <c r="P2418" i="1"/>
  <c r="P3096" i="1"/>
  <c r="P2556" i="1"/>
  <c r="P3638" i="1"/>
  <c r="P2630" i="1"/>
  <c r="P3522" i="1"/>
  <c r="P3055" i="1"/>
  <c r="P3297" i="1"/>
  <c r="P2301" i="1"/>
  <c r="P2206" i="1"/>
  <c r="P3203" i="1"/>
  <c r="P3705" i="1"/>
  <c r="P2219" i="1"/>
  <c r="P3187" i="1"/>
  <c r="P2183" i="1"/>
  <c r="P2505" i="1"/>
  <c r="P3948" i="1"/>
  <c r="P3710" i="1"/>
  <c r="P2292" i="1"/>
  <c r="P1943" i="1"/>
  <c r="P2116" i="1"/>
  <c r="P3378" i="1"/>
  <c r="P2496" i="1"/>
  <c r="P2516" i="1"/>
  <c r="P2621" i="1"/>
  <c r="P1944" i="1"/>
  <c r="P3768" i="1"/>
  <c r="P2258" i="1"/>
  <c r="P1945" i="1"/>
  <c r="P3357" i="1"/>
  <c r="P2904" i="1"/>
  <c r="P2976" i="1"/>
  <c r="P2944" i="1"/>
  <c r="P2599" i="1"/>
  <c r="P3376" i="1"/>
  <c r="P2126" i="1"/>
  <c r="P3602" i="1"/>
  <c r="P2153" i="1"/>
  <c r="P2139" i="1"/>
  <c r="P3795" i="1"/>
  <c r="P3256" i="1"/>
  <c r="P3612" i="1"/>
  <c r="P2086" i="1"/>
  <c r="P2613" i="1"/>
  <c r="P3509" i="1"/>
  <c r="P3044" i="1"/>
  <c r="P4095" i="1"/>
  <c r="P2394" i="1"/>
  <c r="P2409" i="1"/>
  <c r="P2824" i="1"/>
  <c r="P3323" i="1"/>
  <c r="P3245" i="1"/>
  <c r="P3737" i="1"/>
  <c r="P3412" i="1"/>
  <c r="P2410" i="1"/>
  <c r="P3587" i="1"/>
  <c r="P2401" i="1"/>
  <c r="P2142" i="1"/>
  <c r="P3053" i="1"/>
  <c r="P3450" i="1"/>
  <c r="P3863" i="1"/>
  <c r="P3567" i="1"/>
  <c r="P3137" i="1"/>
  <c r="P3005" i="1"/>
  <c r="P3215" i="1"/>
  <c r="P3798" i="1"/>
  <c r="P3195" i="1"/>
  <c r="P2264" i="1"/>
  <c r="P406" i="1"/>
  <c r="P1629" i="1"/>
  <c r="P2888" i="1"/>
  <c r="P2431" i="1"/>
  <c r="P748" i="1"/>
  <c r="P1729" i="1"/>
  <c r="P1825" i="1"/>
  <c r="P1919" i="1"/>
  <c r="P1667" i="1"/>
  <c r="P1743" i="1"/>
  <c r="P1843" i="1"/>
  <c r="P1387" i="1"/>
  <c r="P557" i="1"/>
  <c r="P1460" i="1"/>
  <c r="P407" i="1"/>
  <c r="P1602" i="1"/>
  <c r="P408" i="1"/>
  <c r="P1220" i="1"/>
  <c r="P1676" i="1"/>
  <c r="P663" i="1"/>
  <c r="P452" i="1"/>
  <c r="P939" i="1"/>
  <c r="P1890" i="1"/>
  <c r="P266" i="1"/>
  <c r="P267" i="1"/>
  <c r="P1396" i="1"/>
  <c r="P268" i="1"/>
  <c r="P1244" i="1"/>
  <c r="P842" i="1"/>
  <c r="P1420" i="1"/>
  <c r="P269" i="1"/>
  <c r="P1022" i="1"/>
  <c r="P1354" i="1"/>
  <c r="P689" i="1"/>
  <c r="P1345" i="1"/>
  <c r="P1819" i="1"/>
  <c r="P685" i="1"/>
  <c r="P907" i="1"/>
  <c r="P1287" i="1"/>
  <c r="P270" i="1"/>
  <c r="P533" i="1"/>
  <c r="P1314" i="1"/>
  <c r="P821" i="1"/>
  <c r="P1411" i="1"/>
  <c r="P1747" i="1"/>
  <c r="P530" i="1"/>
  <c r="P1898" i="1"/>
  <c r="P271" i="1"/>
  <c r="P272" i="1"/>
  <c r="P273" i="1"/>
  <c r="P274" i="1"/>
  <c r="P275" i="1"/>
  <c r="P511" i="1"/>
  <c r="P1439" i="1"/>
  <c r="P862" i="1"/>
  <c r="P1618" i="1"/>
  <c r="P761" i="1"/>
  <c r="P608" i="1"/>
  <c r="P276" i="1"/>
  <c r="P2977" i="1"/>
  <c r="P2871" i="1"/>
  <c r="P2101" i="1"/>
  <c r="P3217" i="1"/>
  <c r="P3095" i="1"/>
  <c r="P3658" i="1"/>
  <c r="P2615" i="1"/>
  <c r="P3467" i="1"/>
  <c r="P3337" i="1"/>
  <c r="P3862" i="1"/>
  <c r="P2436" i="1"/>
  <c r="P3942" i="1"/>
  <c r="P2825" i="1"/>
  <c r="P2957" i="1"/>
  <c r="P3263" i="1"/>
  <c r="P2428" i="1"/>
  <c r="P3154" i="1"/>
  <c r="P3118" i="1"/>
  <c r="P2729" i="1"/>
  <c r="P3751" i="1"/>
  <c r="P3699" i="1"/>
  <c r="P4079" i="1"/>
  <c r="P2323" i="1"/>
  <c r="P1589" i="1"/>
  <c r="P1876" i="1"/>
  <c r="P277" i="1"/>
  <c r="P1829" i="1"/>
  <c r="P1193" i="1"/>
  <c r="P1127" i="1"/>
  <c r="P1867" i="1"/>
  <c r="P1620" i="1"/>
  <c r="P1536" i="1"/>
  <c r="P1305" i="1"/>
  <c r="P1831" i="1"/>
  <c r="P1891" i="1"/>
  <c r="P1324" i="1"/>
  <c r="P1494" i="1"/>
  <c r="P1051" i="1"/>
  <c r="P1765" i="1"/>
  <c r="P1795" i="1"/>
  <c r="P1672" i="1"/>
  <c r="P1533" i="1"/>
  <c r="P1653" i="1"/>
  <c r="P1796" i="1"/>
  <c r="P1603" i="1"/>
  <c r="P1841" i="1"/>
  <c r="P1529" i="1"/>
  <c r="P994" i="1"/>
  <c r="P800" i="1"/>
  <c r="P1248" i="1"/>
  <c r="P1191" i="1"/>
  <c r="P1884" i="1"/>
  <c r="P986" i="1"/>
  <c r="P1442" i="1"/>
  <c r="P1784" i="1"/>
  <c r="P1635" i="1"/>
  <c r="P1896" i="1"/>
  <c r="P1495" i="1"/>
  <c r="P1032" i="1"/>
  <c r="P1606" i="1"/>
  <c r="P1498" i="1"/>
  <c r="P1845" i="1"/>
  <c r="P1722" i="1"/>
  <c r="P1758" i="1"/>
  <c r="P1767" i="1"/>
  <c r="P1142" i="1"/>
  <c r="P1441" i="1"/>
  <c r="P1810" i="1"/>
  <c r="P1435" i="1"/>
  <c r="P1177" i="1"/>
  <c r="P580" i="1"/>
  <c r="P1489" i="1"/>
  <c r="P278" i="1"/>
  <c r="P1847" i="1"/>
  <c r="P279" i="1"/>
  <c r="P1060" i="1"/>
  <c r="P1860" i="1"/>
  <c r="P280" i="1"/>
  <c r="P1065" i="1"/>
  <c r="P1318" i="1"/>
  <c r="P3542" i="1"/>
  <c r="P1946" i="1"/>
  <c r="P3151" i="1"/>
  <c r="P2037" i="1"/>
  <c r="P2629" i="1"/>
  <c r="P2189" i="1"/>
  <c r="P2137" i="1"/>
  <c r="P2056" i="1"/>
  <c r="P3758" i="1"/>
  <c r="P2280" i="1"/>
  <c r="P2447" i="1"/>
  <c r="P3611" i="1"/>
  <c r="P3945" i="1"/>
  <c r="P3204" i="1"/>
  <c r="P2535" i="1"/>
  <c r="P3859" i="1"/>
  <c r="P3989" i="1"/>
  <c r="P2054" i="1"/>
  <c r="P3874" i="1"/>
  <c r="P2878" i="1"/>
  <c r="P2304" i="1"/>
  <c r="P3374" i="1"/>
  <c r="P3351" i="1"/>
  <c r="P2259" i="1"/>
  <c r="P1947" i="1"/>
  <c r="P3571" i="1"/>
  <c r="P3294" i="1"/>
  <c r="P2778" i="1"/>
  <c r="P2083" i="1"/>
  <c r="P2279" i="1"/>
  <c r="P2040" i="1"/>
  <c r="P3185" i="1"/>
  <c r="P2319" i="1"/>
  <c r="P2349" i="1"/>
  <c r="P3691" i="1"/>
  <c r="P2231" i="1"/>
  <c r="P1948" i="1"/>
  <c r="P2869" i="1"/>
  <c r="P3502" i="1"/>
  <c r="P3526" i="1"/>
  <c r="P281" i="1"/>
  <c r="P1359" i="1"/>
  <c r="P762" i="1"/>
  <c r="P1821" i="1"/>
  <c r="P438" i="1"/>
  <c r="P801" i="1"/>
  <c r="P553" i="1"/>
  <c r="P1246" i="1"/>
  <c r="P282" i="1"/>
  <c r="P1413" i="1"/>
  <c r="P1903" i="1"/>
  <c r="P950" i="1"/>
  <c r="P784" i="1"/>
  <c r="P490" i="1"/>
  <c r="P806" i="1"/>
  <c r="P283" i="1"/>
  <c r="P284" i="1"/>
  <c r="P285" i="1"/>
  <c r="P624" i="1"/>
  <c r="P1598" i="1"/>
  <c r="P3788" i="1"/>
  <c r="P2179" i="1"/>
  <c r="P2607" i="1"/>
  <c r="P3546" i="1"/>
  <c r="P3169" i="1"/>
  <c r="P2341" i="1"/>
  <c r="P2990" i="1"/>
  <c r="P3752" i="1"/>
  <c r="P2730" i="1"/>
  <c r="P3628" i="1"/>
  <c r="P2660" i="1"/>
  <c r="P3557" i="1"/>
  <c r="P2536" i="1"/>
  <c r="P3110" i="1"/>
  <c r="P2299" i="1"/>
  <c r="P3347" i="1"/>
  <c r="P2384" i="1"/>
  <c r="P3626" i="1"/>
  <c r="P3523" i="1"/>
  <c r="P2898" i="1"/>
  <c r="P1124" i="1"/>
  <c r="P967" i="1"/>
  <c r="P1836" i="1"/>
  <c r="P609" i="1"/>
  <c r="P655" i="1"/>
  <c r="P1820" i="1"/>
  <c r="P718" i="1"/>
  <c r="P1029" i="1"/>
  <c r="P1507" i="1"/>
  <c r="P1791" i="1"/>
  <c r="P513" i="1"/>
  <c r="P1875" i="1"/>
  <c r="P983" i="1"/>
  <c r="P1381" i="1"/>
  <c r="P1014" i="1"/>
  <c r="P807" i="1"/>
  <c r="P1861" i="1"/>
  <c r="P941" i="1"/>
  <c r="P1840" i="1"/>
  <c r="P1822" i="1"/>
  <c r="P3561" i="1"/>
  <c r="P3146" i="1"/>
  <c r="P3921" i="1"/>
  <c r="P3107" i="1"/>
  <c r="P2948" i="1"/>
  <c r="P3849" i="1"/>
  <c r="P2473" i="1"/>
  <c r="P2459" i="1"/>
  <c r="P2080" i="1"/>
  <c r="P3417" i="1"/>
  <c r="P3293" i="1"/>
  <c r="P2756" i="1"/>
  <c r="P3787" i="1"/>
  <c r="P3342" i="1"/>
  <c r="P2846" i="1"/>
  <c r="P3171" i="1"/>
  <c r="P3834" i="1"/>
  <c r="P3153" i="1"/>
  <c r="P2966" i="1"/>
  <c r="P3777" i="1"/>
  <c r="P3398" i="1"/>
  <c r="P3576" i="1"/>
  <c r="P4103" i="1"/>
  <c r="P4073" i="1"/>
  <c r="P4007" i="1"/>
  <c r="P3665" i="1"/>
  <c r="P2132" i="1"/>
  <c r="P4074" i="1"/>
  <c r="P2694" i="1"/>
  <c r="P3860" i="1"/>
  <c r="P3888" i="1"/>
  <c r="P3853" i="1"/>
  <c r="P3908" i="1"/>
  <c r="P4068" i="1"/>
  <c r="P4027" i="1"/>
  <c r="P3975" i="1"/>
  <c r="P3761" i="1"/>
  <c r="P4099" i="1"/>
  <c r="P3717" i="1"/>
  <c r="P3201" i="1"/>
  <c r="P4089" i="1"/>
  <c r="P3846" i="1"/>
  <c r="P3414" i="1"/>
  <c r="P3941" i="1"/>
  <c r="P3944" i="1"/>
  <c r="P3878" i="1"/>
  <c r="P4016" i="1"/>
  <c r="P3966" i="1"/>
  <c r="P4061" i="1"/>
  <c r="P4090" i="1"/>
  <c r="P3946" i="1"/>
  <c r="P4067" i="1"/>
  <c r="P3940" i="1"/>
  <c r="P4017" i="1"/>
  <c r="P3880" i="1"/>
  <c r="P4006" i="1"/>
  <c r="P4028" i="1"/>
  <c r="P4087" i="1"/>
  <c r="P3125" i="1"/>
  <c r="P4014" i="1"/>
  <c r="P1268" i="1"/>
  <c r="P286" i="1"/>
  <c r="P1225" i="1"/>
  <c r="P1616" i="1"/>
  <c r="P1160" i="1"/>
  <c r="P554" i="1"/>
  <c r="P1818" i="1"/>
  <c r="P769" i="1"/>
  <c r="P929" i="1"/>
  <c r="P1558" i="1"/>
  <c r="P1330" i="1"/>
  <c r="P633" i="1"/>
  <c r="P287" i="1"/>
  <c r="P288" i="1"/>
  <c r="P1351" i="1"/>
  <c r="P289" i="1"/>
  <c r="P290" i="1"/>
  <c r="P1678" i="1"/>
  <c r="P868" i="1"/>
  <c r="P1478" i="1"/>
  <c r="P4021" i="1"/>
  <c r="P3895" i="1"/>
  <c r="P3991" i="1"/>
  <c r="P3915" i="1"/>
  <c r="P3345" i="1"/>
  <c r="P3928" i="1"/>
  <c r="P3148" i="1"/>
  <c r="P3189" i="1"/>
  <c r="P3987" i="1"/>
  <c r="P3996" i="1"/>
  <c r="P4077" i="1"/>
  <c r="P3916" i="1"/>
  <c r="P4047" i="1"/>
  <c r="P4111" i="1"/>
  <c r="P3058" i="1"/>
  <c r="P4080" i="1"/>
  <c r="P3367" i="1"/>
  <c r="P2360" i="1"/>
  <c r="P4044" i="1"/>
  <c r="P3845" i="1"/>
  <c r="P3961" i="1"/>
  <c r="P3371" i="1"/>
  <c r="P3740" i="1"/>
  <c r="P4062" i="1"/>
  <c r="P3861" i="1"/>
  <c r="P3529" i="1"/>
  <c r="P3274" i="1"/>
  <c r="P3402" i="1"/>
  <c r="P4015" i="1"/>
  <c r="P3909" i="1"/>
  <c r="P3280" i="1"/>
  <c r="P3986" i="1"/>
  <c r="P3807" i="1"/>
  <c r="P4025" i="1"/>
  <c r="P3884" i="1"/>
  <c r="P3500" i="1"/>
  <c r="P3982" i="1"/>
  <c r="P4034" i="1"/>
  <c r="P3554" i="1"/>
  <c r="P3929" i="1"/>
  <c r="P3821" i="1"/>
  <c r="P3338" i="1"/>
  <c r="P4051" i="1"/>
  <c r="P2838" i="1"/>
  <c r="P4076" i="1"/>
  <c r="P3296" i="1"/>
  <c r="P2445" i="1"/>
  <c r="P3661" i="1"/>
  <c r="P3272" i="1"/>
  <c r="P4042" i="1"/>
  <c r="P3480" i="1"/>
  <c r="P4012" i="1"/>
  <c r="P2202" i="1"/>
  <c r="P3075" i="1"/>
  <c r="P3759" i="1"/>
  <c r="P3687" i="1"/>
  <c r="P3867" i="1"/>
  <c r="P3764" i="1"/>
  <c r="P3616" i="1"/>
  <c r="P3851" i="1"/>
  <c r="P2821" i="1"/>
  <c r="P3126" i="1"/>
  <c r="P3657" i="1"/>
  <c r="P3843" i="1"/>
  <c r="P3855" i="1"/>
  <c r="P3898" i="1"/>
  <c r="P3413" i="1"/>
  <c r="P2641" i="1"/>
  <c r="P3454" i="1"/>
  <c r="P3994" i="1"/>
  <c r="P3960" i="1"/>
  <c r="P2970" i="1"/>
  <c r="P3677" i="1"/>
  <c r="P2390" i="1"/>
  <c r="P4102" i="1"/>
  <c r="P4059" i="1"/>
  <c r="P3143" i="1"/>
  <c r="P3494" i="1"/>
  <c r="P3970" i="1"/>
  <c r="P4052" i="1"/>
  <c r="P3114" i="1"/>
  <c r="P2971" i="1"/>
  <c r="P3065" i="1"/>
  <c r="P2844" i="1"/>
  <c r="P3339" i="1"/>
  <c r="P2145" i="1"/>
  <c r="P2495" i="1"/>
  <c r="P3144" i="1"/>
  <c r="P3282" i="1"/>
  <c r="P3131" i="1"/>
  <c r="P3284" i="1"/>
  <c r="P2238" i="1"/>
  <c r="P2386" i="1"/>
  <c r="P3290" i="1"/>
  <c r="P1949" i="1"/>
  <c r="P2295" i="1"/>
  <c r="P1950" i="1"/>
  <c r="P2084" i="1"/>
  <c r="P3510" i="1"/>
  <c r="P3559" i="1"/>
  <c r="P3063" i="1"/>
  <c r="P3549" i="1"/>
  <c r="P3642" i="1"/>
  <c r="P3465" i="1"/>
  <c r="P3936" i="1"/>
  <c r="P2760" i="1"/>
  <c r="P2805" i="1"/>
  <c r="P2776" i="1"/>
  <c r="P2724" i="1"/>
  <c r="P2089" i="1"/>
  <c r="P2721" i="1"/>
  <c r="P1951" i="1"/>
  <c r="P2610" i="1"/>
  <c r="P2598" i="1"/>
  <c r="P3907" i="1"/>
  <c r="P2181" i="1"/>
  <c r="P3654" i="1"/>
  <c r="P3538" i="1"/>
  <c r="P2154" i="1"/>
  <c r="P2176" i="1"/>
  <c r="P818" i="1"/>
  <c r="P754" i="1"/>
  <c r="P1402" i="1"/>
  <c r="P1415" i="1"/>
  <c r="P998" i="1"/>
  <c r="P555" i="1"/>
  <c r="P1706" i="1"/>
  <c r="P646" i="1"/>
  <c r="P1463" i="1"/>
  <c r="P681" i="1"/>
  <c r="P1257" i="1"/>
  <c r="P1069" i="1"/>
  <c r="P1015" i="1"/>
  <c r="P1030" i="1"/>
  <c r="P1393" i="1"/>
  <c r="P564" i="1"/>
  <c r="P1700" i="1"/>
  <c r="P1482" i="1"/>
  <c r="P1280" i="1"/>
  <c r="P620" i="1"/>
  <c r="P291" i="1"/>
  <c r="P1295" i="1"/>
  <c r="P1443" i="1"/>
  <c r="P1027" i="1"/>
  <c r="P1719" i="1"/>
  <c r="P504" i="1"/>
  <c r="P847" i="1"/>
  <c r="P1054" i="1"/>
  <c r="P292" i="1"/>
  <c r="P885" i="1"/>
  <c r="P708" i="1"/>
  <c r="P647" i="1"/>
  <c r="P466" i="1"/>
  <c r="P881" i="1"/>
  <c r="P1084" i="1"/>
  <c r="P1116" i="1"/>
  <c r="P1698" i="1"/>
  <c r="P1319" i="1"/>
  <c r="P861" i="1"/>
  <c r="P898" i="1"/>
  <c r="P3149" i="1"/>
  <c r="P3029" i="1"/>
  <c r="P3508" i="1"/>
  <c r="P2408" i="1"/>
  <c r="P3579" i="1"/>
  <c r="P3647" i="1"/>
  <c r="P3264" i="1"/>
  <c r="P3305" i="1"/>
  <c r="P1952" i="1"/>
  <c r="P3818" i="1"/>
  <c r="P2699" i="1"/>
  <c r="P1953" i="1"/>
  <c r="P3415" i="1"/>
  <c r="P2443" i="1"/>
  <c r="P3930" i="1"/>
  <c r="P3397" i="1"/>
  <c r="P2049" i="1"/>
  <c r="P3580" i="1"/>
  <c r="P3739" i="1"/>
  <c r="P2765" i="1"/>
  <c r="P3680" i="1"/>
  <c r="P4054" i="1"/>
  <c r="P4045" i="1"/>
  <c r="P3965" i="1"/>
  <c r="P4105" i="1"/>
  <c r="P2915" i="1"/>
  <c r="P4086" i="1"/>
  <c r="P4032" i="1"/>
  <c r="P4050" i="1"/>
  <c r="P3828" i="1"/>
  <c r="P3250" i="1"/>
  <c r="P4088" i="1"/>
  <c r="P4038" i="1"/>
  <c r="P4057" i="1"/>
  <c r="P3279" i="1"/>
  <c r="P3086" i="1"/>
  <c r="P4082" i="1"/>
  <c r="P3515" i="1"/>
  <c r="P3649" i="1"/>
  <c r="P4058" i="1"/>
  <c r="P4022" i="1"/>
  <c r="P4069" i="1"/>
  <c r="P2908" i="1"/>
  <c r="P3514" i="1"/>
  <c r="P3674" i="1"/>
  <c r="P2419" i="1"/>
  <c r="P1954" i="1"/>
  <c r="P2288" i="1"/>
  <c r="P3671" i="1"/>
  <c r="P2999" i="1"/>
  <c r="P3850" i="1"/>
  <c r="P3105" i="1"/>
  <c r="P3857" i="1"/>
  <c r="P3973" i="1"/>
  <c r="P3714" i="1"/>
  <c r="P2667" i="1"/>
  <c r="P2222" i="1"/>
  <c r="P3326" i="1"/>
  <c r="P2273" i="1"/>
  <c r="P2211" i="1"/>
  <c r="P2833" i="1"/>
  <c r="P3745" i="1"/>
  <c r="P2672" i="1"/>
  <c r="P3924" i="1"/>
  <c r="P4081" i="1"/>
  <c r="P2850" i="1"/>
  <c r="P3722" i="1"/>
  <c r="P4092" i="1"/>
  <c r="P3778" i="1"/>
  <c r="P3391" i="1"/>
  <c r="P4094" i="1"/>
  <c r="P4048" i="1"/>
  <c r="P4002" i="1"/>
  <c r="P4091" i="1"/>
  <c r="P3682" i="1"/>
  <c r="P4056" i="1"/>
  <c r="P4011" i="1"/>
  <c r="P3566" i="1"/>
  <c r="P3448" i="1"/>
  <c r="P3953" i="1"/>
  <c r="P4075" i="1"/>
  <c r="P4097" i="1"/>
  <c r="P4114" i="1"/>
  <c r="P4018" i="1"/>
  <c r="P4107" i="1"/>
  <c r="P2050" i="1"/>
  <c r="P2577" i="1"/>
  <c r="P2767" i="1"/>
  <c r="P3765" i="1"/>
  <c r="P4084" i="1"/>
  <c r="P3537" i="1"/>
  <c r="P3956" i="1"/>
  <c r="P3040" i="1"/>
  <c r="P4041" i="1"/>
  <c r="P3968" i="1"/>
  <c r="P3903" i="1"/>
  <c r="P4063" i="1"/>
  <c r="P3644" i="1"/>
  <c r="P4106" i="1"/>
  <c r="P4000" i="1"/>
  <c r="P4071" i="1"/>
  <c r="P3692" i="1"/>
  <c r="P3145" i="1"/>
  <c r="P3814" i="1"/>
  <c r="P3979" i="1"/>
  <c r="P3997" i="1"/>
  <c r="P4020" i="1"/>
  <c r="P2402" i="1"/>
  <c r="P4104" i="1"/>
  <c r="P4070" i="1"/>
  <c r="P3963" i="1"/>
  <c r="P4096" i="1"/>
  <c r="P3901" i="1"/>
  <c r="P3246" i="1"/>
  <c r="P4031" i="1"/>
  <c r="P2675" i="1"/>
  <c r="P3596" i="1"/>
  <c r="P3954" i="1"/>
  <c r="P3689" i="1"/>
  <c r="P4029" i="1"/>
  <c r="P3829" i="1"/>
  <c r="P3830" i="1"/>
  <c r="P2171" i="1"/>
  <c r="P2704" i="1"/>
  <c r="P3303" i="1"/>
  <c r="P2038" i="1"/>
  <c r="P3257" i="1"/>
  <c r="P2044" i="1"/>
  <c r="P2782" i="1"/>
  <c r="P2547" i="1"/>
  <c r="P3789" i="1"/>
  <c r="P2773" i="1"/>
  <c r="P2839" i="1"/>
  <c r="P3641" i="1"/>
  <c r="P3375" i="1"/>
  <c r="P3664" i="1"/>
  <c r="P2127" i="1"/>
  <c r="P2631" i="1"/>
  <c r="P4008" i="1"/>
  <c r="P2232" i="1"/>
  <c r="P3532" i="1"/>
  <c r="P3774" i="1"/>
  <c r="P2897" i="1"/>
  <c r="P2146" i="1"/>
  <c r="P2225" i="1"/>
  <c r="P2748" i="1"/>
  <c r="P2733" i="1"/>
  <c r="P2240" i="1"/>
  <c r="P2737" i="1"/>
  <c r="P4037" i="1"/>
  <c r="P2549" i="1"/>
  <c r="P2816" i="1"/>
  <c r="P3802" i="1"/>
  <c r="P3719" i="1"/>
  <c r="P2403" i="1"/>
  <c r="P2545" i="1"/>
  <c r="P2537" i="1"/>
  <c r="P3295" i="1"/>
  <c r="P2802" i="1"/>
  <c r="P2865" i="1"/>
  <c r="P1788" i="1"/>
  <c r="P1159" i="1"/>
  <c r="P1844" i="1"/>
  <c r="P1609" i="1"/>
  <c r="P1356" i="1"/>
  <c r="P860" i="1"/>
  <c r="P4055" i="1"/>
  <c r="P3938" i="1"/>
  <c r="P2681" i="1"/>
  <c r="P2379" i="1"/>
  <c r="P3623" i="1"/>
  <c r="P2713" i="1"/>
  <c r="P3886" i="1"/>
  <c r="P2326" i="1"/>
  <c r="P2364" i="1"/>
  <c r="P4053" i="1"/>
  <c r="P2961" i="1"/>
  <c r="P2212" i="1"/>
  <c r="P3976" i="1"/>
  <c r="P2671" i="1"/>
  <c r="P64" i="1"/>
  <c r="P65" i="1"/>
  <c r="P1145" i="1"/>
  <c r="P599" i="1"/>
  <c r="P66" i="1"/>
  <c r="P571" i="1"/>
  <c r="P1010" i="1"/>
  <c r="P753" i="1"/>
  <c r="P67" i="1"/>
  <c r="P68" i="1"/>
  <c r="P819" i="1"/>
  <c r="P69" i="1"/>
  <c r="P70" i="1"/>
  <c r="P578" i="1"/>
  <c r="P845" i="1"/>
  <c r="P71" i="1"/>
  <c r="P72" i="1"/>
  <c r="P73" i="1"/>
  <c r="P1514" i="1"/>
  <c r="P538" i="1"/>
  <c r="P74" i="1"/>
  <c r="P1703" i="1"/>
  <c r="P75" i="1"/>
  <c r="P76" i="1"/>
  <c r="P77" i="1"/>
  <c r="P1423" i="1"/>
  <c r="P988" i="1"/>
  <c r="P699" i="1"/>
  <c r="P78" i="1"/>
  <c r="P733" i="1"/>
  <c r="P79" i="1"/>
  <c r="P1170" i="1"/>
  <c r="P449" i="1"/>
  <c r="P549" i="1"/>
  <c r="P80" i="1"/>
  <c r="P1437" i="1"/>
  <c r="P81" i="1"/>
  <c r="P82" i="1"/>
  <c r="P83" i="1"/>
  <c r="P749" i="1"/>
  <c r="P1038" i="1"/>
  <c r="P1103" i="1"/>
  <c r="P1226" i="1"/>
  <c r="P877" i="1"/>
  <c r="P969" i="1"/>
  <c r="P84" i="1"/>
  <c r="P843" i="1"/>
  <c r="P975" i="1"/>
  <c r="P659" i="1"/>
  <c r="P85" i="1"/>
  <c r="P625" i="1"/>
  <c r="P86" i="1"/>
  <c r="P552" i="1"/>
  <c r="P565" i="1"/>
  <c r="P87" i="1"/>
  <c r="P667" i="1"/>
  <c r="P88" i="1"/>
  <c r="P89" i="1"/>
  <c r="P90" i="1"/>
  <c r="P91" i="1"/>
  <c r="P856" i="1"/>
  <c r="P779" i="1"/>
  <c r="P1557" i="1"/>
  <c r="P293" i="1"/>
  <c r="P1642" i="1"/>
  <c r="P1807" i="1"/>
  <c r="P1666" i="1"/>
  <c r="P673" i="1"/>
  <c r="P1040" i="1"/>
  <c r="P294" i="1"/>
  <c r="P827" i="1"/>
  <c r="P295" i="1"/>
  <c r="P891" i="1"/>
  <c r="P1154" i="1"/>
  <c r="P814" i="1"/>
  <c r="P515" i="1"/>
  <c r="P296" i="1"/>
  <c r="P505" i="1"/>
  <c r="P297" i="1"/>
  <c r="P1516" i="1"/>
  <c r="P493" i="1"/>
  <c r="P674" i="1"/>
  <c r="P481" i="1"/>
  <c r="P971" i="1"/>
  <c r="P521" i="1"/>
  <c r="P298" i="1"/>
  <c r="P427" i="1"/>
  <c r="P432" i="1"/>
  <c r="P1001" i="1"/>
  <c r="P851" i="1"/>
  <c r="P428" i="1"/>
  <c r="P486" i="1"/>
  <c r="P299" i="1"/>
  <c r="P631" i="1"/>
  <c r="P791" i="1"/>
  <c r="P536" i="1"/>
  <c r="P300" i="1"/>
  <c r="P739" i="1"/>
  <c r="P301" i="1"/>
  <c r="P675" i="1"/>
  <c r="P2818" i="1"/>
  <c r="P3390" i="1"/>
  <c r="P3869" i="1"/>
  <c r="P2859" i="1"/>
  <c r="P3790" i="1"/>
  <c r="P3762" i="1"/>
  <c r="P4036" i="1"/>
  <c r="P2788" i="1"/>
  <c r="P2826" i="1"/>
  <c r="P2283" i="1"/>
  <c r="P3140" i="1"/>
  <c r="P3530" i="1"/>
  <c r="P3695" i="1"/>
  <c r="P2168" i="1"/>
  <c r="P3822" i="1"/>
  <c r="P3819" i="1"/>
  <c r="P2367" i="1"/>
  <c r="P2942" i="1"/>
  <c r="P2361" i="1"/>
  <c r="P2159" i="1"/>
  <c r="P2517" i="1"/>
  <c r="P2967" i="1"/>
  <c r="P3165" i="1"/>
  <c r="P2988" i="1"/>
  <c r="P3815" i="1"/>
  <c r="P1955" i="1"/>
  <c r="P3220" i="1"/>
  <c r="P2768" i="1"/>
  <c r="P3082" i="1"/>
  <c r="P2461" i="1"/>
  <c r="P3442" i="1"/>
  <c r="P3547" i="1"/>
  <c r="P1956" i="1"/>
  <c r="P2021" i="1"/>
  <c r="P2600" i="1"/>
  <c r="P2627" i="1"/>
  <c r="P3780" i="1"/>
  <c r="P3428" i="1"/>
  <c r="P3525" i="1"/>
  <c r="P1957" i="1"/>
  <c r="P3048" i="1"/>
  <c r="P2045" i="1"/>
  <c r="P3083" i="1"/>
  <c r="P3242" i="1"/>
  <c r="P2468" i="1"/>
  <c r="P3949" i="1"/>
  <c r="P2035" i="1"/>
  <c r="P2741" i="1"/>
  <c r="P3533" i="1"/>
  <c r="P3304" i="1"/>
  <c r="P2464" i="1"/>
  <c r="P3362" i="1"/>
  <c r="P3456" i="1"/>
  <c r="P2199" i="1"/>
  <c r="P3431" i="1"/>
  <c r="P1958" i="1"/>
  <c r="P3043" i="1"/>
  <c r="P2666" i="1"/>
  <c r="P3870" i="1"/>
  <c r="P3066" i="1"/>
  <c r="P1111" i="1"/>
  <c r="P582" i="1"/>
  <c r="P302" i="1"/>
  <c r="P303" i="1"/>
  <c r="P304" i="1"/>
  <c r="P825" i="1"/>
  <c r="P305" i="1"/>
  <c r="P306" i="1"/>
  <c r="P946" i="1"/>
  <c r="P639" i="1"/>
  <c r="P307" i="1"/>
  <c r="P308" i="1"/>
  <c r="P309" i="1"/>
  <c r="P1034" i="1"/>
  <c r="P1580" i="1"/>
  <c r="P310" i="1"/>
  <c r="P1398" i="1"/>
  <c r="P311" i="1"/>
  <c r="P548" i="1"/>
  <c r="P312" i="1"/>
  <c r="P2903" i="1"/>
  <c r="P1959" i="1"/>
  <c r="P3716" i="1"/>
  <c r="P2289" i="1"/>
  <c r="P2082" i="1"/>
  <c r="P3054" i="1"/>
  <c r="P2350" i="1"/>
  <c r="P2770" i="1"/>
  <c r="P2560" i="1"/>
  <c r="P1960" i="1"/>
  <c r="P2097" i="1"/>
  <c r="P3399" i="1"/>
  <c r="P2962" i="1"/>
  <c r="P2622" i="1"/>
  <c r="P2514" i="1"/>
  <c r="P3155" i="1"/>
  <c r="P2927" i="1"/>
  <c r="P3060" i="1"/>
  <c r="P2068" i="1"/>
  <c r="P2481" i="1"/>
  <c r="P2759" i="1"/>
  <c r="P2498" i="1"/>
  <c r="P3715" i="1"/>
  <c r="P2165" i="1"/>
  <c r="P3848" i="1"/>
  <c r="P3007" i="1"/>
  <c r="P3254" i="1"/>
  <c r="P2316" i="1"/>
  <c r="P2427" i="1"/>
  <c r="P2169" i="1"/>
  <c r="P2420" i="1"/>
  <c r="P2722" i="1"/>
  <c r="P3707" i="1"/>
  <c r="P3325" i="1"/>
  <c r="P2777" i="1"/>
  <c r="P2659" i="1"/>
  <c r="P3216" i="1"/>
  <c r="P2877" i="1"/>
  <c r="P2993" i="1"/>
  <c r="P2046" i="1"/>
  <c r="P92" i="1"/>
  <c r="P863" i="1"/>
  <c r="P93" i="1"/>
  <c r="P94" i="1"/>
  <c r="P925" i="1"/>
  <c r="P95" i="1"/>
  <c r="P709" i="1"/>
  <c r="P793" i="1"/>
  <c r="P1078" i="1"/>
  <c r="P897" i="1"/>
  <c r="P700" i="1"/>
  <c r="P96" i="1"/>
  <c r="P97" i="1"/>
  <c r="P98" i="1"/>
  <c r="P99" i="1"/>
  <c r="P100" i="1"/>
  <c r="P101" i="1"/>
  <c r="P102" i="1"/>
  <c r="P635" i="1"/>
  <c r="P823" i="1"/>
  <c r="P1426" i="1"/>
  <c r="P419" i="1"/>
  <c r="P802" i="1"/>
  <c r="P313" i="1"/>
  <c r="P648" i="1"/>
  <c r="P649" i="1"/>
  <c r="P1096" i="1"/>
  <c r="P1200" i="1"/>
  <c r="P470" i="1"/>
  <c r="P314" i="1"/>
  <c r="P1031" i="1"/>
  <c r="P650" i="1"/>
  <c r="P315" i="1"/>
  <c r="P421" i="1"/>
  <c r="P1472" i="1"/>
  <c r="P1651" i="1"/>
  <c r="P1292" i="1"/>
  <c r="P1786" i="1"/>
  <c r="P921" i="1"/>
  <c r="P1328" i="1"/>
  <c r="P4065" i="1"/>
  <c r="P3999" i="1"/>
  <c r="P2271" i="1"/>
  <c r="P2558" i="1"/>
  <c r="P2786" i="1"/>
  <c r="P2936" i="1"/>
  <c r="P4030" i="1"/>
  <c r="P3905" i="1"/>
  <c r="P3985" i="1"/>
  <c r="P3599" i="1"/>
  <c r="P4109" i="1"/>
  <c r="P3784" i="1"/>
  <c r="P2200" i="1"/>
  <c r="P2329" i="1"/>
  <c r="P3767" i="1"/>
  <c r="P3113" i="1"/>
  <c r="P4078" i="1"/>
  <c r="P2649" i="1"/>
  <c r="P3836" i="1"/>
  <c r="P3617" i="1"/>
  <c r="P3639" i="1"/>
  <c r="P3492" i="1"/>
  <c r="P3091" i="1"/>
  <c r="P4098" i="1"/>
  <c r="P4083" i="1"/>
  <c r="P3019" i="1"/>
  <c r="P4064" i="1"/>
  <c r="P2949" i="1"/>
  <c r="P3433" i="1"/>
  <c r="P3723" i="1"/>
  <c r="P3115" i="1"/>
  <c r="P3563" i="1"/>
  <c r="P4013" i="1"/>
  <c r="P2696" i="1"/>
  <c r="P1961" i="1"/>
  <c r="P3835" i="1"/>
  <c r="P3753" i="1"/>
  <c r="P2302" i="1"/>
  <c r="P3748" i="1"/>
  <c r="P2668" i="1"/>
  <c r="P930" i="1"/>
  <c r="P316" i="1"/>
  <c r="P1744" i="1"/>
  <c r="P1063" i="1"/>
  <c r="P1419" i="1"/>
  <c r="P1366" i="1"/>
  <c r="P1002" i="1"/>
  <c r="P908" i="1"/>
  <c r="P597" i="1"/>
  <c r="P822" i="1"/>
  <c r="P1044" i="1"/>
  <c r="P909" i="1"/>
  <c r="P1455" i="1"/>
  <c r="P558" i="1"/>
  <c r="P1612" i="1"/>
  <c r="P1451" i="1"/>
  <c r="P1582" i="1"/>
  <c r="P593" i="1"/>
  <c r="P1129" i="1"/>
  <c r="P594" i="1"/>
  <c r="P2437" i="1"/>
  <c r="P2750" i="1"/>
  <c r="P2586" i="1"/>
  <c r="P2484" i="1"/>
  <c r="P3331" i="1"/>
  <c r="P3728" i="1"/>
  <c r="P2963" i="1"/>
  <c r="P3776" i="1"/>
  <c r="P3369" i="1"/>
  <c r="P1310" i="1"/>
  <c r="P1447" i="1"/>
  <c r="P1741" i="1"/>
  <c r="P1692" i="1"/>
  <c r="P1887" i="1"/>
  <c r="P1348" i="1"/>
  <c r="P1852" i="1"/>
  <c r="P1562" i="1"/>
  <c r="P484" i="1"/>
  <c r="P734" i="1"/>
  <c r="P905" i="1"/>
  <c r="P846" i="1"/>
  <c r="P1699" i="1"/>
  <c r="P698" i="1"/>
  <c r="P962" i="1"/>
  <c r="P506" i="1"/>
  <c r="P317" i="1"/>
  <c r="P318" i="1"/>
  <c r="P636" i="1"/>
  <c r="P433" i="1"/>
  <c r="P1429" i="1"/>
  <c r="P560" i="1"/>
  <c r="P854" i="1"/>
  <c r="P882" i="1"/>
  <c r="P436" i="1"/>
  <c r="P788" i="1"/>
  <c r="P1289" i="1"/>
  <c r="P1679" i="1"/>
  <c r="P732" i="1"/>
  <c r="P319" i="1"/>
  <c r="P852" i="1"/>
  <c r="P1833" i="1"/>
  <c r="P1753" i="1"/>
  <c r="P2508" i="1"/>
  <c r="P1303" i="1"/>
  <c r="P1424" i="1"/>
  <c r="P3030" i="1"/>
  <c r="P4009" i="1"/>
  <c r="P3913" i="1"/>
  <c r="P2291" i="1"/>
  <c r="P3690" i="1"/>
  <c r="P2150" i="1"/>
  <c r="P3496" i="1"/>
  <c r="P2359" i="1"/>
  <c r="P3170" i="1"/>
  <c r="P3947" i="1"/>
  <c r="P3258" i="1"/>
  <c r="P3271" i="1"/>
  <c r="P2500" i="1"/>
  <c r="P2876" i="1"/>
  <c r="P3206" i="1"/>
  <c r="P4101" i="1"/>
  <c r="P3934" i="1"/>
  <c r="P3591" i="1"/>
  <c r="P3978" i="1"/>
  <c r="P3627" i="1"/>
  <c r="P2670" i="1"/>
  <c r="P4046" i="1"/>
  <c r="P3864" i="1"/>
  <c r="P2576" i="1"/>
  <c r="P3771" i="1"/>
  <c r="P2562" i="1"/>
  <c r="P3209" i="1"/>
  <c r="P2793" i="1"/>
  <c r="P4115" i="1"/>
  <c r="P4085" i="1"/>
  <c r="P3327" i="1"/>
  <c r="P3925" i="1"/>
  <c r="P3655" i="1"/>
  <c r="P4023" i="1"/>
  <c r="P2474" i="1"/>
  <c r="P780" i="1"/>
  <c r="P1709" i="1"/>
  <c r="P320" i="1"/>
  <c r="P1272" i="1"/>
  <c r="P1631" i="1"/>
  <c r="P1682" i="1"/>
  <c r="P1695" i="1"/>
  <c r="P951" i="1"/>
  <c r="P954" i="1"/>
  <c r="P321" i="1"/>
  <c r="P322" i="1"/>
  <c r="P1453" i="1"/>
  <c r="P1583" i="1"/>
  <c r="P323" i="1"/>
  <c r="P1858" i="1"/>
  <c r="P1417" i="1"/>
  <c r="P836" i="1"/>
  <c r="P1459" i="1"/>
  <c r="P1421" i="1"/>
  <c r="P324" i="1"/>
  <c r="P859" i="1"/>
  <c r="P870" i="1"/>
  <c r="P694" i="1"/>
  <c r="P958" i="1"/>
  <c r="P325" i="1"/>
  <c r="P1055" i="1"/>
  <c r="P899" i="1"/>
  <c r="P1511" i="1"/>
  <c r="P702" i="1"/>
  <c r="P1414" i="1"/>
  <c r="P326" i="1"/>
  <c r="P327" i="1"/>
  <c r="P660" i="1"/>
  <c r="P1509" i="1"/>
  <c r="P1148" i="1"/>
  <c r="P1355" i="1"/>
  <c r="P740" i="1"/>
  <c r="P1669" i="1"/>
  <c r="P1070" i="1"/>
  <c r="P328" i="1"/>
  <c r="P2644" i="1"/>
  <c r="P3265" i="1"/>
  <c r="P3111" i="1"/>
  <c r="P3235" i="1"/>
  <c r="P2597" i="1"/>
  <c r="P3199" i="1"/>
  <c r="P3249" i="1"/>
  <c r="P2391" i="1"/>
  <c r="P2215" i="1"/>
  <c r="P2646" i="1"/>
  <c r="P2392" i="1"/>
  <c r="P2795" i="1"/>
  <c r="P2958" i="1"/>
  <c r="P3666" i="1"/>
  <c r="P2561" i="1"/>
  <c r="P3141" i="1"/>
  <c r="P2411" i="1"/>
  <c r="P2260" i="1"/>
  <c r="P3174" i="1"/>
  <c r="P3516" i="1"/>
  <c r="P3520" i="1"/>
  <c r="P2314" i="1"/>
  <c r="P3439" i="1"/>
  <c r="P3128" i="1"/>
  <c r="P2928" i="1"/>
  <c r="P3022" i="1"/>
  <c r="P3395" i="1"/>
  <c r="P2063" i="1"/>
  <c r="P2376" i="1"/>
  <c r="P2835" i="1"/>
  <c r="P2074" i="1"/>
  <c r="P3064" i="1"/>
  <c r="P3432" i="1"/>
  <c r="P2806" i="1"/>
  <c r="P3923" i="1"/>
  <c r="P3603" i="1"/>
  <c r="P3468" i="1"/>
  <c r="P2698" i="1"/>
  <c r="P2605" i="1"/>
  <c r="P3550" i="1"/>
  <c r="P1962" i="1"/>
  <c r="P1963" i="1"/>
  <c r="P3350" i="1"/>
  <c r="P3183" i="1"/>
  <c r="P2475" i="1"/>
  <c r="P2807" i="1"/>
  <c r="P3276" i="1"/>
  <c r="P2093" i="1"/>
  <c r="P2723" i="1"/>
  <c r="P1964" i="1"/>
  <c r="P2964" i="1"/>
  <c r="P3119" i="1"/>
  <c r="P2842" i="1"/>
  <c r="P3769" i="1"/>
  <c r="P3833" i="1"/>
  <c r="P2811" i="1"/>
  <c r="P1965" i="1"/>
  <c r="P3277" i="1"/>
  <c r="P3000" i="1"/>
  <c r="P2538" i="1"/>
  <c r="P931" i="1"/>
  <c r="P329" i="1"/>
  <c r="P330" i="1"/>
  <c r="P1282" i="1"/>
  <c r="P1730" i="1"/>
  <c r="P331" i="1"/>
  <c r="P332" i="1"/>
  <c r="P676" i="1"/>
  <c r="P932" i="1"/>
  <c r="P1202" i="1"/>
  <c r="P333" i="1"/>
  <c r="P1046" i="1"/>
  <c r="P334" i="1"/>
  <c r="P1813" i="1"/>
  <c r="P1850" i="1"/>
  <c r="P1245" i="1"/>
  <c r="P1591" i="1"/>
  <c r="P335" i="1"/>
  <c r="P1035" i="1"/>
  <c r="P1323" i="1"/>
  <c r="P1732" i="1"/>
  <c r="P777" i="1"/>
  <c r="P542" i="1"/>
  <c r="P1016" i="1"/>
  <c r="P336" i="1"/>
  <c r="P911" i="1"/>
  <c r="P1601" i="1"/>
  <c r="P1815" i="1"/>
  <c r="P910" i="1"/>
  <c r="P1521" i="1"/>
  <c r="P1238" i="1"/>
  <c r="P337" i="1"/>
  <c r="P1780" i="1"/>
  <c r="P1281" i="1"/>
  <c r="P534" i="1"/>
  <c r="P338" i="1"/>
  <c r="P1434" i="1"/>
  <c r="P1067" i="1"/>
  <c r="P707" i="1"/>
  <c r="P1649" i="1"/>
  <c r="P339" i="1"/>
  <c r="P1745" i="1"/>
  <c r="P1584" i="1"/>
  <c r="P766" i="1"/>
  <c r="P1737" i="1"/>
  <c r="P1258" i="1"/>
  <c r="P651" i="1"/>
  <c r="P340" i="1"/>
  <c r="P1779" i="1"/>
  <c r="P944" i="1"/>
  <c r="P1131" i="1"/>
  <c r="P1383" i="1"/>
  <c r="P803" i="1"/>
  <c r="P341" i="1"/>
  <c r="P1236" i="1"/>
  <c r="P1610" i="1"/>
  <c r="P1234" i="1"/>
  <c r="P1219" i="1"/>
  <c r="P342" i="1"/>
  <c r="P1885" i="1"/>
  <c r="P883" i="1"/>
  <c r="P494" i="1"/>
  <c r="P872" i="1"/>
  <c r="P1259" i="1"/>
  <c r="P1569" i="1"/>
  <c r="P1389" i="1"/>
  <c r="P584" i="1"/>
  <c r="P1133" i="1"/>
  <c r="P473" i="1"/>
  <c r="P437" i="1"/>
  <c r="P1769" i="1"/>
  <c r="P1503" i="1"/>
  <c r="P507" i="1"/>
  <c r="P441" i="1"/>
  <c r="P1883" i="1"/>
  <c r="P1353" i="1"/>
  <c r="P1630" i="1"/>
  <c r="P1689" i="1"/>
  <c r="P1367" i="1"/>
  <c r="P1684" i="1"/>
  <c r="P3461" i="1"/>
  <c r="P1966" i="1"/>
  <c r="P1967" i="1"/>
  <c r="P2465" i="1"/>
  <c r="P2382" i="1"/>
  <c r="P3363" i="1"/>
  <c r="P3488" i="1"/>
  <c r="P1968" i="1"/>
  <c r="P2340" i="1"/>
  <c r="P2182" i="1"/>
  <c r="P2688" i="1"/>
  <c r="P2633" i="1"/>
  <c r="P2423" i="1"/>
  <c r="P2827" i="1"/>
  <c r="P2177" i="1"/>
  <c r="P3443" i="1"/>
  <c r="P3524" i="1"/>
  <c r="P2253" i="1"/>
  <c r="P2435" i="1"/>
  <c r="P2769" i="1"/>
  <c r="P442" i="1"/>
  <c r="P1605" i="1"/>
  <c r="P343" i="1"/>
  <c r="P933" i="1"/>
  <c r="P344" i="1"/>
  <c r="P610" i="1"/>
  <c r="P1224" i="1"/>
  <c r="P445" i="1"/>
  <c r="P1106" i="1"/>
  <c r="P345" i="1"/>
  <c r="P1073" i="1"/>
  <c r="P1357" i="1"/>
  <c r="P641" i="1"/>
  <c r="P103" i="1"/>
  <c r="P1877" i="1"/>
  <c r="P1554" i="1"/>
  <c r="P1042" i="1"/>
  <c r="P104" i="1"/>
  <c r="P105" i="1"/>
  <c r="P106" i="1"/>
  <c r="P2911" i="1"/>
  <c r="P3311" i="1"/>
  <c r="P2754" i="1"/>
  <c r="P2147" i="1"/>
  <c r="P2880" i="1"/>
  <c r="P3077" i="1"/>
  <c r="P3089" i="1"/>
  <c r="P2689" i="1"/>
  <c r="P3744" i="1"/>
  <c r="P2690" i="1"/>
  <c r="P2055" i="1"/>
  <c r="P2648" i="1"/>
  <c r="P3797" i="1"/>
  <c r="P2330" i="1"/>
  <c r="P2051" i="1"/>
  <c r="P3781" i="1"/>
  <c r="P3074" i="1"/>
  <c r="P3464" i="1"/>
  <c r="P2261" i="1"/>
  <c r="P2892" i="1"/>
  <c r="P3459" i="1"/>
  <c r="P2339" i="1"/>
  <c r="P3646" i="1"/>
  <c r="P2091" i="1"/>
  <c r="P3307" i="1"/>
  <c r="P2657" i="1"/>
  <c r="P2951" i="1"/>
  <c r="P1969" i="1"/>
  <c r="P3805" i="1"/>
  <c r="P1970" i="1"/>
  <c r="P2469" i="1"/>
  <c r="P2579" i="1"/>
  <c r="P2078" i="1"/>
  <c r="P4040" i="1"/>
  <c r="P2616" i="1"/>
  <c r="P3785" i="1"/>
  <c r="P2507" i="1"/>
  <c r="P2454" i="1"/>
  <c r="P3230" i="1"/>
  <c r="P1971" i="1"/>
  <c r="P3995" i="1"/>
  <c r="P2854" i="1"/>
  <c r="P2216" i="1"/>
  <c r="P3045" i="1"/>
  <c r="P3286" i="1"/>
  <c r="P2808" i="1"/>
  <c r="P3812" i="1"/>
  <c r="P2217" i="1"/>
  <c r="P3253" i="1"/>
  <c r="P3724" i="1"/>
  <c r="P3344" i="1"/>
  <c r="P3190" i="1"/>
  <c r="P3718" i="1"/>
  <c r="P3062" i="1"/>
  <c r="P2463" i="1"/>
  <c r="P2406" i="1"/>
  <c r="P2677" i="1"/>
  <c r="P2148" i="1"/>
  <c r="P3301" i="1"/>
  <c r="P2125" i="1"/>
  <c r="P3156" i="1"/>
  <c r="P2175" i="1"/>
  <c r="P2448" i="1"/>
  <c r="P3926" i="1"/>
  <c r="P3983" i="1"/>
  <c r="P3614" i="1"/>
  <c r="P3498" i="1"/>
  <c r="P3763" i="1"/>
  <c r="P2916" i="1"/>
  <c r="P2740" i="1"/>
  <c r="P1972" i="1"/>
  <c r="P3423" i="1"/>
  <c r="P3645" i="1"/>
  <c r="P3037" i="1"/>
  <c r="P2872" i="1"/>
  <c r="P3409" i="1"/>
  <c r="P3890" i="1"/>
  <c r="P2117" i="1"/>
  <c r="P2868" i="1"/>
  <c r="P2789" i="1"/>
  <c r="P2955" i="1"/>
  <c r="P3444" i="1"/>
  <c r="P2932" i="1"/>
  <c r="P2896" i="1"/>
  <c r="P3513" i="1"/>
  <c r="P3841" i="1"/>
  <c r="P3663" i="1"/>
  <c r="P3755" i="1"/>
  <c r="P2736" i="1"/>
  <c r="P2691" i="1"/>
  <c r="P1652" i="1"/>
  <c r="P640" i="1"/>
  <c r="P763" i="1"/>
  <c r="P346" i="1"/>
  <c r="P446" i="1"/>
  <c r="P347" i="1"/>
  <c r="P348" i="1"/>
  <c r="P495" i="1"/>
  <c r="P1150" i="1"/>
  <c r="P642" i="1"/>
  <c r="P349" i="1"/>
  <c r="P1893" i="1"/>
  <c r="P1588" i="1"/>
  <c r="P1445" i="1"/>
  <c r="P543" i="1"/>
  <c r="P1467" i="1"/>
  <c r="P1107" i="1"/>
  <c r="P577" i="1"/>
  <c r="P1506" i="1"/>
  <c r="P1179" i="1"/>
  <c r="P1879" i="1"/>
  <c r="P496" i="1"/>
  <c r="P512" i="1"/>
  <c r="P590" i="1"/>
  <c r="P1371" i="1"/>
  <c r="P1522" i="1"/>
  <c r="P789" i="1"/>
  <c r="P622" i="1"/>
  <c r="P896" i="1"/>
  <c r="P500" i="1"/>
  <c r="P684" i="1"/>
  <c r="P350" i="1"/>
  <c r="P716" i="1"/>
  <c r="P1457" i="1"/>
  <c r="P1098" i="1"/>
  <c r="P703" i="1"/>
  <c r="P830" i="1"/>
  <c r="P662" i="1"/>
  <c r="P1650" i="1"/>
  <c r="P1269" i="1"/>
  <c r="P1541" i="1"/>
  <c r="P964" i="1"/>
  <c r="P1643" i="1"/>
  <c r="P516" i="1"/>
  <c r="P743" i="1"/>
  <c r="P1204" i="1"/>
  <c r="P1559" i="1"/>
  <c r="P1192" i="1"/>
  <c r="P1499" i="1"/>
  <c r="P1525" i="1"/>
  <c r="P1469" i="1"/>
  <c r="P1787" i="1"/>
  <c r="P713" i="1"/>
  <c r="P1715" i="1"/>
  <c r="P1817" i="1"/>
  <c r="P1213" i="1"/>
  <c r="P1593" i="1"/>
  <c r="P559" i="1"/>
  <c r="P1662" i="1"/>
  <c r="P544" i="1"/>
  <c r="P1681" i="1"/>
  <c r="P1241" i="1"/>
  <c r="P1222" i="1"/>
  <c r="P351" i="1"/>
  <c r="P1149" i="1"/>
  <c r="P1869" i="1"/>
  <c r="P611" i="1"/>
  <c r="P730" i="1"/>
  <c r="P556" i="1"/>
  <c r="P467" i="1"/>
  <c r="P834" i="1"/>
  <c r="P1871" i="1"/>
  <c r="P1897" i="1"/>
  <c r="P434" i="1"/>
  <c r="P107" i="1"/>
  <c r="P1215" i="1"/>
  <c r="P108" i="1"/>
  <c r="P2861" i="1"/>
  <c r="P884" i="1"/>
  <c r="P1194" i="1"/>
  <c r="P1537" i="1"/>
  <c r="P532" i="1"/>
  <c r="P2823" i="1"/>
  <c r="P1641" i="1"/>
  <c r="P1611" i="1"/>
  <c r="P3436" i="1"/>
  <c r="P1178" i="1"/>
  <c r="P409" i="1"/>
  <c r="P1277" i="1"/>
  <c r="P917" i="1"/>
  <c r="P1857" i="1"/>
  <c r="P1020" i="1"/>
  <c r="P410" i="1"/>
  <c r="P1907" i="1"/>
  <c r="P411" i="1"/>
  <c r="P1422" i="1"/>
  <c r="P3196" i="1"/>
  <c r="P3491" i="1"/>
  <c r="P2539" i="1"/>
  <c r="P2190" i="1"/>
  <c r="P2098" i="1"/>
  <c r="P2683" i="1"/>
  <c r="P4003" i="1"/>
  <c r="P3050" i="1"/>
  <c r="P3837" i="1"/>
  <c r="P2310" i="1"/>
  <c r="P2191" i="1"/>
  <c r="P3092" i="1"/>
  <c r="P3528" i="1"/>
  <c r="P2281" i="1"/>
  <c r="P2634" i="1"/>
  <c r="P3420" i="1"/>
  <c r="P2989" i="1"/>
  <c r="P2749" i="1"/>
  <c r="P3746" i="1"/>
  <c r="P3735" i="1"/>
  <c r="P3161" i="1"/>
  <c r="P3354" i="1"/>
  <c r="P2453" i="1"/>
  <c r="P3027" i="1"/>
  <c r="P2875" i="1"/>
  <c r="P3129" i="1"/>
  <c r="P2449" i="1"/>
  <c r="P2210" i="1"/>
  <c r="P2910" i="1"/>
  <c r="P3122" i="1"/>
  <c r="P3194" i="1"/>
  <c r="P3783" i="1"/>
  <c r="P3097" i="1"/>
  <c r="P3252" i="1"/>
  <c r="P2881" i="1"/>
  <c r="P2178" i="1"/>
  <c r="P2882" i="1"/>
  <c r="P2766" i="1"/>
  <c r="P1973" i="1"/>
  <c r="P2354" i="1"/>
  <c r="P3168" i="1"/>
  <c r="P1889" i="1"/>
  <c r="P1474" i="1"/>
  <c r="P352" i="1"/>
  <c r="P1210" i="1"/>
  <c r="P940" i="1"/>
  <c r="P1461" i="1"/>
  <c r="P353" i="1"/>
  <c r="P1874" i="1"/>
  <c r="P566" i="1"/>
  <c r="P1452" i="1"/>
  <c r="P751" i="1"/>
  <c r="P1859" i="1"/>
  <c r="P429" i="1"/>
  <c r="P972" i="1"/>
  <c r="P1864" i="1"/>
  <c r="P1661" i="1"/>
  <c r="P354" i="1"/>
  <c r="P1184" i="1"/>
  <c r="P355" i="1"/>
  <c r="P1834" i="1"/>
  <c r="P2489" i="1"/>
  <c r="P3243" i="1"/>
  <c r="P3387" i="1"/>
  <c r="P3251" i="1"/>
  <c r="P3405" i="1"/>
  <c r="P2048" i="1"/>
  <c r="P2351" i="1"/>
  <c r="P2090" i="1"/>
  <c r="P2033" i="1"/>
  <c r="P3157" i="1"/>
  <c r="P2346" i="1"/>
  <c r="P2047" i="1"/>
  <c r="P2167" i="1"/>
  <c r="P2483" i="1"/>
  <c r="P3358" i="1"/>
  <c r="P2905" i="1"/>
  <c r="P2335" i="1"/>
  <c r="P2373" i="1"/>
  <c r="P2554" i="1"/>
  <c r="P3364" i="1"/>
  <c r="P2371" i="1"/>
  <c r="P2815" i="1"/>
  <c r="P2923" i="1"/>
  <c r="P3738" i="1"/>
  <c r="P3493" i="1"/>
  <c r="P3228" i="1"/>
  <c r="P2095" i="1"/>
  <c r="P2466" i="1"/>
  <c r="P2128" i="1"/>
  <c r="P2158" i="1"/>
  <c r="P3032" i="1"/>
  <c r="P2680" i="1"/>
  <c r="P2124" i="1"/>
  <c r="P3136" i="1"/>
  <c r="P3426" i="1"/>
  <c r="P2429" i="1"/>
  <c r="P2440" i="1"/>
  <c r="P2563" i="1"/>
  <c r="P2992" i="1"/>
  <c r="P2678" i="1"/>
  <c r="P2160" i="1"/>
  <c r="P2611" i="1"/>
  <c r="P2285" i="1"/>
  <c r="P2972" i="1"/>
  <c r="P3437" i="1"/>
  <c r="P2311" i="1"/>
  <c r="P2236" i="1"/>
  <c r="P3799" i="1"/>
  <c r="P3449" i="1"/>
  <c r="P2711" i="1"/>
  <c r="P2639" i="1"/>
  <c r="P2702" i="1"/>
  <c r="P2895" i="1"/>
  <c r="P2107" i="1"/>
  <c r="P2455" i="1"/>
  <c r="P3026" i="1"/>
  <c r="P2450" i="1"/>
  <c r="P3749" i="1"/>
  <c r="P3495" i="1"/>
  <c r="P2347" i="1"/>
  <c r="P3445" i="1"/>
  <c r="P2274" i="1"/>
  <c r="P2296" i="1"/>
  <c r="P3469" i="1"/>
  <c r="P3693" i="1"/>
  <c r="P2783" i="1"/>
  <c r="P2244" i="1"/>
  <c r="P2075" i="1"/>
  <c r="P3180" i="1"/>
  <c r="P2860" i="1"/>
  <c r="P2482" i="1"/>
  <c r="P3103" i="1"/>
  <c r="P2451" i="1"/>
  <c r="P3306" i="1"/>
  <c r="P2412" i="1"/>
  <c r="P2603" i="1"/>
  <c r="P2290" i="1"/>
  <c r="P3023" i="1"/>
  <c r="P2306" i="1"/>
  <c r="P1974" i="1"/>
  <c r="P2072" i="1"/>
  <c r="P3517" i="1"/>
  <c r="P3298" i="1"/>
  <c r="P3093" i="1"/>
  <c r="P3967" i="1"/>
  <c r="P3772" i="1"/>
  <c r="P3212" i="1"/>
  <c r="P2433" i="1"/>
  <c r="P3621" i="1"/>
  <c r="P2039" i="1"/>
  <c r="P2303" i="1"/>
  <c r="P3162" i="1"/>
  <c r="P3553" i="1"/>
  <c r="P3527" i="1"/>
  <c r="P2480" i="1"/>
  <c r="P3152" i="1"/>
  <c r="P2581" i="1"/>
  <c r="P2333" i="1"/>
  <c r="P3801" i="1"/>
  <c r="P2738" i="1"/>
  <c r="P3321" i="1"/>
  <c r="P3729" i="1"/>
  <c r="P2041" i="1"/>
  <c r="P2922" i="1"/>
  <c r="P2030" i="1"/>
  <c r="P3158" i="1"/>
  <c r="P3882" i="1"/>
  <c r="P2929" i="1"/>
  <c r="P2042" i="1"/>
  <c r="P2703" i="1"/>
  <c r="P3384" i="1"/>
  <c r="P2828" i="1"/>
  <c r="P2192" i="1"/>
  <c r="P2784" i="1"/>
  <c r="P2278" i="1"/>
  <c r="P3388" i="1"/>
  <c r="P2297" i="1"/>
  <c r="P3035" i="1"/>
  <c r="P2254" i="1"/>
  <c r="P2233" i="1"/>
  <c r="P3643" i="1"/>
  <c r="P3178" i="1"/>
  <c r="P2709" i="1"/>
  <c r="P2582" i="1"/>
  <c r="P1975" i="1"/>
  <c r="P2585" i="1"/>
  <c r="P3578" i="1"/>
  <c r="P2081" i="1"/>
  <c r="P1976" i="1"/>
  <c r="P2945" i="1"/>
  <c r="P2353" i="1"/>
  <c r="P2566" i="1"/>
  <c r="P3573" i="1"/>
  <c r="P1977" i="1"/>
  <c r="P2298" i="1"/>
  <c r="P3782" i="1"/>
  <c r="P2268" i="1"/>
  <c r="P3470" i="1"/>
  <c r="P2930" i="1"/>
  <c r="P3244" i="1"/>
  <c r="P2077" i="1"/>
  <c r="P3686" i="1"/>
  <c r="P2572" i="1"/>
  <c r="P2208" i="1"/>
  <c r="P2790" i="1"/>
  <c r="P3992" i="1"/>
  <c r="P2325" i="1"/>
  <c r="P3406" i="1"/>
  <c r="P2262" i="1"/>
  <c r="P2193" i="1"/>
  <c r="P2444" i="1"/>
  <c r="P2708" i="1"/>
  <c r="P2255" i="1"/>
  <c r="P3071" i="1"/>
  <c r="P3897" i="1"/>
  <c r="P2263" i="1"/>
  <c r="P2682" i="1"/>
  <c r="P2540" i="1"/>
  <c r="P3902" i="1"/>
  <c r="P3225" i="1"/>
  <c r="P2588" i="1"/>
  <c r="P2523" i="1"/>
  <c r="P3198" i="1"/>
  <c r="P3577" i="1"/>
  <c r="P2490" i="1"/>
  <c r="P2069" i="1"/>
  <c r="P2726" i="1"/>
  <c r="P1978" i="1"/>
  <c r="P2025" i="1"/>
  <c r="P2205" i="1"/>
  <c r="P2798" i="1"/>
  <c r="P2503" i="1"/>
  <c r="P2573" i="1"/>
  <c r="P2362" i="1"/>
  <c r="P2152" i="1"/>
  <c r="P3008" i="1"/>
  <c r="P2023" i="1"/>
  <c r="P1979" i="1"/>
  <c r="P2623" i="1"/>
  <c r="P3181" i="1"/>
  <c r="P2518" i="1"/>
  <c r="P3112" i="1"/>
  <c r="P2377" i="1"/>
  <c r="P3904" i="1"/>
  <c r="P1980" i="1"/>
  <c r="P2673" i="1"/>
  <c r="P3607" i="1"/>
  <c r="P3825" i="1"/>
  <c r="P2565" i="1"/>
  <c r="P3020" i="1"/>
  <c r="P2984" i="1"/>
  <c r="P2510" i="1"/>
  <c r="P2100" i="1"/>
  <c r="P2317" i="1"/>
  <c r="P2920" i="1"/>
  <c r="P1981" i="1"/>
  <c r="P3313" i="1"/>
  <c r="P3569" i="1"/>
  <c r="P2079" i="1"/>
  <c r="P2764" i="1"/>
  <c r="P3883" i="1"/>
  <c r="P3340" i="1"/>
  <c r="P2852" i="1"/>
  <c r="P2497" i="1"/>
  <c r="P1982" i="1"/>
  <c r="P3471" i="1"/>
  <c r="P2491" i="1"/>
  <c r="P1983" i="1"/>
  <c r="P3247" i="1"/>
  <c r="P2019" i="1"/>
  <c r="P2174" i="1"/>
  <c r="P2725" i="1"/>
  <c r="P3572" i="1"/>
  <c r="P2213" i="1"/>
  <c r="P2886" i="1"/>
  <c r="P3589" i="1"/>
  <c r="P2501" i="1"/>
  <c r="P2442" i="1"/>
  <c r="P2834" i="1"/>
  <c r="P1984" i="1"/>
  <c r="P2422" i="1"/>
  <c r="P3472" i="1"/>
  <c r="P2857" i="1"/>
  <c r="P1985" i="1"/>
  <c r="P2913" i="1"/>
  <c r="P2071" i="1"/>
  <c r="P2661" i="1"/>
  <c r="P3021" i="1"/>
  <c r="P2679" i="1"/>
  <c r="P2194" i="1"/>
  <c r="P2557" i="1"/>
  <c r="P3539" i="1"/>
  <c r="P2640" i="1"/>
  <c r="P2404" i="1"/>
  <c r="P1986" i="1"/>
  <c r="P3831" i="1"/>
  <c r="P3971" i="1"/>
  <c r="P1987" i="1"/>
  <c r="P2836" i="1"/>
  <c r="P2813" i="1"/>
  <c r="P2919" i="1"/>
  <c r="P3773" i="1"/>
  <c r="P3675" i="1"/>
  <c r="P2226" i="1"/>
  <c r="P3681" i="1"/>
  <c r="P3453" i="1"/>
  <c r="P2149" i="1"/>
  <c r="P2136" i="1"/>
  <c r="P3844" i="1"/>
  <c r="P3593" i="1"/>
  <c r="P3355" i="1"/>
  <c r="P3403" i="1"/>
  <c r="P3840" i="1"/>
  <c r="P3583" i="1"/>
  <c r="P3865" i="1"/>
  <c r="P2479" i="1"/>
  <c r="P2369" i="1"/>
  <c r="P2452" i="1"/>
  <c r="P3419" i="1"/>
  <c r="P2195" i="1"/>
  <c r="P3309" i="1"/>
  <c r="P3068" i="1"/>
  <c r="P3667" i="1"/>
  <c r="P3893" i="1"/>
  <c r="P2338" i="1"/>
  <c r="P1988" i="1"/>
  <c r="P2196" i="1"/>
  <c r="P3067" i="1"/>
  <c r="P2541" i="1"/>
  <c r="P3138" i="1"/>
  <c r="P3047" i="1"/>
  <c r="P3438" i="1"/>
  <c r="P3609" i="1"/>
  <c r="P3229" i="1"/>
  <c r="P3575" i="1"/>
  <c r="P3730" i="1"/>
  <c r="P3100" i="1"/>
  <c r="P2129" i="1"/>
  <c r="P3703" i="1"/>
  <c r="P3435" i="1"/>
  <c r="P3299" i="1"/>
  <c r="P3041" i="1"/>
  <c r="P3429" i="1"/>
  <c r="P3725" i="1"/>
  <c r="P2643" i="1"/>
  <c r="P1989" i="1"/>
  <c r="P1990" i="1"/>
  <c r="P2755" i="1"/>
  <c r="P3356" i="1"/>
  <c r="P2867" i="1"/>
  <c r="P2380" i="1"/>
  <c r="P2658" i="1"/>
  <c r="P2712" i="1"/>
  <c r="P2140" i="1"/>
  <c r="P2650" i="1"/>
  <c r="P2794" i="1"/>
  <c r="P1991" i="1"/>
  <c r="P2511" i="1"/>
  <c r="P2275" i="1"/>
  <c r="P2570" i="1"/>
  <c r="P3813" i="1"/>
  <c r="P2715" i="1"/>
  <c r="P2122" i="1"/>
  <c r="P2223" i="1"/>
  <c r="P1992" i="1"/>
  <c r="P3214" i="1"/>
  <c r="P2931" i="1"/>
  <c r="P2415" i="1"/>
  <c r="P1993" i="1"/>
  <c r="P1994" i="1"/>
  <c r="P2935" i="1"/>
  <c r="P2251" i="1"/>
  <c r="P2155" i="1"/>
  <c r="P3766" i="1"/>
  <c r="P1995" i="1"/>
  <c r="P3079" i="1"/>
  <c r="P2286" i="1"/>
  <c r="P2692" i="1"/>
  <c r="P2331" i="1"/>
  <c r="P3182" i="1"/>
  <c r="P2214" i="1"/>
  <c r="P3505" i="1"/>
  <c r="P1996" i="1"/>
  <c r="P3446" i="1"/>
  <c r="P3233" i="1"/>
  <c r="P3404" i="1"/>
  <c r="P3713" i="1"/>
  <c r="P2460" i="1"/>
  <c r="P3685" i="1"/>
  <c r="P3816" i="1"/>
  <c r="P3455" i="1"/>
  <c r="P3248" i="1"/>
  <c r="P3329" i="1"/>
  <c r="P2624" i="1"/>
  <c r="P2358" i="1"/>
  <c r="P2593" i="1"/>
  <c r="P1997" i="1"/>
  <c r="P2099" i="1"/>
  <c r="P2365" i="1"/>
  <c r="P3109" i="1"/>
  <c r="P2321" i="1"/>
  <c r="P2332" i="1"/>
  <c r="P2606" i="1"/>
  <c r="P2315" i="1"/>
  <c r="P1998" i="1"/>
  <c r="P2710" i="1"/>
  <c r="P3069" i="1"/>
  <c r="P1999" i="1"/>
  <c r="P2108" i="1"/>
  <c r="P2029" i="1"/>
  <c r="P3619" i="1"/>
  <c r="P2492" i="1"/>
  <c r="P2849" i="1"/>
  <c r="P2378" i="1"/>
  <c r="P3662" i="1"/>
  <c r="P2655" i="1"/>
  <c r="P2118" i="1"/>
  <c r="P3484" i="1"/>
  <c r="P2604" i="1"/>
  <c r="P2873" i="1"/>
  <c r="P2982" i="1"/>
  <c r="P2112" i="1"/>
  <c r="P3104" i="1"/>
  <c r="P3316" i="1"/>
  <c r="P2000" i="1"/>
  <c r="P2426" i="1"/>
  <c r="P2700" i="1"/>
  <c r="P2245" i="1"/>
  <c r="P2001" i="1"/>
  <c r="P3473" i="1"/>
  <c r="P2026" i="1"/>
  <c r="P2002" i="1"/>
  <c r="P3088" i="1"/>
  <c r="P2003" i="1"/>
  <c r="P3969" i="1"/>
  <c r="P2853" i="1"/>
  <c r="P3142" i="1"/>
  <c r="P3236" i="1"/>
  <c r="P2902" i="1"/>
  <c r="P3408" i="1"/>
  <c r="P2119" i="1"/>
  <c r="P3430" i="1"/>
  <c r="P2036" i="1"/>
  <c r="P3800" i="1"/>
  <c r="P3424" i="1"/>
  <c r="P2960" i="1"/>
  <c r="P3389" i="1"/>
  <c r="P3221" i="1"/>
  <c r="P2804" i="1"/>
  <c r="P2405" i="1"/>
  <c r="P2937" i="1"/>
  <c r="P3866" i="1"/>
  <c r="P3474" i="1"/>
  <c r="P2567" i="1"/>
  <c r="P2034" i="1"/>
  <c r="P3775" i="1"/>
  <c r="P3046" i="1"/>
  <c r="P3826" i="1"/>
  <c r="P3478" i="1"/>
  <c r="P2653" i="1"/>
  <c r="P2004" i="1"/>
  <c r="P3683" i="1"/>
  <c r="P3743" i="1"/>
  <c r="P3551" i="1"/>
  <c r="P3625" i="1"/>
  <c r="P2005" i="1"/>
  <c r="P2161" i="1"/>
  <c r="P2751" i="1"/>
  <c r="P3359" i="1"/>
  <c r="P3231" i="1"/>
  <c r="P2197" i="1"/>
  <c r="P3056" i="1"/>
  <c r="P2637" i="1"/>
  <c r="P2918" i="1"/>
  <c r="P2043" i="1"/>
  <c r="P3266" i="1"/>
  <c r="P2612" i="1"/>
  <c r="P2416" i="1"/>
  <c r="P2312" i="1"/>
  <c r="P2006" i="1"/>
  <c r="P356" i="1"/>
  <c r="P414" i="1"/>
  <c r="P531" i="1"/>
  <c r="P1855" i="1"/>
  <c r="P1595" i="1"/>
  <c r="P1759" i="1"/>
  <c r="P1223" i="1"/>
  <c r="P1768" i="1"/>
  <c r="P357" i="1"/>
  <c r="P1725" i="1"/>
  <c r="P1316" i="1"/>
  <c r="P443" i="1"/>
  <c r="P1284" i="1"/>
  <c r="P358" i="1"/>
  <c r="P1072" i="1"/>
  <c r="P359" i="1"/>
  <c r="P1549" i="1"/>
  <c r="P612" i="1"/>
  <c r="P1243" i="1"/>
  <c r="P1301" i="1"/>
  <c r="P2094" i="1"/>
  <c r="P2542" i="1"/>
  <c r="P2007" i="1"/>
  <c r="P2543" i="1"/>
  <c r="P3932" i="1"/>
  <c r="P2120" i="1"/>
  <c r="P3796" i="1"/>
  <c r="P3167" i="1"/>
  <c r="P2676" i="1"/>
  <c r="P2973" i="1"/>
  <c r="P2141" i="1"/>
  <c r="P2336" i="1"/>
  <c r="P2008" i="1"/>
  <c r="P2983" i="1"/>
  <c r="P2265" i="1"/>
  <c r="P2544" i="1"/>
  <c r="P2899" i="1"/>
  <c r="P3135" i="1"/>
  <c r="P2009" i="1"/>
  <c r="P2462" i="1"/>
  <c r="P2493" i="1"/>
  <c r="P3574" i="1"/>
  <c r="P2907" i="1"/>
  <c r="P2172" i="1"/>
  <c r="P2282" i="1"/>
  <c r="P3076" i="1"/>
  <c r="P2010" i="1"/>
  <c r="P3590" i="1"/>
  <c r="P3457" i="1"/>
  <c r="P2438" i="1"/>
  <c r="P2393" i="1"/>
  <c r="P2938" i="1"/>
  <c r="P3042" i="1"/>
  <c r="P3017" i="1"/>
  <c r="P3586" i="1"/>
  <c r="P2978" i="1"/>
  <c r="P3584" i="1"/>
  <c r="P2669" i="1"/>
  <c r="P2266" i="1"/>
  <c r="P2064" i="1"/>
  <c r="P2893" i="1"/>
  <c r="P3213" i="1"/>
  <c r="P3267" i="1"/>
  <c r="P3440" i="1"/>
  <c r="P3396" i="1"/>
  <c r="P3463" i="1"/>
  <c r="P2787" i="1"/>
  <c r="P2052" i="1"/>
  <c r="P3700" i="1"/>
  <c r="P2829" i="1"/>
  <c r="P2956" i="1"/>
  <c r="P2162" i="1"/>
  <c r="P3300" i="1"/>
  <c r="P2085" i="1"/>
  <c r="P2894" i="1"/>
  <c r="P3336" i="1"/>
  <c r="P3555" i="1"/>
  <c r="P2486" i="1"/>
  <c r="P3302" i="1"/>
  <c r="P3832" i="1"/>
  <c r="P3980" i="1"/>
  <c r="P2841" i="1"/>
  <c r="P3597" i="1"/>
  <c r="P3094" i="1"/>
  <c r="P3688" i="1"/>
  <c r="P2276" i="1"/>
  <c r="P2374" i="1"/>
  <c r="P2396" i="1"/>
  <c r="P3709" i="1"/>
  <c r="P2156" i="1"/>
  <c r="P3919" i="1"/>
  <c r="P3881" i="1"/>
  <c r="P2580" i="1"/>
  <c r="P2163" i="1"/>
  <c r="P2991" i="1"/>
  <c r="P2337" i="1"/>
  <c r="P2395" i="1"/>
  <c r="P3418" i="1"/>
  <c r="P4004" i="1"/>
  <c r="P2157" i="1"/>
  <c r="P1386" i="1"/>
  <c r="P1338" i="1"/>
  <c r="P1403" i="1"/>
  <c r="P1444" i="1"/>
  <c r="P1531" i="1"/>
  <c r="P360" i="1"/>
  <c r="P1701" i="1"/>
  <c r="P1491" i="1"/>
  <c r="P837" i="1"/>
  <c r="P1623" i="1"/>
  <c r="P1574" i="1"/>
  <c r="P1599" i="1"/>
  <c r="P1572" i="1"/>
  <c r="P361" i="1"/>
  <c r="P1056" i="1"/>
  <c r="P362" i="1"/>
  <c r="P363" i="1"/>
  <c r="P1404" i="1"/>
  <c r="P1090" i="1"/>
  <c r="P934" i="1"/>
  <c r="P2494" i="1"/>
  <c r="P2625" i="1"/>
  <c r="P2106" i="1"/>
  <c r="P3512" i="1"/>
  <c r="P3057" i="1"/>
  <c r="P2476" i="1"/>
  <c r="P3268" i="1"/>
  <c r="P3466" i="1"/>
  <c r="P2209" i="1"/>
  <c r="P2855" i="1"/>
  <c r="P2370" i="1"/>
  <c r="P2947" i="1"/>
  <c r="P2201" i="1"/>
  <c r="P2011" i="1"/>
  <c r="P2705" i="1"/>
  <c r="P2012" i="1"/>
  <c r="P2013" i="1"/>
  <c r="P3070" i="1"/>
  <c r="P2413" i="1"/>
  <c r="P3177" i="1"/>
  <c r="P2800" i="1"/>
  <c r="P2014" i="1"/>
  <c r="P2015" i="1"/>
  <c r="P3640" i="1"/>
  <c r="P2946" i="1"/>
  <c r="P2837" i="1"/>
  <c r="P2016" i="1"/>
  <c r="P2070" i="1"/>
  <c r="P2742" i="1"/>
  <c r="P3613" i="1"/>
  <c r="P2628" i="1"/>
  <c r="P2528" i="1"/>
  <c r="P3269" i="1"/>
  <c r="P2914" i="1"/>
  <c r="P2305" i="1"/>
  <c r="P3458" i="1"/>
  <c r="P3130" i="1"/>
  <c r="P3670" i="1"/>
  <c r="P2981" i="1"/>
  <c r="P2076" i="1"/>
  <c r="P838" i="1"/>
  <c r="P1169" i="1"/>
  <c r="P364" i="1"/>
  <c r="P365" i="1"/>
  <c r="P717" i="1"/>
  <c r="P1878" i="1"/>
  <c r="P935" i="1"/>
  <c r="P1023" i="1"/>
  <c r="P444" i="1"/>
  <c r="P1916" i="1"/>
  <c r="P1006" i="1"/>
  <c r="P1209" i="1"/>
  <c r="P1208" i="1"/>
  <c r="P1368" i="1"/>
  <c r="P366" i="1"/>
  <c r="P1590" i="1"/>
  <c r="P367" i="1"/>
  <c r="P430" i="1"/>
  <c r="P572" i="1"/>
  <c r="P1717" i="1"/>
  <c r="P2017" i="1"/>
  <c r="P2234" i="1"/>
  <c r="P3308" i="1"/>
  <c r="P4001" i="1"/>
  <c r="P2909" i="1"/>
  <c r="P2186" i="1"/>
  <c r="P3592" i="1"/>
  <c r="P2020" i="1"/>
  <c r="P3241" i="1"/>
  <c r="P2772" i="1"/>
  <c r="P3910" i="1"/>
  <c r="P2717" i="1"/>
  <c r="P3615" i="1"/>
  <c r="P2583" i="1"/>
  <c r="P2933" i="1"/>
  <c r="P2693" i="1"/>
  <c r="P2830" i="1"/>
  <c r="P2651" i="1"/>
  <c r="P3240" i="1"/>
  <c r="P3679" i="1"/>
  <c r="P2018" i="1"/>
  <c r="P2061" i="1"/>
  <c r="P3906" i="1"/>
  <c r="P2697" i="1"/>
  <c r="P2594" i="1"/>
  <c r="P3176" i="1"/>
  <c r="P2883" i="1"/>
  <c r="P3734" i="1"/>
  <c r="P3036" i="1"/>
  <c r="P2348" i="1"/>
  <c r="P2166" i="1"/>
  <c r="P2235" i="1"/>
  <c r="P4110" i="1"/>
  <c r="P1374" i="1"/>
  <c r="P1633" i="1"/>
  <c r="P1619" i="1"/>
  <c r="P1811" i="1"/>
  <c r="P1068" i="1"/>
  <c r="P1126" i="1"/>
  <c r="P1545" i="1"/>
  <c r="P1548" i="1"/>
  <c r="P1331" i="1"/>
  <c r="P1196" i="1"/>
  <c r="P1751" i="1"/>
  <c r="P677" i="1"/>
  <c r="P518" i="1"/>
  <c r="P1547" i="1"/>
  <c r="P1108" i="1"/>
  <c r="P508" i="1"/>
  <c r="P1271" i="1"/>
  <c r="P1057" i="1"/>
  <c r="P545" i="1"/>
  <c r="P1568" i="1"/>
  <c r="P1260" i="1"/>
  <c r="P482" i="1"/>
  <c r="P368" i="1"/>
  <c r="P968" i="1"/>
  <c r="P1686" i="1"/>
  <c r="P812" i="1"/>
  <c r="P1479" i="1"/>
  <c r="P668" i="1"/>
  <c r="P1186" i="1"/>
  <c r="P1520" i="1"/>
  <c r="P1119" i="1"/>
  <c r="P109" i="1"/>
  <c r="P110" i="1"/>
  <c r="P111" i="1"/>
  <c r="P112" i="1"/>
  <c r="P1862" i="1"/>
  <c r="P1249" i="1"/>
  <c r="P561" i="1"/>
  <c r="P113" i="1"/>
  <c r="P1486" i="1"/>
  <c r="P1251" i="1"/>
  <c r="P114" i="1"/>
  <c r="P115" i="1"/>
  <c r="P116" i="1"/>
  <c r="P117" i="1"/>
  <c r="P118" i="1"/>
  <c r="P1033" i="1"/>
  <c r="P1688" i="1"/>
  <c r="P1008" i="1"/>
  <c r="P1556" i="1"/>
  <c r="P1738" i="1"/>
  <c r="P369" i="1"/>
  <c r="P1625" i="1"/>
  <c r="P1187" i="1"/>
  <c r="P1261" i="1"/>
  <c r="P1427" i="1"/>
  <c r="P1563" i="1"/>
  <c r="P1740" i="1"/>
  <c r="P973" i="1"/>
  <c r="P1275" i="1"/>
  <c r="P892" i="1"/>
  <c r="P1846" i="1"/>
  <c r="P370" i="1"/>
  <c r="P524" i="1"/>
  <c r="P1456" i="1"/>
  <c r="P1894" i="1"/>
  <c r="P1527" i="1"/>
  <c r="P1372" i="1"/>
  <c r="P691" i="1"/>
  <c r="P1155" i="1"/>
  <c r="P1774" i="1"/>
  <c r="P456" i="1"/>
  <c r="P1405" i="1"/>
  <c r="P1766" i="1"/>
  <c r="P741" i="1"/>
  <c r="P371" i="1"/>
  <c r="P719" i="1"/>
  <c r="P678" i="1"/>
  <c r="P1037" i="1"/>
  <c r="P1276" i="1"/>
  <c r="P372" i="1"/>
  <c r="P1360" i="1"/>
  <c r="P1470" i="1"/>
  <c r="P1526" i="1"/>
  <c r="P1406" i="1"/>
  <c r="P725" i="1"/>
  <c r="P936" i="1"/>
  <c r="P1485" i="1"/>
  <c r="P1082" i="1"/>
  <c r="P373" i="1"/>
  <c r="P374" i="1"/>
  <c r="P463" i="1"/>
  <c r="P1539" i="1"/>
  <c r="P1440" i="1"/>
  <c r="P1824" i="1"/>
  <c r="P375" i="1"/>
  <c r="P1915" i="1"/>
  <c r="P1473" i="1"/>
  <c r="P613" i="1"/>
  <c r="P690" i="1"/>
  <c r="P913" i="1"/>
  <c r="P376" i="1"/>
  <c r="P1762" i="1"/>
  <c r="P377" i="1"/>
  <c r="P704" i="1"/>
  <c r="P1168" i="1"/>
  <c r="P1181" i="1"/>
  <c r="P378" i="1"/>
  <c r="P1540" i="1"/>
  <c r="P831" i="1"/>
  <c r="P416" i="1"/>
  <c r="P595" i="1"/>
  <c r="P379" i="1"/>
  <c r="P380" i="1"/>
  <c r="P1657" i="1"/>
  <c r="P381" i="1"/>
  <c r="P517" i="1"/>
  <c r="P1735" i="1"/>
  <c r="P1659" i="1"/>
  <c r="P1011" i="1"/>
  <c r="P772" i="1"/>
  <c r="P1164" i="1"/>
  <c r="P382" i="1"/>
  <c r="P1307" i="1"/>
  <c r="P1510" i="1"/>
  <c r="P826" i="1"/>
  <c r="P1655" i="1"/>
  <c r="P1425" i="1"/>
  <c r="P1342" i="1"/>
  <c r="P579" i="1"/>
  <c r="P918" i="1"/>
  <c r="P1615" i="1"/>
  <c r="P1908" i="1"/>
  <c r="P1733" i="1"/>
  <c r="P383" i="1"/>
  <c r="P1842" i="1"/>
  <c r="P1003" i="1"/>
  <c r="P1428" i="1"/>
  <c r="P1039" i="1"/>
  <c r="P1575" i="1"/>
  <c r="P1212" i="1"/>
  <c r="P1596" i="1"/>
  <c r="P1756" i="1"/>
  <c r="P1309" i="1"/>
  <c r="P1736" i="1"/>
  <c r="P1397" i="1"/>
  <c r="P1777" i="1"/>
  <c r="P1071" i="1"/>
  <c r="P384" i="1"/>
  <c r="P1217" i="1"/>
  <c r="P1597" i="1"/>
  <c r="P1278" i="1"/>
  <c r="P451" i="1"/>
  <c r="P705" i="1"/>
  <c r="P1757" i="1"/>
  <c r="P1552" i="1"/>
  <c r="P385" i="1"/>
  <c r="P1868" i="1"/>
  <c r="P1551" i="1"/>
  <c r="P630" i="1"/>
  <c r="P1778" i="1"/>
  <c r="P1041" i="1"/>
  <c r="P1409" i="1"/>
  <c r="P679" i="1"/>
  <c r="P987" i="1"/>
  <c r="P457" i="1"/>
  <c r="P706" i="1"/>
  <c r="P1302" i="1"/>
  <c r="P1201" i="1"/>
  <c r="P1656" i="1"/>
  <c r="P1349" i="1"/>
  <c r="P386" i="1"/>
  <c r="P980" i="1"/>
  <c r="P387" i="1"/>
  <c r="P487" i="1"/>
  <c r="P1502" i="1"/>
  <c r="P945" i="1"/>
  <c r="P1373" i="1"/>
  <c r="P890" i="1"/>
  <c r="P1553" i="1"/>
  <c r="P893" i="1"/>
  <c r="P1899" i="1"/>
  <c r="P388" i="1"/>
  <c r="P974" i="1"/>
  <c r="P1262" i="1"/>
  <c r="P389" i="1"/>
  <c r="P1334" i="1"/>
  <c r="P1697" i="1"/>
  <c r="P390" i="1"/>
  <c r="P1543" i="1"/>
  <c r="P391" i="1"/>
  <c r="P1327" i="1"/>
  <c r="P1671" i="1"/>
  <c r="P1009" i="1"/>
  <c r="P1772" i="1"/>
  <c r="P1838" i="1"/>
  <c r="P1449" i="1"/>
  <c r="P1471" i="1"/>
  <c r="P1881" i="1"/>
  <c r="P1728" i="1"/>
  <c r="P773" i="1"/>
  <c r="P683" i="1"/>
  <c r="P392" i="1"/>
  <c r="P1775" i="1"/>
  <c r="P509" i="1"/>
  <c r="P1362" i="1"/>
  <c r="P1075" i="1"/>
  <c r="P1567" i="1"/>
  <c r="P585" i="1"/>
  <c r="P573" i="1"/>
  <c r="P393" i="1"/>
  <c r="P1776" i="1"/>
  <c r="P1634" i="1"/>
  <c r="P394" i="1"/>
  <c r="P1564" i="1"/>
  <c r="P1863" i="1"/>
  <c r="P1637" i="1"/>
  <c r="P1110" i="1"/>
  <c r="P1109" i="1"/>
  <c r="P1137" i="1"/>
  <c r="P395" i="1"/>
  <c r="P1099" i="1"/>
  <c r="P999" i="1"/>
  <c r="P1586" i="1"/>
  <c r="P841" i="1"/>
  <c r="P652" i="1"/>
  <c r="P1882" i="1"/>
  <c r="P937" i="1"/>
  <c r="P1752" i="1"/>
  <c r="P1550" i="1"/>
  <c r="P396" i="1"/>
  <c r="P764" i="1"/>
  <c r="P947" i="1"/>
  <c r="P1683" i="1"/>
  <c r="P1705" i="1"/>
  <c r="P397" i="1"/>
  <c r="P1378" i="1"/>
  <c r="P398" i="1"/>
  <c r="P653" i="1"/>
  <c r="P399" i="1"/>
  <c r="P1538" i="1"/>
  <c r="P1058" i="1"/>
  <c r="P1628" i="1"/>
  <c r="P742" i="1"/>
  <c r="P720" i="1"/>
  <c r="P1240" i="1"/>
  <c r="P400" i="1"/>
  <c r="P1432" i="1"/>
  <c r="P1242" i="1"/>
  <c r="P1163" i="1"/>
  <c r="P1481" i="1"/>
  <c r="P499" i="1"/>
  <c r="P1093" i="1"/>
  <c r="P1770" i="1"/>
  <c r="P1122" i="1"/>
  <c r="P1450" i="1"/>
  <c r="P401" i="1"/>
  <c r="P402" i="1"/>
  <c r="P955" i="1"/>
  <c r="P403" i="1"/>
  <c r="P404" i="1"/>
  <c r="P1691" i="1"/>
  <c r="P1407" i="1"/>
  <c r="P1622" i="1"/>
  <c r="P1329" i="1"/>
  <c r="P1902" i="1"/>
  <c r="P1062" i="1"/>
  <c r="P1050" i="1"/>
  <c r="P405" i="1"/>
  <c r="P1704" i="1"/>
  <c r="P1157" i="1"/>
  <c r="P546" i="1"/>
  <c r="P680" i="1"/>
  <c r="P3562" i="1"/>
  <c r="O8" i="7"/>
  <c r="O4" i="7"/>
  <c r="H3" i="7"/>
  <c r="H7" i="7"/>
  <c r="H11" i="7"/>
  <c r="H15" i="7"/>
  <c r="H19" i="7"/>
  <c r="H23" i="7"/>
  <c r="H27" i="7"/>
  <c r="H31" i="7"/>
  <c r="H35" i="7"/>
  <c r="H39" i="7"/>
  <c r="H43" i="7"/>
  <c r="H47" i="7"/>
  <c r="H51" i="7"/>
  <c r="H55" i="7"/>
  <c r="H59" i="7"/>
  <c r="H63" i="7"/>
  <c r="H67" i="7"/>
  <c r="H71" i="7"/>
  <c r="H75" i="7"/>
  <c r="H79" i="7"/>
  <c r="H83" i="7"/>
  <c r="H87" i="7"/>
  <c r="H91" i="7"/>
  <c r="H95" i="7"/>
  <c r="H99" i="7"/>
  <c r="H103" i="7"/>
  <c r="H107" i="7"/>
  <c r="H111" i="7"/>
  <c r="H115" i="7"/>
  <c r="H119" i="7"/>
  <c r="H123" i="7"/>
  <c r="H127" i="7"/>
  <c r="H131" i="7"/>
  <c r="H135" i="7"/>
  <c r="H139" i="7"/>
  <c r="H143" i="7"/>
  <c r="H147" i="7"/>
  <c r="H151" i="7"/>
  <c r="H155" i="7"/>
  <c r="H159" i="7"/>
  <c r="H163" i="7"/>
  <c r="H167" i="7"/>
  <c r="H171" i="7"/>
  <c r="H175" i="7"/>
  <c r="H179" i="7"/>
  <c r="H183" i="7"/>
  <c r="H187" i="7"/>
  <c r="H191" i="7"/>
  <c r="H195" i="7"/>
  <c r="H199" i="7"/>
  <c r="H203" i="7"/>
  <c r="H207" i="7"/>
  <c r="H211" i="7"/>
  <c r="H215" i="7"/>
  <c r="H219" i="7"/>
  <c r="H223" i="7"/>
  <c r="H227" i="7"/>
  <c r="H231" i="7"/>
  <c r="H235" i="7"/>
  <c r="H239" i="7"/>
  <c r="H243" i="7"/>
  <c r="H247" i="7"/>
  <c r="H251" i="7"/>
  <c r="H255" i="7"/>
  <c r="H259" i="7"/>
  <c r="H263" i="7"/>
  <c r="H267" i="7"/>
  <c r="H271" i="7"/>
  <c r="H275" i="7"/>
  <c r="H279" i="7"/>
  <c r="H283" i="7"/>
  <c r="H287" i="7"/>
  <c r="H291" i="7"/>
  <c r="H295" i="7"/>
  <c r="H299" i="7"/>
  <c r="H303" i="7"/>
  <c r="H307" i="7"/>
  <c r="H311" i="7"/>
  <c r="H315" i="7"/>
  <c r="H319" i="7"/>
  <c r="H323" i="7"/>
  <c r="H327" i="7"/>
  <c r="H331" i="7"/>
  <c r="H335" i="7"/>
  <c r="H339" i="7"/>
  <c r="H343" i="7"/>
  <c r="H347" i="7"/>
  <c r="H351" i="7"/>
  <c r="H355" i="7"/>
  <c r="H359" i="7"/>
  <c r="H363" i="7"/>
  <c r="H367" i="7"/>
  <c r="H371" i="7"/>
  <c r="H375" i="7"/>
  <c r="H379" i="7"/>
  <c r="H383" i="7"/>
  <c r="H387" i="7"/>
  <c r="H391" i="7"/>
  <c r="H395" i="7"/>
  <c r="H399" i="7"/>
  <c r="H403" i="7"/>
  <c r="H407" i="7"/>
  <c r="H411" i="7"/>
  <c r="H415" i="7"/>
  <c r="H419" i="7"/>
  <c r="H423" i="7"/>
  <c r="H427" i="7"/>
  <c r="H431" i="7"/>
  <c r="H435" i="7"/>
  <c r="H439" i="7"/>
  <c r="H443" i="7"/>
  <c r="H447" i="7"/>
  <c r="H451" i="7"/>
  <c r="H455" i="7"/>
  <c r="H459" i="7"/>
  <c r="H463" i="7"/>
  <c r="H467" i="7"/>
  <c r="H471" i="7"/>
  <c r="H475" i="7"/>
  <c r="H479" i="7"/>
  <c r="H483" i="7"/>
  <c r="H487" i="7"/>
  <c r="H491" i="7"/>
  <c r="H495" i="7"/>
  <c r="H499" i="7"/>
  <c r="H503" i="7"/>
  <c r="H507" i="7"/>
  <c r="H4" i="7"/>
  <c r="H8" i="7"/>
  <c r="H12" i="7"/>
  <c r="H16" i="7"/>
  <c r="H20" i="7"/>
  <c r="H24" i="7"/>
  <c r="H28" i="7"/>
  <c r="H32" i="7"/>
  <c r="H36" i="7"/>
  <c r="H40" i="7"/>
  <c r="H44" i="7"/>
  <c r="H48" i="7"/>
  <c r="H52" i="7"/>
  <c r="H56" i="7"/>
  <c r="H60" i="7"/>
  <c r="H64" i="7"/>
  <c r="H68" i="7"/>
  <c r="H72" i="7"/>
  <c r="H76" i="7"/>
  <c r="H80" i="7"/>
  <c r="H84" i="7"/>
  <c r="H88" i="7"/>
  <c r="H92" i="7"/>
  <c r="H96" i="7"/>
  <c r="H100" i="7"/>
  <c r="H104" i="7"/>
  <c r="H108" i="7"/>
  <c r="H112" i="7"/>
  <c r="H116" i="7"/>
  <c r="H120" i="7"/>
  <c r="H124" i="7"/>
  <c r="H128" i="7"/>
  <c r="H132" i="7"/>
  <c r="H136" i="7"/>
  <c r="H140" i="7"/>
  <c r="H144" i="7"/>
  <c r="H148" i="7"/>
  <c r="H152" i="7"/>
  <c r="H156" i="7"/>
  <c r="H160" i="7"/>
  <c r="H164" i="7"/>
  <c r="H168" i="7"/>
  <c r="H172" i="7"/>
  <c r="H176" i="7"/>
  <c r="H180" i="7"/>
  <c r="H184" i="7"/>
  <c r="H188" i="7"/>
  <c r="H192" i="7"/>
  <c r="H196" i="7"/>
  <c r="H200" i="7"/>
  <c r="H204" i="7"/>
  <c r="H208" i="7"/>
  <c r="H212" i="7"/>
  <c r="H216" i="7"/>
  <c r="H220" i="7"/>
  <c r="H224" i="7"/>
  <c r="H228" i="7"/>
  <c r="H232" i="7"/>
  <c r="H236" i="7"/>
  <c r="H240" i="7"/>
  <c r="H244" i="7"/>
  <c r="H248" i="7"/>
  <c r="H252" i="7"/>
  <c r="H256" i="7"/>
  <c r="H260" i="7"/>
  <c r="H264" i="7"/>
  <c r="H268" i="7"/>
  <c r="H272" i="7"/>
  <c r="H276" i="7"/>
  <c r="H280" i="7"/>
  <c r="H284" i="7"/>
  <c r="H288" i="7"/>
  <c r="H292" i="7"/>
  <c r="H296" i="7"/>
  <c r="H300" i="7"/>
  <c r="H304" i="7"/>
  <c r="H308" i="7"/>
  <c r="H312" i="7"/>
  <c r="H316" i="7"/>
  <c r="H320" i="7"/>
  <c r="H324" i="7"/>
  <c r="H328" i="7"/>
  <c r="H332" i="7"/>
  <c r="H336" i="7"/>
  <c r="H340" i="7"/>
  <c r="H344" i="7"/>
  <c r="H348" i="7"/>
  <c r="H352" i="7"/>
  <c r="H356" i="7"/>
  <c r="H360" i="7"/>
  <c r="H364" i="7"/>
  <c r="H368" i="7"/>
  <c r="H372" i="7"/>
  <c r="H376" i="7"/>
  <c r="H380" i="7"/>
  <c r="H384" i="7"/>
  <c r="H388" i="7"/>
  <c r="H392" i="7"/>
  <c r="H396" i="7"/>
  <c r="H400" i="7"/>
  <c r="H404" i="7"/>
  <c r="H408" i="7"/>
  <c r="H412" i="7"/>
  <c r="H416" i="7"/>
  <c r="H420" i="7"/>
  <c r="H424" i="7"/>
  <c r="H428" i="7"/>
  <c r="H432" i="7"/>
  <c r="H436" i="7"/>
  <c r="H440" i="7"/>
  <c r="H444" i="7"/>
  <c r="H448" i="7"/>
  <c r="H452" i="7"/>
  <c r="H456" i="7"/>
  <c r="H460" i="7"/>
  <c r="H464" i="7"/>
  <c r="H468" i="7"/>
  <c r="H472" i="7"/>
  <c r="H476" i="7"/>
  <c r="H480" i="7"/>
  <c r="H484" i="7"/>
  <c r="H488" i="7"/>
  <c r="H5" i="7"/>
  <c r="H9" i="7"/>
  <c r="H13" i="7"/>
  <c r="H17" i="7"/>
  <c r="H21" i="7"/>
  <c r="H25" i="7"/>
  <c r="H29" i="7"/>
  <c r="H33" i="7"/>
  <c r="H37" i="7"/>
  <c r="H41" i="7"/>
  <c r="H45" i="7"/>
  <c r="H49" i="7"/>
  <c r="H53" i="7"/>
  <c r="H57" i="7"/>
  <c r="H61" i="7"/>
  <c r="H65" i="7"/>
  <c r="H69" i="7"/>
  <c r="H73" i="7"/>
  <c r="H77" i="7"/>
  <c r="H81" i="7"/>
  <c r="H85" i="7"/>
  <c r="H89" i="7"/>
  <c r="H93" i="7"/>
  <c r="H97" i="7"/>
  <c r="H101" i="7"/>
  <c r="H105" i="7"/>
  <c r="H109" i="7"/>
  <c r="H113" i="7"/>
  <c r="H117" i="7"/>
  <c r="H121" i="7"/>
  <c r="H125" i="7"/>
  <c r="H129" i="7"/>
  <c r="H133" i="7"/>
  <c r="H137" i="7"/>
  <c r="H141" i="7"/>
  <c r="H145" i="7"/>
  <c r="H149" i="7"/>
  <c r="H153" i="7"/>
  <c r="H157" i="7"/>
  <c r="H161" i="7"/>
  <c r="H165" i="7"/>
  <c r="H169" i="7"/>
  <c r="H173" i="7"/>
  <c r="H177" i="7"/>
  <c r="H181" i="7"/>
  <c r="H185" i="7"/>
  <c r="H189" i="7"/>
  <c r="H193" i="7"/>
  <c r="H197" i="7"/>
  <c r="H201" i="7"/>
  <c r="H205" i="7"/>
  <c r="H209" i="7"/>
  <c r="H213" i="7"/>
  <c r="H217" i="7"/>
  <c r="H221" i="7"/>
  <c r="H225" i="7"/>
  <c r="H229" i="7"/>
  <c r="H233" i="7"/>
  <c r="H237" i="7"/>
  <c r="H241" i="7"/>
  <c r="H245" i="7"/>
  <c r="H249" i="7"/>
  <c r="H253" i="7"/>
  <c r="H257" i="7"/>
  <c r="H261" i="7"/>
  <c r="H265" i="7"/>
  <c r="H269" i="7"/>
  <c r="H273" i="7"/>
  <c r="H277" i="7"/>
  <c r="H281" i="7"/>
  <c r="H285" i="7"/>
  <c r="H289" i="7"/>
  <c r="H293" i="7"/>
  <c r="H297" i="7"/>
  <c r="H6" i="7"/>
  <c r="H22" i="7"/>
  <c r="H38" i="7"/>
  <c r="H54" i="7"/>
  <c r="H70" i="7"/>
  <c r="H86" i="7"/>
  <c r="H102" i="7"/>
  <c r="H118" i="7"/>
  <c r="H134" i="7"/>
  <c r="H150" i="7"/>
  <c r="H166" i="7"/>
  <c r="H182" i="7"/>
  <c r="H198" i="7"/>
  <c r="H214" i="7"/>
  <c r="H230" i="7"/>
  <c r="H246" i="7"/>
  <c r="H262" i="7"/>
  <c r="H278" i="7"/>
  <c r="H294" i="7"/>
  <c r="H305" i="7"/>
  <c r="H313" i="7"/>
  <c r="H321" i="7"/>
  <c r="H329" i="7"/>
  <c r="H337" i="7"/>
  <c r="H345" i="7"/>
  <c r="H353" i="7"/>
  <c r="H361" i="7"/>
  <c r="H369" i="7"/>
  <c r="H377" i="7"/>
  <c r="H385" i="7"/>
  <c r="H393" i="7"/>
  <c r="H401" i="7"/>
  <c r="H409" i="7"/>
  <c r="H417" i="7"/>
  <c r="H425" i="7"/>
  <c r="H433" i="7"/>
  <c r="H441" i="7"/>
  <c r="H449" i="7"/>
  <c r="H457" i="7"/>
  <c r="H465" i="7"/>
  <c r="H473" i="7"/>
  <c r="H481" i="7"/>
  <c r="H489" i="7"/>
  <c r="H494" i="7"/>
  <c r="H500" i="7"/>
  <c r="H505" i="7"/>
  <c r="H510" i="7"/>
  <c r="H514" i="7"/>
  <c r="H518" i="7"/>
  <c r="H522" i="7"/>
  <c r="H526" i="7"/>
  <c r="H530" i="7"/>
  <c r="H534" i="7"/>
  <c r="H538" i="7"/>
  <c r="H542" i="7"/>
  <c r="H546" i="7"/>
  <c r="H550" i="7"/>
  <c r="H554" i="7"/>
  <c r="H558" i="7"/>
  <c r="H562" i="7"/>
  <c r="H566" i="7"/>
  <c r="H570" i="7"/>
  <c r="H574" i="7"/>
  <c r="H578" i="7"/>
  <c r="H582" i="7"/>
  <c r="H586" i="7"/>
  <c r="H590" i="7"/>
  <c r="H594" i="7"/>
  <c r="H598" i="7"/>
  <c r="H602" i="7"/>
  <c r="H606" i="7"/>
  <c r="H610" i="7"/>
  <c r="H614" i="7"/>
  <c r="H618" i="7"/>
  <c r="H622" i="7"/>
  <c r="H626" i="7"/>
  <c r="H630" i="7"/>
  <c r="H634" i="7"/>
  <c r="H638" i="7"/>
  <c r="H642" i="7"/>
  <c r="H646" i="7"/>
  <c r="H650" i="7"/>
  <c r="H654" i="7"/>
  <c r="H658" i="7"/>
  <c r="H662" i="7"/>
  <c r="H666" i="7"/>
  <c r="H670" i="7"/>
  <c r="H674" i="7"/>
  <c r="H678" i="7"/>
  <c r="H682" i="7"/>
  <c r="H686" i="7"/>
  <c r="H14" i="7"/>
  <c r="H30" i="7"/>
  <c r="H46" i="7"/>
  <c r="H62" i="7"/>
  <c r="H78" i="7"/>
  <c r="H94" i="7"/>
  <c r="H110" i="7"/>
  <c r="H126" i="7"/>
  <c r="H142" i="7"/>
  <c r="H158" i="7"/>
  <c r="H174" i="7"/>
  <c r="H190" i="7"/>
  <c r="H206" i="7"/>
  <c r="H222" i="7"/>
  <c r="H238" i="7"/>
  <c r="H254" i="7"/>
  <c r="H270" i="7"/>
  <c r="H286" i="7"/>
  <c r="H301" i="7"/>
  <c r="H309" i="7"/>
  <c r="H317" i="7"/>
  <c r="H325" i="7"/>
  <c r="H333" i="7"/>
  <c r="H341" i="7"/>
  <c r="H349" i="7"/>
  <c r="H357" i="7"/>
  <c r="H365" i="7"/>
  <c r="H373" i="7"/>
  <c r="H381" i="7"/>
  <c r="H389" i="7"/>
  <c r="H397" i="7"/>
  <c r="H405" i="7"/>
  <c r="H413" i="7"/>
  <c r="H421" i="7"/>
  <c r="H429" i="7"/>
  <c r="H437" i="7"/>
  <c r="H445" i="7"/>
  <c r="H453" i="7"/>
  <c r="H461" i="7"/>
  <c r="H469" i="7"/>
  <c r="H477" i="7"/>
  <c r="H485" i="7"/>
  <c r="H492" i="7"/>
  <c r="H497" i="7"/>
  <c r="H502" i="7"/>
  <c r="H508" i="7"/>
  <c r="H512" i="7"/>
  <c r="H516" i="7"/>
  <c r="H520" i="7"/>
  <c r="H524" i="7"/>
  <c r="H528" i="7"/>
  <c r="H532" i="7"/>
  <c r="H536" i="7"/>
  <c r="H540" i="7"/>
  <c r="H544" i="7"/>
  <c r="H548" i="7"/>
  <c r="H552" i="7"/>
  <c r="H556" i="7"/>
  <c r="H560" i="7"/>
  <c r="H564" i="7"/>
  <c r="H568" i="7"/>
  <c r="H572" i="7"/>
  <c r="H576" i="7"/>
  <c r="H580" i="7"/>
  <c r="H584" i="7"/>
  <c r="H588" i="7"/>
  <c r="H592" i="7"/>
  <c r="H596" i="7"/>
  <c r="H600" i="7"/>
  <c r="H604" i="7"/>
  <c r="H608" i="7"/>
  <c r="H612" i="7"/>
  <c r="H616" i="7"/>
  <c r="H620" i="7"/>
  <c r="H624" i="7"/>
  <c r="H628" i="7"/>
  <c r="H632" i="7"/>
  <c r="H636" i="7"/>
  <c r="H640" i="7"/>
  <c r="H644" i="7"/>
  <c r="H648" i="7"/>
  <c r="H652" i="7"/>
  <c r="H656" i="7"/>
  <c r="H660" i="7"/>
  <c r="H664" i="7"/>
  <c r="H668" i="7"/>
  <c r="H672" i="7"/>
  <c r="H676" i="7"/>
  <c r="H680" i="7"/>
  <c r="H684" i="7"/>
  <c r="H688" i="7"/>
  <c r="H692" i="7"/>
  <c r="H696" i="7"/>
  <c r="H700" i="7"/>
  <c r="H704" i="7"/>
  <c r="H708" i="7"/>
  <c r="H712" i="7"/>
  <c r="H716" i="7"/>
  <c r="H720" i="7"/>
  <c r="H724" i="7"/>
  <c r="H728" i="7"/>
  <c r="H732" i="7"/>
  <c r="H736" i="7"/>
  <c r="H740" i="7"/>
  <c r="H744" i="7"/>
  <c r="H748" i="7"/>
  <c r="H752" i="7"/>
  <c r="H756" i="7"/>
  <c r="H760" i="7"/>
  <c r="H764" i="7"/>
  <c r="H768" i="7"/>
  <c r="H772" i="7"/>
  <c r="H776" i="7"/>
  <c r="H780" i="7"/>
  <c r="H784" i="7"/>
  <c r="H788" i="7"/>
  <c r="H792" i="7"/>
  <c r="H796" i="7"/>
  <c r="H800" i="7"/>
  <c r="H804" i="7"/>
  <c r="H808" i="7"/>
  <c r="H812" i="7"/>
  <c r="H816" i="7"/>
  <c r="H820" i="7"/>
  <c r="H824" i="7"/>
  <c r="H828" i="7"/>
  <c r="H832" i="7"/>
  <c r="H10" i="7"/>
  <c r="H42" i="7"/>
  <c r="H74" i="7"/>
  <c r="H106" i="7"/>
  <c r="H138" i="7"/>
  <c r="H170" i="7"/>
  <c r="H202" i="7"/>
  <c r="H234" i="7"/>
  <c r="H266" i="7"/>
  <c r="H298" i="7"/>
  <c r="H314" i="7"/>
  <c r="H330" i="7"/>
  <c r="H346" i="7"/>
  <c r="H362" i="7"/>
  <c r="H378" i="7"/>
  <c r="H394" i="7"/>
  <c r="H410" i="7"/>
  <c r="H426" i="7"/>
  <c r="H442" i="7"/>
  <c r="H458" i="7"/>
  <c r="H474" i="7"/>
  <c r="H490" i="7"/>
  <c r="H501" i="7"/>
  <c r="H511" i="7"/>
  <c r="H519" i="7"/>
  <c r="H527" i="7"/>
  <c r="H535" i="7"/>
  <c r="H543" i="7"/>
  <c r="H551" i="7"/>
  <c r="H559" i="7"/>
  <c r="H567" i="7"/>
  <c r="H575" i="7"/>
  <c r="H583" i="7"/>
  <c r="H591" i="7"/>
  <c r="H599" i="7"/>
  <c r="H607" i="7"/>
  <c r="H615" i="7"/>
  <c r="H623" i="7"/>
  <c r="H631" i="7"/>
  <c r="H639" i="7"/>
  <c r="H647" i="7"/>
  <c r="H655" i="7"/>
  <c r="H663" i="7"/>
  <c r="H671" i="7"/>
  <c r="H679" i="7"/>
  <c r="H687" i="7"/>
  <c r="H693" i="7"/>
  <c r="H698" i="7"/>
  <c r="H703" i="7"/>
  <c r="H709" i="7"/>
  <c r="H714" i="7"/>
  <c r="H719" i="7"/>
  <c r="H725" i="7"/>
  <c r="H730" i="7"/>
  <c r="H735" i="7"/>
  <c r="H741" i="7"/>
  <c r="H746" i="7"/>
  <c r="H751" i="7"/>
  <c r="H757" i="7"/>
  <c r="H762" i="7"/>
  <c r="H767" i="7"/>
  <c r="H773" i="7"/>
  <c r="H778" i="7"/>
  <c r="H783" i="7"/>
  <c r="H789" i="7"/>
  <c r="H794" i="7"/>
  <c r="H799" i="7"/>
  <c r="H805" i="7"/>
  <c r="H810" i="7"/>
  <c r="H815" i="7"/>
  <c r="H821" i="7"/>
  <c r="H826" i="7"/>
  <c r="H831" i="7"/>
  <c r="H836" i="7"/>
  <c r="H840" i="7"/>
  <c r="H844" i="7"/>
  <c r="H848" i="7"/>
  <c r="H852" i="7"/>
  <c r="H856" i="7"/>
  <c r="H860" i="7"/>
  <c r="H864" i="7"/>
  <c r="H868" i="7"/>
  <c r="H872" i="7"/>
  <c r="H876" i="7"/>
  <c r="H880" i="7"/>
  <c r="H884" i="7"/>
  <c r="H888" i="7"/>
  <c r="H892" i="7"/>
  <c r="H896" i="7"/>
  <c r="H900" i="7"/>
  <c r="H904" i="7"/>
  <c r="H908" i="7"/>
  <c r="H912" i="7"/>
  <c r="H916" i="7"/>
  <c r="H920" i="7"/>
  <c r="H924" i="7"/>
  <c r="H928" i="7"/>
  <c r="H932" i="7"/>
  <c r="H936" i="7"/>
  <c r="H940" i="7"/>
  <c r="H944" i="7"/>
  <c r="H948" i="7"/>
  <c r="H952" i="7"/>
  <c r="H956" i="7"/>
  <c r="H960" i="7"/>
  <c r="H964" i="7"/>
  <c r="H968" i="7"/>
  <c r="H972" i="7"/>
  <c r="H976" i="7"/>
  <c r="H980" i="7"/>
  <c r="H984" i="7"/>
  <c r="H988" i="7"/>
  <c r="H992" i="7"/>
  <c r="H996" i="7"/>
  <c r="H1000" i="7"/>
  <c r="H1004" i="7"/>
  <c r="H1008" i="7"/>
  <c r="H1012" i="7"/>
  <c r="H1016" i="7"/>
  <c r="H1020" i="7"/>
  <c r="H1024" i="7"/>
  <c r="H1028" i="7"/>
  <c r="H1032" i="7"/>
  <c r="H1036" i="7"/>
  <c r="H1040" i="7"/>
  <c r="H1044" i="7"/>
  <c r="H1048" i="7"/>
  <c r="H1052" i="7"/>
  <c r="H1056" i="7"/>
  <c r="H1060" i="7"/>
  <c r="H1064" i="7"/>
  <c r="H1068" i="7"/>
  <c r="H1072" i="7"/>
  <c r="H1076" i="7"/>
  <c r="H1080" i="7"/>
  <c r="H1084" i="7"/>
  <c r="H18" i="7"/>
  <c r="H50" i="7"/>
  <c r="H82" i="7"/>
  <c r="H114" i="7"/>
  <c r="H146" i="7"/>
  <c r="H178" i="7"/>
  <c r="H210" i="7"/>
  <c r="H242" i="7"/>
  <c r="H274" i="7"/>
  <c r="H302" i="7"/>
  <c r="H318" i="7"/>
  <c r="H334" i="7"/>
  <c r="H350" i="7"/>
  <c r="H366" i="7"/>
  <c r="H382" i="7"/>
  <c r="H398" i="7"/>
  <c r="H414" i="7"/>
  <c r="H430" i="7"/>
  <c r="H446" i="7"/>
  <c r="H462" i="7"/>
  <c r="H478" i="7"/>
  <c r="H493" i="7"/>
  <c r="H504" i="7"/>
  <c r="H513" i="7"/>
  <c r="H521" i="7"/>
  <c r="H529" i="7"/>
  <c r="H537" i="7"/>
  <c r="H545" i="7"/>
  <c r="H553" i="7"/>
  <c r="H561" i="7"/>
  <c r="H569" i="7"/>
  <c r="H577" i="7"/>
  <c r="H585" i="7"/>
  <c r="H593" i="7"/>
  <c r="H601" i="7"/>
  <c r="H609" i="7"/>
  <c r="H617" i="7"/>
  <c r="H625" i="7"/>
  <c r="H633" i="7"/>
  <c r="H641" i="7"/>
  <c r="H649" i="7"/>
  <c r="H657" i="7"/>
  <c r="H665" i="7"/>
  <c r="H673" i="7"/>
  <c r="H681" i="7"/>
  <c r="H689" i="7"/>
  <c r="H694" i="7"/>
  <c r="H699" i="7"/>
  <c r="H705" i="7"/>
  <c r="H710" i="7"/>
  <c r="H715" i="7"/>
  <c r="H721" i="7"/>
  <c r="H726" i="7"/>
  <c r="H731" i="7"/>
  <c r="H737" i="7"/>
  <c r="H742" i="7"/>
  <c r="H747" i="7"/>
  <c r="H753" i="7"/>
  <c r="H758" i="7"/>
  <c r="H763" i="7"/>
  <c r="H769" i="7"/>
  <c r="H774" i="7"/>
  <c r="H779" i="7"/>
  <c r="H785" i="7"/>
  <c r="H790" i="7"/>
  <c r="H795" i="7"/>
  <c r="H801" i="7"/>
  <c r="H806" i="7"/>
  <c r="H811" i="7"/>
  <c r="H817" i="7"/>
  <c r="H822" i="7"/>
  <c r="H827" i="7"/>
  <c r="H833" i="7"/>
  <c r="H837" i="7"/>
  <c r="H841" i="7"/>
  <c r="H845" i="7"/>
  <c r="H849" i="7"/>
  <c r="H853" i="7"/>
  <c r="H857" i="7"/>
  <c r="H861" i="7"/>
  <c r="H865" i="7"/>
  <c r="H869" i="7"/>
  <c r="H873" i="7"/>
  <c r="H877" i="7"/>
  <c r="H881" i="7"/>
  <c r="H885" i="7"/>
  <c r="H889" i="7"/>
  <c r="H893" i="7"/>
  <c r="H897" i="7"/>
  <c r="H901" i="7"/>
  <c r="H905" i="7"/>
  <c r="H909" i="7"/>
  <c r="H913" i="7"/>
  <c r="H917" i="7"/>
  <c r="H921" i="7"/>
  <c r="H925" i="7"/>
  <c r="H929" i="7"/>
  <c r="H933" i="7"/>
  <c r="H937" i="7"/>
  <c r="H941" i="7"/>
  <c r="H945" i="7"/>
  <c r="H949" i="7"/>
  <c r="H953" i="7"/>
  <c r="H957" i="7"/>
  <c r="H961" i="7"/>
  <c r="H965" i="7"/>
  <c r="H969" i="7"/>
  <c r="H973" i="7"/>
  <c r="H977" i="7"/>
  <c r="H981" i="7"/>
  <c r="H985" i="7"/>
  <c r="H989" i="7"/>
  <c r="H993" i="7"/>
  <c r="H997" i="7"/>
  <c r="H1001" i="7"/>
  <c r="H1005" i="7"/>
  <c r="H1009" i="7"/>
  <c r="H1013" i="7"/>
  <c r="H1017" i="7"/>
  <c r="H1021" i="7"/>
  <c r="H1025" i="7"/>
  <c r="H1029" i="7"/>
  <c r="H1033" i="7"/>
  <c r="H1037" i="7"/>
  <c r="H1041" i="7"/>
  <c r="H1045" i="7"/>
  <c r="H1049" i="7"/>
  <c r="H26" i="7"/>
  <c r="H58" i="7"/>
  <c r="H90" i="7"/>
  <c r="H122" i="7"/>
  <c r="H154" i="7"/>
  <c r="H186" i="7"/>
  <c r="H218" i="7"/>
  <c r="H250" i="7"/>
  <c r="H282" i="7"/>
  <c r="H306" i="7"/>
  <c r="H322" i="7"/>
  <c r="H338" i="7"/>
  <c r="H354" i="7"/>
  <c r="H370" i="7"/>
  <c r="H386" i="7"/>
  <c r="H402" i="7"/>
  <c r="H418" i="7"/>
  <c r="H434" i="7"/>
  <c r="H450" i="7"/>
  <c r="H466" i="7"/>
  <c r="H482" i="7"/>
  <c r="H496" i="7"/>
  <c r="H506" i="7"/>
  <c r="H515" i="7"/>
  <c r="H523" i="7"/>
  <c r="H531" i="7"/>
  <c r="H539" i="7"/>
  <c r="H547" i="7"/>
  <c r="H555" i="7"/>
  <c r="H563" i="7"/>
  <c r="H571" i="7"/>
  <c r="H579" i="7"/>
  <c r="H587" i="7"/>
  <c r="H595" i="7"/>
  <c r="H603" i="7"/>
  <c r="H611" i="7"/>
  <c r="H619" i="7"/>
  <c r="H627" i="7"/>
  <c r="H635" i="7"/>
  <c r="H643" i="7"/>
  <c r="H651" i="7"/>
  <c r="H659" i="7"/>
  <c r="H667" i="7"/>
  <c r="H675" i="7"/>
  <c r="H683" i="7"/>
  <c r="H690" i="7"/>
  <c r="H695" i="7"/>
  <c r="H701" i="7"/>
  <c r="H706" i="7"/>
  <c r="H711" i="7"/>
  <c r="H717" i="7"/>
  <c r="H722" i="7"/>
  <c r="H727" i="7"/>
  <c r="H733" i="7"/>
  <c r="H738" i="7"/>
  <c r="H743" i="7"/>
  <c r="H749" i="7"/>
  <c r="H754" i="7"/>
  <c r="H759" i="7"/>
  <c r="H765" i="7"/>
  <c r="H770" i="7"/>
  <c r="H775" i="7"/>
  <c r="H781" i="7"/>
  <c r="H786" i="7"/>
  <c r="H791" i="7"/>
  <c r="H797" i="7"/>
  <c r="H802" i="7"/>
  <c r="H807" i="7"/>
  <c r="H813" i="7"/>
  <c r="H818" i="7"/>
  <c r="H823" i="7"/>
  <c r="H829" i="7"/>
  <c r="H834" i="7"/>
  <c r="H838" i="7"/>
  <c r="H842" i="7"/>
  <c r="H846" i="7"/>
  <c r="H850" i="7"/>
  <c r="H854" i="7"/>
  <c r="H858" i="7"/>
  <c r="H862" i="7"/>
  <c r="H866" i="7"/>
  <c r="H870" i="7"/>
  <c r="H874" i="7"/>
  <c r="H878" i="7"/>
  <c r="H882" i="7"/>
  <c r="H886" i="7"/>
  <c r="H890" i="7"/>
  <c r="H894" i="7"/>
  <c r="H898" i="7"/>
  <c r="H902" i="7"/>
  <c r="H906" i="7"/>
  <c r="H910" i="7"/>
  <c r="H914" i="7"/>
  <c r="H918" i="7"/>
  <c r="H922" i="7"/>
  <c r="H926" i="7"/>
  <c r="H930" i="7"/>
  <c r="H934" i="7"/>
  <c r="H938" i="7"/>
  <c r="H942" i="7"/>
  <c r="H946" i="7"/>
  <c r="H950" i="7"/>
  <c r="H954" i="7"/>
  <c r="H958" i="7"/>
  <c r="H962" i="7"/>
  <c r="H966" i="7"/>
  <c r="H970" i="7"/>
  <c r="H974" i="7"/>
  <c r="H978" i="7"/>
  <c r="H982" i="7"/>
  <c r="H986" i="7"/>
  <c r="H990" i="7"/>
  <c r="H994" i="7"/>
  <c r="H998" i="7"/>
  <c r="H1002" i="7"/>
  <c r="H1006" i="7"/>
  <c r="H1010" i="7"/>
  <c r="H1014" i="7"/>
  <c r="H1018" i="7"/>
  <c r="H1022" i="7"/>
  <c r="H1026" i="7"/>
  <c r="H1030" i="7"/>
  <c r="H1034" i="7"/>
  <c r="H1038" i="7"/>
  <c r="H1042" i="7"/>
  <c r="H1046" i="7"/>
  <c r="H1050" i="7"/>
  <c r="H1054" i="7"/>
  <c r="H1058" i="7"/>
  <c r="H1062" i="7"/>
  <c r="H1066" i="7"/>
  <c r="H1070" i="7"/>
  <c r="H1074" i="7"/>
  <c r="H1078" i="7"/>
  <c r="H1082" i="7"/>
  <c r="H1086" i="7"/>
  <c r="H1090" i="7"/>
  <c r="H1094" i="7"/>
  <c r="H1098" i="7"/>
  <c r="H1102" i="7"/>
  <c r="H1106" i="7"/>
  <c r="H1110" i="7"/>
  <c r="H1114" i="7"/>
  <c r="H1118" i="7"/>
  <c r="H1122" i="7"/>
  <c r="H1126" i="7"/>
  <c r="H1130" i="7"/>
  <c r="H1134" i="7"/>
  <c r="H1138" i="7"/>
  <c r="H1142" i="7"/>
  <c r="H1146" i="7"/>
  <c r="H1150" i="7"/>
  <c r="H1154" i="7"/>
  <c r="H1158" i="7"/>
  <c r="H1162" i="7"/>
  <c r="H1166" i="7"/>
  <c r="H1170" i="7"/>
  <c r="H1174" i="7"/>
  <c r="H1178" i="7"/>
  <c r="H1182" i="7"/>
  <c r="H1186" i="7"/>
  <c r="H1190" i="7"/>
  <c r="H1194" i="7"/>
  <c r="H1198" i="7"/>
  <c r="H1202" i="7"/>
  <c r="H1206" i="7"/>
  <c r="H1210" i="7"/>
  <c r="H1214" i="7"/>
  <c r="H1218" i="7"/>
  <c r="H1222" i="7"/>
  <c r="H1226" i="7"/>
  <c r="H34" i="7"/>
  <c r="H162" i="7"/>
  <c r="H290" i="7"/>
  <c r="H358" i="7"/>
  <c r="H422" i="7"/>
  <c r="H486" i="7"/>
  <c r="H525" i="7"/>
  <c r="H557" i="7"/>
  <c r="H589" i="7"/>
  <c r="H621" i="7"/>
  <c r="H653" i="7"/>
  <c r="H685" i="7"/>
  <c r="H707" i="7"/>
  <c r="H729" i="7"/>
  <c r="H750" i="7"/>
  <c r="H771" i="7"/>
  <c r="H793" i="7"/>
  <c r="H814" i="7"/>
  <c r="H835" i="7"/>
  <c r="H851" i="7"/>
  <c r="H867" i="7"/>
  <c r="H883" i="7"/>
  <c r="H899" i="7"/>
  <c r="H915" i="7"/>
  <c r="H931" i="7"/>
  <c r="H947" i="7"/>
  <c r="H963" i="7"/>
  <c r="H979" i="7"/>
  <c r="H995" i="7"/>
  <c r="H1011" i="7"/>
  <c r="H1027" i="7"/>
  <c r="H1043" i="7"/>
  <c r="H1055" i="7"/>
  <c r="H1063" i="7"/>
  <c r="H1071" i="7"/>
  <c r="H1079" i="7"/>
  <c r="H1087" i="7"/>
  <c r="H1092" i="7"/>
  <c r="H1097" i="7"/>
  <c r="H1103" i="7"/>
  <c r="H1108" i="7"/>
  <c r="H1113" i="7"/>
  <c r="H1119" i="7"/>
  <c r="H1124" i="7"/>
  <c r="H1129" i="7"/>
  <c r="H1135" i="7"/>
  <c r="H1140" i="7"/>
  <c r="H1145" i="7"/>
  <c r="H1151" i="7"/>
  <c r="H1156" i="7"/>
  <c r="H1161" i="7"/>
  <c r="H1167" i="7"/>
  <c r="H1172" i="7"/>
  <c r="H1177" i="7"/>
  <c r="H1183" i="7"/>
  <c r="H1188" i="7"/>
  <c r="H1193" i="7"/>
  <c r="H1199" i="7"/>
  <c r="H1204" i="7"/>
  <c r="H1209" i="7"/>
  <c r="H1215" i="7"/>
  <c r="H1220" i="7"/>
  <c r="H1225" i="7"/>
  <c r="H1230" i="7"/>
  <c r="H1234" i="7"/>
  <c r="H1238" i="7"/>
  <c r="H1242" i="7"/>
  <c r="H1246" i="7"/>
  <c r="H1250" i="7"/>
  <c r="H1254" i="7"/>
  <c r="H1258" i="7"/>
  <c r="H1262" i="7"/>
  <c r="H1266" i="7"/>
  <c r="H1270" i="7"/>
  <c r="H1274" i="7"/>
  <c r="H1278" i="7"/>
  <c r="H1282" i="7"/>
  <c r="H1286" i="7"/>
  <c r="H1290" i="7"/>
  <c r="H1294" i="7"/>
  <c r="H1298" i="7"/>
  <c r="H1302" i="7"/>
  <c r="H1306" i="7"/>
  <c r="H1310" i="7"/>
  <c r="H1314" i="7"/>
  <c r="H1318" i="7"/>
  <c r="H1322" i="7"/>
  <c r="H1326" i="7"/>
  <c r="H1330" i="7"/>
  <c r="H1334" i="7"/>
  <c r="H1338" i="7"/>
  <c r="H1342" i="7"/>
  <c r="H1346" i="7"/>
  <c r="H1350" i="7"/>
  <c r="H1354" i="7"/>
  <c r="H1358" i="7"/>
  <c r="H1362" i="7"/>
  <c r="H1366" i="7"/>
  <c r="H1370" i="7"/>
  <c r="H1374" i="7"/>
  <c r="H1378" i="7"/>
  <c r="H1382" i="7"/>
  <c r="H1386" i="7"/>
  <c r="H1390" i="7"/>
  <c r="H1394" i="7"/>
  <c r="H1398" i="7"/>
  <c r="H1402" i="7"/>
  <c r="H1406" i="7"/>
  <c r="H1410" i="7"/>
  <c r="H1414" i="7"/>
  <c r="H1418" i="7"/>
  <c r="H1422" i="7"/>
  <c r="H1426" i="7"/>
  <c r="H1430" i="7"/>
  <c r="H1434" i="7"/>
  <c r="H1438" i="7"/>
  <c r="H1442" i="7"/>
  <c r="H1446" i="7"/>
  <c r="H1450" i="7"/>
  <c r="H1454" i="7"/>
  <c r="H1458" i="7"/>
  <c r="H1462" i="7"/>
  <c r="H1466" i="7"/>
  <c r="H1470" i="7"/>
  <c r="H1474" i="7"/>
  <c r="H1478" i="7"/>
  <c r="H1482" i="7"/>
  <c r="H1486" i="7"/>
  <c r="H1490" i="7"/>
  <c r="H1494" i="7"/>
  <c r="H1498" i="7"/>
  <c r="H1502" i="7"/>
  <c r="H1506" i="7"/>
  <c r="H1510" i="7"/>
  <c r="H1514" i="7"/>
  <c r="H1518" i="7"/>
  <c r="H1522" i="7"/>
  <c r="H1479" i="7"/>
  <c r="H1499" i="7"/>
  <c r="H1515" i="7"/>
  <c r="H66" i="7"/>
  <c r="H194" i="7"/>
  <c r="H310" i="7"/>
  <c r="H374" i="7"/>
  <c r="H438" i="7"/>
  <c r="H498" i="7"/>
  <c r="H533" i="7"/>
  <c r="H565" i="7"/>
  <c r="H597" i="7"/>
  <c r="H629" i="7"/>
  <c r="H661" i="7"/>
  <c r="H691" i="7"/>
  <c r="H713" i="7"/>
  <c r="H734" i="7"/>
  <c r="H755" i="7"/>
  <c r="H777" i="7"/>
  <c r="H798" i="7"/>
  <c r="H819" i="7"/>
  <c r="H839" i="7"/>
  <c r="H855" i="7"/>
  <c r="H871" i="7"/>
  <c r="H887" i="7"/>
  <c r="H903" i="7"/>
  <c r="H919" i="7"/>
  <c r="H935" i="7"/>
  <c r="H951" i="7"/>
  <c r="H967" i="7"/>
  <c r="H983" i="7"/>
  <c r="H999" i="7"/>
  <c r="H1015" i="7"/>
  <c r="H1031" i="7"/>
  <c r="H1047" i="7"/>
  <c r="H1057" i="7"/>
  <c r="H1065" i="7"/>
  <c r="H1073" i="7"/>
  <c r="H1081" i="7"/>
  <c r="H1088" i="7"/>
  <c r="H1093" i="7"/>
  <c r="H1099" i="7"/>
  <c r="H1104" i="7"/>
  <c r="H1109" i="7"/>
  <c r="H1115" i="7"/>
  <c r="H1120" i="7"/>
  <c r="H1125" i="7"/>
  <c r="H1131" i="7"/>
  <c r="H1136" i="7"/>
  <c r="H1141" i="7"/>
  <c r="H1147" i="7"/>
  <c r="H1152" i="7"/>
  <c r="H1157" i="7"/>
  <c r="H1163" i="7"/>
  <c r="H1168" i="7"/>
  <c r="H1173" i="7"/>
  <c r="H1179" i="7"/>
  <c r="H1184" i="7"/>
  <c r="H1189" i="7"/>
  <c r="H1195" i="7"/>
  <c r="H1200" i="7"/>
  <c r="H1205" i="7"/>
  <c r="H1211" i="7"/>
  <c r="H1216" i="7"/>
  <c r="H1221" i="7"/>
  <c r="H1227" i="7"/>
  <c r="H1231" i="7"/>
  <c r="H1235" i="7"/>
  <c r="H1239" i="7"/>
  <c r="H1243" i="7"/>
  <c r="H1247" i="7"/>
  <c r="H1251" i="7"/>
  <c r="H1255" i="7"/>
  <c r="H1259" i="7"/>
  <c r="H1263" i="7"/>
  <c r="H1267" i="7"/>
  <c r="H1271" i="7"/>
  <c r="H1275" i="7"/>
  <c r="H1279" i="7"/>
  <c r="H1283" i="7"/>
  <c r="H1287" i="7"/>
  <c r="H1291" i="7"/>
  <c r="H1295" i="7"/>
  <c r="H1299" i="7"/>
  <c r="H1303" i="7"/>
  <c r="H1307" i="7"/>
  <c r="H1311" i="7"/>
  <c r="H1315" i="7"/>
  <c r="H1319" i="7"/>
  <c r="H1323" i="7"/>
  <c r="H1327" i="7"/>
  <c r="H1331" i="7"/>
  <c r="H1335" i="7"/>
  <c r="H1339" i="7"/>
  <c r="H1343" i="7"/>
  <c r="H1347" i="7"/>
  <c r="H1351" i="7"/>
  <c r="H1355" i="7"/>
  <c r="H1359" i="7"/>
  <c r="H1363" i="7"/>
  <c r="H1367" i="7"/>
  <c r="H1371" i="7"/>
  <c r="H1375" i="7"/>
  <c r="H1379" i="7"/>
  <c r="H1383" i="7"/>
  <c r="H1387" i="7"/>
  <c r="H1391" i="7"/>
  <c r="H1395" i="7"/>
  <c r="H1399" i="7"/>
  <c r="H1403" i="7"/>
  <c r="H1407" i="7"/>
  <c r="H1411" i="7"/>
  <c r="H1415" i="7"/>
  <c r="H1419" i="7"/>
  <c r="H1423" i="7"/>
  <c r="H1427" i="7"/>
  <c r="H1431" i="7"/>
  <c r="H1435" i="7"/>
  <c r="H1439" i="7"/>
  <c r="H1443" i="7"/>
  <c r="H1447" i="7"/>
  <c r="H1451" i="7"/>
  <c r="H1455" i="7"/>
  <c r="H1459" i="7"/>
  <c r="H1463" i="7"/>
  <c r="H1467" i="7"/>
  <c r="H1471" i="7"/>
  <c r="H1475" i="7"/>
  <c r="H1491" i="7"/>
  <c r="H1503" i="7"/>
  <c r="H1523" i="7"/>
  <c r="H98" i="7"/>
  <c r="H226" i="7"/>
  <c r="H326" i="7"/>
  <c r="H390" i="7"/>
  <c r="H454" i="7"/>
  <c r="H509" i="7"/>
  <c r="H541" i="7"/>
  <c r="H573" i="7"/>
  <c r="H605" i="7"/>
  <c r="H637" i="7"/>
  <c r="H669" i="7"/>
  <c r="H697" i="7"/>
  <c r="H718" i="7"/>
  <c r="H739" i="7"/>
  <c r="H761" i="7"/>
  <c r="H782" i="7"/>
  <c r="H803" i="7"/>
  <c r="H825" i="7"/>
  <c r="H843" i="7"/>
  <c r="H859" i="7"/>
  <c r="H875" i="7"/>
  <c r="H891" i="7"/>
  <c r="H907" i="7"/>
  <c r="H923" i="7"/>
  <c r="H939" i="7"/>
  <c r="H955" i="7"/>
  <c r="H971" i="7"/>
  <c r="H987" i="7"/>
  <c r="H1003" i="7"/>
  <c r="H1019" i="7"/>
  <c r="H1035" i="7"/>
  <c r="H1051" i="7"/>
  <c r="H1059" i="7"/>
  <c r="H1067" i="7"/>
  <c r="H1075" i="7"/>
  <c r="H1083" i="7"/>
  <c r="H1089" i="7"/>
  <c r="H1095" i="7"/>
  <c r="H1100" i="7"/>
  <c r="H1105" i="7"/>
  <c r="H1111" i="7"/>
  <c r="H1116" i="7"/>
  <c r="H1121" i="7"/>
  <c r="H1127" i="7"/>
  <c r="H1132" i="7"/>
  <c r="H1137" i="7"/>
  <c r="H1143" i="7"/>
  <c r="H1148" i="7"/>
  <c r="H1153" i="7"/>
  <c r="H1159" i="7"/>
  <c r="H1164" i="7"/>
  <c r="H1169" i="7"/>
  <c r="H1175" i="7"/>
  <c r="H1180" i="7"/>
  <c r="H1185" i="7"/>
  <c r="H1191" i="7"/>
  <c r="H1196" i="7"/>
  <c r="H1201" i="7"/>
  <c r="H1207" i="7"/>
  <c r="H1212" i="7"/>
  <c r="H1217" i="7"/>
  <c r="H1223" i="7"/>
  <c r="H1228" i="7"/>
  <c r="H1232" i="7"/>
  <c r="H1236" i="7"/>
  <c r="H1240" i="7"/>
  <c r="H1244" i="7"/>
  <c r="H1248" i="7"/>
  <c r="H1252" i="7"/>
  <c r="H1256" i="7"/>
  <c r="H1260" i="7"/>
  <c r="H1264" i="7"/>
  <c r="H1268" i="7"/>
  <c r="H1272" i="7"/>
  <c r="H1276" i="7"/>
  <c r="H1280" i="7"/>
  <c r="H1284" i="7"/>
  <c r="H1288" i="7"/>
  <c r="H1292" i="7"/>
  <c r="H1296" i="7"/>
  <c r="H1300" i="7"/>
  <c r="H1304" i="7"/>
  <c r="H1308" i="7"/>
  <c r="H1312" i="7"/>
  <c r="H1316" i="7"/>
  <c r="H1320" i="7"/>
  <c r="H1324" i="7"/>
  <c r="H1328" i="7"/>
  <c r="H1332" i="7"/>
  <c r="H1336" i="7"/>
  <c r="H1340" i="7"/>
  <c r="H1344" i="7"/>
  <c r="H1348" i="7"/>
  <c r="H1352" i="7"/>
  <c r="H1356" i="7"/>
  <c r="H1360" i="7"/>
  <c r="H1364" i="7"/>
  <c r="H1368" i="7"/>
  <c r="H1372" i="7"/>
  <c r="H1376" i="7"/>
  <c r="H1380" i="7"/>
  <c r="H1384" i="7"/>
  <c r="H1388" i="7"/>
  <c r="H1392" i="7"/>
  <c r="H1396" i="7"/>
  <c r="H1400" i="7"/>
  <c r="H1404" i="7"/>
  <c r="H1408" i="7"/>
  <c r="H1412" i="7"/>
  <c r="H1416" i="7"/>
  <c r="H1420" i="7"/>
  <c r="H1424" i="7"/>
  <c r="H1428" i="7"/>
  <c r="H1432" i="7"/>
  <c r="H1436" i="7"/>
  <c r="H1440" i="7"/>
  <c r="H1444" i="7"/>
  <c r="H1448" i="7"/>
  <c r="H1452" i="7"/>
  <c r="H1456" i="7"/>
  <c r="H1460" i="7"/>
  <c r="H1464" i="7"/>
  <c r="H1468" i="7"/>
  <c r="H1472" i="7"/>
  <c r="H1476" i="7"/>
  <c r="H1480" i="7"/>
  <c r="H1484" i="7"/>
  <c r="H1488" i="7"/>
  <c r="H1492" i="7"/>
  <c r="H1496" i="7"/>
  <c r="H1500" i="7"/>
  <c r="H1504" i="7"/>
  <c r="H1508" i="7"/>
  <c r="H1512" i="7"/>
  <c r="H1516" i="7"/>
  <c r="H1520" i="7"/>
  <c r="H1524" i="7"/>
  <c r="H1528" i="7"/>
  <c r="H1289" i="7"/>
  <c r="H1313" i="7"/>
  <c r="H1321" i="7"/>
  <c r="H1329" i="7"/>
  <c r="H1337" i="7"/>
  <c r="H1345" i="7"/>
  <c r="H1353" i="7"/>
  <c r="H1361" i="7"/>
  <c r="H1369" i="7"/>
  <c r="H1377" i="7"/>
  <c r="H1385" i="7"/>
  <c r="H1389" i="7"/>
  <c r="H1397" i="7"/>
  <c r="H1405" i="7"/>
  <c r="H1413" i="7"/>
  <c r="H1421" i="7"/>
  <c r="H1429" i="7"/>
  <c r="H1437" i="7"/>
  <c r="H1445" i="7"/>
  <c r="H1453" i="7"/>
  <c r="H1461" i="7"/>
  <c r="H1469" i="7"/>
  <c r="H1477" i="7"/>
  <c r="H1485" i="7"/>
  <c r="H1493" i="7"/>
  <c r="H1501" i="7"/>
  <c r="H1509" i="7"/>
  <c r="H1517" i="7"/>
  <c r="H1525" i="7"/>
  <c r="H1529" i="7"/>
  <c r="H1530" i="7"/>
  <c r="H1487" i="7"/>
  <c r="H1507" i="7"/>
  <c r="H1519" i="7"/>
  <c r="H1531" i="7"/>
  <c r="H130" i="7"/>
  <c r="H258" i="7"/>
  <c r="H342" i="7"/>
  <c r="H406" i="7"/>
  <c r="H470" i="7"/>
  <c r="H517" i="7"/>
  <c r="H549" i="7"/>
  <c r="H581" i="7"/>
  <c r="H613" i="7"/>
  <c r="H645" i="7"/>
  <c r="H677" i="7"/>
  <c r="H702" i="7"/>
  <c r="H723" i="7"/>
  <c r="H745" i="7"/>
  <c r="H766" i="7"/>
  <c r="H787" i="7"/>
  <c r="H809" i="7"/>
  <c r="H830" i="7"/>
  <c r="H847" i="7"/>
  <c r="H863" i="7"/>
  <c r="H879" i="7"/>
  <c r="H895" i="7"/>
  <c r="H911" i="7"/>
  <c r="H927" i="7"/>
  <c r="H943" i="7"/>
  <c r="H959" i="7"/>
  <c r="H975" i="7"/>
  <c r="H991" i="7"/>
  <c r="H1007" i="7"/>
  <c r="H1023" i="7"/>
  <c r="H1039" i="7"/>
  <c r="H1053" i="7"/>
  <c r="H1061" i="7"/>
  <c r="H1069" i="7"/>
  <c r="H1077" i="7"/>
  <c r="H1085" i="7"/>
  <c r="H1091" i="7"/>
  <c r="H1096" i="7"/>
  <c r="H1101" i="7"/>
  <c r="H1107" i="7"/>
  <c r="H1112" i="7"/>
  <c r="H1117" i="7"/>
  <c r="H1123" i="7"/>
  <c r="H1128" i="7"/>
  <c r="H1133" i="7"/>
  <c r="H1139" i="7"/>
  <c r="H1144" i="7"/>
  <c r="H1149" i="7"/>
  <c r="H1155" i="7"/>
  <c r="H1160" i="7"/>
  <c r="H1165" i="7"/>
  <c r="H1171" i="7"/>
  <c r="H1176" i="7"/>
  <c r="H1181" i="7"/>
  <c r="H1187" i="7"/>
  <c r="H1192" i="7"/>
  <c r="H1197" i="7"/>
  <c r="H1203" i="7"/>
  <c r="H1208" i="7"/>
  <c r="H1213" i="7"/>
  <c r="H1219" i="7"/>
  <c r="H1224" i="7"/>
  <c r="H1229" i="7"/>
  <c r="H1233" i="7"/>
  <c r="H1237" i="7"/>
  <c r="H1241" i="7"/>
  <c r="H1245" i="7"/>
  <c r="H1249" i="7"/>
  <c r="H1253" i="7"/>
  <c r="H1257" i="7"/>
  <c r="H1261" i="7"/>
  <c r="H1265" i="7"/>
  <c r="H1269" i="7"/>
  <c r="H1273" i="7"/>
  <c r="H1277" i="7"/>
  <c r="H1281" i="7"/>
  <c r="H1285" i="7"/>
  <c r="H1293" i="7"/>
  <c r="H1297" i="7"/>
  <c r="H1301" i="7"/>
  <c r="H1305" i="7"/>
  <c r="H1309" i="7"/>
  <c r="H1317" i="7"/>
  <c r="H1325" i="7"/>
  <c r="H1333" i="7"/>
  <c r="H1341" i="7"/>
  <c r="H1349" i="7"/>
  <c r="H1357" i="7"/>
  <c r="H1365" i="7"/>
  <c r="H1373" i="7"/>
  <c r="H1381" i="7"/>
  <c r="H1393" i="7"/>
  <c r="H1401" i="7"/>
  <c r="H1409" i="7"/>
  <c r="H1417" i="7"/>
  <c r="H1425" i="7"/>
  <c r="H1433" i="7"/>
  <c r="H1441" i="7"/>
  <c r="H1449" i="7"/>
  <c r="H1457" i="7"/>
  <c r="H1465" i="7"/>
  <c r="H1473" i="7"/>
  <c r="H1481" i="7"/>
  <c r="H1489" i="7"/>
  <c r="H1497" i="7"/>
  <c r="H1505" i="7"/>
  <c r="H1513" i="7"/>
  <c r="H1521" i="7"/>
  <c r="H1526" i="7"/>
  <c r="H1483" i="7"/>
  <c r="H1495" i="7"/>
  <c r="H1511" i="7"/>
  <c r="H1527" i="7"/>
  <c r="H2" i="7"/>
  <c r="D3" i="7"/>
  <c r="D7" i="7"/>
  <c r="D11" i="7"/>
  <c r="D15" i="7"/>
  <c r="D19" i="7"/>
  <c r="D23" i="7"/>
  <c r="D27" i="7"/>
  <c r="D31" i="7"/>
  <c r="D35" i="7"/>
  <c r="D39" i="7"/>
  <c r="D43" i="7"/>
  <c r="D47" i="7"/>
  <c r="D51" i="7"/>
  <c r="D55" i="7"/>
  <c r="D59" i="7"/>
  <c r="D63" i="7"/>
  <c r="D67" i="7"/>
  <c r="D71" i="7"/>
  <c r="D75" i="7"/>
  <c r="D79" i="7"/>
  <c r="D83" i="7"/>
  <c r="D87" i="7"/>
  <c r="D91" i="7"/>
  <c r="D95" i="7"/>
  <c r="D99" i="7"/>
  <c r="D103" i="7"/>
  <c r="D107" i="7"/>
  <c r="D111" i="7"/>
  <c r="D115" i="7"/>
  <c r="D119" i="7"/>
  <c r="D123" i="7"/>
  <c r="D127" i="7"/>
  <c r="D131" i="7"/>
  <c r="D135" i="7"/>
  <c r="D139" i="7"/>
  <c r="D143" i="7"/>
  <c r="D147" i="7"/>
  <c r="D151" i="7"/>
  <c r="D155" i="7"/>
  <c r="D159" i="7"/>
  <c r="D163" i="7"/>
  <c r="D167" i="7"/>
  <c r="D171" i="7"/>
  <c r="D175" i="7"/>
  <c r="D179" i="7"/>
  <c r="D183" i="7"/>
  <c r="D187" i="7"/>
  <c r="D191" i="7"/>
  <c r="D195" i="7"/>
  <c r="D199" i="7"/>
  <c r="D203" i="7"/>
  <c r="D207" i="7"/>
  <c r="D211" i="7"/>
  <c r="D215" i="7"/>
  <c r="D219" i="7"/>
  <c r="D223" i="7"/>
  <c r="D227" i="7"/>
  <c r="D231" i="7"/>
  <c r="D235" i="7"/>
  <c r="D239" i="7"/>
  <c r="D243" i="7"/>
  <c r="D247" i="7"/>
  <c r="D251" i="7"/>
  <c r="D255" i="7"/>
  <c r="D259" i="7"/>
  <c r="D263" i="7"/>
  <c r="D267" i="7"/>
  <c r="D271" i="7"/>
  <c r="D275" i="7"/>
  <c r="D279" i="7"/>
  <c r="D283" i="7"/>
  <c r="D287" i="7"/>
  <c r="D291" i="7"/>
  <c r="D295" i="7"/>
  <c r="D299" i="7"/>
  <c r="D303" i="7"/>
  <c r="D307" i="7"/>
  <c r="D311" i="7"/>
  <c r="D315" i="7"/>
  <c r="D319" i="7"/>
  <c r="D323" i="7"/>
  <c r="D327" i="7"/>
  <c r="D331" i="7"/>
  <c r="D335" i="7"/>
  <c r="D339" i="7"/>
  <c r="D343" i="7"/>
  <c r="D347" i="7"/>
  <c r="D351" i="7"/>
  <c r="D355" i="7"/>
  <c r="D359" i="7"/>
  <c r="D363" i="7"/>
  <c r="D367" i="7"/>
  <c r="D371" i="7"/>
  <c r="D375" i="7"/>
  <c r="D379" i="7"/>
  <c r="D383" i="7"/>
  <c r="D387" i="7"/>
  <c r="D391" i="7"/>
  <c r="D395" i="7"/>
  <c r="D399" i="7"/>
  <c r="D403" i="7"/>
  <c r="D407" i="7"/>
  <c r="D411" i="7"/>
  <c r="D415" i="7"/>
  <c r="D419" i="7"/>
  <c r="D423" i="7"/>
  <c r="D427" i="7"/>
  <c r="D431" i="7"/>
  <c r="D435" i="7"/>
  <c r="D439" i="7"/>
  <c r="D443" i="7"/>
  <c r="D447" i="7"/>
  <c r="D451" i="7"/>
  <c r="D455" i="7"/>
  <c r="D459" i="7"/>
  <c r="D463" i="7"/>
  <c r="D467" i="7"/>
  <c r="D471" i="7"/>
  <c r="D475" i="7"/>
  <c r="D479" i="7"/>
  <c r="D483" i="7"/>
  <c r="D487" i="7"/>
  <c r="D491" i="7"/>
  <c r="D495" i="7"/>
  <c r="D499" i="7"/>
  <c r="D503" i="7"/>
  <c r="D507" i="7"/>
  <c r="D4" i="7"/>
  <c r="D8" i="7"/>
  <c r="D12" i="7"/>
  <c r="D16" i="7"/>
  <c r="D20" i="7"/>
  <c r="D24" i="7"/>
  <c r="D28" i="7"/>
  <c r="D32" i="7"/>
  <c r="D36" i="7"/>
  <c r="D40" i="7"/>
  <c r="D44" i="7"/>
  <c r="D48" i="7"/>
  <c r="D52" i="7"/>
  <c r="D56" i="7"/>
  <c r="D60" i="7"/>
  <c r="D64" i="7"/>
  <c r="D68" i="7"/>
  <c r="D72" i="7"/>
  <c r="D76" i="7"/>
  <c r="D80" i="7"/>
  <c r="D84" i="7"/>
  <c r="D88" i="7"/>
  <c r="D92" i="7"/>
  <c r="D96" i="7"/>
  <c r="D100" i="7"/>
  <c r="D104" i="7"/>
  <c r="D108" i="7"/>
  <c r="D112" i="7"/>
  <c r="D116" i="7"/>
  <c r="D120" i="7"/>
  <c r="D124" i="7"/>
  <c r="D128" i="7"/>
  <c r="D132" i="7"/>
  <c r="D136" i="7"/>
  <c r="D140" i="7"/>
  <c r="D144" i="7"/>
  <c r="D148" i="7"/>
  <c r="D152" i="7"/>
  <c r="D156" i="7"/>
  <c r="D160" i="7"/>
  <c r="D164" i="7"/>
  <c r="D168" i="7"/>
  <c r="D172" i="7"/>
  <c r="D176" i="7"/>
  <c r="D180" i="7"/>
  <c r="D184" i="7"/>
  <c r="D188" i="7"/>
  <c r="D192" i="7"/>
  <c r="D196" i="7"/>
  <c r="D200" i="7"/>
  <c r="D204" i="7"/>
  <c r="D208" i="7"/>
  <c r="D212" i="7"/>
  <c r="D216" i="7"/>
  <c r="D220" i="7"/>
  <c r="D224" i="7"/>
  <c r="D228" i="7"/>
  <c r="D232" i="7"/>
  <c r="D236" i="7"/>
  <c r="D240" i="7"/>
  <c r="D244" i="7"/>
  <c r="D248" i="7"/>
  <c r="D252" i="7"/>
  <c r="D256" i="7"/>
  <c r="D260" i="7"/>
  <c r="D264" i="7"/>
  <c r="D268" i="7"/>
  <c r="D272" i="7"/>
  <c r="D276" i="7"/>
  <c r="D280" i="7"/>
  <c r="D284" i="7"/>
  <c r="D288" i="7"/>
  <c r="D292" i="7"/>
  <c r="D296" i="7"/>
  <c r="D300" i="7"/>
  <c r="D304" i="7"/>
  <c r="D308" i="7"/>
  <c r="D312" i="7"/>
  <c r="D316" i="7"/>
  <c r="D320" i="7"/>
  <c r="D324" i="7"/>
  <c r="D328" i="7"/>
  <c r="D332" i="7"/>
  <c r="D336" i="7"/>
  <c r="D340" i="7"/>
  <c r="D344" i="7"/>
  <c r="D348" i="7"/>
  <c r="D352" i="7"/>
  <c r="D356" i="7"/>
  <c r="D360" i="7"/>
  <c r="D364" i="7"/>
  <c r="D368" i="7"/>
  <c r="D372" i="7"/>
  <c r="D376" i="7"/>
  <c r="D380" i="7"/>
  <c r="D384" i="7"/>
  <c r="D388" i="7"/>
  <c r="D392" i="7"/>
  <c r="D396" i="7"/>
  <c r="D400" i="7"/>
  <c r="D404" i="7"/>
  <c r="D408" i="7"/>
  <c r="D412" i="7"/>
  <c r="D416" i="7"/>
  <c r="D420" i="7"/>
  <c r="D424" i="7"/>
  <c r="D428" i="7"/>
  <c r="D432" i="7"/>
  <c r="D436" i="7"/>
  <c r="D440" i="7"/>
  <c r="D444" i="7"/>
  <c r="D448" i="7"/>
  <c r="D452" i="7"/>
  <c r="D456" i="7"/>
  <c r="D460" i="7"/>
  <c r="D464" i="7"/>
  <c r="D468" i="7"/>
  <c r="D472" i="7"/>
  <c r="D476" i="7"/>
  <c r="D480" i="7"/>
  <c r="D484" i="7"/>
  <c r="D488" i="7"/>
  <c r="D492" i="7"/>
  <c r="D496" i="7"/>
  <c r="D500" i="7"/>
  <c r="D504" i="7"/>
  <c r="D508" i="7"/>
  <c r="D5" i="7"/>
  <c r="D9" i="7"/>
  <c r="D13" i="7"/>
  <c r="D17" i="7"/>
  <c r="D21" i="7"/>
  <c r="D25" i="7"/>
  <c r="D29" i="7"/>
  <c r="D33" i="7"/>
  <c r="D37" i="7"/>
  <c r="D41" i="7"/>
  <c r="D45" i="7"/>
  <c r="D49" i="7"/>
  <c r="D53" i="7"/>
  <c r="D57" i="7"/>
  <c r="D61" i="7"/>
  <c r="D65" i="7"/>
  <c r="D69" i="7"/>
  <c r="D73" i="7"/>
  <c r="D77" i="7"/>
  <c r="D81" i="7"/>
  <c r="D85" i="7"/>
  <c r="D89" i="7"/>
  <c r="D93" i="7"/>
  <c r="D97" i="7"/>
  <c r="D101" i="7"/>
  <c r="D105" i="7"/>
  <c r="D109" i="7"/>
  <c r="D113" i="7"/>
  <c r="D117" i="7"/>
  <c r="D121" i="7"/>
  <c r="D125" i="7"/>
  <c r="D129" i="7"/>
  <c r="D133" i="7"/>
  <c r="D137" i="7"/>
  <c r="D141" i="7"/>
  <c r="D145" i="7"/>
  <c r="D149" i="7"/>
  <c r="D153" i="7"/>
  <c r="D157" i="7"/>
  <c r="D161" i="7"/>
  <c r="D165" i="7"/>
  <c r="D169" i="7"/>
  <c r="D173" i="7"/>
  <c r="D177" i="7"/>
  <c r="D181" i="7"/>
  <c r="D185" i="7"/>
  <c r="D189" i="7"/>
  <c r="D193" i="7"/>
  <c r="D197" i="7"/>
  <c r="D201" i="7"/>
  <c r="D205" i="7"/>
  <c r="D209" i="7"/>
  <c r="D213" i="7"/>
  <c r="D217" i="7"/>
  <c r="D221" i="7"/>
  <c r="D225" i="7"/>
  <c r="D229" i="7"/>
  <c r="D233" i="7"/>
  <c r="D237" i="7"/>
  <c r="D241" i="7"/>
  <c r="D245" i="7"/>
  <c r="D249" i="7"/>
  <c r="D253" i="7"/>
  <c r="D257" i="7"/>
  <c r="D261" i="7"/>
  <c r="D265" i="7"/>
  <c r="D269" i="7"/>
  <c r="D273" i="7"/>
  <c r="D277" i="7"/>
  <c r="D281" i="7"/>
  <c r="D285" i="7"/>
  <c r="D289" i="7"/>
  <c r="D293" i="7"/>
  <c r="D297" i="7"/>
  <c r="D301" i="7"/>
  <c r="D305" i="7"/>
  <c r="D309" i="7"/>
  <c r="D313" i="7"/>
  <c r="D317" i="7"/>
  <c r="D321" i="7"/>
  <c r="D325" i="7"/>
  <c r="D329" i="7"/>
  <c r="D333" i="7"/>
  <c r="D337" i="7"/>
  <c r="D341" i="7"/>
  <c r="D345" i="7"/>
  <c r="D349" i="7"/>
  <c r="D353" i="7"/>
  <c r="D357" i="7"/>
  <c r="D361" i="7"/>
  <c r="D365" i="7"/>
  <c r="D369" i="7"/>
  <c r="D373" i="7"/>
  <c r="D377" i="7"/>
  <c r="D381" i="7"/>
  <c r="D385" i="7"/>
  <c r="D389" i="7"/>
  <c r="D393" i="7"/>
  <c r="D397" i="7"/>
  <c r="D401" i="7"/>
  <c r="D405" i="7"/>
  <c r="D409" i="7"/>
  <c r="D413" i="7"/>
  <c r="D417" i="7"/>
  <c r="D421" i="7"/>
  <c r="D425" i="7"/>
  <c r="D429" i="7"/>
  <c r="D433" i="7"/>
  <c r="D437" i="7"/>
  <c r="D441" i="7"/>
  <c r="D445" i="7"/>
  <c r="D449" i="7"/>
  <c r="D453" i="7"/>
  <c r="D457" i="7"/>
  <c r="D461" i="7"/>
  <c r="D465" i="7"/>
  <c r="D469" i="7"/>
  <c r="D473" i="7"/>
  <c r="D477" i="7"/>
  <c r="D481" i="7"/>
  <c r="D485" i="7"/>
  <c r="D489" i="7"/>
  <c r="D493" i="7"/>
  <c r="D497" i="7"/>
  <c r="D501" i="7"/>
  <c r="D505" i="7"/>
  <c r="D6" i="7"/>
  <c r="D22" i="7"/>
  <c r="D38" i="7"/>
  <c r="D54" i="7"/>
  <c r="D70" i="7"/>
  <c r="D86" i="7"/>
  <c r="D102" i="7"/>
  <c r="D118" i="7"/>
  <c r="D134" i="7"/>
  <c r="D150" i="7"/>
  <c r="D166" i="7"/>
  <c r="D182" i="7"/>
  <c r="D198" i="7"/>
  <c r="D214" i="7"/>
  <c r="D230" i="7"/>
  <c r="D246" i="7"/>
  <c r="D262" i="7"/>
  <c r="D278" i="7"/>
  <c r="D294" i="7"/>
  <c r="D310" i="7"/>
  <c r="D326" i="7"/>
  <c r="D342" i="7"/>
  <c r="D358" i="7"/>
  <c r="D374" i="7"/>
  <c r="D390" i="7"/>
  <c r="D406" i="7"/>
  <c r="D422" i="7"/>
  <c r="D438" i="7"/>
  <c r="D454" i="7"/>
  <c r="D470" i="7"/>
  <c r="D486" i="7"/>
  <c r="D502" i="7"/>
  <c r="D511" i="7"/>
  <c r="D515" i="7"/>
  <c r="D519" i="7"/>
  <c r="D523" i="7"/>
  <c r="D527" i="7"/>
  <c r="D531" i="7"/>
  <c r="D535" i="7"/>
  <c r="D539" i="7"/>
  <c r="D543" i="7"/>
  <c r="D547" i="7"/>
  <c r="D551" i="7"/>
  <c r="D555" i="7"/>
  <c r="D559" i="7"/>
  <c r="D563" i="7"/>
  <c r="D567" i="7"/>
  <c r="D571" i="7"/>
  <c r="D575" i="7"/>
  <c r="D579" i="7"/>
  <c r="D583" i="7"/>
  <c r="D587" i="7"/>
  <c r="D591" i="7"/>
  <c r="D595" i="7"/>
  <c r="D599" i="7"/>
  <c r="D603" i="7"/>
  <c r="D607" i="7"/>
  <c r="D611" i="7"/>
  <c r="D615" i="7"/>
  <c r="D619" i="7"/>
  <c r="D623" i="7"/>
  <c r="D627" i="7"/>
  <c r="D631" i="7"/>
  <c r="D635" i="7"/>
  <c r="D639" i="7"/>
  <c r="D643" i="7"/>
  <c r="D647" i="7"/>
  <c r="D651" i="7"/>
  <c r="D655" i="7"/>
  <c r="D659" i="7"/>
  <c r="D663" i="7"/>
  <c r="D667" i="7"/>
  <c r="D671" i="7"/>
  <c r="D675" i="7"/>
  <c r="D679" i="7"/>
  <c r="D683" i="7"/>
  <c r="D687" i="7"/>
  <c r="D691" i="7"/>
  <c r="D695" i="7"/>
  <c r="D699" i="7"/>
  <c r="D703" i="7"/>
  <c r="D707" i="7"/>
  <c r="D711" i="7"/>
  <c r="D715" i="7"/>
  <c r="D719" i="7"/>
  <c r="D723" i="7"/>
  <c r="D727" i="7"/>
  <c r="D731" i="7"/>
  <c r="D735" i="7"/>
  <c r="D739" i="7"/>
  <c r="D743" i="7"/>
  <c r="D747" i="7"/>
  <c r="D751" i="7"/>
  <c r="D755" i="7"/>
  <c r="D759" i="7"/>
  <c r="D763" i="7"/>
  <c r="D767" i="7"/>
  <c r="D771" i="7"/>
  <c r="D775" i="7"/>
  <c r="D779" i="7"/>
  <c r="D783" i="7"/>
  <c r="D787" i="7"/>
  <c r="D791" i="7"/>
  <c r="D795" i="7"/>
  <c r="D799" i="7"/>
  <c r="D803" i="7"/>
  <c r="D807" i="7"/>
  <c r="D811" i="7"/>
  <c r="D815" i="7"/>
  <c r="D819" i="7"/>
  <c r="D823" i="7"/>
  <c r="D827" i="7"/>
  <c r="D831" i="7"/>
  <c r="D835" i="7"/>
  <c r="D839" i="7"/>
  <c r="D843" i="7"/>
  <c r="D847" i="7"/>
  <c r="D851" i="7"/>
  <c r="D855" i="7"/>
  <c r="D859" i="7"/>
  <c r="D863" i="7"/>
  <c r="D867" i="7"/>
  <c r="D10" i="7"/>
  <c r="D26" i="7"/>
  <c r="D42" i="7"/>
  <c r="D58" i="7"/>
  <c r="D74" i="7"/>
  <c r="D90" i="7"/>
  <c r="D106" i="7"/>
  <c r="D122" i="7"/>
  <c r="D138" i="7"/>
  <c r="D154" i="7"/>
  <c r="D170" i="7"/>
  <c r="D186" i="7"/>
  <c r="D202" i="7"/>
  <c r="D218" i="7"/>
  <c r="D234" i="7"/>
  <c r="D250" i="7"/>
  <c r="D266" i="7"/>
  <c r="D282" i="7"/>
  <c r="D298" i="7"/>
  <c r="D314" i="7"/>
  <c r="D330" i="7"/>
  <c r="D346" i="7"/>
  <c r="D362" i="7"/>
  <c r="D378" i="7"/>
  <c r="D394" i="7"/>
  <c r="D410" i="7"/>
  <c r="D426" i="7"/>
  <c r="D442" i="7"/>
  <c r="D458" i="7"/>
  <c r="D474" i="7"/>
  <c r="D490" i="7"/>
  <c r="D506" i="7"/>
  <c r="D512" i="7"/>
  <c r="D516" i="7"/>
  <c r="D520" i="7"/>
  <c r="D524" i="7"/>
  <c r="D528" i="7"/>
  <c r="D532" i="7"/>
  <c r="D536" i="7"/>
  <c r="D540" i="7"/>
  <c r="D544" i="7"/>
  <c r="D548" i="7"/>
  <c r="D552" i="7"/>
  <c r="D556" i="7"/>
  <c r="D560" i="7"/>
  <c r="D564" i="7"/>
  <c r="D568" i="7"/>
  <c r="D572" i="7"/>
  <c r="D576" i="7"/>
  <c r="D580" i="7"/>
  <c r="D584" i="7"/>
  <c r="D588" i="7"/>
  <c r="D592" i="7"/>
  <c r="D596" i="7"/>
  <c r="D600" i="7"/>
  <c r="D604" i="7"/>
  <c r="D608" i="7"/>
  <c r="D612" i="7"/>
  <c r="D616" i="7"/>
  <c r="D620" i="7"/>
  <c r="D624" i="7"/>
  <c r="D628" i="7"/>
  <c r="D632" i="7"/>
  <c r="D636" i="7"/>
  <c r="D640" i="7"/>
  <c r="D644" i="7"/>
  <c r="D648" i="7"/>
  <c r="D652" i="7"/>
  <c r="D656" i="7"/>
  <c r="D660" i="7"/>
  <c r="D664" i="7"/>
  <c r="D668" i="7"/>
  <c r="D672" i="7"/>
  <c r="D676" i="7"/>
  <c r="D680" i="7"/>
  <c r="D684" i="7"/>
  <c r="D688" i="7"/>
  <c r="D692" i="7"/>
  <c r="D696" i="7"/>
  <c r="D700" i="7"/>
  <c r="D704" i="7"/>
  <c r="D708" i="7"/>
  <c r="D712" i="7"/>
  <c r="D716" i="7"/>
  <c r="D720" i="7"/>
  <c r="D724" i="7"/>
  <c r="D728" i="7"/>
  <c r="D732" i="7"/>
  <c r="D736" i="7"/>
  <c r="D740" i="7"/>
  <c r="D744" i="7"/>
  <c r="D748" i="7"/>
  <c r="D752" i="7"/>
  <c r="D756" i="7"/>
  <c r="D760" i="7"/>
  <c r="D764" i="7"/>
  <c r="D768" i="7"/>
  <c r="D772" i="7"/>
  <c r="D776" i="7"/>
  <c r="D780" i="7"/>
  <c r="D784" i="7"/>
  <c r="D788" i="7"/>
  <c r="D792" i="7"/>
  <c r="D796" i="7"/>
  <c r="D800" i="7"/>
  <c r="D804" i="7"/>
  <c r="D808" i="7"/>
  <c r="D812" i="7"/>
  <c r="D816" i="7"/>
  <c r="D820" i="7"/>
  <c r="D824" i="7"/>
  <c r="D828" i="7"/>
  <c r="D832" i="7"/>
  <c r="D836" i="7"/>
  <c r="D840" i="7"/>
  <c r="D844" i="7"/>
  <c r="D848" i="7"/>
  <c r="D852" i="7"/>
  <c r="D856" i="7"/>
  <c r="D860" i="7"/>
  <c r="D864" i="7"/>
  <c r="D868" i="7"/>
  <c r="D872" i="7"/>
  <c r="D876" i="7"/>
  <c r="D880" i="7"/>
  <c r="D884" i="7"/>
  <c r="D888" i="7"/>
  <c r="D14" i="7"/>
  <c r="D30" i="7"/>
  <c r="D46" i="7"/>
  <c r="D62" i="7"/>
  <c r="D78" i="7"/>
  <c r="D94" i="7"/>
  <c r="D110" i="7"/>
  <c r="D126" i="7"/>
  <c r="D142" i="7"/>
  <c r="D158" i="7"/>
  <c r="D174" i="7"/>
  <c r="D190" i="7"/>
  <c r="D206" i="7"/>
  <c r="D222" i="7"/>
  <c r="D238" i="7"/>
  <c r="D254" i="7"/>
  <c r="D270" i="7"/>
  <c r="D286" i="7"/>
  <c r="D302" i="7"/>
  <c r="D318" i="7"/>
  <c r="D334" i="7"/>
  <c r="D350" i="7"/>
  <c r="D366" i="7"/>
  <c r="D382" i="7"/>
  <c r="D398" i="7"/>
  <c r="D414" i="7"/>
  <c r="D430" i="7"/>
  <c r="D446" i="7"/>
  <c r="D462" i="7"/>
  <c r="D478" i="7"/>
  <c r="D494" i="7"/>
  <c r="D509" i="7"/>
  <c r="D513" i="7"/>
  <c r="D517" i="7"/>
  <c r="D521" i="7"/>
  <c r="D525" i="7"/>
  <c r="D529" i="7"/>
  <c r="D533" i="7"/>
  <c r="D537" i="7"/>
  <c r="D541" i="7"/>
  <c r="D545" i="7"/>
  <c r="D549" i="7"/>
  <c r="D553" i="7"/>
  <c r="D557" i="7"/>
  <c r="D561" i="7"/>
  <c r="D565" i="7"/>
  <c r="D569" i="7"/>
  <c r="D573" i="7"/>
  <c r="D577" i="7"/>
  <c r="D581" i="7"/>
  <c r="D585" i="7"/>
  <c r="D589" i="7"/>
  <c r="D593" i="7"/>
  <c r="D597" i="7"/>
  <c r="D601" i="7"/>
  <c r="D605" i="7"/>
  <c r="D609" i="7"/>
  <c r="D613" i="7"/>
  <c r="D617" i="7"/>
  <c r="D621" i="7"/>
  <c r="D625" i="7"/>
  <c r="D629" i="7"/>
  <c r="D633" i="7"/>
  <c r="D637" i="7"/>
  <c r="D641" i="7"/>
  <c r="D645" i="7"/>
  <c r="D649" i="7"/>
  <c r="D653" i="7"/>
  <c r="D657" i="7"/>
  <c r="D661" i="7"/>
  <c r="D665" i="7"/>
  <c r="D669" i="7"/>
  <c r="D673" i="7"/>
  <c r="D677" i="7"/>
  <c r="D681" i="7"/>
  <c r="D685" i="7"/>
  <c r="D689" i="7"/>
  <c r="D693" i="7"/>
  <c r="D697" i="7"/>
  <c r="D701" i="7"/>
  <c r="D705" i="7"/>
  <c r="D709" i="7"/>
  <c r="D713" i="7"/>
  <c r="D717" i="7"/>
  <c r="D721" i="7"/>
  <c r="D725" i="7"/>
  <c r="D729" i="7"/>
  <c r="D733" i="7"/>
  <c r="D737" i="7"/>
  <c r="D741" i="7"/>
  <c r="D745" i="7"/>
  <c r="D749" i="7"/>
  <c r="D753" i="7"/>
  <c r="D757" i="7"/>
  <c r="D761" i="7"/>
  <c r="D765" i="7"/>
  <c r="D769" i="7"/>
  <c r="D773" i="7"/>
  <c r="D777" i="7"/>
  <c r="D781" i="7"/>
  <c r="D785" i="7"/>
  <c r="D789" i="7"/>
  <c r="D793" i="7"/>
  <c r="D797" i="7"/>
  <c r="D801" i="7"/>
  <c r="D805" i="7"/>
  <c r="D809" i="7"/>
  <c r="D813" i="7"/>
  <c r="D817" i="7"/>
  <c r="D821" i="7"/>
  <c r="D825" i="7"/>
  <c r="D829" i="7"/>
  <c r="D833" i="7"/>
  <c r="D837" i="7"/>
  <c r="D841" i="7"/>
  <c r="D845" i="7"/>
  <c r="D849" i="7"/>
  <c r="D853" i="7"/>
  <c r="D857" i="7"/>
  <c r="D861" i="7"/>
  <c r="D865" i="7"/>
  <c r="D869" i="7"/>
  <c r="D873" i="7"/>
  <c r="D877" i="7"/>
  <c r="D881" i="7"/>
  <c r="D885" i="7"/>
  <c r="D889" i="7"/>
  <c r="D18" i="7"/>
  <c r="D82" i="7"/>
  <c r="D146" i="7"/>
  <c r="D210" i="7"/>
  <c r="D274" i="7"/>
  <c r="D338" i="7"/>
  <c r="D402" i="7"/>
  <c r="D466" i="7"/>
  <c r="D514" i="7"/>
  <c r="D530" i="7"/>
  <c r="D546" i="7"/>
  <c r="D562" i="7"/>
  <c r="D578" i="7"/>
  <c r="D594" i="7"/>
  <c r="D610" i="7"/>
  <c r="D626" i="7"/>
  <c r="D642" i="7"/>
  <c r="D658" i="7"/>
  <c r="D674" i="7"/>
  <c r="D690" i="7"/>
  <c r="D706" i="7"/>
  <c r="D722" i="7"/>
  <c r="D738" i="7"/>
  <c r="D754" i="7"/>
  <c r="D770" i="7"/>
  <c r="D786" i="7"/>
  <c r="D802" i="7"/>
  <c r="D818" i="7"/>
  <c r="D834" i="7"/>
  <c r="D850" i="7"/>
  <c r="D866" i="7"/>
  <c r="D875" i="7"/>
  <c r="D883" i="7"/>
  <c r="D891" i="7"/>
  <c r="D895" i="7"/>
  <c r="D899" i="7"/>
  <c r="D903" i="7"/>
  <c r="D907" i="7"/>
  <c r="D911" i="7"/>
  <c r="D915" i="7"/>
  <c r="D919" i="7"/>
  <c r="D923" i="7"/>
  <c r="D927" i="7"/>
  <c r="D931" i="7"/>
  <c r="D935" i="7"/>
  <c r="D939" i="7"/>
  <c r="D943" i="7"/>
  <c r="D947" i="7"/>
  <c r="D951" i="7"/>
  <c r="D955" i="7"/>
  <c r="D959" i="7"/>
  <c r="D963" i="7"/>
  <c r="D967" i="7"/>
  <c r="D971" i="7"/>
  <c r="D975" i="7"/>
  <c r="D979" i="7"/>
  <c r="D983" i="7"/>
  <c r="D987" i="7"/>
  <c r="D991" i="7"/>
  <c r="D995" i="7"/>
  <c r="D999" i="7"/>
  <c r="D1003" i="7"/>
  <c r="D1007" i="7"/>
  <c r="D1011" i="7"/>
  <c r="D1015" i="7"/>
  <c r="D1019" i="7"/>
  <c r="D1023" i="7"/>
  <c r="D1027" i="7"/>
  <c r="D1031" i="7"/>
  <c r="D1035" i="7"/>
  <c r="D1039" i="7"/>
  <c r="D1043" i="7"/>
  <c r="D1047" i="7"/>
  <c r="D1051" i="7"/>
  <c r="D1055" i="7"/>
  <c r="D1059" i="7"/>
  <c r="D1063" i="7"/>
  <c r="D1067" i="7"/>
  <c r="D1071" i="7"/>
  <c r="D1075" i="7"/>
  <c r="D1079" i="7"/>
  <c r="D1083" i="7"/>
  <c r="D1087" i="7"/>
  <c r="D1091" i="7"/>
  <c r="D1095" i="7"/>
  <c r="D1099" i="7"/>
  <c r="D1103" i="7"/>
  <c r="D1107" i="7"/>
  <c r="D34" i="7"/>
  <c r="D98" i="7"/>
  <c r="D162" i="7"/>
  <c r="D226" i="7"/>
  <c r="D290" i="7"/>
  <c r="D354" i="7"/>
  <c r="D418" i="7"/>
  <c r="D482" i="7"/>
  <c r="D518" i="7"/>
  <c r="D534" i="7"/>
  <c r="D550" i="7"/>
  <c r="D566" i="7"/>
  <c r="D582" i="7"/>
  <c r="D598" i="7"/>
  <c r="D614" i="7"/>
  <c r="D630" i="7"/>
  <c r="D646" i="7"/>
  <c r="D662" i="7"/>
  <c r="D678" i="7"/>
  <c r="D694" i="7"/>
  <c r="D710" i="7"/>
  <c r="D726" i="7"/>
  <c r="D742" i="7"/>
  <c r="D758" i="7"/>
  <c r="D774" i="7"/>
  <c r="D790" i="7"/>
  <c r="D806" i="7"/>
  <c r="D822" i="7"/>
  <c r="D838" i="7"/>
  <c r="D854" i="7"/>
  <c r="D870" i="7"/>
  <c r="D878" i="7"/>
  <c r="D886" i="7"/>
  <c r="D892" i="7"/>
  <c r="D896" i="7"/>
  <c r="D900" i="7"/>
  <c r="D904" i="7"/>
  <c r="D908" i="7"/>
  <c r="D912" i="7"/>
  <c r="D916" i="7"/>
  <c r="D920" i="7"/>
  <c r="D924" i="7"/>
  <c r="D928" i="7"/>
  <c r="D932" i="7"/>
  <c r="D936" i="7"/>
  <c r="D940" i="7"/>
  <c r="D944" i="7"/>
  <c r="D948" i="7"/>
  <c r="D952" i="7"/>
  <c r="D956" i="7"/>
  <c r="D960" i="7"/>
  <c r="D964" i="7"/>
  <c r="D968" i="7"/>
  <c r="D972" i="7"/>
  <c r="D976" i="7"/>
  <c r="D980" i="7"/>
  <c r="D984" i="7"/>
  <c r="D988" i="7"/>
  <c r="D992" i="7"/>
  <c r="D996" i="7"/>
  <c r="D1000" i="7"/>
  <c r="D1004" i="7"/>
  <c r="D1008" i="7"/>
  <c r="D1012" i="7"/>
  <c r="D1016" i="7"/>
  <c r="D1020" i="7"/>
  <c r="D1024" i="7"/>
  <c r="D1028" i="7"/>
  <c r="D1032" i="7"/>
  <c r="D1036" i="7"/>
  <c r="D1040" i="7"/>
  <c r="D1044" i="7"/>
  <c r="D1048" i="7"/>
  <c r="D1052" i="7"/>
  <c r="D1056" i="7"/>
  <c r="D1060" i="7"/>
  <c r="D1064" i="7"/>
  <c r="D1068" i="7"/>
  <c r="D1072" i="7"/>
  <c r="D1076" i="7"/>
  <c r="D1080" i="7"/>
  <c r="D1084" i="7"/>
  <c r="D1088" i="7"/>
  <c r="D1092" i="7"/>
  <c r="D1096" i="7"/>
  <c r="D1100" i="7"/>
  <c r="D1104" i="7"/>
  <c r="D1108" i="7"/>
  <c r="D1112" i="7"/>
  <c r="D1116" i="7"/>
  <c r="D1120" i="7"/>
  <c r="D1124" i="7"/>
  <c r="D1128" i="7"/>
  <c r="D1132" i="7"/>
  <c r="D1136" i="7"/>
  <c r="D1140" i="7"/>
  <c r="D1144" i="7"/>
  <c r="D1148" i="7"/>
  <c r="D1152" i="7"/>
  <c r="D1156" i="7"/>
  <c r="D1160" i="7"/>
  <c r="D1164" i="7"/>
  <c r="D1168" i="7"/>
  <c r="D1172" i="7"/>
  <c r="D1176" i="7"/>
  <c r="D1180" i="7"/>
  <c r="D1184" i="7"/>
  <c r="D1188" i="7"/>
  <c r="D1192" i="7"/>
  <c r="D1196" i="7"/>
  <c r="D1200" i="7"/>
  <c r="D1204" i="7"/>
  <c r="D1208" i="7"/>
  <c r="D1212" i="7"/>
  <c r="D1216" i="7"/>
  <c r="D1220" i="7"/>
  <c r="D1224" i="7"/>
  <c r="D1228" i="7"/>
  <c r="D1232" i="7"/>
  <c r="D1236" i="7"/>
  <c r="D1240" i="7"/>
  <c r="D1244" i="7"/>
  <c r="D1248" i="7"/>
  <c r="D1252" i="7"/>
  <c r="D1256" i="7"/>
  <c r="D1260" i="7"/>
  <c r="D1264" i="7"/>
  <c r="D1268" i="7"/>
  <c r="D50" i="7"/>
  <c r="D114" i="7"/>
  <c r="D178" i="7"/>
  <c r="D242" i="7"/>
  <c r="D306" i="7"/>
  <c r="D370" i="7"/>
  <c r="D434" i="7"/>
  <c r="D498" i="7"/>
  <c r="D522" i="7"/>
  <c r="D538" i="7"/>
  <c r="D554" i="7"/>
  <c r="D570" i="7"/>
  <c r="D586" i="7"/>
  <c r="D602" i="7"/>
  <c r="D618" i="7"/>
  <c r="D634" i="7"/>
  <c r="D650" i="7"/>
  <c r="D666" i="7"/>
  <c r="D682" i="7"/>
  <c r="D698" i="7"/>
  <c r="D714" i="7"/>
  <c r="D730" i="7"/>
  <c r="D746" i="7"/>
  <c r="D762" i="7"/>
  <c r="D778" i="7"/>
  <c r="D794" i="7"/>
  <c r="D810" i="7"/>
  <c r="D826" i="7"/>
  <c r="D842" i="7"/>
  <c r="D858" i="7"/>
  <c r="D871" i="7"/>
  <c r="D879" i="7"/>
  <c r="D887" i="7"/>
  <c r="D893" i="7"/>
  <c r="D897" i="7"/>
  <c r="D901" i="7"/>
  <c r="D905" i="7"/>
  <c r="D909" i="7"/>
  <c r="D913" i="7"/>
  <c r="D917" i="7"/>
  <c r="D921" i="7"/>
  <c r="D925" i="7"/>
  <c r="D929" i="7"/>
  <c r="D933" i="7"/>
  <c r="D937" i="7"/>
  <c r="D941" i="7"/>
  <c r="D945" i="7"/>
  <c r="D949" i="7"/>
  <c r="D953" i="7"/>
  <c r="D957" i="7"/>
  <c r="D961" i="7"/>
  <c r="D965" i="7"/>
  <c r="D969" i="7"/>
  <c r="D973" i="7"/>
  <c r="D977" i="7"/>
  <c r="D981" i="7"/>
  <c r="D985" i="7"/>
  <c r="D989" i="7"/>
  <c r="D993" i="7"/>
  <c r="D997" i="7"/>
  <c r="D1001" i="7"/>
  <c r="D1005" i="7"/>
  <c r="D1009" i="7"/>
  <c r="D1013" i="7"/>
  <c r="D1017" i="7"/>
  <c r="D1021" i="7"/>
  <c r="D1025" i="7"/>
  <c r="D1029" i="7"/>
  <c r="D1033" i="7"/>
  <c r="D1037" i="7"/>
  <c r="D1041" i="7"/>
  <c r="D1045" i="7"/>
  <c r="D1049" i="7"/>
  <c r="D1053" i="7"/>
  <c r="D1057" i="7"/>
  <c r="D1061" i="7"/>
  <c r="D1065" i="7"/>
  <c r="D1069" i="7"/>
  <c r="D1073" i="7"/>
  <c r="D1077" i="7"/>
  <c r="D1081" i="7"/>
  <c r="D1085" i="7"/>
  <c r="D1089" i="7"/>
  <c r="D1093" i="7"/>
  <c r="D1097" i="7"/>
  <c r="D1101" i="7"/>
  <c r="D1105" i="7"/>
  <c r="D1109" i="7"/>
  <c r="D1113" i="7"/>
  <c r="D1117" i="7"/>
  <c r="D1121" i="7"/>
  <c r="D1125" i="7"/>
  <c r="D1129" i="7"/>
  <c r="D1133" i="7"/>
  <c r="D1137" i="7"/>
  <c r="D1141" i="7"/>
  <c r="D1145" i="7"/>
  <c r="D1149" i="7"/>
  <c r="D1153" i="7"/>
  <c r="D1157" i="7"/>
  <c r="D1161" i="7"/>
  <c r="D1165" i="7"/>
  <c r="D1169" i="7"/>
  <c r="D1173" i="7"/>
  <c r="D1177" i="7"/>
  <c r="D1181" i="7"/>
  <c r="D1185" i="7"/>
  <c r="D1189" i="7"/>
  <c r="D1193" i="7"/>
  <c r="D1197" i="7"/>
  <c r="D1201" i="7"/>
  <c r="D1205" i="7"/>
  <c r="D1209" i="7"/>
  <c r="D1213" i="7"/>
  <c r="D1217" i="7"/>
  <c r="D1221" i="7"/>
  <c r="D1225" i="7"/>
  <c r="D1229" i="7"/>
  <c r="D1233" i="7"/>
  <c r="D1237" i="7"/>
  <c r="D1241" i="7"/>
  <c r="D1245" i="7"/>
  <c r="D1249" i="7"/>
  <c r="D1253" i="7"/>
  <c r="D1257" i="7"/>
  <c r="D1261" i="7"/>
  <c r="D1265" i="7"/>
  <c r="D66" i="7"/>
  <c r="D322" i="7"/>
  <c r="D526" i="7"/>
  <c r="D590" i="7"/>
  <c r="D654" i="7"/>
  <c r="D718" i="7"/>
  <c r="D782" i="7"/>
  <c r="D846" i="7"/>
  <c r="D890" i="7"/>
  <c r="D906" i="7"/>
  <c r="D922" i="7"/>
  <c r="D938" i="7"/>
  <c r="D954" i="7"/>
  <c r="D970" i="7"/>
  <c r="D986" i="7"/>
  <c r="D1002" i="7"/>
  <c r="D1018" i="7"/>
  <c r="D1034" i="7"/>
  <c r="D1050" i="7"/>
  <c r="D1066" i="7"/>
  <c r="D1082" i="7"/>
  <c r="D1098" i="7"/>
  <c r="D1111" i="7"/>
  <c r="D1119" i="7"/>
  <c r="D1127" i="7"/>
  <c r="D1135" i="7"/>
  <c r="D1143" i="7"/>
  <c r="D1151" i="7"/>
  <c r="D1159" i="7"/>
  <c r="D1167" i="7"/>
  <c r="D1175" i="7"/>
  <c r="D1183" i="7"/>
  <c r="D1191" i="7"/>
  <c r="D1199" i="7"/>
  <c r="D1207" i="7"/>
  <c r="D1215" i="7"/>
  <c r="D1223" i="7"/>
  <c r="D1231" i="7"/>
  <c r="D1239" i="7"/>
  <c r="D1247" i="7"/>
  <c r="D1255" i="7"/>
  <c r="D1263" i="7"/>
  <c r="D1270" i="7"/>
  <c r="D1274" i="7"/>
  <c r="D1278" i="7"/>
  <c r="D1282" i="7"/>
  <c r="D1286" i="7"/>
  <c r="D1290" i="7"/>
  <c r="D1294" i="7"/>
  <c r="D1298" i="7"/>
  <c r="D1302" i="7"/>
  <c r="D1306" i="7"/>
  <c r="D1310" i="7"/>
  <c r="D1314" i="7"/>
  <c r="D1318" i="7"/>
  <c r="D1322" i="7"/>
  <c r="D1326" i="7"/>
  <c r="D1330" i="7"/>
  <c r="D1334" i="7"/>
  <c r="D1338" i="7"/>
  <c r="D1342" i="7"/>
  <c r="D1346" i="7"/>
  <c r="D1350" i="7"/>
  <c r="D1354" i="7"/>
  <c r="D1358" i="7"/>
  <c r="D1362" i="7"/>
  <c r="D1366" i="7"/>
  <c r="D1370" i="7"/>
  <c r="D1374" i="7"/>
  <c r="D1378" i="7"/>
  <c r="D1382" i="7"/>
  <c r="D1386" i="7"/>
  <c r="D1390" i="7"/>
  <c r="D1394" i="7"/>
  <c r="D1398" i="7"/>
  <c r="D1402" i="7"/>
  <c r="D1406" i="7"/>
  <c r="D1410" i="7"/>
  <c r="D1414" i="7"/>
  <c r="D1418" i="7"/>
  <c r="D1422" i="7"/>
  <c r="D1426" i="7"/>
  <c r="D1430" i="7"/>
  <c r="D1434" i="7"/>
  <c r="D1438" i="7"/>
  <c r="D1442" i="7"/>
  <c r="D1446" i="7"/>
  <c r="D1450" i="7"/>
  <c r="D1454" i="7"/>
  <c r="D1458" i="7"/>
  <c r="D1462" i="7"/>
  <c r="D1466" i="7"/>
  <c r="D1470" i="7"/>
  <c r="D1474" i="7"/>
  <c r="D1478" i="7"/>
  <c r="D1482" i="7"/>
  <c r="D1486" i="7"/>
  <c r="D1490" i="7"/>
  <c r="D1494" i="7"/>
  <c r="D1498" i="7"/>
  <c r="D1502" i="7"/>
  <c r="D1506" i="7"/>
  <c r="D1510" i="7"/>
  <c r="D1514" i="7"/>
  <c r="D1518" i="7"/>
  <c r="D1522" i="7"/>
  <c r="D1526" i="7"/>
  <c r="D1530" i="7"/>
  <c r="D1534" i="7"/>
  <c r="D1538" i="7"/>
  <c r="D1542" i="7"/>
  <c r="D1546" i="7"/>
  <c r="D1550" i="7"/>
  <c r="D1554" i="7"/>
  <c r="D1558" i="7"/>
  <c r="D1562" i="7"/>
  <c r="D1566" i="7"/>
  <c r="D1570" i="7"/>
  <c r="D1574" i="7"/>
  <c r="D1578" i="7"/>
  <c r="D1582" i="7"/>
  <c r="D1586" i="7"/>
  <c r="D1590" i="7"/>
  <c r="D1594" i="7"/>
  <c r="D1598" i="7"/>
  <c r="D1602" i="7"/>
  <c r="D1606" i="7"/>
  <c r="D1610" i="7"/>
  <c r="D1614" i="7"/>
  <c r="D1618" i="7"/>
  <c r="D1622" i="7"/>
  <c r="D1626" i="7"/>
  <c r="D1630" i="7"/>
  <c r="D1634" i="7"/>
  <c r="D1638" i="7"/>
  <c r="D1642" i="7"/>
  <c r="D1646" i="7"/>
  <c r="D1650" i="7"/>
  <c r="D1654" i="7"/>
  <c r="D1658" i="7"/>
  <c r="D1662" i="7"/>
  <c r="D1666" i="7"/>
  <c r="D1670" i="7"/>
  <c r="D1674" i="7"/>
  <c r="D1678" i="7"/>
  <c r="D1682" i="7"/>
  <c r="D1686" i="7"/>
  <c r="D1690" i="7"/>
  <c r="D1694" i="7"/>
  <c r="D1698" i="7"/>
  <c r="D1702" i="7"/>
  <c r="D1706" i="7"/>
  <c r="D1710" i="7"/>
  <c r="D1714" i="7"/>
  <c r="D1718" i="7"/>
  <c r="D1722" i="7"/>
  <c r="D1726" i="7"/>
  <c r="D1730" i="7"/>
  <c r="D1734" i="7"/>
  <c r="D1738" i="7"/>
  <c r="D1742" i="7"/>
  <c r="D1746" i="7"/>
  <c r="D1750" i="7"/>
  <c r="D1754" i="7"/>
  <c r="D1758" i="7"/>
  <c r="D1762" i="7"/>
  <c r="D1766" i="7"/>
  <c r="D1770" i="7"/>
  <c r="D1774" i="7"/>
  <c r="D1778" i="7"/>
  <c r="D1782" i="7"/>
  <c r="D1786" i="7"/>
  <c r="D1790" i="7"/>
  <c r="D1794" i="7"/>
  <c r="D1798" i="7"/>
  <c r="D1802" i="7"/>
  <c r="D1806" i="7"/>
  <c r="D1810" i="7"/>
  <c r="D1814" i="7"/>
  <c r="D1818" i="7"/>
  <c r="D1822" i="7"/>
  <c r="D1826" i="7"/>
  <c r="D1830" i="7"/>
  <c r="D1834" i="7"/>
  <c r="D1838" i="7"/>
  <c r="D1842" i="7"/>
  <c r="D1846" i="7"/>
  <c r="D1850" i="7"/>
  <c r="D1854" i="7"/>
  <c r="D1858" i="7"/>
  <c r="D1862" i="7"/>
  <c r="D1866" i="7"/>
  <c r="D1870" i="7"/>
  <c r="D1874" i="7"/>
  <c r="D1878" i="7"/>
  <c r="D1882" i="7"/>
  <c r="D1886" i="7"/>
  <c r="D1890" i="7"/>
  <c r="D1894" i="7"/>
  <c r="D1898" i="7"/>
  <c r="D1902" i="7"/>
  <c r="D1906" i="7"/>
  <c r="D1910" i="7"/>
  <c r="D1914" i="7"/>
  <c r="D1918" i="7"/>
  <c r="D1922" i="7"/>
  <c r="D1926" i="7"/>
  <c r="D1930" i="7"/>
  <c r="D1934" i="7"/>
  <c r="D1938" i="7"/>
  <c r="D1942" i="7"/>
  <c r="D1946" i="7"/>
  <c r="D1950" i="7"/>
  <c r="D1954" i="7"/>
  <c r="D1958" i="7"/>
  <c r="D1962" i="7"/>
  <c r="D1966" i="7"/>
  <c r="D1970" i="7"/>
  <c r="D130" i="7"/>
  <c r="D386" i="7"/>
  <c r="D542" i="7"/>
  <c r="D606" i="7"/>
  <c r="D670" i="7"/>
  <c r="D734" i="7"/>
  <c r="D798" i="7"/>
  <c r="D862" i="7"/>
  <c r="D894" i="7"/>
  <c r="D910" i="7"/>
  <c r="D926" i="7"/>
  <c r="D942" i="7"/>
  <c r="D958" i="7"/>
  <c r="D974" i="7"/>
  <c r="D990" i="7"/>
  <c r="D1006" i="7"/>
  <c r="D1022" i="7"/>
  <c r="D1038" i="7"/>
  <c r="D1054" i="7"/>
  <c r="D1070" i="7"/>
  <c r="D1086" i="7"/>
  <c r="D1102" i="7"/>
  <c r="D1114" i="7"/>
  <c r="D1122" i="7"/>
  <c r="D1130" i="7"/>
  <c r="D1138" i="7"/>
  <c r="D1146" i="7"/>
  <c r="D1154" i="7"/>
  <c r="D1162" i="7"/>
  <c r="D1170" i="7"/>
  <c r="D1178" i="7"/>
  <c r="D1186" i="7"/>
  <c r="D1194" i="7"/>
  <c r="D1202" i="7"/>
  <c r="D1210" i="7"/>
  <c r="D1218" i="7"/>
  <c r="D1226" i="7"/>
  <c r="D1234" i="7"/>
  <c r="D1242" i="7"/>
  <c r="D1250" i="7"/>
  <c r="D1258" i="7"/>
  <c r="D1266" i="7"/>
  <c r="D1271" i="7"/>
  <c r="D1275" i="7"/>
  <c r="D1279" i="7"/>
  <c r="D1283" i="7"/>
  <c r="D1287" i="7"/>
  <c r="D1291" i="7"/>
  <c r="D1295" i="7"/>
  <c r="D1299" i="7"/>
  <c r="D1303" i="7"/>
  <c r="D1307" i="7"/>
  <c r="D1311" i="7"/>
  <c r="D1315" i="7"/>
  <c r="D1319" i="7"/>
  <c r="D1323" i="7"/>
  <c r="D1327" i="7"/>
  <c r="D1331" i="7"/>
  <c r="D1335" i="7"/>
  <c r="D1339" i="7"/>
  <c r="D1343" i="7"/>
  <c r="D1347" i="7"/>
  <c r="D1351" i="7"/>
  <c r="D1355" i="7"/>
  <c r="D1359" i="7"/>
  <c r="D1363" i="7"/>
  <c r="D1367" i="7"/>
  <c r="D1371" i="7"/>
  <c r="D1375" i="7"/>
  <c r="D1379" i="7"/>
  <c r="D1383" i="7"/>
  <c r="D1387" i="7"/>
  <c r="D1391" i="7"/>
  <c r="D1395" i="7"/>
  <c r="D1399" i="7"/>
  <c r="D1403" i="7"/>
  <c r="D1407" i="7"/>
  <c r="D1411" i="7"/>
  <c r="D1415" i="7"/>
  <c r="D1419" i="7"/>
  <c r="D1423" i="7"/>
  <c r="D1427" i="7"/>
  <c r="D1431" i="7"/>
  <c r="D1435" i="7"/>
  <c r="D1439" i="7"/>
  <c r="D1443" i="7"/>
  <c r="D1447" i="7"/>
  <c r="D1451" i="7"/>
  <c r="D1455" i="7"/>
  <c r="D1459" i="7"/>
  <c r="D1463" i="7"/>
  <c r="D1467" i="7"/>
  <c r="D1471" i="7"/>
  <c r="D1475" i="7"/>
  <c r="D1479" i="7"/>
  <c r="D1483" i="7"/>
  <c r="D1487" i="7"/>
  <c r="D1491" i="7"/>
  <c r="D1495" i="7"/>
  <c r="D1499" i="7"/>
  <c r="D1503" i="7"/>
  <c r="D1507" i="7"/>
  <c r="D1511" i="7"/>
  <c r="D1515" i="7"/>
  <c r="D1519" i="7"/>
  <c r="D1523" i="7"/>
  <c r="D1527" i="7"/>
  <c r="D1531" i="7"/>
  <c r="D1535" i="7"/>
  <c r="D1539" i="7"/>
  <c r="D1543" i="7"/>
  <c r="D1547" i="7"/>
  <c r="D1551" i="7"/>
  <c r="D1555" i="7"/>
  <c r="D1559" i="7"/>
  <c r="D1563" i="7"/>
  <c r="D1567" i="7"/>
  <c r="D1571" i="7"/>
  <c r="D1575" i="7"/>
  <c r="D1579" i="7"/>
  <c r="D1583" i="7"/>
  <c r="D1587" i="7"/>
  <c r="D1591" i="7"/>
  <c r="D1595" i="7"/>
  <c r="D1599" i="7"/>
  <c r="D1603" i="7"/>
  <c r="D1607" i="7"/>
  <c r="D1611" i="7"/>
  <c r="D1615" i="7"/>
  <c r="D1619" i="7"/>
  <c r="D1623" i="7"/>
  <c r="D1627" i="7"/>
  <c r="D1631" i="7"/>
  <c r="D1635" i="7"/>
  <c r="D1639" i="7"/>
  <c r="D1643" i="7"/>
  <c r="D1647" i="7"/>
  <c r="D1651" i="7"/>
  <c r="D1655" i="7"/>
  <c r="D1659" i="7"/>
  <c r="D1663" i="7"/>
  <c r="D1667" i="7"/>
  <c r="D1671" i="7"/>
  <c r="D1675" i="7"/>
  <c r="D1679" i="7"/>
  <c r="D1683" i="7"/>
  <c r="D1687" i="7"/>
  <c r="D1691" i="7"/>
  <c r="D1695" i="7"/>
  <c r="D1699" i="7"/>
  <c r="D1703" i="7"/>
  <c r="D1707" i="7"/>
  <c r="D1711" i="7"/>
  <c r="D1715" i="7"/>
  <c r="D1719" i="7"/>
  <c r="D1723" i="7"/>
  <c r="D1727" i="7"/>
  <c r="D1731" i="7"/>
  <c r="D1735" i="7"/>
  <c r="D1739" i="7"/>
  <c r="D1743" i="7"/>
  <c r="D1747" i="7"/>
  <c r="D1751" i="7"/>
  <c r="D1755" i="7"/>
  <c r="D1759" i="7"/>
  <c r="D1763" i="7"/>
  <c r="D1767" i="7"/>
  <c r="D1771" i="7"/>
  <c r="D1775" i="7"/>
  <c r="D1779" i="7"/>
  <c r="D1783" i="7"/>
  <c r="D1787" i="7"/>
  <c r="D1791" i="7"/>
  <c r="D1795" i="7"/>
  <c r="D1799" i="7"/>
  <c r="D1803" i="7"/>
  <c r="D1807" i="7"/>
  <c r="D1811" i="7"/>
  <c r="D1815" i="7"/>
  <c r="D1819" i="7"/>
  <c r="D1823" i="7"/>
  <c r="D1827" i="7"/>
  <c r="D1831" i="7"/>
  <c r="D1835" i="7"/>
  <c r="D1839" i="7"/>
  <c r="D1843" i="7"/>
  <c r="D1847" i="7"/>
  <c r="D1851" i="7"/>
  <c r="D1855" i="7"/>
  <c r="D1859" i="7"/>
  <c r="D1863" i="7"/>
  <c r="D1867" i="7"/>
  <c r="D1871" i="7"/>
  <c r="D1875" i="7"/>
  <c r="D1879" i="7"/>
  <c r="D1883" i="7"/>
  <c r="D1887" i="7"/>
  <c r="D1891" i="7"/>
  <c r="D1895" i="7"/>
  <c r="D1899" i="7"/>
  <c r="D1903" i="7"/>
  <c r="D1907" i="7"/>
  <c r="D1911" i="7"/>
  <c r="D1915" i="7"/>
  <c r="D1919" i="7"/>
  <c r="D1923" i="7"/>
  <c r="D1927" i="7"/>
  <c r="D1931" i="7"/>
  <c r="D1935" i="7"/>
  <c r="D1939" i="7"/>
  <c r="D1943" i="7"/>
  <c r="D1947" i="7"/>
  <c r="D1951" i="7"/>
  <c r="D1955" i="7"/>
  <c r="D1959" i="7"/>
  <c r="D1963" i="7"/>
  <c r="D1967" i="7"/>
  <c r="D1971" i="7"/>
  <c r="D1975" i="7"/>
  <c r="D1979" i="7"/>
  <c r="D1983" i="7"/>
  <c r="D1987" i="7"/>
  <c r="D1991" i="7"/>
  <c r="D1995" i="7"/>
  <c r="D1999" i="7"/>
  <c r="D2003" i="7"/>
  <c r="D2007" i="7"/>
  <c r="D2011" i="7"/>
  <c r="D2015" i="7"/>
  <c r="D2019" i="7"/>
  <c r="D2023" i="7"/>
  <c r="D2027" i="7"/>
  <c r="D2031" i="7"/>
  <c r="D194" i="7"/>
  <c r="D450" i="7"/>
  <c r="D558" i="7"/>
  <c r="D622" i="7"/>
  <c r="D686" i="7"/>
  <c r="D750" i="7"/>
  <c r="D814" i="7"/>
  <c r="D874" i="7"/>
  <c r="D898" i="7"/>
  <c r="D914" i="7"/>
  <c r="D930" i="7"/>
  <c r="D946" i="7"/>
  <c r="D962" i="7"/>
  <c r="D978" i="7"/>
  <c r="D994" i="7"/>
  <c r="D1010" i="7"/>
  <c r="D1026" i="7"/>
  <c r="D1042" i="7"/>
  <c r="D1058" i="7"/>
  <c r="D1074" i="7"/>
  <c r="D1090" i="7"/>
  <c r="D1106" i="7"/>
  <c r="D1115" i="7"/>
  <c r="D1123" i="7"/>
  <c r="D1131" i="7"/>
  <c r="D1139" i="7"/>
  <c r="D1147" i="7"/>
  <c r="D1155" i="7"/>
  <c r="D1163" i="7"/>
  <c r="D1171" i="7"/>
  <c r="D1179" i="7"/>
  <c r="D1187" i="7"/>
  <c r="D1195" i="7"/>
  <c r="D1203" i="7"/>
  <c r="D1211" i="7"/>
  <c r="D1219" i="7"/>
  <c r="D1227" i="7"/>
  <c r="D1235" i="7"/>
  <c r="D1243" i="7"/>
  <c r="D1251" i="7"/>
  <c r="D1259" i="7"/>
  <c r="D1267" i="7"/>
  <c r="D1272" i="7"/>
  <c r="D1276" i="7"/>
  <c r="D1280" i="7"/>
  <c r="D1284" i="7"/>
  <c r="D1288" i="7"/>
  <c r="D1292" i="7"/>
  <c r="D1296" i="7"/>
  <c r="D1300" i="7"/>
  <c r="D1304" i="7"/>
  <c r="D1308" i="7"/>
  <c r="D1312" i="7"/>
  <c r="D1316" i="7"/>
  <c r="D1320" i="7"/>
  <c r="D1324" i="7"/>
  <c r="D1328" i="7"/>
  <c r="D1332" i="7"/>
  <c r="D1336" i="7"/>
  <c r="D1340" i="7"/>
  <c r="D1344" i="7"/>
  <c r="D1348" i="7"/>
  <c r="D1352" i="7"/>
  <c r="D1356" i="7"/>
  <c r="D1360" i="7"/>
  <c r="D1364" i="7"/>
  <c r="D1368" i="7"/>
  <c r="D1372" i="7"/>
  <c r="D1376" i="7"/>
  <c r="D1380" i="7"/>
  <c r="D1384" i="7"/>
  <c r="D1388" i="7"/>
  <c r="D1392" i="7"/>
  <c r="D1396" i="7"/>
  <c r="D1400" i="7"/>
  <c r="D1404" i="7"/>
  <c r="D1408" i="7"/>
  <c r="D1412" i="7"/>
  <c r="D1416" i="7"/>
  <c r="D1420" i="7"/>
  <c r="D1424" i="7"/>
  <c r="D1428" i="7"/>
  <c r="D1432" i="7"/>
  <c r="D1436" i="7"/>
  <c r="D1440" i="7"/>
  <c r="D1444" i="7"/>
  <c r="D1448" i="7"/>
  <c r="D1452" i="7"/>
  <c r="D1456" i="7"/>
  <c r="D1460" i="7"/>
  <c r="D1464" i="7"/>
  <c r="D1468" i="7"/>
  <c r="D1472" i="7"/>
  <c r="D1476" i="7"/>
  <c r="D1480" i="7"/>
  <c r="D1484" i="7"/>
  <c r="D1488" i="7"/>
  <c r="D1492" i="7"/>
  <c r="D1496" i="7"/>
  <c r="D1500" i="7"/>
  <c r="D1504" i="7"/>
  <c r="D1508" i="7"/>
  <c r="D1512" i="7"/>
  <c r="D1516" i="7"/>
  <c r="D1520" i="7"/>
  <c r="D1524" i="7"/>
  <c r="D1528" i="7"/>
  <c r="D1532" i="7"/>
  <c r="D1536" i="7"/>
  <c r="D1540" i="7"/>
  <c r="D1544" i="7"/>
  <c r="D1548" i="7"/>
  <c r="D1552" i="7"/>
  <c r="D1556" i="7"/>
  <c r="D1560" i="7"/>
  <c r="D1564" i="7"/>
  <c r="D1568" i="7"/>
  <c r="D1572" i="7"/>
  <c r="D1576" i="7"/>
  <c r="D1580" i="7"/>
  <c r="D1584" i="7"/>
  <c r="D1588" i="7"/>
  <c r="D1592" i="7"/>
  <c r="D1596" i="7"/>
  <c r="D1600" i="7"/>
  <c r="D1604" i="7"/>
  <c r="D1608" i="7"/>
  <c r="D1612" i="7"/>
  <c r="D1616" i="7"/>
  <c r="D1620" i="7"/>
  <c r="D1624" i="7"/>
  <c r="D1628" i="7"/>
  <c r="D1632" i="7"/>
  <c r="D1636" i="7"/>
  <c r="D1640" i="7"/>
  <c r="D1644" i="7"/>
  <c r="D1648" i="7"/>
  <c r="D1652" i="7"/>
  <c r="D1656" i="7"/>
  <c r="D1660" i="7"/>
  <c r="D1664" i="7"/>
  <c r="D1668" i="7"/>
  <c r="D1672" i="7"/>
  <c r="D1676" i="7"/>
  <c r="D1680" i="7"/>
  <c r="D1684" i="7"/>
  <c r="D1688" i="7"/>
  <c r="D1692" i="7"/>
  <c r="D1696" i="7"/>
  <c r="D1700" i="7"/>
  <c r="D1704" i="7"/>
  <c r="D1708" i="7"/>
  <c r="D1712" i="7"/>
  <c r="D1716" i="7"/>
  <c r="D1720" i="7"/>
  <c r="D1724" i="7"/>
  <c r="D1728" i="7"/>
  <c r="D1732" i="7"/>
  <c r="D1736" i="7"/>
  <c r="D1740" i="7"/>
  <c r="D1744" i="7"/>
  <c r="D1748" i="7"/>
  <c r="D1752" i="7"/>
  <c r="D1756" i="7"/>
  <c r="D1760" i="7"/>
  <c r="D1764" i="7"/>
  <c r="D1768" i="7"/>
  <c r="D1772" i="7"/>
  <c r="D1776" i="7"/>
  <c r="D1780" i="7"/>
  <c r="D1784" i="7"/>
  <c r="D1788" i="7"/>
  <c r="D1792" i="7"/>
  <c r="D1796" i="7"/>
  <c r="D1800" i="7"/>
  <c r="D1804" i="7"/>
  <c r="D1808" i="7"/>
  <c r="D1812" i="7"/>
  <c r="D1816" i="7"/>
  <c r="D1820" i="7"/>
  <c r="D1824" i="7"/>
  <c r="D1828" i="7"/>
  <c r="D1832" i="7"/>
  <c r="D1836" i="7"/>
  <c r="D1840" i="7"/>
  <c r="D1844" i="7"/>
  <c r="D1848" i="7"/>
  <c r="D1852" i="7"/>
  <c r="D1856" i="7"/>
  <c r="D1860" i="7"/>
  <c r="D1864" i="7"/>
  <c r="D1868" i="7"/>
  <c r="D1872" i="7"/>
  <c r="D1876" i="7"/>
  <c r="D1880" i="7"/>
  <c r="D1884" i="7"/>
  <c r="D1888" i="7"/>
  <c r="D1892" i="7"/>
  <c r="D1896" i="7"/>
  <c r="D1900" i="7"/>
  <c r="D1904" i="7"/>
  <c r="D1908" i="7"/>
  <c r="D1912" i="7"/>
  <c r="D1916" i="7"/>
  <c r="D1920" i="7"/>
  <c r="D1924" i="7"/>
  <c r="D1928" i="7"/>
  <c r="D1932" i="7"/>
  <c r="D1936" i="7"/>
  <c r="D1940" i="7"/>
  <c r="D1944" i="7"/>
  <c r="D1948" i="7"/>
  <c r="D1952" i="7"/>
  <c r="D1956" i="7"/>
  <c r="D1960" i="7"/>
  <c r="D1964" i="7"/>
  <c r="D1968" i="7"/>
  <c r="D1972" i="7"/>
  <c r="D1976" i="7"/>
  <c r="D1980" i="7"/>
  <c r="D1984" i="7"/>
  <c r="D1988" i="7"/>
  <c r="D1992" i="7"/>
  <c r="D1996" i="7"/>
  <c r="D2000" i="7"/>
  <c r="D2004" i="7"/>
  <c r="D2008" i="7"/>
  <c r="D2012" i="7"/>
  <c r="D2016" i="7"/>
  <c r="D2020" i="7"/>
  <c r="D2024" i="7"/>
  <c r="D2028" i="7"/>
  <c r="D2032" i="7"/>
  <c r="D258" i="7"/>
  <c r="D510" i="7"/>
  <c r="D574" i="7"/>
  <c r="D638" i="7"/>
  <c r="D702" i="7"/>
  <c r="D766" i="7"/>
  <c r="D830" i="7"/>
  <c r="D882" i="7"/>
  <c r="D902" i="7"/>
  <c r="D918" i="7"/>
  <c r="D934" i="7"/>
  <c r="D950" i="7"/>
  <c r="D966" i="7"/>
  <c r="D982" i="7"/>
  <c r="D998" i="7"/>
  <c r="D1014" i="7"/>
  <c r="D1030" i="7"/>
  <c r="D1046" i="7"/>
  <c r="D1062" i="7"/>
  <c r="D1078" i="7"/>
  <c r="D1094" i="7"/>
  <c r="D1110" i="7"/>
  <c r="D1118" i="7"/>
  <c r="D1126" i="7"/>
  <c r="D1134" i="7"/>
  <c r="D1142" i="7"/>
  <c r="D1150" i="7"/>
  <c r="D1158" i="7"/>
  <c r="D1166" i="7"/>
  <c r="D1174" i="7"/>
  <c r="D1182" i="7"/>
  <c r="D1190" i="7"/>
  <c r="D1198" i="7"/>
  <c r="D1206" i="7"/>
  <c r="D1214" i="7"/>
  <c r="D1222" i="7"/>
  <c r="D1230" i="7"/>
  <c r="D1238" i="7"/>
  <c r="D1246" i="7"/>
  <c r="D1254" i="7"/>
  <c r="D1262" i="7"/>
  <c r="D1269" i="7"/>
  <c r="D1273" i="7"/>
  <c r="D1277" i="7"/>
  <c r="D1281" i="7"/>
  <c r="D1285" i="7"/>
  <c r="D1289" i="7"/>
  <c r="D1293" i="7"/>
  <c r="D1297" i="7"/>
  <c r="D1301" i="7"/>
  <c r="D1305" i="7"/>
  <c r="D1309" i="7"/>
  <c r="D1313" i="7"/>
  <c r="D1317" i="7"/>
  <c r="D1321" i="7"/>
  <c r="D1325" i="7"/>
  <c r="D1329" i="7"/>
  <c r="D1333" i="7"/>
  <c r="D1337" i="7"/>
  <c r="D1341" i="7"/>
  <c r="D1345" i="7"/>
  <c r="D1349" i="7"/>
  <c r="D1353" i="7"/>
  <c r="D1357" i="7"/>
  <c r="D1361" i="7"/>
  <c r="D1365" i="7"/>
  <c r="D1369" i="7"/>
  <c r="D1373" i="7"/>
  <c r="D1377" i="7"/>
  <c r="D1381" i="7"/>
  <c r="D1385" i="7"/>
  <c r="D1389" i="7"/>
  <c r="D1393" i="7"/>
  <c r="D1397" i="7"/>
  <c r="D1401" i="7"/>
  <c r="D1405" i="7"/>
  <c r="D1409" i="7"/>
  <c r="D1413" i="7"/>
  <c r="D1417" i="7"/>
  <c r="D1421" i="7"/>
  <c r="D1425" i="7"/>
  <c r="D1429" i="7"/>
  <c r="D1433" i="7"/>
  <c r="D1437" i="7"/>
  <c r="D1441" i="7"/>
  <c r="D1445" i="7"/>
  <c r="D1449" i="7"/>
  <c r="D1453" i="7"/>
  <c r="D1457" i="7"/>
  <c r="D1461" i="7"/>
  <c r="D1465" i="7"/>
  <c r="D1469" i="7"/>
  <c r="D1473" i="7"/>
  <c r="D1477" i="7"/>
  <c r="D1481" i="7"/>
  <c r="D1485" i="7"/>
  <c r="D1489" i="7"/>
  <c r="D1493" i="7"/>
  <c r="D1497" i="7"/>
  <c r="D1501" i="7"/>
  <c r="D1505" i="7"/>
  <c r="D1509" i="7"/>
  <c r="D1513" i="7"/>
  <c r="D1517" i="7"/>
  <c r="D1521" i="7"/>
  <c r="D1525" i="7"/>
  <c r="D1529" i="7"/>
  <c r="D1533" i="7"/>
  <c r="D1537" i="7"/>
  <c r="D1541" i="7"/>
  <c r="D1545" i="7"/>
  <c r="D1549" i="7"/>
  <c r="D1553" i="7"/>
  <c r="D1557" i="7"/>
  <c r="D1561" i="7"/>
  <c r="D1565" i="7"/>
  <c r="D1569" i="7"/>
  <c r="D1573" i="7"/>
  <c r="D1577" i="7"/>
  <c r="D1581" i="7"/>
  <c r="D1585" i="7"/>
  <c r="D1589" i="7"/>
  <c r="D1593" i="7"/>
  <c r="D1597" i="7"/>
  <c r="D1601" i="7"/>
  <c r="D1605" i="7"/>
  <c r="D1609" i="7"/>
  <c r="D1613" i="7"/>
  <c r="D1629" i="7"/>
  <c r="D1645" i="7"/>
  <c r="D1661" i="7"/>
  <c r="D1677" i="7"/>
  <c r="D1693" i="7"/>
  <c r="D1709" i="7"/>
  <c r="D1725" i="7"/>
  <c r="D1741" i="7"/>
  <c r="D1757" i="7"/>
  <c r="D1773" i="7"/>
  <c r="D1789" i="7"/>
  <c r="D1805" i="7"/>
  <c r="D1821" i="7"/>
  <c r="D1837" i="7"/>
  <c r="D1853" i="7"/>
  <c r="D1869" i="7"/>
  <c r="D1885" i="7"/>
  <c r="D1901" i="7"/>
  <c r="D1917" i="7"/>
  <c r="D1933" i="7"/>
  <c r="D1949" i="7"/>
  <c r="D1965" i="7"/>
  <c r="D1977" i="7"/>
  <c r="D1985" i="7"/>
  <c r="D1993" i="7"/>
  <c r="D2001" i="7"/>
  <c r="D2009" i="7"/>
  <c r="D2017" i="7"/>
  <c r="D2025" i="7"/>
  <c r="D2033" i="7"/>
  <c r="D2037" i="7"/>
  <c r="D2041" i="7"/>
  <c r="D2045" i="7"/>
  <c r="D2049" i="7"/>
  <c r="D2053" i="7"/>
  <c r="D2057" i="7"/>
  <c r="D2061" i="7"/>
  <c r="D2065" i="7"/>
  <c r="D2069" i="7"/>
  <c r="D2073" i="7"/>
  <c r="D2077" i="7"/>
  <c r="D2081" i="7"/>
  <c r="D2085" i="7"/>
  <c r="D2089" i="7"/>
  <c r="D2093" i="7"/>
  <c r="D2097" i="7"/>
  <c r="D2101" i="7"/>
  <c r="D2113" i="7"/>
  <c r="D2121" i="7"/>
  <c r="D2125" i="7"/>
  <c r="D2141" i="7"/>
  <c r="D2157" i="7"/>
  <c r="D2173" i="7"/>
  <c r="D1617" i="7"/>
  <c r="D1633" i="7"/>
  <c r="D1649" i="7"/>
  <c r="D1665" i="7"/>
  <c r="D1681" i="7"/>
  <c r="D1697" i="7"/>
  <c r="D1713" i="7"/>
  <c r="D1729" i="7"/>
  <c r="D1745" i="7"/>
  <c r="D1761" i="7"/>
  <c r="D1777" i="7"/>
  <c r="D1793" i="7"/>
  <c r="D1809" i="7"/>
  <c r="D1825" i="7"/>
  <c r="D1841" i="7"/>
  <c r="D1857" i="7"/>
  <c r="D1873" i="7"/>
  <c r="D1889" i="7"/>
  <c r="D1905" i="7"/>
  <c r="D1921" i="7"/>
  <c r="D1937" i="7"/>
  <c r="D1953" i="7"/>
  <c r="D1969" i="7"/>
  <c r="D1978" i="7"/>
  <c r="D1986" i="7"/>
  <c r="D1994" i="7"/>
  <c r="D2002" i="7"/>
  <c r="D2010" i="7"/>
  <c r="D2018" i="7"/>
  <c r="D2026" i="7"/>
  <c r="D2034" i="7"/>
  <c r="D2038" i="7"/>
  <c r="D2042" i="7"/>
  <c r="D2046" i="7"/>
  <c r="D2050" i="7"/>
  <c r="D2054" i="7"/>
  <c r="D2058" i="7"/>
  <c r="D2062" i="7"/>
  <c r="D2066" i="7"/>
  <c r="D2070" i="7"/>
  <c r="D2074" i="7"/>
  <c r="D2078" i="7"/>
  <c r="D2082" i="7"/>
  <c r="D2086" i="7"/>
  <c r="D2090" i="7"/>
  <c r="D2094" i="7"/>
  <c r="D2098" i="7"/>
  <c r="D2102" i="7"/>
  <c r="D2106" i="7"/>
  <c r="D2110" i="7"/>
  <c r="D2114" i="7"/>
  <c r="D2118" i="7"/>
  <c r="D2122" i="7"/>
  <c r="D2126" i="7"/>
  <c r="D2130" i="7"/>
  <c r="D2134" i="7"/>
  <c r="D2138" i="7"/>
  <c r="D2142" i="7"/>
  <c r="D2146" i="7"/>
  <c r="D2150" i="7"/>
  <c r="D2154" i="7"/>
  <c r="D2158" i="7"/>
  <c r="D2162" i="7"/>
  <c r="D2166" i="7"/>
  <c r="D2170" i="7"/>
  <c r="D2174" i="7"/>
  <c r="D2178" i="7"/>
  <c r="D2182" i="7"/>
  <c r="D2186" i="7"/>
  <c r="D2117" i="7"/>
  <c r="D2133" i="7"/>
  <c r="D2149" i="7"/>
  <c r="D2165" i="7"/>
  <c r="D2177" i="7"/>
  <c r="D1621" i="7"/>
  <c r="D1637" i="7"/>
  <c r="D1653" i="7"/>
  <c r="D1669" i="7"/>
  <c r="D1685" i="7"/>
  <c r="D1701" i="7"/>
  <c r="D1717" i="7"/>
  <c r="D1733" i="7"/>
  <c r="D1749" i="7"/>
  <c r="D1765" i="7"/>
  <c r="D1781" i="7"/>
  <c r="D1797" i="7"/>
  <c r="D1813" i="7"/>
  <c r="D1829" i="7"/>
  <c r="D1845" i="7"/>
  <c r="D1861" i="7"/>
  <c r="D1877" i="7"/>
  <c r="D1893" i="7"/>
  <c r="D1909" i="7"/>
  <c r="D1925" i="7"/>
  <c r="D1941" i="7"/>
  <c r="D1957" i="7"/>
  <c r="D1973" i="7"/>
  <c r="D1981" i="7"/>
  <c r="D1989" i="7"/>
  <c r="D1997" i="7"/>
  <c r="D2005" i="7"/>
  <c r="D2013" i="7"/>
  <c r="D2021" i="7"/>
  <c r="D2029" i="7"/>
  <c r="D2035" i="7"/>
  <c r="D2039" i="7"/>
  <c r="D2043" i="7"/>
  <c r="D2047" i="7"/>
  <c r="D2051" i="7"/>
  <c r="D2055" i="7"/>
  <c r="D2059" i="7"/>
  <c r="D2063" i="7"/>
  <c r="D2067" i="7"/>
  <c r="D2071" i="7"/>
  <c r="D2075" i="7"/>
  <c r="D2079" i="7"/>
  <c r="D2083" i="7"/>
  <c r="D2087" i="7"/>
  <c r="D2091" i="7"/>
  <c r="D2095" i="7"/>
  <c r="D2099" i="7"/>
  <c r="D2103" i="7"/>
  <c r="D2107" i="7"/>
  <c r="D2111" i="7"/>
  <c r="D2115" i="7"/>
  <c r="D2119" i="7"/>
  <c r="D2123" i="7"/>
  <c r="D2127" i="7"/>
  <c r="D2131" i="7"/>
  <c r="D2135" i="7"/>
  <c r="D2139" i="7"/>
  <c r="D2143" i="7"/>
  <c r="D2147" i="7"/>
  <c r="D2151" i="7"/>
  <c r="D2155" i="7"/>
  <c r="D2159" i="7"/>
  <c r="D2163" i="7"/>
  <c r="D2167" i="7"/>
  <c r="D2171" i="7"/>
  <c r="D2175" i="7"/>
  <c r="D2179" i="7"/>
  <c r="D2183" i="7"/>
  <c r="D2105" i="7"/>
  <c r="D2137" i="7"/>
  <c r="D2153" i="7"/>
  <c r="D2169" i="7"/>
  <c r="D2185" i="7"/>
  <c r="D1625" i="7"/>
  <c r="D1641" i="7"/>
  <c r="D1657" i="7"/>
  <c r="D1673" i="7"/>
  <c r="D1689" i="7"/>
  <c r="D1705" i="7"/>
  <c r="D1721" i="7"/>
  <c r="D1737" i="7"/>
  <c r="D1753" i="7"/>
  <c r="D1769" i="7"/>
  <c r="D1785" i="7"/>
  <c r="D1801" i="7"/>
  <c r="D1817" i="7"/>
  <c r="D1833" i="7"/>
  <c r="D1849" i="7"/>
  <c r="D1865" i="7"/>
  <c r="D1881" i="7"/>
  <c r="D1897" i="7"/>
  <c r="D1913" i="7"/>
  <c r="D1929" i="7"/>
  <c r="D1945" i="7"/>
  <c r="D1961" i="7"/>
  <c r="D1974" i="7"/>
  <c r="D1982" i="7"/>
  <c r="D1990" i="7"/>
  <c r="D1998" i="7"/>
  <c r="D2006" i="7"/>
  <c r="D2014" i="7"/>
  <c r="D2022" i="7"/>
  <c r="D2030" i="7"/>
  <c r="D2036" i="7"/>
  <c r="D2040" i="7"/>
  <c r="D2044" i="7"/>
  <c r="D2048" i="7"/>
  <c r="D2052" i="7"/>
  <c r="D2056" i="7"/>
  <c r="D2060" i="7"/>
  <c r="D2064" i="7"/>
  <c r="D2068" i="7"/>
  <c r="D2072" i="7"/>
  <c r="D2076" i="7"/>
  <c r="D2080" i="7"/>
  <c r="D2084" i="7"/>
  <c r="D2088" i="7"/>
  <c r="D2092" i="7"/>
  <c r="D2096" i="7"/>
  <c r="D2100" i="7"/>
  <c r="D2104" i="7"/>
  <c r="D2108" i="7"/>
  <c r="D2112" i="7"/>
  <c r="D2116" i="7"/>
  <c r="D2120" i="7"/>
  <c r="D2124" i="7"/>
  <c r="D2128" i="7"/>
  <c r="D2132" i="7"/>
  <c r="D2136" i="7"/>
  <c r="D2140" i="7"/>
  <c r="D2144" i="7"/>
  <c r="D2148" i="7"/>
  <c r="D2152" i="7"/>
  <c r="D2156" i="7"/>
  <c r="D2160" i="7"/>
  <c r="D2164" i="7"/>
  <c r="D2168" i="7"/>
  <c r="D2172" i="7"/>
  <c r="D2176" i="7"/>
  <c r="D2180" i="7"/>
  <c r="D2184" i="7"/>
  <c r="D2109" i="7"/>
  <c r="D2129" i="7"/>
  <c r="D2145" i="7"/>
  <c r="D2161" i="7"/>
  <c r="D2181" i="7"/>
  <c r="D2" i="7"/>
  <c r="D13" i="6" l="1"/>
  <c r="D12" i="6"/>
  <c r="D11" i="6"/>
  <c r="D10" i="6"/>
  <c r="D9" i="6"/>
  <c r="D8" i="6"/>
  <c r="D7" i="6"/>
  <c r="D6" i="6"/>
  <c r="D5" i="6"/>
  <c r="D4" i="6"/>
  <c r="D3" i="6"/>
  <c r="D2" i="6"/>
  <c r="C3" i="6"/>
  <c r="C4" i="6"/>
  <c r="C5" i="6"/>
  <c r="C6" i="6"/>
  <c r="C7" i="6"/>
  <c r="C8" i="6"/>
  <c r="C9" i="6"/>
  <c r="C10" i="6"/>
  <c r="C11" i="6"/>
  <c r="C12" i="6"/>
  <c r="C13" i="6"/>
  <c r="B11" i="6"/>
  <c r="B13" i="6"/>
  <c r="B12" i="6"/>
  <c r="B10" i="6"/>
  <c r="B9" i="6"/>
  <c r="B8" i="6"/>
  <c r="B7" i="6"/>
  <c r="B6" i="6"/>
  <c r="B5" i="6"/>
  <c r="C2" i="6"/>
  <c r="B4" i="6"/>
  <c r="B3" i="6"/>
  <c r="B2" i="6"/>
  <c r="T3608" i="1"/>
  <c r="T2618" i="1"/>
  <c r="T2522" i="1"/>
  <c r="T3328" i="1"/>
  <c r="T2921" i="1"/>
  <c r="T2720" i="1"/>
  <c r="T2224" i="1"/>
  <c r="T2032" i="1"/>
  <c r="T3393" i="1"/>
  <c r="T2114" i="1"/>
  <c r="T3287" i="1"/>
  <c r="T3750" i="1"/>
  <c r="T3731" i="1"/>
  <c r="T2185" i="1"/>
  <c r="T2728" i="1"/>
  <c r="T2062" i="1"/>
  <c r="T2138" i="1"/>
  <c r="T2714" i="1"/>
  <c r="T3631" i="1"/>
  <c r="T2059" i="1"/>
  <c r="T2889" i="1"/>
  <c r="T3191" i="1"/>
  <c r="T3218" i="1"/>
  <c r="T2874" i="1"/>
  <c r="T3521" i="1"/>
  <c r="T3702" i="1"/>
  <c r="T3009" i="1"/>
  <c r="T2087" i="1"/>
  <c r="T3335" i="1"/>
  <c r="T2239" i="1"/>
  <c r="T1920" i="1"/>
  <c r="T2065" i="1"/>
  <c r="T2343" i="1"/>
  <c r="T3483" i="1"/>
  <c r="T3757" i="1"/>
  <c r="T3606" i="1"/>
  <c r="T3824" i="1"/>
  <c r="T2934" i="1"/>
  <c r="T3489" i="1"/>
  <c r="T2249" i="1"/>
  <c r="T1921" i="1"/>
  <c r="T3605" i="1"/>
  <c r="T3990" i="1"/>
  <c r="T1922" i="1"/>
  <c r="T3259" i="1"/>
  <c r="T2553" i="1"/>
  <c r="T2796" i="1"/>
  <c r="T2822" i="1"/>
  <c r="T1923" i="1"/>
  <c r="T1924" i="1"/>
  <c r="T3447" i="1"/>
  <c r="T3163" i="1"/>
  <c r="T2912" i="1"/>
  <c r="T2187" i="1"/>
  <c r="T3460" i="1"/>
  <c r="T2774" i="1"/>
  <c r="T2320" i="1"/>
  <c r="T2439" i="1"/>
  <c r="T2053" i="1"/>
  <c r="T2470" i="1"/>
  <c r="T3660" i="1"/>
  <c r="T3696" i="1"/>
  <c r="T3073" i="1"/>
  <c r="T3792" i="1"/>
  <c r="T2791" i="1"/>
  <c r="T3222" i="1"/>
  <c r="T3164" i="1"/>
  <c r="T3421" i="1"/>
  <c r="T2980" i="1"/>
  <c r="T3422" i="1"/>
  <c r="T3346" i="1"/>
  <c r="T2847" i="1"/>
  <c r="T1925" i="1"/>
  <c r="T3052" i="1"/>
  <c r="T3139" i="1"/>
  <c r="T3684" i="1"/>
  <c r="T4026" i="1"/>
  <c r="T4108" i="1"/>
  <c r="T3416" i="1"/>
  <c r="T2771" i="1"/>
  <c r="T3852" i="1"/>
  <c r="T2024" i="1"/>
  <c r="T2387" i="1"/>
  <c r="T1926" i="1"/>
  <c r="T3381" i="1"/>
  <c r="T2718" i="1"/>
  <c r="T2587" i="1"/>
  <c r="T2432" i="1"/>
  <c r="T3132" i="1"/>
  <c r="T2096" i="1"/>
  <c r="T3260" i="1"/>
  <c r="T2638" i="1"/>
  <c r="T2959" i="1"/>
  <c r="T2530" i="1"/>
  <c r="T3497" i="1"/>
  <c r="T3116" i="1"/>
  <c r="T2706" i="1"/>
  <c r="T2707" i="1"/>
  <c r="T2695" i="1"/>
  <c r="T1927" i="1"/>
  <c r="T1928" i="1"/>
  <c r="T3434" i="1"/>
  <c r="T2636" i="1"/>
  <c r="T3261" i="1"/>
  <c r="T2785" i="1"/>
  <c r="T2115" i="1"/>
  <c r="T2385" i="1"/>
  <c r="T3927" i="1"/>
  <c r="T3900" i="1"/>
  <c r="T3487" i="1"/>
  <c r="T3694" i="1"/>
  <c r="T2531" i="1"/>
  <c r="T3595" i="1"/>
  <c r="T2471" i="1"/>
  <c r="T3594" i="1"/>
  <c r="T3080" i="1"/>
  <c r="T2113" i="1"/>
  <c r="T3061" i="1"/>
  <c r="T2584" i="1"/>
  <c r="T485" i="1"/>
  <c r="T526" i="1"/>
  <c r="T2" i="1"/>
  <c r="T714" i="1"/>
  <c r="T3" i="1"/>
  <c r="T1501" i="1"/>
  <c r="T1285" i="1"/>
  <c r="T1089" i="1"/>
  <c r="T1043" i="1"/>
  <c r="T4" i="1"/>
  <c r="T5" i="1"/>
  <c r="T6" i="1"/>
  <c r="T1394" i="1"/>
  <c r="T7" i="1"/>
  <c r="T8" i="1"/>
  <c r="T1492" i="1"/>
  <c r="T9" i="1"/>
  <c r="T10" i="1"/>
  <c r="T1158" i="1"/>
  <c r="T1918" i="1"/>
  <c r="T11" i="1"/>
  <c r="T1431" i="1"/>
  <c r="T735" i="1"/>
  <c r="T12" i="1"/>
  <c r="T1693" i="1"/>
  <c r="T1346" i="1"/>
  <c r="T820" i="1"/>
  <c r="T13" i="1"/>
  <c r="T583" i="1"/>
  <c r="T915" i="1"/>
  <c r="T1648" i="1"/>
  <c r="T562" i="1"/>
  <c r="T459" i="1"/>
  <c r="T857" i="1"/>
  <c r="T1117" i="1"/>
  <c r="T450" i="1"/>
  <c r="T1270" i="1"/>
  <c r="T711" i="1"/>
  <c r="T14" i="1"/>
  <c r="T425" i="1"/>
  <c r="T119" i="1"/>
  <c r="T468" i="1"/>
  <c r="T1535" i="1"/>
  <c r="T120" i="1"/>
  <c r="T809" i="1"/>
  <c r="T121" i="1"/>
  <c r="T1880" i="1"/>
  <c r="T469" i="1"/>
  <c r="T1211" i="1"/>
  <c r="T1639" i="1"/>
  <c r="T1165" i="1"/>
  <c r="T426" i="1"/>
  <c r="T122" i="1"/>
  <c r="T123" i="1"/>
  <c r="T124" i="1"/>
  <c r="T1312" i="1"/>
  <c r="T125" i="1"/>
  <c r="T1798" i="1"/>
  <c r="T126" i="1"/>
  <c r="T1594" i="1"/>
  <c r="T1742" i="1"/>
  <c r="T1614" i="1"/>
  <c r="T127" i="1"/>
  <c r="T1763" i="1"/>
  <c r="T1183" i="1"/>
  <c r="T1283" i="1"/>
  <c r="T128" i="1"/>
  <c r="T1542" i="1"/>
  <c r="T129" i="1"/>
  <c r="T575" i="1"/>
  <c r="T768" i="1"/>
  <c r="T1252" i="1"/>
  <c r="T424" i="1"/>
  <c r="T130" i="1"/>
  <c r="T623" i="1"/>
  <c r="T131" i="1"/>
  <c r="T1814" i="1"/>
  <c r="T1416" i="1"/>
  <c r="T956" i="1"/>
  <c r="T132" i="1"/>
  <c r="T1677" i="1"/>
  <c r="T1872" i="1"/>
  <c r="T133" i="1"/>
  <c r="T1716" i="1"/>
  <c r="T1853" i="1"/>
  <c r="T1546" i="1"/>
  <c r="T134" i="1"/>
  <c r="T1524" i="1"/>
  <c r="T135" i="1"/>
  <c r="T136" i="1"/>
  <c r="T1665" i="1"/>
  <c r="T1827" i="1"/>
  <c r="T489" i="1"/>
  <c r="T539" i="1"/>
  <c r="T461" i="1"/>
  <c r="T693" i="1"/>
  <c r="T1865" i="1"/>
  <c r="T1466" i="1"/>
  <c r="T1053" i="1"/>
  <c r="T1566" i="1"/>
  <c r="T858" i="1"/>
  <c r="T137" i="1"/>
  <c r="T1484" i="1"/>
  <c r="T138" i="1"/>
  <c r="T139" i="1"/>
  <c r="T140" i="1"/>
  <c r="T904" i="1"/>
  <c r="T141" i="1"/>
  <c r="T142" i="1"/>
  <c r="T143" i="1"/>
  <c r="T757" i="1"/>
  <c r="T144" i="1"/>
  <c r="T1132" i="1"/>
  <c r="T145" i="1"/>
  <c r="T1801" i="1"/>
  <c r="T146" i="1"/>
  <c r="T147" i="1"/>
  <c r="T736" i="1"/>
  <c r="T148" i="1"/>
  <c r="T1660" i="1"/>
  <c r="T2797" i="1"/>
  <c r="T3038" i="1"/>
  <c r="T3072" i="1"/>
  <c r="T2399" i="1"/>
  <c r="T3084" i="1"/>
  <c r="T2506" i="1"/>
  <c r="T3988" i="1"/>
  <c r="T3535" i="1"/>
  <c r="T2246" i="1"/>
  <c r="T3049" i="1"/>
  <c r="T2665" i="1"/>
  <c r="T3383" i="1"/>
  <c r="T3827" i="1"/>
  <c r="T2151" i="1"/>
  <c r="T3184" i="1"/>
  <c r="T2745" i="1"/>
  <c r="T3585" i="1"/>
  <c r="T2744" i="1"/>
  <c r="T3842" i="1"/>
  <c r="T3504" i="1"/>
  <c r="T2716" i="1"/>
  <c r="T2779" i="1"/>
  <c r="T3920" i="1"/>
  <c r="T3205" i="1"/>
  <c r="T3207" i="1"/>
  <c r="T2987" i="1"/>
  <c r="T3635" i="1"/>
  <c r="T3499" i="1"/>
  <c r="T2996" i="1"/>
  <c r="T3650" i="1"/>
  <c r="T3678" i="1"/>
  <c r="T2596" i="1"/>
  <c r="T3806" i="1"/>
  <c r="T2809" i="1"/>
  <c r="T3711" i="1"/>
  <c r="T2845" i="1"/>
  <c r="T3652" i="1"/>
  <c r="T2950" i="1"/>
  <c r="T3669" i="1"/>
  <c r="T3721" i="1"/>
  <c r="T3712" i="1"/>
  <c r="T3291" i="1"/>
  <c r="T2220" i="1"/>
  <c r="T3102" i="1"/>
  <c r="T2589" i="1"/>
  <c r="T3911" i="1"/>
  <c r="T2890" i="1"/>
  <c r="T3804" i="1"/>
  <c r="T2467" i="1"/>
  <c r="T2608" i="1"/>
  <c r="T2739" i="1"/>
  <c r="T3270" i="1"/>
  <c r="T2277" i="1"/>
  <c r="T2256" i="1"/>
  <c r="T1929" i="1"/>
  <c r="T3518" i="1"/>
  <c r="T3226" i="1"/>
  <c r="T2134" i="1"/>
  <c r="T2879" i="1"/>
  <c r="T3808" i="1"/>
  <c r="T2300" i="1"/>
  <c r="T3227" i="1"/>
  <c r="T2109" i="1"/>
  <c r="T3568" i="1"/>
  <c r="T3912" i="1"/>
  <c r="T3479" i="1"/>
  <c r="T3974" i="1"/>
  <c r="T2995" i="1"/>
  <c r="T2664" i="1"/>
  <c r="T3232" i="1"/>
  <c r="T2552" i="1"/>
  <c r="T2548" i="1"/>
  <c r="T3014" i="1"/>
  <c r="T2602" i="1"/>
  <c r="T4024" i="1"/>
  <c r="T2228" i="1"/>
  <c r="T3085" i="1"/>
  <c r="T2164" i="1"/>
  <c r="T3964" i="1"/>
  <c r="T3039" i="1"/>
  <c r="T2727" i="1"/>
  <c r="T2414" i="1"/>
  <c r="T2820" i="1"/>
  <c r="T3330" i="1"/>
  <c r="T2287" i="1"/>
  <c r="T2569" i="1"/>
  <c r="T3051" i="1"/>
  <c r="T3556" i="1"/>
  <c r="T2502" i="1"/>
  <c r="T2656" i="1"/>
  <c r="T2313" i="1"/>
  <c r="T2731" i="1"/>
  <c r="T3059" i="1"/>
  <c r="T3373" i="1"/>
  <c r="T2221" i="1"/>
  <c r="T2424" i="1"/>
  <c r="T3179" i="1"/>
  <c r="T2218" i="1"/>
  <c r="T2939" i="1"/>
  <c r="T2832" i="1"/>
  <c r="T3365" i="1"/>
  <c r="T2743" i="1"/>
  <c r="T2092" i="1"/>
  <c r="T2334" i="1"/>
  <c r="T2342" i="1"/>
  <c r="T3334" i="1"/>
  <c r="T3770" i="1"/>
  <c r="T3002" i="1"/>
  <c r="T2446" i="1"/>
  <c r="T2732" i="1"/>
  <c r="T3121" i="1"/>
  <c r="T3427" i="1"/>
  <c r="T3172" i="1"/>
  <c r="T2862" i="1"/>
  <c r="T2525" i="1"/>
  <c r="T3166" i="1"/>
  <c r="T2417" i="1"/>
  <c r="T3793" i="1"/>
  <c r="T2456" i="1"/>
  <c r="T2609" i="1"/>
  <c r="T2252" i="1"/>
  <c r="T2985" i="1"/>
  <c r="T3353" i="1"/>
  <c r="T2247" i="1"/>
  <c r="T2941" i="1"/>
  <c r="T2527" i="1"/>
  <c r="T2241" i="1"/>
  <c r="T2477" i="1"/>
  <c r="T2550" i="1"/>
  <c r="T2940" i="1"/>
  <c r="T3315" i="1"/>
  <c r="T3099" i="1"/>
  <c r="T3379" i="1"/>
  <c r="T2734" i="1"/>
  <c r="T3485" i="1"/>
  <c r="T3262" i="1"/>
  <c r="T2684" i="1"/>
  <c r="T3106" i="1"/>
  <c r="T3011" i="1"/>
  <c r="T3159" i="1"/>
  <c r="T3601" i="1"/>
  <c r="T2601" i="1"/>
  <c r="T3939" i="1"/>
  <c r="T3877" i="1"/>
  <c r="T3024" i="1"/>
  <c r="T2685" i="1"/>
  <c r="T2057" i="1"/>
  <c r="T3892" i="1"/>
  <c r="T3401" i="1"/>
  <c r="T3820" i="1"/>
  <c r="T1930" i="1"/>
  <c r="T2131" i="1"/>
  <c r="T2180" i="1"/>
  <c r="T2954" i="1"/>
  <c r="T3016" i="1"/>
  <c r="T2831" i="1"/>
  <c r="T2735" i="1"/>
  <c r="T2524" i="1"/>
  <c r="T3372" i="1"/>
  <c r="T2752" i="1"/>
  <c r="T3031" i="1"/>
  <c r="T2519" i="1"/>
  <c r="T3604" i="1"/>
  <c r="T2642" i="1"/>
  <c r="T2457" i="1"/>
  <c r="T2801" i="1"/>
  <c r="T2803" i="1"/>
  <c r="T2284" i="1"/>
  <c r="T2267" i="1"/>
  <c r="T3560" i="1"/>
  <c r="T3452" i="1"/>
  <c r="T2204" i="1"/>
  <c r="T3411" i="1"/>
  <c r="T2632" i="1"/>
  <c r="T2430" i="1"/>
  <c r="T2352" i="1"/>
  <c r="T3273" i="1"/>
  <c r="T2066" i="1"/>
  <c r="T2133" i="1"/>
  <c r="T2103" i="1"/>
  <c r="T781" i="1"/>
  <c r="T1059" i="1"/>
  <c r="T952" i="1"/>
  <c r="T869" i="1"/>
  <c r="T1326" i="1"/>
  <c r="T476" i="1"/>
  <c r="T984" i="1"/>
  <c r="T149" i="1"/>
  <c r="T1288" i="1"/>
  <c r="T150" i="1"/>
  <c r="T1091" i="1"/>
  <c r="T1497" i="1"/>
  <c r="T1391" i="1"/>
  <c r="T151" i="1"/>
  <c r="T1253" i="1"/>
  <c r="T431" i="1"/>
  <c r="T152" i="1"/>
  <c r="T153" i="1"/>
  <c r="T1388" i="1"/>
  <c r="T154" i="1"/>
  <c r="T600" i="1"/>
  <c r="T155" i="1"/>
  <c r="T1790" i="1"/>
  <c r="T601" i="1"/>
  <c r="T1254" i="1"/>
  <c r="T435" i="1"/>
  <c r="T1340" i="1"/>
  <c r="T491" i="1"/>
  <c r="T1171" i="1"/>
  <c r="T1081" i="1"/>
  <c r="T873" i="1"/>
  <c r="T156" i="1"/>
  <c r="T1888" i="1"/>
  <c r="T520" i="1"/>
  <c r="T888" i="1"/>
  <c r="T576" i="1"/>
  <c r="T844" i="1"/>
  <c r="T157" i="1"/>
  <c r="T1361" i="1"/>
  <c r="T570" i="1"/>
  <c r="T723" i="1"/>
  <c r="T158" i="1"/>
  <c r="T159" i="1"/>
  <c r="T1083" i="1"/>
  <c r="T596" i="1"/>
  <c r="T1687" i="1"/>
  <c r="T867" i="1"/>
  <c r="T1626" i="1"/>
  <c r="T160" i="1"/>
  <c r="T161" i="1"/>
  <c r="T938" i="1"/>
  <c r="T1465" i="1"/>
  <c r="T1565" i="1"/>
  <c r="T1138" i="1"/>
  <c r="T525" i="1"/>
  <c r="T162" i="1"/>
  <c r="T1077" i="1"/>
  <c r="T163" i="1"/>
  <c r="T164" i="1"/>
  <c r="T1739" i="1"/>
  <c r="T1587" i="1"/>
  <c r="T1304" i="1"/>
  <c r="T602" i="1"/>
  <c r="T1851" i="1"/>
  <c r="T658" i="1"/>
  <c r="T1632" i="1"/>
  <c r="T465" i="1"/>
  <c r="T165" i="1"/>
  <c r="T166" i="1"/>
  <c r="T721" i="1"/>
  <c r="T167" i="1"/>
  <c r="T168" i="1"/>
  <c r="T169" i="1"/>
  <c r="T170" i="1"/>
  <c r="T643" i="1"/>
  <c r="T171" i="1"/>
  <c r="T423" i="1"/>
  <c r="T839" i="1"/>
  <c r="T1235" i="1"/>
  <c r="T1392" i="1"/>
  <c r="T1173" i="1"/>
  <c r="T172" i="1"/>
  <c r="T963" i="1"/>
  <c r="T1036" i="1"/>
  <c r="T992" i="1"/>
  <c r="T778" i="1"/>
  <c r="T626" i="1"/>
  <c r="T1161" i="1"/>
  <c r="T878" i="1"/>
  <c r="T669" i="1"/>
  <c r="T173" i="1"/>
  <c r="T1146" i="1"/>
  <c r="T634" i="1"/>
  <c r="T1500" i="1"/>
  <c r="T1174" i="1"/>
  <c r="T1668" i="1"/>
  <c r="T174" i="1"/>
  <c r="T990" i="1"/>
  <c r="T175" i="1"/>
  <c r="T1645" i="1"/>
  <c r="T2344" i="1"/>
  <c r="T2590" i="1"/>
  <c r="T3117" i="1"/>
  <c r="T3292" i="1"/>
  <c r="T2866" i="1"/>
  <c r="T1931" i="1"/>
  <c r="T3090" i="1"/>
  <c r="T2170" i="1"/>
  <c r="T3147" i="1"/>
  <c r="T3481" i="1"/>
  <c r="T2812" i="1"/>
  <c r="T1932" i="1"/>
  <c r="T3332" i="1"/>
  <c r="T2060" i="1"/>
  <c r="T2592" i="1"/>
  <c r="T2388" i="1"/>
  <c r="T3210" i="1"/>
  <c r="T3288" i="1"/>
  <c r="T3984" i="1"/>
  <c r="T2135" i="1"/>
  <c r="T453" i="1"/>
  <c r="T813" i="1"/>
  <c r="T415" i="1"/>
  <c r="T731" i="1"/>
  <c r="T966" i="1"/>
  <c r="T1690" i="1"/>
  <c r="T589" i="1"/>
  <c r="T176" i="1"/>
  <c r="T591" i="1"/>
  <c r="T1128" i="1"/>
  <c r="T848" i="1"/>
  <c r="T1265" i="1"/>
  <c r="T177" i="1"/>
  <c r="T792" i="1"/>
  <c r="T1771" i="1"/>
  <c r="T178" i="1"/>
  <c r="T1104" i="1"/>
  <c r="T914" i="1"/>
  <c r="T179" i="1"/>
  <c r="T510" i="1"/>
  <c r="T477" i="1"/>
  <c r="T750" i="1"/>
  <c r="T180" i="1"/>
  <c r="T592" i="1"/>
  <c r="T447" i="1"/>
  <c r="T181" i="1"/>
  <c r="T503" i="1"/>
  <c r="T182" i="1"/>
  <c r="T926" i="1"/>
  <c r="T879" i="1"/>
  <c r="T654" i="1"/>
  <c r="T774" i="1"/>
  <c r="T183" i="1"/>
  <c r="T755" i="1"/>
  <c r="T855" i="1"/>
  <c r="T776" i="1"/>
  <c r="T420" i="1"/>
  <c r="T670" i="1"/>
  <c r="T474" i="1"/>
  <c r="T1005" i="1"/>
  <c r="T527" i="1"/>
  <c r="T184" i="1"/>
  <c r="T185" i="1"/>
  <c r="T472" i="1"/>
  <c r="T927" i="1"/>
  <c r="T186" i="1"/>
  <c r="T815" i="1"/>
  <c r="T1382" i="1"/>
  <c r="T1180" i="1"/>
  <c r="T479" i="1"/>
  <c r="T1228" i="1"/>
  <c r="T567" i="1"/>
  <c r="T1175" i="1"/>
  <c r="T1647" i="1"/>
  <c r="T614" i="1"/>
  <c r="T775" i="1"/>
  <c r="T522" i="1"/>
  <c r="T710" i="1"/>
  <c r="T1749" i="1"/>
  <c r="T568" i="1"/>
  <c r="T1052" i="1"/>
  <c r="T995" i="1"/>
  <c r="T15" i="1"/>
  <c r="T1203" i="1"/>
  <c r="T16" i="1"/>
  <c r="T1114" i="1"/>
  <c r="T664" i="1"/>
  <c r="T17" i="1"/>
  <c r="T919" i="1"/>
  <c r="T832" i="1"/>
  <c r="T18" i="1"/>
  <c r="T19" i="1"/>
  <c r="T20" i="1"/>
  <c r="T1621" i="1"/>
  <c r="T21" i="1"/>
  <c r="T22" i="1"/>
  <c r="T23" i="1"/>
  <c r="T1144" i="1"/>
  <c r="T24" i="1"/>
  <c r="T412" i="1"/>
  <c r="T922" i="1"/>
  <c r="T942" i="1"/>
  <c r="T1293" i="1"/>
  <c r="T25" i="1"/>
  <c r="T26" i="1"/>
  <c r="T27" i="1"/>
  <c r="T1561" i="1"/>
  <c r="T501" i="1"/>
  <c r="T28" i="1"/>
  <c r="T657" i="1"/>
  <c r="T587" i="1"/>
  <c r="T993" i="1"/>
  <c r="T29" i="1"/>
  <c r="T1476" i="1"/>
  <c r="T502" i="1"/>
  <c r="T460" i="1"/>
  <c r="T665" i="1"/>
  <c r="T30" i="1"/>
  <c r="T464" i="1"/>
  <c r="T413" i="1"/>
  <c r="T3622" i="1"/>
  <c r="T3238" i="1"/>
  <c r="T4100" i="1"/>
  <c r="T2674" i="1"/>
  <c r="T3981" i="1"/>
  <c r="T3958" i="1"/>
  <c r="T3503" i="1"/>
  <c r="T2761" i="1"/>
  <c r="T3410" i="1"/>
  <c r="T3588" i="1"/>
  <c r="T3034" i="1"/>
  <c r="T2121" i="1"/>
  <c r="T2110" i="1"/>
  <c r="T3600" i="1"/>
  <c r="T3951" i="1"/>
  <c r="T3648" i="1"/>
  <c r="T3891" i="1"/>
  <c r="T3386" i="1"/>
  <c r="T2578" i="1"/>
  <c r="T2123" i="1"/>
  <c r="T1153" i="1"/>
  <c r="T916" i="1"/>
  <c r="T758" i="1"/>
  <c r="T745" i="1"/>
  <c r="T1347" i="1"/>
  <c r="T1581" i="1"/>
  <c r="T439" i="1"/>
  <c r="T1408" i="1"/>
  <c r="T1232" i="1"/>
  <c r="T1624" i="1"/>
  <c r="T1710" i="1"/>
  <c r="T1792" i="1"/>
  <c r="T1627" i="1"/>
  <c r="T682" i="1"/>
  <c r="T523" i="1"/>
  <c r="T1517" i="1"/>
  <c r="T1007" i="1"/>
  <c r="T1670" i="1"/>
  <c r="T1197" i="1"/>
  <c r="T1532" i="1"/>
  <c r="T1673" i="1"/>
  <c r="T540" i="1"/>
  <c r="T618" i="1"/>
  <c r="T901" i="1"/>
  <c r="T1343" i="1"/>
  <c r="T1694" i="1"/>
  <c r="T187" i="1"/>
  <c r="T1189" i="1"/>
  <c r="T1904" i="1"/>
  <c r="T1870" i="1"/>
  <c r="T1475" i="1"/>
  <c r="T808" i="1"/>
  <c r="T1315" i="1"/>
  <c r="T1760" i="1"/>
  <c r="T756" i="1"/>
  <c r="T948" i="1"/>
  <c r="T417" i="1"/>
  <c r="T1835" i="1"/>
  <c r="T1530" i="1"/>
  <c r="T1912" i="1"/>
  <c r="T1123" i="1"/>
  <c r="T1680" i="1"/>
  <c r="T1723" i="1"/>
  <c r="T1286" i="1"/>
  <c r="T906" i="1"/>
  <c r="T920" i="1"/>
  <c r="T188" i="1"/>
  <c r="T1909" i="1"/>
  <c r="T1636" i="1"/>
  <c r="T765" i="1"/>
  <c r="T189" i="1"/>
  <c r="T1748" i="1"/>
  <c r="T686" i="1"/>
  <c r="T874" i="1"/>
  <c r="T1519" i="1"/>
  <c r="T1266" i="1"/>
  <c r="T1412" i="1"/>
  <c r="T728" i="1"/>
  <c r="T864" i="1"/>
  <c r="T977" i="1"/>
  <c r="T3618" i="1"/>
  <c r="T3318" i="1"/>
  <c r="T3506" i="1"/>
  <c r="T2900" i="1"/>
  <c r="T2654" i="1"/>
  <c r="T2088" i="1"/>
  <c r="T2257" i="1"/>
  <c r="T3706" i="1"/>
  <c r="T2663" i="1"/>
  <c r="T3486" i="1"/>
  <c r="T3507" i="1"/>
  <c r="T3394" i="1"/>
  <c r="T3733" i="1"/>
  <c r="T3285" i="1"/>
  <c r="T3382" i="1"/>
  <c r="T3108" i="1"/>
  <c r="T3993" i="1"/>
  <c r="T3322" i="1"/>
  <c r="T2746" i="1"/>
  <c r="T3726" i="1"/>
  <c r="T2780" i="1"/>
  <c r="T2363" i="1"/>
  <c r="T2968" i="1"/>
  <c r="T3656" i="1"/>
  <c r="T2368" i="1"/>
  <c r="T3809" i="1"/>
  <c r="T2986" i="1"/>
  <c r="T2031" i="1"/>
  <c r="T2067" i="1"/>
  <c r="T2662" i="1"/>
  <c r="T2398" i="1"/>
  <c r="T3219" i="1"/>
  <c r="T3006" i="1"/>
  <c r="T3441" i="1"/>
  <c r="T2509" i="1"/>
  <c r="T2322" i="1"/>
  <c r="T3197" i="1"/>
  <c r="T3918" i="1"/>
  <c r="T2328" i="1"/>
  <c r="T2324" i="1"/>
  <c r="T190" i="1"/>
  <c r="T1239" i="1"/>
  <c r="T191" i="1"/>
  <c r="T621" i="1"/>
  <c r="T192" i="1"/>
  <c r="T1764" i="1"/>
  <c r="T193" i="1"/>
  <c r="T1188" i="1"/>
  <c r="T194" i="1"/>
  <c r="T1809" i="1"/>
  <c r="T195" i="1"/>
  <c r="T519" i="1"/>
  <c r="T1176" i="1"/>
  <c r="T900" i="1"/>
  <c r="T1900" i="1"/>
  <c r="T1025" i="1"/>
  <c r="T1856" i="1"/>
  <c r="T849" i="1"/>
  <c r="T759" i="1"/>
  <c r="T1120" i="1"/>
  <c r="T2532" i="1"/>
  <c r="T3519" i="1"/>
  <c r="T1933" i="1"/>
  <c r="T3659" i="1"/>
  <c r="T2389" i="1"/>
  <c r="T3817" i="1"/>
  <c r="T3610" i="1"/>
  <c r="T3098" i="1"/>
  <c r="T3872" i="1"/>
  <c r="T2901" i="1"/>
  <c r="T3624" i="1"/>
  <c r="T2521" i="1"/>
  <c r="T2104" i="1"/>
  <c r="T2425" i="1"/>
  <c r="T2645" i="1"/>
  <c r="T3012" i="1"/>
  <c r="T2250" i="1"/>
  <c r="T2792" i="1"/>
  <c r="T3123" i="1"/>
  <c r="T2027" i="1"/>
  <c r="T3676" i="1"/>
  <c r="T3001" i="1"/>
  <c r="T2248" i="1"/>
  <c r="T3333" i="1"/>
  <c r="T1934" i="1"/>
  <c r="T2619" i="1"/>
  <c r="T2574" i="1"/>
  <c r="T2635" i="1"/>
  <c r="T1935" i="1"/>
  <c r="T2513" i="1"/>
  <c r="T2620" i="1"/>
  <c r="T2533" i="1"/>
  <c r="T3673" i="1"/>
  <c r="T3732" i="1"/>
  <c r="T3425" i="1"/>
  <c r="T2757" i="1"/>
  <c r="T3134" i="1"/>
  <c r="T3564" i="1"/>
  <c r="T3708" i="1"/>
  <c r="T2870" i="1"/>
  <c r="T3534" i="1"/>
  <c r="T1936" i="1"/>
  <c r="T3239" i="1"/>
  <c r="T3810" i="1"/>
  <c r="T3536" i="1"/>
  <c r="T2102" i="1"/>
  <c r="T2270" i="1"/>
  <c r="T2472" i="1"/>
  <c r="T2758" i="1"/>
  <c r="T2534" i="1"/>
  <c r="T2814" i="1"/>
  <c r="T3914" i="1"/>
  <c r="T2130" i="1"/>
  <c r="T2294" i="1"/>
  <c r="T3490" i="1"/>
  <c r="T3192" i="1"/>
  <c r="T2184" i="1"/>
  <c r="T3310" i="1"/>
  <c r="T3633" i="1"/>
  <c r="T3173" i="1"/>
  <c r="T3283" i="1"/>
  <c r="T2243" i="1"/>
  <c r="T2564" i="1"/>
  <c r="T3950" i="1"/>
  <c r="T3847" i="1"/>
  <c r="T3281" i="1"/>
  <c r="T3314" i="1"/>
  <c r="T1937" i="1"/>
  <c r="T1938" i="1"/>
  <c r="T3255" i="1"/>
  <c r="T3701" i="1"/>
  <c r="T3482" i="1"/>
  <c r="T2617" i="1"/>
  <c r="T1939" i="1"/>
  <c r="T3208" i="1"/>
  <c r="T2485" i="1"/>
  <c r="T3896" i="1"/>
  <c r="T1940" i="1"/>
  <c r="T3620" i="1"/>
  <c r="T2595" i="1"/>
  <c r="T1576" i="1"/>
  <c r="T1080" i="1"/>
  <c r="T744" i="1"/>
  <c r="T1229" i="1"/>
  <c r="T1812" i="1"/>
  <c r="T1061" i="1"/>
  <c r="T1578" i="1"/>
  <c r="T1654" i="1"/>
  <c r="T619" i="1"/>
  <c r="T1464" i="1"/>
  <c r="T729" i="1"/>
  <c r="T1279" i="1"/>
  <c r="T886" i="1"/>
  <c r="T976" i="1"/>
  <c r="T1658" i="1"/>
  <c r="T196" i="1"/>
  <c r="T1804" i="1"/>
  <c r="T1895" i="1"/>
  <c r="T978" i="1"/>
  <c r="T1721" i="1"/>
  <c r="T1143" i="1"/>
  <c r="T880" i="1"/>
  <c r="T1600" i="1"/>
  <c r="T1800" i="1"/>
  <c r="T928" i="1"/>
  <c r="T1905" i="1"/>
  <c r="T1805" i="1"/>
  <c r="T197" i="1"/>
  <c r="T1335" i="1"/>
  <c r="T1390" i="1"/>
  <c r="T1216" i="1"/>
  <c r="T1166" i="1"/>
  <c r="T1803" i="1"/>
  <c r="T1401" i="1"/>
  <c r="T1789" i="1"/>
  <c r="T1097" i="1"/>
  <c r="T1799" i="1"/>
  <c r="T198" i="1"/>
  <c r="T1135" i="1"/>
  <c r="T1773" i="1"/>
  <c r="T770" i="1"/>
  <c r="T199" i="1"/>
  <c r="T724" i="1"/>
  <c r="T1162" i="1"/>
  <c r="T726" i="1"/>
  <c r="T1152" i="1"/>
  <c r="T200" i="1"/>
  <c r="T201" i="1"/>
  <c r="T202" i="1"/>
  <c r="T1167" i="1"/>
  <c r="T1638" i="1"/>
  <c r="T203" i="1"/>
  <c r="T903" i="1"/>
  <c r="T1321" i="1"/>
  <c r="T204" i="1"/>
  <c r="T1297" i="1"/>
  <c r="T205" i="1"/>
  <c r="T824" i="1"/>
  <c r="T1263" i="1"/>
  <c r="T794" i="1"/>
  <c r="T206" i="1"/>
  <c r="T1726" i="1"/>
  <c r="T1613" i="1"/>
  <c r="T1074" i="1"/>
  <c r="T1438" i="1"/>
  <c r="T1121" i="1"/>
  <c r="T207" i="1"/>
  <c r="T208" i="1"/>
  <c r="T1436" i="1"/>
  <c r="T209" i="1"/>
  <c r="T1781" i="1"/>
  <c r="T1317" i="1"/>
  <c r="T1513" i="1"/>
  <c r="T1300" i="1"/>
  <c r="T1718" i="1"/>
  <c r="T1000" i="1"/>
  <c r="T210" i="1"/>
  <c r="T961" i="1"/>
  <c r="T746" i="1"/>
  <c r="T1004" i="1"/>
  <c r="T1560" i="1"/>
  <c r="T1086" i="1"/>
  <c r="T1379" i="1"/>
  <c r="T1395" i="1"/>
  <c r="T1490" i="1"/>
  <c r="T1101" i="1"/>
  <c r="T1047" i="1"/>
  <c r="T211" i="1"/>
  <c r="T1468" i="1"/>
  <c r="T989" i="1"/>
  <c r="T1696" i="1"/>
  <c r="T1782" i="1"/>
  <c r="T1797" i="1"/>
  <c r="T894" i="1"/>
  <c r="T1823" i="1"/>
  <c r="T1290" i="1"/>
  <c r="T1028" i="1"/>
  <c r="T1049" i="1"/>
  <c r="T1446" i="1"/>
  <c r="T1785" i="1"/>
  <c r="T1832" i="1"/>
  <c r="T1816" i="1"/>
  <c r="T1702" i="1"/>
  <c r="T953" i="1"/>
  <c r="T875" i="1"/>
  <c r="T965" i="1"/>
  <c r="T1515" i="1"/>
  <c r="T1571" i="1"/>
  <c r="T982" i="1"/>
  <c r="T1837" i="1"/>
  <c r="T1830" i="1"/>
  <c r="T692" i="1"/>
  <c r="T1755" i="1"/>
  <c r="T1064" i="1"/>
  <c r="T816" i="1"/>
  <c r="T1112" i="1"/>
  <c r="T1048" i="1"/>
  <c r="T1746" i="1"/>
  <c r="T1866" i="1"/>
  <c r="T1913" i="1"/>
  <c r="T1518" i="1"/>
  <c r="T478" i="1"/>
  <c r="T497" i="1"/>
  <c r="T1713" i="1"/>
  <c r="T949" i="1"/>
  <c r="T1306" i="1"/>
  <c r="T1480" i="1"/>
  <c r="T1488" i="1"/>
  <c r="T212" i="1"/>
  <c r="T1555" i="1"/>
  <c r="T615" i="1"/>
  <c r="T1221" i="1"/>
  <c r="T786" i="1"/>
  <c r="T1664" i="1"/>
  <c r="T1088" i="1"/>
  <c r="T1339" i="1"/>
  <c r="T1018" i="1"/>
  <c r="T979" i="1"/>
  <c r="T1873" i="1"/>
  <c r="T1350" i="1"/>
  <c r="T1076" i="1"/>
  <c r="T2529" i="1"/>
  <c r="T1714" i="1"/>
  <c r="T1544" i="1"/>
  <c r="T1911" i="1"/>
  <c r="T1906" i="1"/>
  <c r="T1298" i="1"/>
  <c r="T1826" i="1"/>
  <c r="T712" i="1"/>
  <c r="T1487" i="1"/>
  <c r="T661" i="1"/>
  <c r="T752" i="1"/>
  <c r="T4112" i="1"/>
  <c r="T1754" i="1"/>
  <c r="T1720" i="1"/>
  <c r="T1118" i="1"/>
  <c r="T1136" i="1"/>
  <c r="T1644" i="1"/>
  <c r="T1156" i="1"/>
  <c r="T1839" i="1"/>
  <c r="T3876" i="1"/>
  <c r="T4010" i="1"/>
  <c r="T3124" i="1"/>
  <c r="T3917" i="1"/>
  <c r="T3223" i="1"/>
  <c r="T2924" i="1"/>
  <c r="T2022" i="1"/>
  <c r="T2458" i="1"/>
  <c r="T3193" i="1"/>
  <c r="T3010" i="1"/>
  <c r="T4005" i="1"/>
  <c r="T2781" i="1"/>
  <c r="T2851" i="1"/>
  <c r="T2434" i="1"/>
  <c r="T3475" i="1"/>
  <c r="T2799" i="1"/>
  <c r="T3033" i="1"/>
  <c r="T2345" i="1"/>
  <c r="T3632" i="1"/>
  <c r="T3451" i="1"/>
  <c r="T722" i="1"/>
  <c r="T31" i="1"/>
  <c r="T1013" i="1"/>
  <c r="T1369" i="1"/>
  <c r="T588" i="1"/>
  <c r="T1115" i="1"/>
  <c r="T32" i="1"/>
  <c r="T551" i="1"/>
  <c r="T996" i="1"/>
  <c r="T33" i="1"/>
  <c r="T34" i="1"/>
  <c r="T35" i="1"/>
  <c r="T36" i="1"/>
  <c r="T923" i="1"/>
  <c r="T37" i="1"/>
  <c r="T38" i="1"/>
  <c r="T39" i="1"/>
  <c r="T40" i="1"/>
  <c r="T41" i="1"/>
  <c r="T42" i="1"/>
  <c r="T924" i="1"/>
  <c r="T43" i="1"/>
  <c r="T1917" i="1"/>
  <c r="T44" i="1"/>
  <c r="T1380" i="1"/>
  <c r="T1125" i="1"/>
  <c r="T1182" i="1"/>
  <c r="T1675" i="1"/>
  <c r="T637" i="1"/>
  <c r="T1783" i="1"/>
  <c r="T850" i="1"/>
  <c r="T213" i="1"/>
  <c r="T574" i="1"/>
  <c r="T985" i="1"/>
  <c r="T1308" i="1"/>
  <c r="T1230" i="1"/>
  <c r="T1886" i="1"/>
  <c r="T1712" i="1"/>
  <c r="T1344" i="1"/>
  <c r="T1113" i="1"/>
  <c r="T1384" i="1"/>
  <c r="T498" i="1"/>
  <c r="T817" i="1"/>
  <c r="T889" i="1"/>
  <c r="T214" i="1"/>
  <c r="T1185" i="1"/>
  <c r="T586" i="1"/>
  <c r="T215" i="1"/>
  <c r="T1508" i="1"/>
  <c r="T1352" i="1"/>
  <c r="T537" i="1"/>
  <c r="T1477" i="1"/>
  <c r="T943" i="1"/>
  <c r="T1504" i="1"/>
  <c r="T1579" i="1"/>
  <c r="T1264" i="1"/>
  <c r="T1573" i="1"/>
  <c r="T550" i="1"/>
  <c r="T1337" i="1"/>
  <c r="T795" i="1"/>
  <c r="T1105" i="1"/>
  <c r="T547" i="1"/>
  <c r="T1273" i="1"/>
  <c r="T1017" i="1"/>
  <c r="T1247" i="1"/>
  <c r="T644" i="1"/>
  <c r="T1806" i="1"/>
  <c r="T216" i="1"/>
  <c r="T1141" i="1"/>
  <c r="T783" i="1"/>
  <c r="T805" i="1"/>
  <c r="T541" i="1"/>
  <c r="T1761" i="1"/>
  <c r="T796" i="1"/>
  <c r="T645" i="1"/>
  <c r="T632" i="1"/>
  <c r="T535" i="1"/>
  <c r="T1363" i="1"/>
  <c r="T1094" i="1"/>
  <c r="T696" i="1"/>
  <c r="T217" i="1"/>
  <c r="T475" i="1"/>
  <c r="T218" i="1"/>
  <c r="T687" i="1"/>
  <c r="T787" i="1"/>
  <c r="T219" i="1"/>
  <c r="T797" i="1"/>
  <c r="T1024" i="1"/>
  <c r="T603" i="1"/>
  <c r="T617" i="1"/>
  <c r="T688" i="1"/>
  <c r="T220" i="1"/>
  <c r="T1512" i="1"/>
  <c r="T835" i="1"/>
  <c r="T440" i="1"/>
  <c r="T1255" i="1"/>
  <c r="T1311" i="1"/>
  <c r="T1793" i="1"/>
  <c r="T747" i="1"/>
  <c r="T569" i="1"/>
  <c r="T221" i="1"/>
  <c r="T222" i="1"/>
  <c r="T223" i="1"/>
  <c r="T767" i="1"/>
  <c r="T224" i="1"/>
  <c r="T627" i="1"/>
  <c r="T1375" i="1"/>
  <c r="T225" i="1"/>
  <c r="T790" i="1"/>
  <c r="T638" i="1"/>
  <c r="T1410" i="1"/>
  <c r="T226" i="1"/>
  <c r="T1294" i="1"/>
  <c r="T829" i="1"/>
  <c r="T1313" i="1"/>
  <c r="T866" i="1"/>
  <c r="T227" i="1"/>
  <c r="T1012" i="1"/>
  <c r="T785" i="1"/>
  <c r="T228" i="1"/>
  <c r="T1198" i="1"/>
  <c r="T229" i="1"/>
  <c r="T563" i="1"/>
  <c r="T230" i="1"/>
  <c r="T231" i="1"/>
  <c r="T1608" i="1"/>
  <c r="T1585" i="1"/>
  <c r="T1019" i="1"/>
  <c r="T1291" i="1"/>
  <c r="T656" i="1"/>
  <c r="T760" i="1"/>
  <c r="T604" i="1"/>
  <c r="T232" i="1"/>
  <c r="T514" i="1"/>
  <c r="T1299" i="1"/>
  <c r="T1140" i="1"/>
  <c r="T448" i="1"/>
  <c r="T233" i="1"/>
  <c r="T454" i="1"/>
  <c r="T1274" i="1"/>
  <c r="T1462" i="1"/>
  <c r="T462" i="1"/>
  <c r="T1218" i="1"/>
  <c r="T1205" i="1"/>
  <c r="T2614" i="1"/>
  <c r="T2652" i="1"/>
  <c r="T2747" i="1"/>
  <c r="T2551" i="1"/>
  <c r="T3736" i="1"/>
  <c r="T2810" i="1"/>
  <c r="T3543" i="1"/>
  <c r="T2884" i="1"/>
  <c r="T3972" i="1"/>
  <c r="T2526" i="1"/>
  <c r="T3998" i="1"/>
  <c r="T3544" i="1"/>
  <c r="T3952" i="1"/>
  <c r="T3935" i="1"/>
  <c r="T3943" i="1"/>
  <c r="T2242" i="1"/>
  <c r="T3385" i="1"/>
  <c r="T2381" i="1"/>
  <c r="T3856" i="1"/>
  <c r="T2383" i="1"/>
  <c r="T2441" i="1"/>
  <c r="T2173" i="1"/>
  <c r="T3127" i="1"/>
  <c r="T2555" i="1"/>
  <c r="T3704" i="1"/>
  <c r="T2686" i="1"/>
  <c r="T3937" i="1"/>
  <c r="T2207" i="1"/>
  <c r="T3462" i="1"/>
  <c r="T2356" i="1"/>
  <c r="T3501" i="1"/>
  <c r="T4072" i="1"/>
  <c r="T3636" i="1"/>
  <c r="T2400" i="1"/>
  <c r="T3786" i="1"/>
  <c r="T3727" i="1"/>
  <c r="T2512" i="1"/>
  <c r="T2998" i="1"/>
  <c r="T3959" i="1"/>
  <c r="T3025" i="1"/>
  <c r="T1333" i="1"/>
  <c r="T1227" i="1"/>
  <c r="T1199" i="1"/>
  <c r="T45" i="1"/>
  <c r="T1711" i="1"/>
  <c r="T912" i="1"/>
  <c r="T46" i="1"/>
  <c r="T47" i="1"/>
  <c r="T876" i="1"/>
  <c r="T1458" i="1"/>
  <c r="T48" i="1"/>
  <c r="T1134" i="1"/>
  <c r="T49" i="1"/>
  <c r="T50" i="1"/>
  <c r="T1570" i="1"/>
  <c r="T51" i="1"/>
  <c r="T1151" i="1"/>
  <c r="T1854" i="1"/>
  <c r="T810" i="1"/>
  <c r="T1505" i="1"/>
  <c r="T2515" i="1"/>
  <c r="T3275" i="1"/>
  <c r="T3186" i="1"/>
  <c r="T3320" i="1"/>
  <c r="T3672" i="1"/>
  <c r="T2575" i="1"/>
  <c r="T3858" i="1"/>
  <c r="T2307" i="1"/>
  <c r="T3570" i="1"/>
  <c r="T4113" i="1"/>
  <c r="T3854" i="1"/>
  <c r="T3868" i="1"/>
  <c r="T3202" i="1"/>
  <c r="T3977" i="1"/>
  <c r="T3889" i="1"/>
  <c r="T2559" i="1"/>
  <c r="T3081" i="1"/>
  <c r="T2229" i="1"/>
  <c r="T3380" i="1"/>
  <c r="T3234" i="1"/>
  <c r="T3756" i="1"/>
  <c r="T3237" i="1"/>
  <c r="T2111" i="1"/>
  <c r="T2308" i="1"/>
  <c r="T3175" i="1"/>
  <c r="T2863" i="1"/>
  <c r="T3120" i="1"/>
  <c r="T2309" i="1"/>
  <c r="T2687" i="1"/>
  <c r="T2488" i="1"/>
  <c r="T3698" i="1"/>
  <c r="T3742" i="1"/>
  <c r="T2571" i="1"/>
  <c r="T2701" i="1"/>
  <c r="T3697" i="1"/>
  <c r="T2975" i="1"/>
  <c r="T2979" i="1"/>
  <c r="T2969" i="1"/>
  <c r="T3341" i="1"/>
  <c r="T3885" i="1"/>
  <c r="T2188" i="1"/>
  <c r="T2293" i="1"/>
  <c r="T2843" i="1"/>
  <c r="T3922" i="1"/>
  <c r="T2105" i="1"/>
  <c r="T3366" i="1"/>
  <c r="T2858" i="1"/>
  <c r="T3637" i="1"/>
  <c r="T2925" i="1"/>
  <c r="T2357" i="1"/>
  <c r="T3312" i="1"/>
  <c r="T2327" i="1"/>
  <c r="T3598" i="1"/>
  <c r="T2906" i="1"/>
  <c r="T2591" i="1"/>
  <c r="T3348" i="1"/>
  <c r="T3545" i="1"/>
  <c r="T2421" i="1"/>
  <c r="T1941" i="1"/>
  <c r="T3477" i="1"/>
  <c r="T1794" i="1"/>
  <c r="T1674" i="1"/>
  <c r="T1892" i="1"/>
  <c r="T1454" i="1"/>
  <c r="T1448" i="1"/>
  <c r="T3018" i="1"/>
  <c r="T1534" i="1"/>
  <c r="T1734" i="1"/>
  <c r="T828" i="1"/>
  <c r="T1727" i="1"/>
  <c r="T959" i="1"/>
  <c r="T1802" i="1"/>
  <c r="T422" i="1"/>
  <c r="T1296" i="1"/>
  <c r="T1528" i="1"/>
  <c r="T1523" i="1"/>
  <c r="T804" i="1"/>
  <c r="T981" i="1"/>
  <c r="T727" i="1"/>
  <c r="T1376" i="1"/>
  <c r="T1399" i="1"/>
  <c r="T1095" i="1"/>
  <c r="T960" i="1"/>
  <c r="T1190" i="1"/>
  <c r="T1087" i="1"/>
  <c r="T887" i="1"/>
  <c r="T1640" i="1"/>
  <c r="T991" i="1"/>
  <c r="T52" i="1"/>
  <c r="T53" i="1"/>
  <c r="T1430" i="1"/>
  <c r="T1592" i="1"/>
  <c r="T1914" i="1"/>
  <c r="T1849" i="1"/>
  <c r="T1172" i="1"/>
  <c r="T1322" i="1"/>
  <c r="T54" i="1"/>
  <c r="T1901" i="1"/>
  <c r="T666" i="1"/>
  <c r="T2366" i="1"/>
  <c r="T4019" i="1"/>
  <c r="T3361" i="1"/>
  <c r="T3651" i="1"/>
  <c r="T2355" i="1"/>
  <c r="T2318" i="1"/>
  <c r="T3873" i="1"/>
  <c r="T2546" i="1"/>
  <c r="T2237" i="1"/>
  <c r="T3552" i="1"/>
  <c r="T3531" i="1"/>
  <c r="T3476" i="1"/>
  <c r="T3324" i="1"/>
  <c r="T3823" i="1"/>
  <c r="T3377" i="1"/>
  <c r="T3004" i="1"/>
  <c r="T3150" i="1"/>
  <c r="T3791" i="1"/>
  <c r="T3392" i="1"/>
  <c r="T2885" i="1"/>
  <c r="T1942" i="1"/>
  <c r="T3224" i="1"/>
  <c r="T2073" i="1"/>
  <c r="T3407" i="1"/>
  <c r="T3101" i="1"/>
  <c r="T2965" i="1"/>
  <c r="T2647" i="1"/>
  <c r="T2504" i="1"/>
  <c r="T2762" i="1"/>
  <c r="T3349" i="1"/>
  <c r="T2626" i="1"/>
  <c r="T3839" i="1"/>
  <c r="T3779" i="1"/>
  <c r="T3933" i="1"/>
  <c r="T3160" i="1"/>
  <c r="T3871" i="1"/>
  <c r="T3003" i="1"/>
  <c r="T4035" i="1"/>
  <c r="T2763" i="1"/>
  <c r="T2568" i="1"/>
  <c r="T3887" i="1"/>
  <c r="T3352" i="1"/>
  <c r="T2952" i="1"/>
  <c r="T3899" i="1"/>
  <c r="T3558" i="1"/>
  <c r="T3540" i="1"/>
  <c r="T3634" i="1"/>
  <c r="T2887" i="1"/>
  <c r="T2943" i="1"/>
  <c r="T3078" i="1"/>
  <c r="T2372" i="1"/>
  <c r="T3319" i="1"/>
  <c r="T3015" i="1"/>
  <c r="T2775" i="1"/>
  <c r="T3087" i="1"/>
  <c r="T2917" i="1"/>
  <c r="T3400" i="1"/>
  <c r="T3760" i="1"/>
  <c r="T4049" i="1"/>
  <c r="T2891" i="1"/>
  <c r="T2397" i="1"/>
  <c r="T1021" i="1"/>
  <c r="T771" i="1"/>
  <c r="T628" i="1"/>
  <c r="T798" i="1"/>
  <c r="T1336" i="1"/>
  <c r="T234" i="1"/>
  <c r="T492" i="1"/>
  <c r="T695" i="1"/>
  <c r="T1233" i="1"/>
  <c r="T1256" i="1"/>
  <c r="T671" i="1"/>
  <c r="T1577" i="1"/>
  <c r="T235" i="1"/>
  <c r="T970" i="1"/>
  <c r="T672" i="1"/>
  <c r="T1332" i="1"/>
  <c r="T1130" i="1"/>
  <c r="T605" i="1"/>
  <c r="T616" i="1"/>
  <c r="T737" i="1"/>
  <c r="T1604" i="1"/>
  <c r="T236" i="1"/>
  <c r="T237" i="1"/>
  <c r="T1365" i="1"/>
  <c r="T1231" i="1"/>
  <c r="T238" i="1"/>
  <c r="T1358" i="1"/>
  <c r="T1731" i="1"/>
  <c r="T239" i="1"/>
  <c r="T1325" i="1"/>
  <c r="T1400" i="1"/>
  <c r="T606" i="1"/>
  <c r="T871" i="1"/>
  <c r="T1685" i="1"/>
  <c r="T1147" i="1"/>
  <c r="T1320" i="1"/>
  <c r="T458" i="1"/>
  <c r="T957" i="1"/>
  <c r="T240" i="1"/>
  <c r="T241" i="1"/>
  <c r="T242" i="1"/>
  <c r="T243" i="1"/>
  <c r="T244" i="1"/>
  <c r="T488" i="1"/>
  <c r="T245" i="1"/>
  <c r="T246" i="1"/>
  <c r="T418" i="1"/>
  <c r="T471" i="1"/>
  <c r="T55" i="1"/>
  <c r="T56" i="1"/>
  <c r="T902" i="1"/>
  <c r="T1418" i="1"/>
  <c r="T1139" i="1"/>
  <c r="T57" i="1"/>
  <c r="T58" i="1"/>
  <c r="T59" i="1"/>
  <c r="T60" i="1"/>
  <c r="T2227" i="1"/>
  <c r="T2856" i="1"/>
  <c r="T3653" i="1"/>
  <c r="T3747" i="1"/>
  <c r="T4039" i="1"/>
  <c r="T2817" i="1"/>
  <c r="T3133" i="1"/>
  <c r="T2375" i="1"/>
  <c r="T2848" i="1"/>
  <c r="T3370" i="1"/>
  <c r="T2520" i="1"/>
  <c r="T3581" i="1"/>
  <c r="T3289" i="1"/>
  <c r="T3028" i="1"/>
  <c r="T3838" i="1"/>
  <c r="T4066" i="1"/>
  <c r="T2994" i="1"/>
  <c r="T4093" i="1"/>
  <c r="T3565" i="1"/>
  <c r="T3188" i="1"/>
  <c r="T1066" i="1"/>
  <c r="T607" i="1"/>
  <c r="T853" i="1"/>
  <c r="T247" i="1"/>
  <c r="T1079" i="1"/>
  <c r="T697" i="1"/>
  <c r="T248" i="1"/>
  <c r="T1092" i="1"/>
  <c r="T249" i="1"/>
  <c r="T1724" i="1"/>
  <c r="T1364" i="1"/>
  <c r="T865" i="1"/>
  <c r="T250" i="1"/>
  <c r="T1377" i="1"/>
  <c r="T251" i="1"/>
  <c r="T252" i="1"/>
  <c r="T455" i="1"/>
  <c r="T1045" i="1"/>
  <c r="T701" i="1"/>
  <c r="T1663" i="1"/>
  <c r="T3754" i="1"/>
  <c r="T2269" i="1"/>
  <c r="T2819" i="1"/>
  <c r="T3957" i="1"/>
  <c r="T2499" i="1"/>
  <c r="T2997" i="1"/>
  <c r="T3894" i="1"/>
  <c r="T2974" i="1"/>
  <c r="T3343" i="1"/>
  <c r="T2203" i="1"/>
  <c r="T3013" i="1"/>
  <c r="T4060" i="1"/>
  <c r="T3668" i="1"/>
  <c r="T2719" i="1"/>
  <c r="T3720" i="1"/>
  <c r="T2864" i="1"/>
  <c r="T3741" i="1"/>
  <c r="T3875" i="1"/>
  <c r="T2478" i="1"/>
  <c r="T2487" i="1"/>
  <c r="T2753" i="1"/>
  <c r="T3582" i="1"/>
  <c r="T3360" i="1"/>
  <c r="T3879" i="1"/>
  <c r="T3794" i="1"/>
  <c r="T3278" i="1"/>
  <c r="T2953" i="1"/>
  <c r="T3962" i="1"/>
  <c r="T2143" i="1"/>
  <c r="T3541" i="1"/>
  <c r="T3803" i="1"/>
  <c r="T4043" i="1"/>
  <c r="T3630" i="1"/>
  <c r="T4033" i="1"/>
  <c r="T3511" i="1"/>
  <c r="T3931" i="1"/>
  <c r="T3811" i="1"/>
  <c r="T2407" i="1"/>
  <c r="T3548" i="1"/>
  <c r="T3200" i="1"/>
  <c r="T528" i="1"/>
  <c r="T1206" i="1"/>
  <c r="T782" i="1"/>
  <c r="T253" i="1"/>
  <c r="T529" i="1"/>
  <c r="T1707" i="1"/>
  <c r="T254" i="1"/>
  <c r="T1370" i="1"/>
  <c r="T1750" i="1"/>
  <c r="T1493" i="1"/>
  <c r="T255" i="1"/>
  <c r="T1848" i="1"/>
  <c r="T256" i="1"/>
  <c r="T257" i="1"/>
  <c r="T258" i="1"/>
  <c r="T1828" i="1"/>
  <c r="T1207" i="1"/>
  <c r="T1237" i="1"/>
  <c r="T738" i="1"/>
  <c r="T1195" i="1"/>
  <c r="T840" i="1"/>
  <c r="T61" i="1"/>
  <c r="T997" i="1"/>
  <c r="T598" i="1"/>
  <c r="T1102" i="1"/>
  <c r="T1617" i="1"/>
  <c r="T1214" i="1"/>
  <c r="T1496" i="1"/>
  <c r="T62" i="1"/>
  <c r="T1808" i="1"/>
  <c r="T833" i="1"/>
  <c r="T1250" i="1"/>
  <c r="T1100" i="1"/>
  <c r="T1267" i="1"/>
  <c r="T1646" i="1"/>
  <c r="T1483" i="1"/>
  <c r="T811" i="1"/>
  <c r="T1433" i="1"/>
  <c r="T895" i="1"/>
  <c r="T63" i="1"/>
  <c r="T799" i="1"/>
  <c r="T1385" i="1"/>
  <c r="T581" i="1"/>
  <c r="T259" i="1"/>
  <c r="T1910" i="1"/>
  <c r="T260" i="1"/>
  <c r="T480" i="1"/>
  <c r="T261" i="1"/>
  <c r="T262" i="1"/>
  <c r="T1026" i="1"/>
  <c r="T1708" i="1"/>
  <c r="T263" i="1"/>
  <c r="T483" i="1"/>
  <c r="T1607" i="1"/>
  <c r="T715" i="1"/>
  <c r="T1085" i="1"/>
  <c r="T264" i="1"/>
  <c r="T629" i="1"/>
  <c r="T265" i="1"/>
  <c r="T1341" i="1"/>
  <c r="T2840" i="1"/>
  <c r="T2058" i="1"/>
  <c r="T2028" i="1"/>
  <c r="T3317" i="1"/>
  <c r="T2144" i="1"/>
  <c r="T2198" i="1"/>
  <c r="T3629" i="1"/>
  <c r="T2230" i="1"/>
  <c r="T3211" i="1"/>
  <c r="T3955" i="1"/>
  <c r="T3368" i="1"/>
  <c r="T2926" i="1"/>
  <c r="T2272" i="1"/>
  <c r="T2418" i="1"/>
  <c r="T3096" i="1"/>
  <c r="T2556" i="1"/>
  <c r="T3638" i="1"/>
  <c r="T2630" i="1"/>
  <c r="T3522" i="1"/>
  <c r="T3055" i="1"/>
  <c r="T3297" i="1"/>
  <c r="T2301" i="1"/>
  <c r="T2206" i="1"/>
  <c r="T3203" i="1"/>
  <c r="T3705" i="1"/>
  <c r="T2219" i="1"/>
  <c r="T3187" i="1"/>
  <c r="T2183" i="1"/>
  <c r="T2505" i="1"/>
  <c r="T3948" i="1"/>
  <c r="T3710" i="1"/>
  <c r="T2292" i="1"/>
  <c r="T1943" i="1"/>
  <c r="T2116" i="1"/>
  <c r="T3378" i="1"/>
  <c r="T2496" i="1"/>
  <c r="T2516" i="1"/>
  <c r="T2621" i="1"/>
  <c r="T1944" i="1"/>
  <c r="T3768" i="1"/>
  <c r="T2258" i="1"/>
  <c r="T1945" i="1"/>
  <c r="T3357" i="1"/>
  <c r="T2904" i="1"/>
  <c r="T2976" i="1"/>
  <c r="T2944" i="1"/>
  <c r="T2599" i="1"/>
  <c r="T3376" i="1"/>
  <c r="T2126" i="1"/>
  <c r="T3602" i="1"/>
  <c r="T2153" i="1"/>
  <c r="T2139" i="1"/>
  <c r="T3795" i="1"/>
  <c r="T3256" i="1"/>
  <c r="T3612" i="1"/>
  <c r="T2086" i="1"/>
  <c r="T2613" i="1"/>
  <c r="T3509" i="1"/>
  <c r="T3044" i="1"/>
  <c r="T4095" i="1"/>
  <c r="T2394" i="1"/>
  <c r="T2409" i="1"/>
  <c r="T2824" i="1"/>
  <c r="T3323" i="1"/>
  <c r="T3245" i="1"/>
  <c r="T3737" i="1"/>
  <c r="T3412" i="1"/>
  <c r="T2410" i="1"/>
  <c r="T3587" i="1"/>
  <c r="T2401" i="1"/>
  <c r="T2142" i="1"/>
  <c r="T3053" i="1"/>
  <c r="T3450" i="1"/>
  <c r="T3863" i="1"/>
  <c r="T3567" i="1"/>
  <c r="T3137" i="1"/>
  <c r="T3005" i="1"/>
  <c r="T3215" i="1"/>
  <c r="T3798" i="1"/>
  <c r="T3195" i="1"/>
  <c r="T2264" i="1"/>
  <c r="T406" i="1"/>
  <c r="T1629" i="1"/>
  <c r="T2888" i="1"/>
  <c r="T2431" i="1"/>
  <c r="T748" i="1"/>
  <c r="T1729" i="1"/>
  <c r="T1825" i="1"/>
  <c r="T1919" i="1"/>
  <c r="T1667" i="1"/>
  <c r="T1743" i="1"/>
  <c r="T1843" i="1"/>
  <c r="T1387" i="1"/>
  <c r="T557" i="1"/>
  <c r="T1460" i="1"/>
  <c r="T407" i="1"/>
  <c r="T1602" i="1"/>
  <c r="T408" i="1"/>
  <c r="T1220" i="1"/>
  <c r="T1676" i="1"/>
  <c r="T663" i="1"/>
  <c r="T452" i="1"/>
  <c r="T939" i="1"/>
  <c r="T1890" i="1"/>
  <c r="T266" i="1"/>
  <c r="T267" i="1"/>
  <c r="T1396" i="1"/>
  <c r="T268" i="1"/>
  <c r="T1244" i="1"/>
  <c r="T842" i="1"/>
  <c r="T1420" i="1"/>
  <c r="T269" i="1"/>
  <c r="T1022" i="1"/>
  <c r="T1354" i="1"/>
  <c r="T689" i="1"/>
  <c r="T1345" i="1"/>
  <c r="T1819" i="1"/>
  <c r="T685" i="1"/>
  <c r="T907" i="1"/>
  <c r="T1287" i="1"/>
  <c r="T270" i="1"/>
  <c r="T533" i="1"/>
  <c r="T1314" i="1"/>
  <c r="T821" i="1"/>
  <c r="T1411" i="1"/>
  <c r="T1747" i="1"/>
  <c r="T530" i="1"/>
  <c r="T1898" i="1"/>
  <c r="T271" i="1"/>
  <c r="T272" i="1"/>
  <c r="T273" i="1"/>
  <c r="T274" i="1"/>
  <c r="T275" i="1"/>
  <c r="T511" i="1"/>
  <c r="T1439" i="1"/>
  <c r="T862" i="1"/>
  <c r="T1618" i="1"/>
  <c r="T761" i="1"/>
  <c r="T608" i="1"/>
  <c r="T276" i="1"/>
  <c r="T2977" i="1"/>
  <c r="T2871" i="1"/>
  <c r="T2101" i="1"/>
  <c r="T3217" i="1"/>
  <c r="T3095" i="1"/>
  <c r="T3658" i="1"/>
  <c r="T2615" i="1"/>
  <c r="T3467" i="1"/>
  <c r="T3337" i="1"/>
  <c r="T3862" i="1"/>
  <c r="T2436" i="1"/>
  <c r="T3942" i="1"/>
  <c r="T2825" i="1"/>
  <c r="T2957" i="1"/>
  <c r="T3263" i="1"/>
  <c r="T2428" i="1"/>
  <c r="T3154" i="1"/>
  <c r="T3118" i="1"/>
  <c r="T2729" i="1"/>
  <c r="T3751" i="1"/>
  <c r="T3699" i="1"/>
  <c r="T4079" i="1"/>
  <c r="T2323" i="1"/>
  <c r="T1589" i="1"/>
  <c r="T1876" i="1"/>
  <c r="T277" i="1"/>
  <c r="T1829" i="1"/>
  <c r="T1193" i="1"/>
  <c r="T1127" i="1"/>
  <c r="T1867" i="1"/>
  <c r="T1620" i="1"/>
  <c r="T1536" i="1"/>
  <c r="T1305" i="1"/>
  <c r="T1831" i="1"/>
  <c r="T1891" i="1"/>
  <c r="T1324" i="1"/>
  <c r="T1494" i="1"/>
  <c r="T1051" i="1"/>
  <c r="T1765" i="1"/>
  <c r="T1795" i="1"/>
  <c r="T1672" i="1"/>
  <c r="T1533" i="1"/>
  <c r="T1653" i="1"/>
  <c r="T1796" i="1"/>
  <c r="T1603" i="1"/>
  <c r="T1841" i="1"/>
  <c r="T1529" i="1"/>
  <c r="T994" i="1"/>
  <c r="T800" i="1"/>
  <c r="T1248" i="1"/>
  <c r="T1191" i="1"/>
  <c r="T1884" i="1"/>
  <c r="T986" i="1"/>
  <c r="T1442" i="1"/>
  <c r="T1784" i="1"/>
  <c r="T1635" i="1"/>
  <c r="T1896" i="1"/>
  <c r="T1495" i="1"/>
  <c r="T1032" i="1"/>
  <c r="T1606" i="1"/>
  <c r="T1498" i="1"/>
  <c r="T1845" i="1"/>
  <c r="T1722" i="1"/>
  <c r="T1758" i="1"/>
  <c r="T1767" i="1"/>
  <c r="T1142" i="1"/>
  <c r="T1441" i="1"/>
  <c r="T1810" i="1"/>
  <c r="T1435" i="1"/>
  <c r="T1177" i="1"/>
  <c r="T580" i="1"/>
  <c r="T1489" i="1"/>
  <c r="T278" i="1"/>
  <c r="T1847" i="1"/>
  <c r="T279" i="1"/>
  <c r="T1060" i="1"/>
  <c r="T1860" i="1"/>
  <c r="T280" i="1"/>
  <c r="T1065" i="1"/>
  <c r="T1318" i="1"/>
  <c r="T3542" i="1"/>
  <c r="T1946" i="1"/>
  <c r="T3151" i="1"/>
  <c r="T2037" i="1"/>
  <c r="T2629" i="1"/>
  <c r="T2189" i="1"/>
  <c r="T2137" i="1"/>
  <c r="T2056" i="1"/>
  <c r="T3758" i="1"/>
  <c r="T2280" i="1"/>
  <c r="T2447" i="1"/>
  <c r="T3611" i="1"/>
  <c r="T3945" i="1"/>
  <c r="T3204" i="1"/>
  <c r="T2535" i="1"/>
  <c r="T3859" i="1"/>
  <c r="T3989" i="1"/>
  <c r="T2054" i="1"/>
  <c r="T3874" i="1"/>
  <c r="T2878" i="1"/>
  <c r="T2304" i="1"/>
  <c r="T3374" i="1"/>
  <c r="T3351" i="1"/>
  <c r="T2259" i="1"/>
  <c r="T1947" i="1"/>
  <c r="T3571" i="1"/>
  <c r="T3294" i="1"/>
  <c r="T2778" i="1"/>
  <c r="T2083" i="1"/>
  <c r="T2279" i="1"/>
  <c r="T2040" i="1"/>
  <c r="T3185" i="1"/>
  <c r="T2319" i="1"/>
  <c r="T2349" i="1"/>
  <c r="T3691" i="1"/>
  <c r="T2231" i="1"/>
  <c r="T1948" i="1"/>
  <c r="T2869" i="1"/>
  <c r="T3502" i="1"/>
  <c r="T3526" i="1"/>
  <c r="T281" i="1"/>
  <c r="T1359" i="1"/>
  <c r="T762" i="1"/>
  <c r="T1821" i="1"/>
  <c r="T438" i="1"/>
  <c r="T801" i="1"/>
  <c r="T553" i="1"/>
  <c r="T1246" i="1"/>
  <c r="T282" i="1"/>
  <c r="T1413" i="1"/>
  <c r="T1903" i="1"/>
  <c r="T950" i="1"/>
  <c r="T784" i="1"/>
  <c r="T490" i="1"/>
  <c r="T806" i="1"/>
  <c r="T283" i="1"/>
  <c r="T284" i="1"/>
  <c r="T285" i="1"/>
  <c r="T624" i="1"/>
  <c r="T1598" i="1"/>
  <c r="T3788" i="1"/>
  <c r="T2179" i="1"/>
  <c r="T2607" i="1"/>
  <c r="T3546" i="1"/>
  <c r="T3169" i="1"/>
  <c r="T2341" i="1"/>
  <c r="T2990" i="1"/>
  <c r="T3752" i="1"/>
  <c r="T2730" i="1"/>
  <c r="T3628" i="1"/>
  <c r="T2660" i="1"/>
  <c r="T3557" i="1"/>
  <c r="T2536" i="1"/>
  <c r="T3110" i="1"/>
  <c r="T2299" i="1"/>
  <c r="T3347" i="1"/>
  <c r="T2384" i="1"/>
  <c r="T3626" i="1"/>
  <c r="T3523" i="1"/>
  <c r="T2898" i="1"/>
  <c r="T1124" i="1"/>
  <c r="T967" i="1"/>
  <c r="T1836" i="1"/>
  <c r="T609" i="1"/>
  <c r="T655" i="1"/>
  <c r="T1820" i="1"/>
  <c r="T718" i="1"/>
  <c r="T1029" i="1"/>
  <c r="T1507" i="1"/>
  <c r="T1791" i="1"/>
  <c r="T513" i="1"/>
  <c r="T1875" i="1"/>
  <c r="T983" i="1"/>
  <c r="T1381" i="1"/>
  <c r="T1014" i="1"/>
  <c r="T807" i="1"/>
  <c r="T1861" i="1"/>
  <c r="T941" i="1"/>
  <c r="T1840" i="1"/>
  <c r="T1822" i="1"/>
  <c r="T3561" i="1"/>
  <c r="T3146" i="1"/>
  <c r="T3921" i="1"/>
  <c r="T3107" i="1"/>
  <c r="T2948" i="1"/>
  <c r="T3849" i="1"/>
  <c r="T2473" i="1"/>
  <c r="T2459" i="1"/>
  <c r="T2080" i="1"/>
  <c r="T3417" i="1"/>
  <c r="T3293" i="1"/>
  <c r="T2756" i="1"/>
  <c r="T3787" i="1"/>
  <c r="T3342" i="1"/>
  <c r="T2846" i="1"/>
  <c r="T3171" i="1"/>
  <c r="T3834" i="1"/>
  <c r="T3153" i="1"/>
  <c r="T2966" i="1"/>
  <c r="T3777" i="1"/>
  <c r="T3398" i="1"/>
  <c r="T3576" i="1"/>
  <c r="T4103" i="1"/>
  <c r="T4073" i="1"/>
  <c r="T4007" i="1"/>
  <c r="T3665" i="1"/>
  <c r="T2132" i="1"/>
  <c r="T4074" i="1"/>
  <c r="T2694" i="1"/>
  <c r="T3860" i="1"/>
  <c r="T3888" i="1"/>
  <c r="T3853" i="1"/>
  <c r="T3908" i="1"/>
  <c r="T4068" i="1"/>
  <c r="T4027" i="1"/>
  <c r="T3975" i="1"/>
  <c r="T3761" i="1"/>
  <c r="T4099" i="1"/>
  <c r="T3717" i="1"/>
  <c r="T3201" i="1"/>
  <c r="T4089" i="1"/>
  <c r="T3846" i="1"/>
  <c r="T3414" i="1"/>
  <c r="T3941" i="1"/>
  <c r="T3944" i="1"/>
  <c r="T3878" i="1"/>
  <c r="T4016" i="1"/>
  <c r="T3966" i="1"/>
  <c r="T4061" i="1"/>
  <c r="T4090" i="1"/>
  <c r="T3946" i="1"/>
  <c r="T4067" i="1"/>
  <c r="T3940" i="1"/>
  <c r="T4017" i="1"/>
  <c r="T3880" i="1"/>
  <c r="T4006" i="1"/>
  <c r="T4028" i="1"/>
  <c r="T4087" i="1"/>
  <c r="T3125" i="1"/>
  <c r="T4014" i="1"/>
  <c r="T1268" i="1"/>
  <c r="T286" i="1"/>
  <c r="T1225" i="1"/>
  <c r="T1616" i="1"/>
  <c r="T1160" i="1"/>
  <c r="T554" i="1"/>
  <c r="T1818" i="1"/>
  <c r="T769" i="1"/>
  <c r="T929" i="1"/>
  <c r="T1558" i="1"/>
  <c r="T1330" i="1"/>
  <c r="T633" i="1"/>
  <c r="T287" i="1"/>
  <c r="T288" i="1"/>
  <c r="T1351" i="1"/>
  <c r="T289" i="1"/>
  <c r="T290" i="1"/>
  <c r="T1678" i="1"/>
  <c r="T868" i="1"/>
  <c r="T1478" i="1"/>
  <c r="T4021" i="1"/>
  <c r="T3895" i="1"/>
  <c r="T3991" i="1"/>
  <c r="T3915" i="1"/>
  <c r="T3345" i="1"/>
  <c r="T3928" i="1"/>
  <c r="T3148" i="1"/>
  <c r="T3189" i="1"/>
  <c r="T3987" i="1"/>
  <c r="T3996" i="1"/>
  <c r="T4077" i="1"/>
  <c r="T3916" i="1"/>
  <c r="T4047" i="1"/>
  <c r="T4111" i="1"/>
  <c r="T3058" i="1"/>
  <c r="T4080" i="1"/>
  <c r="T3367" i="1"/>
  <c r="T2360" i="1"/>
  <c r="T4044" i="1"/>
  <c r="T3845" i="1"/>
  <c r="T3961" i="1"/>
  <c r="T3371" i="1"/>
  <c r="T3740" i="1"/>
  <c r="T4062" i="1"/>
  <c r="T3861" i="1"/>
  <c r="T3529" i="1"/>
  <c r="T3274" i="1"/>
  <c r="T3402" i="1"/>
  <c r="T4015" i="1"/>
  <c r="T3909" i="1"/>
  <c r="T3280" i="1"/>
  <c r="T3986" i="1"/>
  <c r="T3807" i="1"/>
  <c r="T4025" i="1"/>
  <c r="T3884" i="1"/>
  <c r="T3500" i="1"/>
  <c r="T3982" i="1"/>
  <c r="T4034" i="1"/>
  <c r="T3554" i="1"/>
  <c r="T3929" i="1"/>
  <c r="T3821" i="1"/>
  <c r="T3338" i="1"/>
  <c r="T4051" i="1"/>
  <c r="T2838" i="1"/>
  <c r="T4076" i="1"/>
  <c r="T3296" i="1"/>
  <c r="T2445" i="1"/>
  <c r="T3661" i="1"/>
  <c r="T3272" i="1"/>
  <c r="T4042" i="1"/>
  <c r="T3480" i="1"/>
  <c r="T4012" i="1"/>
  <c r="T2202" i="1"/>
  <c r="T3075" i="1"/>
  <c r="T3759" i="1"/>
  <c r="T3687" i="1"/>
  <c r="T3867" i="1"/>
  <c r="T3764" i="1"/>
  <c r="T3616" i="1"/>
  <c r="T3851" i="1"/>
  <c r="T2821" i="1"/>
  <c r="T3126" i="1"/>
  <c r="T3657" i="1"/>
  <c r="T3843" i="1"/>
  <c r="T3855" i="1"/>
  <c r="T3898" i="1"/>
  <c r="T3413" i="1"/>
  <c r="T2641" i="1"/>
  <c r="T3454" i="1"/>
  <c r="T3994" i="1"/>
  <c r="T3960" i="1"/>
  <c r="T2970" i="1"/>
  <c r="T3677" i="1"/>
  <c r="T2390" i="1"/>
  <c r="T4102" i="1"/>
  <c r="T4059" i="1"/>
  <c r="T3143" i="1"/>
  <c r="T3494" i="1"/>
  <c r="T3970" i="1"/>
  <c r="T4052" i="1"/>
  <c r="T3114" i="1"/>
  <c r="T2971" i="1"/>
  <c r="T3065" i="1"/>
  <c r="T2844" i="1"/>
  <c r="T3339" i="1"/>
  <c r="T2145" i="1"/>
  <c r="T2495" i="1"/>
  <c r="T3144" i="1"/>
  <c r="T3282" i="1"/>
  <c r="T3131" i="1"/>
  <c r="T3284" i="1"/>
  <c r="T2238" i="1"/>
  <c r="T2386" i="1"/>
  <c r="T3290" i="1"/>
  <c r="T1949" i="1"/>
  <c r="T2295" i="1"/>
  <c r="T1950" i="1"/>
  <c r="T2084" i="1"/>
  <c r="T3510" i="1"/>
  <c r="T3559" i="1"/>
  <c r="T3063" i="1"/>
  <c r="T3549" i="1"/>
  <c r="T3642" i="1"/>
  <c r="T3465" i="1"/>
  <c r="T3936" i="1"/>
  <c r="T2760" i="1"/>
  <c r="T2805" i="1"/>
  <c r="T2776" i="1"/>
  <c r="T2724" i="1"/>
  <c r="T2089" i="1"/>
  <c r="T2721" i="1"/>
  <c r="T1951" i="1"/>
  <c r="T2610" i="1"/>
  <c r="T2598" i="1"/>
  <c r="T3907" i="1"/>
  <c r="T2181" i="1"/>
  <c r="T3654" i="1"/>
  <c r="T3538" i="1"/>
  <c r="T2154" i="1"/>
  <c r="T2176" i="1"/>
  <c r="T818" i="1"/>
  <c r="T754" i="1"/>
  <c r="T1402" i="1"/>
  <c r="T1415" i="1"/>
  <c r="T998" i="1"/>
  <c r="T555" i="1"/>
  <c r="T1706" i="1"/>
  <c r="T646" i="1"/>
  <c r="T1463" i="1"/>
  <c r="T681" i="1"/>
  <c r="T1257" i="1"/>
  <c r="T1069" i="1"/>
  <c r="T1015" i="1"/>
  <c r="T1030" i="1"/>
  <c r="T1393" i="1"/>
  <c r="T564" i="1"/>
  <c r="T1700" i="1"/>
  <c r="T1482" i="1"/>
  <c r="T1280" i="1"/>
  <c r="T620" i="1"/>
  <c r="T291" i="1"/>
  <c r="T1295" i="1"/>
  <c r="T1443" i="1"/>
  <c r="T1027" i="1"/>
  <c r="T1719" i="1"/>
  <c r="T504" i="1"/>
  <c r="T847" i="1"/>
  <c r="T1054" i="1"/>
  <c r="T292" i="1"/>
  <c r="T885" i="1"/>
  <c r="T708" i="1"/>
  <c r="T647" i="1"/>
  <c r="T466" i="1"/>
  <c r="T881" i="1"/>
  <c r="T1084" i="1"/>
  <c r="T1116" i="1"/>
  <c r="T1698" i="1"/>
  <c r="T1319" i="1"/>
  <c r="T861" i="1"/>
  <c r="T898" i="1"/>
  <c r="T3149" i="1"/>
  <c r="T3029" i="1"/>
  <c r="T3508" i="1"/>
  <c r="T2408" i="1"/>
  <c r="T3579" i="1"/>
  <c r="T3647" i="1"/>
  <c r="T3264" i="1"/>
  <c r="T3305" i="1"/>
  <c r="T1952" i="1"/>
  <c r="T3818" i="1"/>
  <c r="T2699" i="1"/>
  <c r="T1953" i="1"/>
  <c r="T3415" i="1"/>
  <c r="T2443" i="1"/>
  <c r="T3930" i="1"/>
  <c r="T3397" i="1"/>
  <c r="T2049" i="1"/>
  <c r="T3580" i="1"/>
  <c r="T3739" i="1"/>
  <c r="T2765" i="1"/>
  <c r="T3680" i="1"/>
  <c r="T4054" i="1"/>
  <c r="T4045" i="1"/>
  <c r="T3965" i="1"/>
  <c r="T4105" i="1"/>
  <c r="T2915" i="1"/>
  <c r="T4086" i="1"/>
  <c r="T4032" i="1"/>
  <c r="T4050" i="1"/>
  <c r="T3828" i="1"/>
  <c r="T3250" i="1"/>
  <c r="T4088" i="1"/>
  <c r="T4038" i="1"/>
  <c r="T4057" i="1"/>
  <c r="T3279" i="1"/>
  <c r="T3086" i="1"/>
  <c r="T4082" i="1"/>
  <c r="T3515" i="1"/>
  <c r="T3649" i="1"/>
  <c r="T4058" i="1"/>
  <c r="T4022" i="1"/>
  <c r="T4069" i="1"/>
  <c r="T2908" i="1"/>
  <c r="T3514" i="1"/>
  <c r="T3674" i="1"/>
  <c r="T2419" i="1"/>
  <c r="T1954" i="1"/>
  <c r="T2288" i="1"/>
  <c r="T3671" i="1"/>
  <c r="T2999" i="1"/>
  <c r="T3850" i="1"/>
  <c r="T3105" i="1"/>
  <c r="T3857" i="1"/>
  <c r="T3973" i="1"/>
  <c r="T3714" i="1"/>
  <c r="T2667" i="1"/>
  <c r="T2222" i="1"/>
  <c r="T3326" i="1"/>
  <c r="T2273" i="1"/>
  <c r="T2211" i="1"/>
  <c r="T2833" i="1"/>
  <c r="T3745" i="1"/>
  <c r="T2672" i="1"/>
  <c r="T3924" i="1"/>
  <c r="T4081" i="1"/>
  <c r="T2850" i="1"/>
  <c r="T3722" i="1"/>
  <c r="T4092" i="1"/>
  <c r="T3778" i="1"/>
  <c r="T3391" i="1"/>
  <c r="T4094" i="1"/>
  <c r="T4048" i="1"/>
  <c r="T4002" i="1"/>
  <c r="T4091" i="1"/>
  <c r="T3682" i="1"/>
  <c r="T4056" i="1"/>
  <c r="T4011" i="1"/>
  <c r="T3566" i="1"/>
  <c r="T3448" i="1"/>
  <c r="T3953" i="1"/>
  <c r="T4075" i="1"/>
  <c r="T4097" i="1"/>
  <c r="T4114" i="1"/>
  <c r="T4018" i="1"/>
  <c r="T4107" i="1"/>
  <c r="T2050" i="1"/>
  <c r="T2577" i="1"/>
  <c r="T2767" i="1"/>
  <c r="T3765" i="1"/>
  <c r="T4084" i="1"/>
  <c r="T3537" i="1"/>
  <c r="T3956" i="1"/>
  <c r="T3040" i="1"/>
  <c r="T4041" i="1"/>
  <c r="T3968" i="1"/>
  <c r="T3903" i="1"/>
  <c r="T4063" i="1"/>
  <c r="T3644" i="1"/>
  <c r="T4106" i="1"/>
  <c r="T4000" i="1"/>
  <c r="T4071" i="1"/>
  <c r="T3692" i="1"/>
  <c r="T3145" i="1"/>
  <c r="T3814" i="1"/>
  <c r="T3979" i="1"/>
  <c r="T3997" i="1"/>
  <c r="T4020" i="1"/>
  <c r="T2402" i="1"/>
  <c r="T4104" i="1"/>
  <c r="T4070" i="1"/>
  <c r="T3963" i="1"/>
  <c r="T4096" i="1"/>
  <c r="T3901" i="1"/>
  <c r="T3246" i="1"/>
  <c r="T4031" i="1"/>
  <c r="T2675" i="1"/>
  <c r="T3596" i="1"/>
  <c r="T3954" i="1"/>
  <c r="T3689" i="1"/>
  <c r="T4029" i="1"/>
  <c r="T3829" i="1"/>
  <c r="T3830" i="1"/>
  <c r="T2171" i="1"/>
  <c r="T2704" i="1"/>
  <c r="T3303" i="1"/>
  <c r="T2038" i="1"/>
  <c r="T3257" i="1"/>
  <c r="T2044" i="1"/>
  <c r="T2782" i="1"/>
  <c r="T2547" i="1"/>
  <c r="T3789" i="1"/>
  <c r="T2773" i="1"/>
  <c r="T2839" i="1"/>
  <c r="T3641" i="1"/>
  <c r="T3375" i="1"/>
  <c r="T3664" i="1"/>
  <c r="T2127" i="1"/>
  <c r="T2631" i="1"/>
  <c r="T4008" i="1"/>
  <c r="T2232" i="1"/>
  <c r="T3532" i="1"/>
  <c r="T3774" i="1"/>
  <c r="T2897" i="1"/>
  <c r="T2146" i="1"/>
  <c r="T2225" i="1"/>
  <c r="T2748" i="1"/>
  <c r="T2733" i="1"/>
  <c r="T2240" i="1"/>
  <c r="T2737" i="1"/>
  <c r="T4037" i="1"/>
  <c r="T2549" i="1"/>
  <c r="T2816" i="1"/>
  <c r="T3802" i="1"/>
  <c r="T3719" i="1"/>
  <c r="T2403" i="1"/>
  <c r="T2545" i="1"/>
  <c r="T2537" i="1"/>
  <c r="T3295" i="1"/>
  <c r="T2802" i="1"/>
  <c r="T2865" i="1"/>
  <c r="T1788" i="1"/>
  <c r="T1159" i="1"/>
  <c r="T1844" i="1"/>
  <c r="T1609" i="1"/>
  <c r="T1356" i="1"/>
  <c r="T860" i="1"/>
  <c r="T4055" i="1"/>
  <c r="T3938" i="1"/>
  <c r="T2681" i="1"/>
  <c r="T2379" i="1"/>
  <c r="T3623" i="1"/>
  <c r="T2713" i="1"/>
  <c r="T3886" i="1"/>
  <c r="T2326" i="1"/>
  <c r="T2364" i="1"/>
  <c r="T4053" i="1"/>
  <c r="T2961" i="1"/>
  <c r="T2212" i="1"/>
  <c r="T3976" i="1"/>
  <c r="T2671" i="1"/>
  <c r="T64" i="1"/>
  <c r="T65" i="1"/>
  <c r="T1145" i="1"/>
  <c r="T599" i="1"/>
  <c r="T66" i="1"/>
  <c r="T571" i="1"/>
  <c r="T1010" i="1"/>
  <c r="T753" i="1"/>
  <c r="T67" i="1"/>
  <c r="T68" i="1"/>
  <c r="T819" i="1"/>
  <c r="T69" i="1"/>
  <c r="T70" i="1"/>
  <c r="T578" i="1"/>
  <c r="T845" i="1"/>
  <c r="T71" i="1"/>
  <c r="T72" i="1"/>
  <c r="T73" i="1"/>
  <c r="T1514" i="1"/>
  <c r="T538" i="1"/>
  <c r="T74" i="1"/>
  <c r="T1703" i="1"/>
  <c r="T75" i="1"/>
  <c r="T76" i="1"/>
  <c r="T77" i="1"/>
  <c r="T1423" i="1"/>
  <c r="T988" i="1"/>
  <c r="T699" i="1"/>
  <c r="T78" i="1"/>
  <c r="T733" i="1"/>
  <c r="T79" i="1"/>
  <c r="T1170" i="1"/>
  <c r="T449" i="1"/>
  <c r="T549" i="1"/>
  <c r="T80" i="1"/>
  <c r="T1437" i="1"/>
  <c r="T81" i="1"/>
  <c r="T82" i="1"/>
  <c r="T83" i="1"/>
  <c r="T749" i="1"/>
  <c r="T1038" i="1"/>
  <c r="T1103" i="1"/>
  <c r="T1226" i="1"/>
  <c r="T877" i="1"/>
  <c r="T969" i="1"/>
  <c r="T84" i="1"/>
  <c r="T843" i="1"/>
  <c r="T975" i="1"/>
  <c r="T659" i="1"/>
  <c r="T85" i="1"/>
  <c r="T625" i="1"/>
  <c r="T86" i="1"/>
  <c r="T552" i="1"/>
  <c r="T565" i="1"/>
  <c r="T87" i="1"/>
  <c r="T667" i="1"/>
  <c r="T88" i="1"/>
  <c r="T89" i="1"/>
  <c r="T90" i="1"/>
  <c r="T91" i="1"/>
  <c r="T856" i="1"/>
  <c r="T779" i="1"/>
  <c r="T1557" i="1"/>
  <c r="T293" i="1"/>
  <c r="T1642" i="1"/>
  <c r="T1807" i="1"/>
  <c r="T1666" i="1"/>
  <c r="T673" i="1"/>
  <c r="T1040" i="1"/>
  <c r="T294" i="1"/>
  <c r="T827" i="1"/>
  <c r="T295" i="1"/>
  <c r="T891" i="1"/>
  <c r="T1154" i="1"/>
  <c r="T814" i="1"/>
  <c r="T515" i="1"/>
  <c r="T296" i="1"/>
  <c r="T505" i="1"/>
  <c r="T297" i="1"/>
  <c r="T1516" i="1"/>
  <c r="T493" i="1"/>
  <c r="T674" i="1"/>
  <c r="T481" i="1"/>
  <c r="T971" i="1"/>
  <c r="T521" i="1"/>
  <c r="T298" i="1"/>
  <c r="T427" i="1"/>
  <c r="T432" i="1"/>
  <c r="T1001" i="1"/>
  <c r="T851" i="1"/>
  <c r="T428" i="1"/>
  <c r="T486" i="1"/>
  <c r="T299" i="1"/>
  <c r="T631" i="1"/>
  <c r="T791" i="1"/>
  <c r="T536" i="1"/>
  <c r="T300" i="1"/>
  <c r="T739" i="1"/>
  <c r="T301" i="1"/>
  <c r="T675" i="1"/>
  <c r="T2818" i="1"/>
  <c r="T3390" i="1"/>
  <c r="T3869" i="1"/>
  <c r="T2859" i="1"/>
  <c r="T3790" i="1"/>
  <c r="T3762" i="1"/>
  <c r="T4036" i="1"/>
  <c r="T2788" i="1"/>
  <c r="T2826" i="1"/>
  <c r="T2283" i="1"/>
  <c r="T3140" i="1"/>
  <c r="T3530" i="1"/>
  <c r="T3695" i="1"/>
  <c r="T2168" i="1"/>
  <c r="T3822" i="1"/>
  <c r="T3819" i="1"/>
  <c r="T2367" i="1"/>
  <c r="T2942" i="1"/>
  <c r="T2361" i="1"/>
  <c r="T2159" i="1"/>
  <c r="T2517" i="1"/>
  <c r="T2967" i="1"/>
  <c r="T3165" i="1"/>
  <c r="T2988" i="1"/>
  <c r="T3815" i="1"/>
  <c r="T1955" i="1"/>
  <c r="T3220" i="1"/>
  <c r="T2768" i="1"/>
  <c r="T3082" i="1"/>
  <c r="T2461" i="1"/>
  <c r="T3442" i="1"/>
  <c r="T3547" i="1"/>
  <c r="T1956" i="1"/>
  <c r="T2021" i="1"/>
  <c r="T2600" i="1"/>
  <c r="T2627" i="1"/>
  <c r="T3780" i="1"/>
  <c r="T3428" i="1"/>
  <c r="T3525" i="1"/>
  <c r="T1957" i="1"/>
  <c r="T3048" i="1"/>
  <c r="T2045" i="1"/>
  <c r="T3083" i="1"/>
  <c r="T3242" i="1"/>
  <c r="T2468" i="1"/>
  <c r="T3949" i="1"/>
  <c r="T2035" i="1"/>
  <c r="T2741" i="1"/>
  <c r="T3533" i="1"/>
  <c r="T3304" i="1"/>
  <c r="T2464" i="1"/>
  <c r="T3362" i="1"/>
  <c r="T3456" i="1"/>
  <c r="T2199" i="1"/>
  <c r="T3431" i="1"/>
  <c r="T1958" i="1"/>
  <c r="T3043" i="1"/>
  <c r="T2666" i="1"/>
  <c r="T3870" i="1"/>
  <c r="T3066" i="1"/>
  <c r="T1111" i="1"/>
  <c r="T582" i="1"/>
  <c r="T302" i="1"/>
  <c r="T303" i="1"/>
  <c r="T304" i="1"/>
  <c r="T825" i="1"/>
  <c r="T305" i="1"/>
  <c r="T306" i="1"/>
  <c r="T946" i="1"/>
  <c r="T639" i="1"/>
  <c r="T307" i="1"/>
  <c r="T308" i="1"/>
  <c r="T309" i="1"/>
  <c r="T1034" i="1"/>
  <c r="T1580" i="1"/>
  <c r="T310" i="1"/>
  <c r="T1398" i="1"/>
  <c r="T311" i="1"/>
  <c r="T548" i="1"/>
  <c r="T312" i="1"/>
  <c r="T2903" i="1"/>
  <c r="T1959" i="1"/>
  <c r="T3716" i="1"/>
  <c r="T2289" i="1"/>
  <c r="T2082" i="1"/>
  <c r="T3054" i="1"/>
  <c r="T2350" i="1"/>
  <c r="T2770" i="1"/>
  <c r="T2560" i="1"/>
  <c r="T1960" i="1"/>
  <c r="T2097" i="1"/>
  <c r="T3399" i="1"/>
  <c r="T2962" i="1"/>
  <c r="T2622" i="1"/>
  <c r="T2514" i="1"/>
  <c r="T3155" i="1"/>
  <c r="T2927" i="1"/>
  <c r="T3060" i="1"/>
  <c r="T2068" i="1"/>
  <c r="T2481" i="1"/>
  <c r="T2759" i="1"/>
  <c r="T2498" i="1"/>
  <c r="T3715" i="1"/>
  <c r="T2165" i="1"/>
  <c r="T3848" i="1"/>
  <c r="T3007" i="1"/>
  <c r="T3254" i="1"/>
  <c r="T2316" i="1"/>
  <c r="T2427" i="1"/>
  <c r="T2169" i="1"/>
  <c r="T2420" i="1"/>
  <c r="T2722" i="1"/>
  <c r="T3707" i="1"/>
  <c r="T3325" i="1"/>
  <c r="T2777" i="1"/>
  <c r="T2659" i="1"/>
  <c r="T3216" i="1"/>
  <c r="T2877" i="1"/>
  <c r="T2993" i="1"/>
  <c r="T2046" i="1"/>
  <c r="T92" i="1"/>
  <c r="T863" i="1"/>
  <c r="T93" i="1"/>
  <c r="T94" i="1"/>
  <c r="T925" i="1"/>
  <c r="T95" i="1"/>
  <c r="T709" i="1"/>
  <c r="T793" i="1"/>
  <c r="T1078" i="1"/>
  <c r="T897" i="1"/>
  <c r="T700" i="1"/>
  <c r="T96" i="1"/>
  <c r="T97" i="1"/>
  <c r="T98" i="1"/>
  <c r="T99" i="1"/>
  <c r="T100" i="1"/>
  <c r="T101" i="1"/>
  <c r="T102" i="1"/>
  <c r="T635" i="1"/>
  <c r="T823" i="1"/>
  <c r="T1426" i="1"/>
  <c r="T419" i="1"/>
  <c r="T802" i="1"/>
  <c r="T313" i="1"/>
  <c r="T648" i="1"/>
  <c r="T649" i="1"/>
  <c r="T1096" i="1"/>
  <c r="T1200" i="1"/>
  <c r="T470" i="1"/>
  <c r="T314" i="1"/>
  <c r="T1031" i="1"/>
  <c r="T650" i="1"/>
  <c r="T315" i="1"/>
  <c r="T421" i="1"/>
  <c r="T1472" i="1"/>
  <c r="T1651" i="1"/>
  <c r="T1292" i="1"/>
  <c r="T1786" i="1"/>
  <c r="T921" i="1"/>
  <c r="T1328" i="1"/>
  <c r="T4065" i="1"/>
  <c r="T3999" i="1"/>
  <c r="T2271" i="1"/>
  <c r="T2558" i="1"/>
  <c r="T2786" i="1"/>
  <c r="T2936" i="1"/>
  <c r="T4030" i="1"/>
  <c r="T3905" i="1"/>
  <c r="T3985" i="1"/>
  <c r="T3599" i="1"/>
  <c r="T4109" i="1"/>
  <c r="T3784" i="1"/>
  <c r="T2200" i="1"/>
  <c r="T2329" i="1"/>
  <c r="T3767" i="1"/>
  <c r="T3113" i="1"/>
  <c r="T4078" i="1"/>
  <c r="T2649" i="1"/>
  <c r="T3836" i="1"/>
  <c r="T3617" i="1"/>
  <c r="T3639" i="1"/>
  <c r="T3492" i="1"/>
  <c r="T3091" i="1"/>
  <c r="T4098" i="1"/>
  <c r="T4083" i="1"/>
  <c r="T3019" i="1"/>
  <c r="T4064" i="1"/>
  <c r="T2949" i="1"/>
  <c r="T3433" i="1"/>
  <c r="T3723" i="1"/>
  <c r="T3115" i="1"/>
  <c r="T3563" i="1"/>
  <c r="T4013" i="1"/>
  <c r="T2696" i="1"/>
  <c r="T1961" i="1"/>
  <c r="T3835" i="1"/>
  <c r="T3753" i="1"/>
  <c r="T2302" i="1"/>
  <c r="T3748" i="1"/>
  <c r="T2668" i="1"/>
  <c r="T930" i="1"/>
  <c r="T316" i="1"/>
  <c r="T1744" i="1"/>
  <c r="T1063" i="1"/>
  <c r="T1419" i="1"/>
  <c r="T1366" i="1"/>
  <c r="T1002" i="1"/>
  <c r="T908" i="1"/>
  <c r="T597" i="1"/>
  <c r="T822" i="1"/>
  <c r="T1044" i="1"/>
  <c r="T909" i="1"/>
  <c r="T1455" i="1"/>
  <c r="T558" i="1"/>
  <c r="T1612" i="1"/>
  <c r="T1451" i="1"/>
  <c r="T1582" i="1"/>
  <c r="T593" i="1"/>
  <c r="T1129" i="1"/>
  <c r="T594" i="1"/>
  <c r="T2437" i="1"/>
  <c r="T2750" i="1"/>
  <c r="T2586" i="1"/>
  <c r="T2484" i="1"/>
  <c r="T3331" i="1"/>
  <c r="T3728" i="1"/>
  <c r="T2963" i="1"/>
  <c r="T3776" i="1"/>
  <c r="T3369" i="1"/>
  <c r="T1310" i="1"/>
  <c r="T1447" i="1"/>
  <c r="T1741" i="1"/>
  <c r="T1692" i="1"/>
  <c r="T1887" i="1"/>
  <c r="T1348" i="1"/>
  <c r="T1852" i="1"/>
  <c r="T1562" i="1"/>
  <c r="T484" i="1"/>
  <c r="T734" i="1"/>
  <c r="T905" i="1"/>
  <c r="T846" i="1"/>
  <c r="T1699" i="1"/>
  <c r="T698" i="1"/>
  <c r="T962" i="1"/>
  <c r="T506" i="1"/>
  <c r="T317" i="1"/>
  <c r="T318" i="1"/>
  <c r="T636" i="1"/>
  <c r="T433" i="1"/>
  <c r="T1429" i="1"/>
  <c r="T560" i="1"/>
  <c r="T854" i="1"/>
  <c r="T882" i="1"/>
  <c r="T436" i="1"/>
  <c r="T788" i="1"/>
  <c r="T1289" i="1"/>
  <c r="T1679" i="1"/>
  <c r="T732" i="1"/>
  <c r="T319" i="1"/>
  <c r="T852" i="1"/>
  <c r="T1833" i="1"/>
  <c r="T1753" i="1"/>
  <c r="T2508" i="1"/>
  <c r="T1303" i="1"/>
  <c r="T1424" i="1"/>
  <c r="T3030" i="1"/>
  <c r="T4009" i="1"/>
  <c r="T3913" i="1"/>
  <c r="T2291" i="1"/>
  <c r="T3690" i="1"/>
  <c r="T2150" i="1"/>
  <c r="T3496" i="1"/>
  <c r="T2359" i="1"/>
  <c r="T3170" i="1"/>
  <c r="T3947" i="1"/>
  <c r="T3258" i="1"/>
  <c r="T3271" i="1"/>
  <c r="T2500" i="1"/>
  <c r="T2876" i="1"/>
  <c r="T3206" i="1"/>
  <c r="T4101" i="1"/>
  <c r="T3934" i="1"/>
  <c r="T3591" i="1"/>
  <c r="T3978" i="1"/>
  <c r="T3627" i="1"/>
  <c r="T2670" i="1"/>
  <c r="T4046" i="1"/>
  <c r="T3864" i="1"/>
  <c r="T2576" i="1"/>
  <c r="T3771" i="1"/>
  <c r="T2562" i="1"/>
  <c r="T3209" i="1"/>
  <c r="T2793" i="1"/>
  <c r="T4115" i="1"/>
  <c r="T4085" i="1"/>
  <c r="T3327" i="1"/>
  <c r="T3925" i="1"/>
  <c r="T3655" i="1"/>
  <c r="T4023" i="1"/>
  <c r="T2474" i="1"/>
  <c r="T780" i="1"/>
  <c r="T1709" i="1"/>
  <c r="T320" i="1"/>
  <c r="T1272" i="1"/>
  <c r="T1631" i="1"/>
  <c r="T1682" i="1"/>
  <c r="T1695" i="1"/>
  <c r="T951" i="1"/>
  <c r="T954" i="1"/>
  <c r="T321" i="1"/>
  <c r="T322" i="1"/>
  <c r="T1453" i="1"/>
  <c r="T1583" i="1"/>
  <c r="T323" i="1"/>
  <c r="T1858" i="1"/>
  <c r="T1417" i="1"/>
  <c r="T836" i="1"/>
  <c r="T1459" i="1"/>
  <c r="T1421" i="1"/>
  <c r="T324" i="1"/>
  <c r="T859" i="1"/>
  <c r="T870" i="1"/>
  <c r="T694" i="1"/>
  <c r="T958" i="1"/>
  <c r="T325" i="1"/>
  <c r="T1055" i="1"/>
  <c r="T899" i="1"/>
  <c r="T1511" i="1"/>
  <c r="T702" i="1"/>
  <c r="T1414" i="1"/>
  <c r="T326" i="1"/>
  <c r="T327" i="1"/>
  <c r="T660" i="1"/>
  <c r="T1509" i="1"/>
  <c r="T1148" i="1"/>
  <c r="T1355" i="1"/>
  <c r="T740" i="1"/>
  <c r="T1669" i="1"/>
  <c r="T1070" i="1"/>
  <c r="T328" i="1"/>
  <c r="T2644" i="1"/>
  <c r="T3265" i="1"/>
  <c r="T3111" i="1"/>
  <c r="T3235" i="1"/>
  <c r="T2597" i="1"/>
  <c r="T3199" i="1"/>
  <c r="T3249" i="1"/>
  <c r="T2391" i="1"/>
  <c r="T2215" i="1"/>
  <c r="T2646" i="1"/>
  <c r="T2392" i="1"/>
  <c r="T2795" i="1"/>
  <c r="T2958" i="1"/>
  <c r="T3666" i="1"/>
  <c r="T2561" i="1"/>
  <c r="T3141" i="1"/>
  <c r="T2411" i="1"/>
  <c r="T2260" i="1"/>
  <c r="T3174" i="1"/>
  <c r="T3516" i="1"/>
  <c r="T3520" i="1"/>
  <c r="T2314" i="1"/>
  <c r="T3439" i="1"/>
  <c r="T3128" i="1"/>
  <c r="T2928" i="1"/>
  <c r="T3022" i="1"/>
  <c r="T3395" i="1"/>
  <c r="T2063" i="1"/>
  <c r="T2376" i="1"/>
  <c r="T2835" i="1"/>
  <c r="T2074" i="1"/>
  <c r="T3064" i="1"/>
  <c r="T3432" i="1"/>
  <c r="T2806" i="1"/>
  <c r="T3923" i="1"/>
  <c r="T3603" i="1"/>
  <c r="T3468" i="1"/>
  <c r="T2698" i="1"/>
  <c r="T2605" i="1"/>
  <c r="T3550" i="1"/>
  <c r="T1962" i="1"/>
  <c r="T1963" i="1"/>
  <c r="T3350" i="1"/>
  <c r="T3183" i="1"/>
  <c r="T2475" i="1"/>
  <c r="T2807" i="1"/>
  <c r="T3276" i="1"/>
  <c r="T2093" i="1"/>
  <c r="T2723" i="1"/>
  <c r="T1964" i="1"/>
  <c r="T2964" i="1"/>
  <c r="T3119" i="1"/>
  <c r="T2842" i="1"/>
  <c r="T3769" i="1"/>
  <c r="T3833" i="1"/>
  <c r="T2811" i="1"/>
  <c r="T1965" i="1"/>
  <c r="T3277" i="1"/>
  <c r="T3000" i="1"/>
  <c r="T2538" i="1"/>
  <c r="T931" i="1"/>
  <c r="T329" i="1"/>
  <c r="T330" i="1"/>
  <c r="T1282" i="1"/>
  <c r="T1730" i="1"/>
  <c r="T331" i="1"/>
  <c r="T332" i="1"/>
  <c r="T676" i="1"/>
  <c r="T932" i="1"/>
  <c r="T1202" i="1"/>
  <c r="T333" i="1"/>
  <c r="T1046" i="1"/>
  <c r="T334" i="1"/>
  <c r="T1813" i="1"/>
  <c r="T1850" i="1"/>
  <c r="T1245" i="1"/>
  <c r="T1591" i="1"/>
  <c r="T335" i="1"/>
  <c r="T1035" i="1"/>
  <c r="T1323" i="1"/>
  <c r="T1732" i="1"/>
  <c r="T777" i="1"/>
  <c r="T542" i="1"/>
  <c r="T1016" i="1"/>
  <c r="T336" i="1"/>
  <c r="T911" i="1"/>
  <c r="T1601" i="1"/>
  <c r="T1815" i="1"/>
  <c r="T910" i="1"/>
  <c r="T1521" i="1"/>
  <c r="T1238" i="1"/>
  <c r="T337" i="1"/>
  <c r="T1780" i="1"/>
  <c r="T1281" i="1"/>
  <c r="T534" i="1"/>
  <c r="T338" i="1"/>
  <c r="T1434" i="1"/>
  <c r="T1067" i="1"/>
  <c r="T707" i="1"/>
  <c r="T1649" i="1"/>
  <c r="T339" i="1"/>
  <c r="T1745" i="1"/>
  <c r="T1584" i="1"/>
  <c r="T766" i="1"/>
  <c r="T1737" i="1"/>
  <c r="T1258" i="1"/>
  <c r="T651" i="1"/>
  <c r="T340" i="1"/>
  <c r="T1779" i="1"/>
  <c r="T944" i="1"/>
  <c r="T1131" i="1"/>
  <c r="T1383" i="1"/>
  <c r="T803" i="1"/>
  <c r="T341" i="1"/>
  <c r="T1236" i="1"/>
  <c r="T1610" i="1"/>
  <c r="T1234" i="1"/>
  <c r="T1219" i="1"/>
  <c r="T342" i="1"/>
  <c r="T1885" i="1"/>
  <c r="T883" i="1"/>
  <c r="T494" i="1"/>
  <c r="T872" i="1"/>
  <c r="T1259" i="1"/>
  <c r="T1569" i="1"/>
  <c r="T1389" i="1"/>
  <c r="T584" i="1"/>
  <c r="T1133" i="1"/>
  <c r="T473" i="1"/>
  <c r="T437" i="1"/>
  <c r="T1769" i="1"/>
  <c r="T1503" i="1"/>
  <c r="T507" i="1"/>
  <c r="T441" i="1"/>
  <c r="T1883" i="1"/>
  <c r="T1353" i="1"/>
  <c r="T1630" i="1"/>
  <c r="T1689" i="1"/>
  <c r="T1367" i="1"/>
  <c r="T1684" i="1"/>
  <c r="T3461" i="1"/>
  <c r="T1966" i="1"/>
  <c r="T1967" i="1"/>
  <c r="T2465" i="1"/>
  <c r="T2382" i="1"/>
  <c r="T3363" i="1"/>
  <c r="T3488" i="1"/>
  <c r="T1968" i="1"/>
  <c r="T2340" i="1"/>
  <c r="T2182" i="1"/>
  <c r="T2688" i="1"/>
  <c r="T2633" i="1"/>
  <c r="T2423" i="1"/>
  <c r="T2827" i="1"/>
  <c r="T2177" i="1"/>
  <c r="T3443" i="1"/>
  <c r="T3524" i="1"/>
  <c r="T2253" i="1"/>
  <c r="T2435" i="1"/>
  <c r="T2769" i="1"/>
  <c r="T442" i="1"/>
  <c r="T1605" i="1"/>
  <c r="T343" i="1"/>
  <c r="T933" i="1"/>
  <c r="T344" i="1"/>
  <c r="T610" i="1"/>
  <c r="T1224" i="1"/>
  <c r="T445" i="1"/>
  <c r="T1106" i="1"/>
  <c r="T345" i="1"/>
  <c r="T1073" i="1"/>
  <c r="T1357" i="1"/>
  <c r="T641" i="1"/>
  <c r="T103" i="1"/>
  <c r="T1877" i="1"/>
  <c r="T1554" i="1"/>
  <c r="T1042" i="1"/>
  <c r="T104" i="1"/>
  <c r="T105" i="1"/>
  <c r="T106" i="1"/>
  <c r="T2911" i="1"/>
  <c r="T3311" i="1"/>
  <c r="T2754" i="1"/>
  <c r="T2147" i="1"/>
  <c r="T2880" i="1"/>
  <c r="T3077" i="1"/>
  <c r="T3089" i="1"/>
  <c r="T2689" i="1"/>
  <c r="T3744" i="1"/>
  <c r="T2690" i="1"/>
  <c r="T2055" i="1"/>
  <c r="T2648" i="1"/>
  <c r="T3797" i="1"/>
  <c r="T2330" i="1"/>
  <c r="T2051" i="1"/>
  <c r="T3781" i="1"/>
  <c r="T3074" i="1"/>
  <c r="T3464" i="1"/>
  <c r="T2261" i="1"/>
  <c r="T2892" i="1"/>
  <c r="T3459" i="1"/>
  <c r="T2339" i="1"/>
  <c r="T3646" i="1"/>
  <c r="T2091" i="1"/>
  <c r="T3307" i="1"/>
  <c r="T2657" i="1"/>
  <c r="T2951" i="1"/>
  <c r="T1969" i="1"/>
  <c r="T3805" i="1"/>
  <c r="T1970" i="1"/>
  <c r="T2469" i="1"/>
  <c r="T2579" i="1"/>
  <c r="T2078" i="1"/>
  <c r="T4040" i="1"/>
  <c r="T2616" i="1"/>
  <c r="T3785" i="1"/>
  <c r="T2507" i="1"/>
  <c r="T2454" i="1"/>
  <c r="T3230" i="1"/>
  <c r="T1971" i="1"/>
  <c r="T3995" i="1"/>
  <c r="T2854" i="1"/>
  <c r="T2216" i="1"/>
  <c r="T3045" i="1"/>
  <c r="T3286" i="1"/>
  <c r="T2808" i="1"/>
  <c r="T3812" i="1"/>
  <c r="T2217" i="1"/>
  <c r="T3253" i="1"/>
  <c r="T3724" i="1"/>
  <c r="T3344" i="1"/>
  <c r="T3190" i="1"/>
  <c r="T3718" i="1"/>
  <c r="T3062" i="1"/>
  <c r="T2463" i="1"/>
  <c r="T2406" i="1"/>
  <c r="T2677" i="1"/>
  <c r="T2148" i="1"/>
  <c r="T3301" i="1"/>
  <c r="T2125" i="1"/>
  <c r="T3156" i="1"/>
  <c r="T2175" i="1"/>
  <c r="T2448" i="1"/>
  <c r="T3926" i="1"/>
  <c r="T3983" i="1"/>
  <c r="T3614" i="1"/>
  <c r="T3498" i="1"/>
  <c r="T3763" i="1"/>
  <c r="T2916" i="1"/>
  <c r="T2740" i="1"/>
  <c r="T1972" i="1"/>
  <c r="T3423" i="1"/>
  <c r="T3645" i="1"/>
  <c r="T3037" i="1"/>
  <c r="T2872" i="1"/>
  <c r="T3409" i="1"/>
  <c r="T3890" i="1"/>
  <c r="T2117" i="1"/>
  <c r="T2868" i="1"/>
  <c r="T2789" i="1"/>
  <c r="T2955" i="1"/>
  <c r="T3444" i="1"/>
  <c r="T2932" i="1"/>
  <c r="T2896" i="1"/>
  <c r="T3513" i="1"/>
  <c r="T3841" i="1"/>
  <c r="T3663" i="1"/>
  <c r="T3755" i="1"/>
  <c r="T2736" i="1"/>
  <c r="T2691" i="1"/>
  <c r="T1652" i="1"/>
  <c r="T640" i="1"/>
  <c r="T763" i="1"/>
  <c r="T346" i="1"/>
  <c r="T446" i="1"/>
  <c r="T347" i="1"/>
  <c r="T348" i="1"/>
  <c r="T495" i="1"/>
  <c r="T1150" i="1"/>
  <c r="T642" i="1"/>
  <c r="T349" i="1"/>
  <c r="T1893" i="1"/>
  <c r="T1588" i="1"/>
  <c r="T1445" i="1"/>
  <c r="T543" i="1"/>
  <c r="T1467" i="1"/>
  <c r="T1107" i="1"/>
  <c r="T577" i="1"/>
  <c r="T1506" i="1"/>
  <c r="T1179" i="1"/>
  <c r="T1879" i="1"/>
  <c r="T496" i="1"/>
  <c r="T512" i="1"/>
  <c r="T590" i="1"/>
  <c r="T1371" i="1"/>
  <c r="T1522" i="1"/>
  <c r="T789" i="1"/>
  <c r="T622" i="1"/>
  <c r="T896" i="1"/>
  <c r="T500" i="1"/>
  <c r="T684" i="1"/>
  <c r="T350" i="1"/>
  <c r="T716" i="1"/>
  <c r="T1457" i="1"/>
  <c r="T1098" i="1"/>
  <c r="T703" i="1"/>
  <c r="T830" i="1"/>
  <c r="T662" i="1"/>
  <c r="T1650" i="1"/>
  <c r="T1269" i="1"/>
  <c r="T1541" i="1"/>
  <c r="T964" i="1"/>
  <c r="T1643" i="1"/>
  <c r="T516" i="1"/>
  <c r="T743" i="1"/>
  <c r="T1204" i="1"/>
  <c r="T1559" i="1"/>
  <c r="T1192" i="1"/>
  <c r="T1499" i="1"/>
  <c r="T1525" i="1"/>
  <c r="T1469" i="1"/>
  <c r="T1787" i="1"/>
  <c r="T713" i="1"/>
  <c r="T1715" i="1"/>
  <c r="T1817" i="1"/>
  <c r="T1213" i="1"/>
  <c r="T1593" i="1"/>
  <c r="T559" i="1"/>
  <c r="T1662" i="1"/>
  <c r="T544" i="1"/>
  <c r="T1681" i="1"/>
  <c r="T1241" i="1"/>
  <c r="T1222" i="1"/>
  <c r="T351" i="1"/>
  <c r="T1149" i="1"/>
  <c r="T1869" i="1"/>
  <c r="T611" i="1"/>
  <c r="T730" i="1"/>
  <c r="T556" i="1"/>
  <c r="T467" i="1"/>
  <c r="T834" i="1"/>
  <c r="T1871" i="1"/>
  <c r="T1897" i="1"/>
  <c r="T434" i="1"/>
  <c r="T107" i="1"/>
  <c r="T1215" i="1"/>
  <c r="T108" i="1"/>
  <c r="T2861" i="1"/>
  <c r="T884" i="1"/>
  <c r="T1194" i="1"/>
  <c r="T1537" i="1"/>
  <c r="T532" i="1"/>
  <c r="T2823" i="1"/>
  <c r="T1641" i="1"/>
  <c r="T1611" i="1"/>
  <c r="T3436" i="1"/>
  <c r="T1178" i="1"/>
  <c r="T409" i="1"/>
  <c r="T1277" i="1"/>
  <c r="T917" i="1"/>
  <c r="T1857" i="1"/>
  <c r="T1020" i="1"/>
  <c r="T410" i="1"/>
  <c r="T1907" i="1"/>
  <c r="T411" i="1"/>
  <c r="T1422" i="1"/>
  <c r="T3196" i="1"/>
  <c r="T3491" i="1"/>
  <c r="T2539" i="1"/>
  <c r="T2190" i="1"/>
  <c r="T2098" i="1"/>
  <c r="T2683" i="1"/>
  <c r="T4003" i="1"/>
  <c r="T3050" i="1"/>
  <c r="T3837" i="1"/>
  <c r="T2310" i="1"/>
  <c r="T2191" i="1"/>
  <c r="T3092" i="1"/>
  <c r="T3528" i="1"/>
  <c r="T2281" i="1"/>
  <c r="T2634" i="1"/>
  <c r="T3420" i="1"/>
  <c r="T2989" i="1"/>
  <c r="T2749" i="1"/>
  <c r="T3746" i="1"/>
  <c r="T3735" i="1"/>
  <c r="T3161" i="1"/>
  <c r="T3354" i="1"/>
  <c r="T2453" i="1"/>
  <c r="T3027" i="1"/>
  <c r="T2875" i="1"/>
  <c r="T3129" i="1"/>
  <c r="T2449" i="1"/>
  <c r="T2210" i="1"/>
  <c r="T2910" i="1"/>
  <c r="T3122" i="1"/>
  <c r="T3194" i="1"/>
  <c r="T3783" i="1"/>
  <c r="T3097" i="1"/>
  <c r="T3252" i="1"/>
  <c r="T2881" i="1"/>
  <c r="T2178" i="1"/>
  <c r="T2882" i="1"/>
  <c r="T2766" i="1"/>
  <c r="T1973" i="1"/>
  <c r="T2354" i="1"/>
  <c r="T3168" i="1"/>
  <c r="T1889" i="1"/>
  <c r="T1474" i="1"/>
  <c r="T352" i="1"/>
  <c r="T1210" i="1"/>
  <c r="T940" i="1"/>
  <c r="T1461" i="1"/>
  <c r="T353" i="1"/>
  <c r="T1874" i="1"/>
  <c r="T566" i="1"/>
  <c r="T1452" i="1"/>
  <c r="T751" i="1"/>
  <c r="T1859" i="1"/>
  <c r="T429" i="1"/>
  <c r="T972" i="1"/>
  <c r="T1864" i="1"/>
  <c r="T1661" i="1"/>
  <c r="T354" i="1"/>
  <c r="T1184" i="1"/>
  <c r="T355" i="1"/>
  <c r="T1834" i="1"/>
  <c r="T2489" i="1"/>
  <c r="T3243" i="1"/>
  <c r="T3387" i="1"/>
  <c r="T3251" i="1"/>
  <c r="T3405" i="1"/>
  <c r="T2048" i="1"/>
  <c r="T2351" i="1"/>
  <c r="T2090" i="1"/>
  <c r="T2033" i="1"/>
  <c r="T3157" i="1"/>
  <c r="T2346" i="1"/>
  <c r="T2047" i="1"/>
  <c r="T2167" i="1"/>
  <c r="T2483" i="1"/>
  <c r="T3358" i="1"/>
  <c r="T2905" i="1"/>
  <c r="T2335" i="1"/>
  <c r="T2373" i="1"/>
  <c r="T2554" i="1"/>
  <c r="T3364" i="1"/>
  <c r="T2371" i="1"/>
  <c r="T2815" i="1"/>
  <c r="T2923" i="1"/>
  <c r="T3738" i="1"/>
  <c r="T3493" i="1"/>
  <c r="T3228" i="1"/>
  <c r="T2095" i="1"/>
  <c r="T2466" i="1"/>
  <c r="T2128" i="1"/>
  <c r="T2158" i="1"/>
  <c r="T3032" i="1"/>
  <c r="T2680" i="1"/>
  <c r="T2124" i="1"/>
  <c r="T3136" i="1"/>
  <c r="T3426" i="1"/>
  <c r="T2429" i="1"/>
  <c r="T2440" i="1"/>
  <c r="T2563" i="1"/>
  <c r="T2992" i="1"/>
  <c r="T2678" i="1"/>
  <c r="T2160" i="1"/>
  <c r="T2611" i="1"/>
  <c r="T2285" i="1"/>
  <c r="T2972" i="1"/>
  <c r="T3437" i="1"/>
  <c r="T2311" i="1"/>
  <c r="T2236" i="1"/>
  <c r="T3799" i="1"/>
  <c r="T3449" i="1"/>
  <c r="T2711" i="1"/>
  <c r="T2639" i="1"/>
  <c r="T2702" i="1"/>
  <c r="T2895" i="1"/>
  <c r="T2107" i="1"/>
  <c r="T2455" i="1"/>
  <c r="T3026" i="1"/>
  <c r="T2450" i="1"/>
  <c r="T3749" i="1"/>
  <c r="T3495" i="1"/>
  <c r="T2347" i="1"/>
  <c r="T3445" i="1"/>
  <c r="T2274" i="1"/>
  <c r="T2296" i="1"/>
  <c r="T3469" i="1"/>
  <c r="T3693" i="1"/>
  <c r="T2783" i="1"/>
  <c r="T2244" i="1"/>
  <c r="T2075" i="1"/>
  <c r="T3180" i="1"/>
  <c r="T2860" i="1"/>
  <c r="T2482" i="1"/>
  <c r="T3103" i="1"/>
  <c r="T2451" i="1"/>
  <c r="T3306" i="1"/>
  <c r="T2412" i="1"/>
  <c r="T2603" i="1"/>
  <c r="T2290" i="1"/>
  <c r="T3023" i="1"/>
  <c r="T2306" i="1"/>
  <c r="T1974" i="1"/>
  <c r="T2072" i="1"/>
  <c r="T3517" i="1"/>
  <c r="T3298" i="1"/>
  <c r="T3093" i="1"/>
  <c r="T3967" i="1"/>
  <c r="T3772" i="1"/>
  <c r="T3212" i="1"/>
  <c r="T2433" i="1"/>
  <c r="T3621" i="1"/>
  <c r="T2039" i="1"/>
  <c r="T2303" i="1"/>
  <c r="T3162" i="1"/>
  <c r="T3553" i="1"/>
  <c r="T3527" i="1"/>
  <c r="T2480" i="1"/>
  <c r="T3152" i="1"/>
  <c r="T2581" i="1"/>
  <c r="T2333" i="1"/>
  <c r="T3801" i="1"/>
  <c r="T2738" i="1"/>
  <c r="T3321" i="1"/>
  <c r="T3729" i="1"/>
  <c r="T2041" i="1"/>
  <c r="T2922" i="1"/>
  <c r="T2030" i="1"/>
  <c r="T3158" i="1"/>
  <c r="T3882" i="1"/>
  <c r="T2929" i="1"/>
  <c r="T2042" i="1"/>
  <c r="T2703" i="1"/>
  <c r="T3384" i="1"/>
  <c r="T2828" i="1"/>
  <c r="T2192" i="1"/>
  <c r="T2784" i="1"/>
  <c r="T2278" i="1"/>
  <c r="T3388" i="1"/>
  <c r="T2297" i="1"/>
  <c r="T3035" i="1"/>
  <c r="T2254" i="1"/>
  <c r="T2233" i="1"/>
  <c r="T3643" i="1"/>
  <c r="T3178" i="1"/>
  <c r="T2709" i="1"/>
  <c r="T2582" i="1"/>
  <c r="T1975" i="1"/>
  <c r="T2585" i="1"/>
  <c r="T3578" i="1"/>
  <c r="T2081" i="1"/>
  <c r="T1976" i="1"/>
  <c r="T2945" i="1"/>
  <c r="T2353" i="1"/>
  <c r="T2566" i="1"/>
  <c r="T3573" i="1"/>
  <c r="T1977" i="1"/>
  <c r="T2298" i="1"/>
  <c r="T3782" i="1"/>
  <c r="T2268" i="1"/>
  <c r="T3470" i="1"/>
  <c r="T2930" i="1"/>
  <c r="T3244" i="1"/>
  <c r="T2077" i="1"/>
  <c r="T3686" i="1"/>
  <c r="T2572" i="1"/>
  <c r="T2208" i="1"/>
  <c r="T2790" i="1"/>
  <c r="T3992" i="1"/>
  <c r="T2325" i="1"/>
  <c r="T3406" i="1"/>
  <c r="T2262" i="1"/>
  <c r="T2193" i="1"/>
  <c r="T2444" i="1"/>
  <c r="T2708" i="1"/>
  <c r="T2255" i="1"/>
  <c r="T3071" i="1"/>
  <c r="T3897" i="1"/>
  <c r="T2263" i="1"/>
  <c r="T2682" i="1"/>
  <c r="T2540" i="1"/>
  <c r="T3902" i="1"/>
  <c r="T3225" i="1"/>
  <c r="T2588" i="1"/>
  <c r="T2523" i="1"/>
  <c r="T3198" i="1"/>
  <c r="T3577" i="1"/>
  <c r="T2490" i="1"/>
  <c r="T2069" i="1"/>
  <c r="T2726" i="1"/>
  <c r="T1978" i="1"/>
  <c r="T2025" i="1"/>
  <c r="T2205" i="1"/>
  <c r="T2798" i="1"/>
  <c r="T2503" i="1"/>
  <c r="T2573" i="1"/>
  <c r="T2362" i="1"/>
  <c r="T2152" i="1"/>
  <c r="T3008" i="1"/>
  <c r="T2023" i="1"/>
  <c r="T1979" i="1"/>
  <c r="T2623" i="1"/>
  <c r="T3181" i="1"/>
  <c r="T2518" i="1"/>
  <c r="T3112" i="1"/>
  <c r="T2377" i="1"/>
  <c r="T3904" i="1"/>
  <c r="T1980" i="1"/>
  <c r="T2673" i="1"/>
  <c r="T3607" i="1"/>
  <c r="T3825" i="1"/>
  <c r="T2565" i="1"/>
  <c r="T3020" i="1"/>
  <c r="T2984" i="1"/>
  <c r="T2510" i="1"/>
  <c r="T2100" i="1"/>
  <c r="T2317" i="1"/>
  <c r="T2920" i="1"/>
  <c r="T1981" i="1"/>
  <c r="T3313" i="1"/>
  <c r="T3569" i="1"/>
  <c r="T2079" i="1"/>
  <c r="T2764" i="1"/>
  <c r="T3883" i="1"/>
  <c r="T3340" i="1"/>
  <c r="T2852" i="1"/>
  <c r="T2497" i="1"/>
  <c r="T1982" i="1"/>
  <c r="T3471" i="1"/>
  <c r="T2491" i="1"/>
  <c r="T1983" i="1"/>
  <c r="T3247" i="1"/>
  <c r="T2019" i="1"/>
  <c r="T2174" i="1"/>
  <c r="T2725" i="1"/>
  <c r="T3572" i="1"/>
  <c r="T2213" i="1"/>
  <c r="T2886" i="1"/>
  <c r="T3589" i="1"/>
  <c r="T2501" i="1"/>
  <c r="T2442" i="1"/>
  <c r="T2834" i="1"/>
  <c r="T1984" i="1"/>
  <c r="T2422" i="1"/>
  <c r="T3472" i="1"/>
  <c r="T2857" i="1"/>
  <c r="T1985" i="1"/>
  <c r="T2913" i="1"/>
  <c r="T2071" i="1"/>
  <c r="T2661" i="1"/>
  <c r="T3021" i="1"/>
  <c r="T2679" i="1"/>
  <c r="T2194" i="1"/>
  <c r="T2557" i="1"/>
  <c r="T3539" i="1"/>
  <c r="T2640" i="1"/>
  <c r="T2404" i="1"/>
  <c r="T1986" i="1"/>
  <c r="T3831" i="1"/>
  <c r="T3971" i="1"/>
  <c r="T1987" i="1"/>
  <c r="T2836" i="1"/>
  <c r="T2813" i="1"/>
  <c r="T2919" i="1"/>
  <c r="T3773" i="1"/>
  <c r="T3675" i="1"/>
  <c r="T2226" i="1"/>
  <c r="T3681" i="1"/>
  <c r="T3453" i="1"/>
  <c r="T2149" i="1"/>
  <c r="T2136" i="1"/>
  <c r="T3844" i="1"/>
  <c r="T3593" i="1"/>
  <c r="T3355" i="1"/>
  <c r="T3403" i="1"/>
  <c r="T3840" i="1"/>
  <c r="T3583" i="1"/>
  <c r="T3865" i="1"/>
  <c r="T2479" i="1"/>
  <c r="T2369" i="1"/>
  <c r="T2452" i="1"/>
  <c r="T3419" i="1"/>
  <c r="T2195" i="1"/>
  <c r="T3309" i="1"/>
  <c r="T3068" i="1"/>
  <c r="T3667" i="1"/>
  <c r="T3893" i="1"/>
  <c r="T2338" i="1"/>
  <c r="T1988" i="1"/>
  <c r="T2196" i="1"/>
  <c r="T3067" i="1"/>
  <c r="T2541" i="1"/>
  <c r="T3138" i="1"/>
  <c r="T3047" i="1"/>
  <c r="T3438" i="1"/>
  <c r="T3609" i="1"/>
  <c r="T3229" i="1"/>
  <c r="T3575" i="1"/>
  <c r="T3730" i="1"/>
  <c r="T3100" i="1"/>
  <c r="T2129" i="1"/>
  <c r="T3703" i="1"/>
  <c r="T3435" i="1"/>
  <c r="T3299" i="1"/>
  <c r="T3041" i="1"/>
  <c r="T3429" i="1"/>
  <c r="T3725" i="1"/>
  <c r="T2643" i="1"/>
  <c r="T1989" i="1"/>
  <c r="T1990" i="1"/>
  <c r="T2755" i="1"/>
  <c r="T3356" i="1"/>
  <c r="T2867" i="1"/>
  <c r="T2380" i="1"/>
  <c r="T2658" i="1"/>
  <c r="T2712" i="1"/>
  <c r="T2140" i="1"/>
  <c r="T2650" i="1"/>
  <c r="T2794" i="1"/>
  <c r="T1991" i="1"/>
  <c r="T2511" i="1"/>
  <c r="T2275" i="1"/>
  <c r="T2570" i="1"/>
  <c r="T3813" i="1"/>
  <c r="T2715" i="1"/>
  <c r="T2122" i="1"/>
  <c r="T2223" i="1"/>
  <c r="T1992" i="1"/>
  <c r="T3214" i="1"/>
  <c r="T2931" i="1"/>
  <c r="T2415" i="1"/>
  <c r="T1993" i="1"/>
  <c r="T1994" i="1"/>
  <c r="T2935" i="1"/>
  <c r="T2251" i="1"/>
  <c r="T2155" i="1"/>
  <c r="T3766" i="1"/>
  <c r="T1995" i="1"/>
  <c r="T3079" i="1"/>
  <c r="T2286" i="1"/>
  <c r="T2692" i="1"/>
  <c r="T2331" i="1"/>
  <c r="T3182" i="1"/>
  <c r="T2214" i="1"/>
  <c r="T3505" i="1"/>
  <c r="T1996" i="1"/>
  <c r="T3446" i="1"/>
  <c r="T3233" i="1"/>
  <c r="T3404" i="1"/>
  <c r="T3713" i="1"/>
  <c r="T2460" i="1"/>
  <c r="T3685" i="1"/>
  <c r="T3816" i="1"/>
  <c r="T3455" i="1"/>
  <c r="T3248" i="1"/>
  <c r="T3329" i="1"/>
  <c r="T2624" i="1"/>
  <c r="T2358" i="1"/>
  <c r="T2593" i="1"/>
  <c r="T1997" i="1"/>
  <c r="T2099" i="1"/>
  <c r="T2365" i="1"/>
  <c r="T3109" i="1"/>
  <c r="T2321" i="1"/>
  <c r="T2332" i="1"/>
  <c r="T2606" i="1"/>
  <c r="T2315" i="1"/>
  <c r="T1998" i="1"/>
  <c r="T2710" i="1"/>
  <c r="T3069" i="1"/>
  <c r="T1999" i="1"/>
  <c r="T2108" i="1"/>
  <c r="T2029" i="1"/>
  <c r="T3619" i="1"/>
  <c r="T2492" i="1"/>
  <c r="T2849" i="1"/>
  <c r="T2378" i="1"/>
  <c r="T3662" i="1"/>
  <c r="T2655" i="1"/>
  <c r="T2118" i="1"/>
  <c r="T3484" i="1"/>
  <c r="T2604" i="1"/>
  <c r="T2873" i="1"/>
  <c r="T2982" i="1"/>
  <c r="T2112" i="1"/>
  <c r="T3104" i="1"/>
  <c r="T3316" i="1"/>
  <c r="T2000" i="1"/>
  <c r="T2426" i="1"/>
  <c r="T2700" i="1"/>
  <c r="T2245" i="1"/>
  <c r="T2001" i="1"/>
  <c r="T3473" i="1"/>
  <c r="T2026" i="1"/>
  <c r="T2002" i="1"/>
  <c r="T3088" i="1"/>
  <c r="T2003" i="1"/>
  <c r="T3969" i="1"/>
  <c r="T2853" i="1"/>
  <c r="T3142" i="1"/>
  <c r="T3236" i="1"/>
  <c r="T2902" i="1"/>
  <c r="T3408" i="1"/>
  <c r="T2119" i="1"/>
  <c r="T3430" i="1"/>
  <c r="T2036" i="1"/>
  <c r="T3800" i="1"/>
  <c r="T3424" i="1"/>
  <c r="T2960" i="1"/>
  <c r="T3389" i="1"/>
  <c r="T3221" i="1"/>
  <c r="T2804" i="1"/>
  <c r="T2405" i="1"/>
  <c r="T2937" i="1"/>
  <c r="T3866" i="1"/>
  <c r="T3474" i="1"/>
  <c r="T2567" i="1"/>
  <c r="T2034" i="1"/>
  <c r="T3775" i="1"/>
  <c r="T3046" i="1"/>
  <c r="T3826" i="1"/>
  <c r="T3478" i="1"/>
  <c r="T2653" i="1"/>
  <c r="T2004" i="1"/>
  <c r="T3683" i="1"/>
  <c r="T3743" i="1"/>
  <c r="T3551" i="1"/>
  <c r="T3625" i="1"/>
  <c r="T2005" i="1"/>
  <c r="T2161" i="1"/>
  <c r="T2751" i="1"/>
  <c r="T3359" i="1"/>
  <c r="T3231" i="1"/>
  <c r="T2197" i="1"/>
  <c r="T3056" i="1"/>
  <c r="T2637" i="1"/>
  <c r="T2918" i="1"/>
  <c r="T2043" i="1"/>
  <c r="T3266" i="1"/>
  <c r="T2612" i="1"/>
  <c r="T2416" i="1"/>
  <c r="T2312" i="1"/>
  <c r="T2006" i="1"/>
  <c r="T356" i="1"/>
  <c r="T414" i="1"/>
  <c r="T531" i="1"/>
  <c r="T1855" i="1"/>
  <c r="T1595" i="1"/>
  <c r="T1759" i="1"/>
  <c r="T1223" i="1"/>
  <c r="T1768" i="1"/>
  <c r="T357" i="1"/>
  <c r="T1725" i="1"/>
  <c r="T1316" i="1"/>
  <c r="T443" i="1"/>
  <c r="T1284" i="1"/>
  <c r="T358" i="1"/>
  <c r="T1072" i="1"/>
  <c r="T359" i="1"/>
  <c r="T1549" i="1"/>
  <c r="T612" i="1"/>
  <c r="T1243" i="1"/>
  <c r="T1301" i="1"/>
  <c r="T2094" i="1"/>
  <c r="T2542" i="1"/>
  <c r="T2007" i="1"/>
  <c r="T2543" i="1"/>
  <c r="T3932" i="1"/>
  <c r="T2120" i="1"/>
  <c r="T3796" i="1"/>
  <c r="T3167" i="1"/>
  <c r="T2676" i="1"/>
  <c r="T2973" i="1"/>
  <c r="T2141" i="1"/>
  <c r="T2336" i="1"/>
  <c r="T2008" i="1"/>
  <c r="T2983" i="1"/>
  <c r="T2265" i="1"/>
  <c r="T2544" i="1"/>
  <c r="T2899" i="1"/>
  <c r="T3135" i="1"/>
  <c r="T2009" i="1"/>
  <c r="T2462" i="1"/>
  <c r="T2493" i="1"/>
  <c r="T3574" i="1"/>
  <c r="T2907" i="1"/>
  <c r="T2172" i="1"/>
  <c r="T2282" i="1"/>
  <c r="T3076" i="1"/>
  <c r="T2010" i="1"/>
  <c r="T3590" i="1"/>
  <c r="T3457" i="1"/>
  <c r="T2438" i="1"/>
  <c r="T2393" i="1"/>
  <c r="T2938" i="1"/>
  <c r="T3042" i="1"/>
  <c r="T3017" i="1"/>
  <c r="T3586" i="1"/>
  <c r="T2978" i="1"/>
  <c r="T3584" i="1"/>
  <c r="T2669" i="1"/>
  <c r="T2266" i="1"/>
  <c r="T2064" i="1"/>
  <c r="T2893" i="1"/>
  <c r="T3213" i="1"/>
  <c r="T3267" i="1"/>
  <c r="T3440" i="1"/>
  <c r="T3396" i="1"/>
  <c r="T3463" i="1"/>
  <c r="T2787" i="1"/>
  <c r="T2052" i="1"/>
  <c r="T3700" i="1"/>
  <c r="T2829" i="1"/>
  <c r="T2956" i="1"/>
  <c r="T2162" i="1"/>
  <c r="T3300" i="1"/>
  <c r="T2085" i="1"/>
  <c r="T2894" i="1"/>
  <c r="T3336" i="1"/>
  <c r="T3555" i="1"/>
  <c r="T2486" i="1"/>
  <c r="T3302" i="1"/>
  <c r="T3832" i="1"/>
  <c r="T3980" i="1"/>
  <c r="T2841" i="1"/>
  <c r="T3597" i="1"/>
  <c r="T3094" i="1"/>
  <c r="T3688" i="1"/>
  <c r="T2276" i="1"/>
  <c r="T2374" i="1"/>
  <c r="T2396" i="1"/>
  <c r="T3709" i="1"/>
  <c r="T2156" i="1"/>
  <c r="T3919" i="1"/>
  <c r="T3881" i="1"/>
  <c r="T2580" i="1"/>
  <c r="T2163" i="1"/>
  <c r="T2991" i="1"/>
  <c r="T2337" i="1"/>
  <c r="T2395" i="1"/>
  <c r="T3418" i="1"/>
  <c r="T4004" i="1"/>
  <c r="T2157" i="1"/>
  <c r="T1386" i="1"/>
  <c r="T1338" i="1"/>
  <c r="T1403" i="1"/>
  <c r="T1444" i="1"/>
  <c r="T1531" i="1"/>
  <c r="T360" i="1"/>
  <c r="T1701" i="1"/>
  <c r="T1491" i="1"/>
  <c r="T837" i="1"/>
  <c r="T1623" i="1"/>
  <c r="T1574" i="1"/>
  <c r="T1599" i="1"/>
  <c r="T1572" i="1"/>
  <c r="T361" i="1"/>
  <c r="T1056" i="1"/>
  <c r="T362" i="1"/>
  <c r="T363" i="1"/>
  <c r="T1404" i="1"/>
  <c r="T1090" i="1"/>
  <c r="T934" i="1"/>
  <c r="T2494" i="1"/>
  <c r="T2625" i="1"/>
  <c r="T2106" i="1"/>
  <c r="T3512" i="1"/>
  <c r="T3057" i="1"/>
  <c r="T2476" i="1"/>
  <c r="T3268" i="1"/>
  <c r="T3466" i="1"/>
  <c r="T2209" i="1"/>
  <c r="T2855" i="1"/>
  <c r="T2370" i="1"/>
  <c r="T2947" i="1"/>
  <c r="T2201" i="1"/>
  <c r="T2011" i="1"/>
  <c r="T2705" i="1"/>
  <c r="T2012" i="1"/>
  <c r="T2013" i="1"/>
  <c r="T3070" i="1"/>
  <c r="T2413" i="1"/>
  <c r="T3177" i="1"/>
  <c r="T2800" i="1"/>
  <c r="T2014" i="1"/>
  <c r="T2015" i="1"/>
  <c r="T3640" i="1"/>
  <c r="T2946" i="1"/>
  <c r="T2837" i="1"/>
  <c r="T2016" i="1"/>
  <c r="T2070" i="1"/>
  <c r="T2742" i="1"/>
  <c r="T3613" i="1"/>
  <c r="T2628" i="1"/>
  <c r="T2528" i="1"/>
  <c r="T3269" i="1"/>
  <c r="T2914" i="1"/>
  <c r="T2305" i="1"/>
  <c r="T3458" i="1"/>
  <c r="T3130" i="1"/>
  <c r="T3670" i="1"/>
  <c r="T2981" i="1"/>
  <c r="T2076" i="1"/>
  <c r="T838" i="1"/>
  <c r="T1169" i="1"/>
  <c r="T364" i="1"/>
  <c r="T365" i="1"/>
  <c r="T717" i="1"/>
  <c r="T1878" i="1"/>
  <c r="T935" i="1"/>
  <c r="T1023" i="1"/>
  <c r="T444" i="1"/>
  <c r="T1916" i="1"/>
  <c r="T1006" i="1"/>
  <c r="T1209" i="1"/>
  <c r="T1208" i="1"/>
  <c r="T1368" i="1"/>
  <c r="T366" i="1"/>
  <c r="T1590" i="1"/>
  <c r="T367" i="1"/>
  <c r="T430" i="1"/>
  <c r="T572" i="1"/>
  <c r="T1717" i="1"/>
  <c r="T2017" i="1"/>
  <c r="T2234" i="1"/>
  <c r="T3308" i="1"/>
  <c r="T4001" i="1"/>
  <c r="T2909" i="1"/>
  <c r="T2186" i="1"/>
  <c r="T3592" i="1"/>
  <c r="T2020" i="1"/>
  <c r="T3241" i="1"/>
  <c r="T2772" i="1"/>
  <c r="T3910" i="1"/>
  <c r="T2717" i="1"/>
  <c r="T3615" i="1"/>
  <c r="T2583" i="1"/>
  <c r="T2933" i="1"/>
  <c r="T2693" i="1"/>
  <c r="T2830" i="1"/>
  <c r="T2651" i="1"/>
  <c r="T3240" i="1"/>
  <c r="T3679" i="1"/>
  <c r="T2018" i="1"/>
  <c r="T2061" i="1"/>
  <c r="T3906" i="1"/>
  <c r="T2697" i="1"/>
  <c r="T2594" i="1"/>
  <c r="T3176" i="1"/>
  <c r="T2883" i="1"/>
  <c r="T3734" i="1"/>
  <c r="T3036" i="1"/>
  <c r="T2348" i="1"/>
  <c r="T2166" i="1"/>
  <c r="T2235" i="1"/>
  <c r="T4110" i="1"/>
  <c r="T1374" i="1"/>
  <c r="T1633" i="1"/>
  <c r="T1619" i="1"/>
  <c r="T1811" i="1"/>
  <c r="T1068" i="1"/>
  <c r="T1126" i="1"/>
  <c r="T1545" i="1"/>
  <c r="T1548" i="1"/>
  <c r="T1331" i="1"/>
  <c r="T1196" i="1"/>
  <c r="T1751" i="1"/>
  <c r="T677" i="1"/>
  <c r="T518" i="1"/>
  <c r="T1547" i="1"/>
  <c r="T1108" i="1"/>
  <c r="T508" i="1"/>
  <c r="T1271" i="1"/>
  <c r="T1057" i="1"/>
  <c r="T545" i="1"/>
  <c r="T1568" i="1"/>
  <c r="T1260" i="1"/>
  <c r="T482" i="1"/>
  <c r="T368" i="1"/>
  <c r="T968" i="1"/>
  <c r="T1686" i="1"/>
  <c r="T812" i="1"/>
  <c r="T1479" i="1"/>
  <c r="T668" i="1"/>
  <c r="T1186" i="1"/>
  <c r="T1520" i="1"/>
  <c r="T1119" i="1"/>
  <c r="T109" i="1"/>
  <c r="T110" i="1"/>
  <c r="T111" i="1"/>
  <c r="T112" i="1"/>
  <c r="T1862" i="1"/>
  <c r="T1249" i="1"/>
  <c r="T561" i="1"/>
  <c r="T113" i="1"/>
  <c r="T1486" i="1"/>
  <c r="T1251" i="1"/>
  <c r="T114" i="1"/>
  <c r="T115" i="1"/>
  <c r="T116" i="1"/>
  <c r="T117" i="1"/>
  <c r="T118" i="1"/>
  <c r="T1033" i="1"/>
  <c r="T1688" i="1"/>
  <c r="T1008" i="1"/>
  <c r="T1556" i="1"/>
  <c r="T1738" i="1"/>
  <c r="T369" i="1"/>
  <c r="T1625" i="1"/>
  <c r="T1187" i="1"/>
  <c r="T1261" i="1"/>
  <c r="T1427" i="1"/>
  <c r="T1563" i="1"/>
  <c r="T1740" i="1"/>
  <c r="T973" i="1"/>
  <c r="T1275" i="1"/>
  <c r="T892" i="1"/>
  <c r="T1846" i="1"/>
  <c r="T370" i="1"/>
  <c r="T524" i="1"/>
  <c r="T1456" i="1"/>
  <c r="T1894" i="1"/>
  <c r="T1527" i="1"/>
  <c r="T1372" i="1"/>
  <c r="T691" i="1"/>
  <c r="T1155" i="1"/>
  <c r="T1774" i="1"/>
  <c r="T456" i="1"/>
  <c r="T1405" i="1"/>
  <c r="T1766" i="1"/>
  <c r="T741" i="1"/>
  <c r="T371" i="1"/>
  <c r="T719" i="1"/>
  <c r="T678" i="1"/>
  <c r="T1037" i="1"/>
  <c r="T1276" i="1"/>
  <c r="T372" i="1"/>
  <c r="T1360" i="1"/>
  <c r="T1470" i="1"/>
  <c r="T1526" i="1"/>
  <c r="T1406" i="1"/>
  <c r="T725" i="1"/>
  <c r="T936" i="1"/>
  <c r="T1485" i="1"/>
  <c r="T1082" i="1"/>
  <c r="T373" i="1"/>
  <c r="T374" i="1"/>
  <c r="T463" i="1"/>
  <c r="T1539" i="1"/>
  <c r="T1440" i="1"/>
  <c r="T1824" i="1"/>
  <c r="T375" i="1"/>
  <c r="T1915" i="1"/>
  <c r="T1473" i="1"/>
  <c r="T613" i="1"/>
  <c r="T690" i="1"/>
  <c r="T913" i="1"/>
  <c r="T376" i="1"/>
  <c r="T1762" i="1"/>
  <c r="T377" i="1"/>
  <c r="T704" i="1"/>
  <c r="T1168" i="1"/>
  <c r="T1181" i="1"/>
  <c r="T378" i="1"/>
  <c r="T1540" i="1"/>
  <c r="T831" i="1"/>
  <c r="T416" i="1"/>
  <c r="T595" i="1"/>
  <c r="T379" i="1"/>
  <c r="T380" i="1"/>
  <c r="T1657" i="1"/>
  <c r="T381" i="1"/>
  <c r="T517" i="1"/>
  <c r="T1735" i="1"/>
  <c r="T1659" i="1"/>
  <c r="T1011" i="1"/>
  <c r="T772" i="1"/>
  <c r="T1164" i="1"/>
  <c r="T382" i="1"/>
  <c r="T1307" i="1"/>
  <c r="T1510" i="1"/>
  <c r="T826" i="1"/>
  <c r="T1655" i="1"/>
  <c r="T1425" i="1"/>
  <c r="T1342" i="1"/>
  <c r="T579" i="1"/>
  <c r="T918" i="1"/>
  <c r="T1615" i="1"/>
  <c r="T1908" i="1"/>
  <c r="T1733" i="1"/>
  <c r="T383" i="1"/>
  <c r="T1842" i="1"/>
  <c r="T1003" i="1"/>
  <c r="T1428" i="1"/>
  <c r="T1039" i="1"/>
  <c r="T1575" i="1"/>
  <c r="T1212" i="1"/>
  <c r="T1596" i="1"/>
  <c r="T1756" i="1"/>
  <c r="T1309" i="1"/>
  <c r="T1736" i="1"/>
  <c r="T1397" i="1"/>
  <c r="T1777" i="1"/>
  <c r="T1071" i="1"/>
  <c r="T384" i="1"/>
  <c r="T1217" i="1"/>
  <c r="T1597" i="1"/>
  <c r="T1278" i="1"/>
  <c r="T451" i="1"/>
  <c r="T705" i="1"/>
  <c r="T1757" i="1"/>
  <c r="T1552" i="1"/>
  <c r="T385" i="1"/>
  <c r="T1868" i="1"/>
  <c r="T1551" i="1"/>
  <c r="T630" i="1"/>
  <c r="T1778" i="1"/>
  <c r="T1041" i="1"/>
  <c r="T1409" i="1"/>
  <c r="T679" i="1"/>
  <c r="T987" i="1"/>
  <c r="T457" i="1"/>
  <c r="T706" i="1"/>
  <c r="T1302" i="1"/>
  <c r="T1201" i="1"/>
  <c r="T1656" i="1"/>
  <c r="T1349" i="1"/>
  <c r="T386" i="1"/>
  <c r="T980" i="1"/>
  <c r="T387" i="1"/>
  <c r="T487" i="1"/>
  <c r="T1502" i="1"/>
  <c r="T945" i="1"/>
  <c r="T1373" i="1"/>
  <c r="T890" i="1"/>
  <c r="T1553" i="1"/>
  <c r="T893" i="1"/>
  <c r="T1899" i="1"/>
  <c r="T388" i="1"/>
  <c r="T974" i="1"/>
  <c r="T1262" i="1"/>
  <c r="T389" i="1"/>
  <c r="T1334" i="1"/>
  <c r="T1697" i="1"/>
  <c r="T390" i="1"/>
  <c r="T1543" i="1"/>
  <c r="T391" i="1"/>
  <c r="T1327" i="1"/>
  <c r="T1671" i="1"/>
  <c r="T1009" i="1"/>
  <c r="T1772" i="1"/>
  <c r="T1838" i="1"/>
  <c r="T1449" i="1"/>
  <c r="T1471" i="1"/>
  <c r="T1881" i="1"/>
  <c r="T1728" i="1"/>
  <c r="T773" i="1"/>
  <c r="T683" i="1"/>
  <c r="T392" i="1"/>
  <c r="T1775" i="1"/>
  <c r="T509" i="1"/>
  <c r="T1362" i="1"/>
  <c r="T1075" i="1"/>
  <c r="T1567" i="1"/>
  <c r="T585" i="1"/>
  <c r="T573" i="1"/>
  <c r="T393" i="1"/>
  <c r="T1776" i="1"/>
  <c r="T1634" i="1"/>
  <c r="T394" i="1"/>
  <c r="T1564" i="1"/>
  <c r="T1863" i="1"/>
  <c r="T1637" i="1"/>
  <c r="T1110" i="1"/>
  <c r="T1109" i="1"/>
  <c r="T1137" i="1"/>
  <c r="T395" i="1"/>
  <c r="T1099" i="1"/>
  <c r="T999" i="1"/>
  <c r="T1586" i="1"/>
  <c r="T841" i="1"/>
  <c r="T652" i="1"/>
  <c r="T1882" i="1"/>
  <c r="T937" i="1"/>
  <c r="T1752" i="1"/>
  <c r="T1550" i="1"/>
  <c r="T396" i="1"/>
  <c r="T764" i="1"/>
  <c r="T947" i="1"/>
  <c r="T1683" i="1"/>
  <c r="T1705" i="1"/>
  <c r="T397" i="1"/>
  <c r="T1378" i="1"/>
  <c r="T398" i="1"/>
  <c r="T653" i="1"/>
  <c r="T399" i="1"/>
  <c r="T1538" i="1"/>
  <c r="T1058" i="1"/>
  <c r="T1628" i="1"/>
  <c r="T742" i="1"/>
  <c r="T720" i="1"/>
  <c r="T1240" i="1"/>
  <c r="T400" i="1"/>
  <c r="T1432" i="1"/>
  <c r="T1242" i="1"/>
  <c r="T1163" i="1"/>
  <c r="T1481" i="1"/>
  <c r="T499" i="1"/>
  <c r="T1093" i="1"/>
  <c r="T1770" i="1"/>
  <c r="T1122" i="1"/>
  <c r="T1450" i="1"/>
  <c r="T401" i="1"/>
  <c r="T402" i="1"/>
  <c r="T955" i="1"/>
  <c r="T403" i="1"/>
  <c r="T404" i="1"/>
  <c r="T1691" i="1"/>
  <c r="T1407" i="1"/>
  <c r="T1622" i="1"/>
  <c r="T1329" i="1"/>
  <c r="T1902" i="1"/>
  <c r="T1062" i="1"/>
  <c r="T1050" i="1"/>
  <c r="T405" i="1"/>
  <c r="T1704" i="1"/>
  <c r="T1157" i="1"/>
  <c r="T546" i="1"/>
  <c r="T680" i="1"/>
  <c r="T3562" i="1"/>
  <c r="S3608" i="1"/>
  <c r="S2618" i="1"/>
  <c r="S2522" i="1"/>
  <c r="S3328" i="1"/>
  <c r="S2921" i="1"/>
  <c r="S2720" i="1"/>
  <c r="S2224" i="1"/>
  <c r="S2032" i="1"/>
  <c r="S3393" i="1"/>
  <c r="S2114" i="1"/>
  <c r="S3287" i="1"/>
  <c r="S3750" i="1"/>
  <c r="S3731" i="1"/>
  <c r="S2185" i="1"/>
  <c r="S2728" i="1"/>
  <c r="S2062" i="1"/>
  <c r="S2138" i="1"/>
  <c r="S2714" i="1"/>
  <c r="S3631" i="1"/>
  <c r="S2059" i="1"/>
  <c r="S2889" i="1"/>
  <c r="S3191" i="1"/>
  <c r="S3218" i="1"/>
  <c r="S2874" i="1"/>
  <c r="S3521" i="1"/>
  <c r="S3702" i="1"/>
  <c r="S3009" i="1"/>
  <c r="S2087" i="1"/>
  <c r="S3335" i="1"/>
  <c r="S2239" i="1"/>
  <c r="S1920" i="1"/>
  <c r="S2065" i="1"/>
  <c r="S2343" i="1"/>
  <c r="S3483" i="1"/>
  <c r="S3757" i="1"/>
  <c r="S3606" i="1"/>
  <c r="S3824" i="1"/>
  <c r="S2934" i="1"/>
  <c r="S3489" i="1"/>
  <c r="S2249" i="1"/>
  <c r="S1921" i="1"/>
  <c r="S3605" i="1"/>
  <c r="S3990" i="1"/>
  <c r="S1922" i="1"/>
  <c r="S3259" i="1"/>
  <c r="S2553" i="1"/>
  <c r="S2796" i="1"/>
  <c r="S2822" i="1"/>
  <c r="S1923" i="1"/>
  <c r="S1924" i="1"/>
  <c r="S3447" i="1"/>
  <c r="S3163" i="1"/>
  <c r="S2912" i="1"/>
  <c r="S2187" i="1"/>
  <c r="S3460" i="1"/>
  <c r="S2774" i="1"/>
  <c r="S2320" i="1"/>
  <c r="S2439" i="1"/>
  <c r="S2053" i="1"/>
  <c r="S2470" i="1"/>
  <c r="S3660" i="1"/>
  <c r="S3696" i="1"/>
  <c r="S3073" i="1"/>
  <c r="S3792" i="1"/>
  <c r="S2791" i="1"/>
  <c r="S3222" i="1"/>
  <c r="S3164" i="1"/>
  <c r="S3421" i="1"/>
  <c r="S2980" i="1"/>
  <c r="S3422" i="1"/>
  <c r="S3346" i="1"/>
  <c r="S2847" i="1"/>
  <c r="S1925" i="1"/>
  <c r="S3052" i="1"/>
  <c r="S3139" i="1"/>
  <c r="S3684" i="1"/>
  <c r="S4026" i="1"/>
  <c r="S4108" i="1"/>
  <c r="S3416" i="1"/>
  <c r="S2771" i="1"/>
  <c r="S3852" i="1"/>
  <c r="S2024" i="1"/>
  <c r="S2387" i="1"/>
  <c r="S1926" i="1"/>
  <c r="S3381" i="1"/>
  <c r="S2718" i="1"/>
  <c r="S2587" i="1"/>
  <c r="S2432" i="1"/>
  <c r="S3132" i="1"/>
  <c r="S2096" i="1"/>
  <c r="S3260" i="1"/>
  <c r="S2638" i="1"/>
  <c r="S2959" i="1"/>
  <c r="S2530" i="1"/>
  <c r="S3497" i="1"/>
  <c r="S3116" i="1"/>
  <c r="S2706" i="1"/>
  <c r="S2707" i="1"/>
  <c r="S2695" i="1"/>
  <c r="S1927" i="1"/>
  <c r="S1928" i="1"/>
  <c r="S3434" i="1"/>
  <c r="S2636" i="1"/>
  <c r="S3261" i="1"/>
  <c r="S2785" i="1"/>
  <c r="S2115" i="1"/>
  <c r="S2385" i="1"/>
  <c r="S3927" i="1"/>
  <c r="S3900" i="1"/>
  <c r="S3487" i="1"/>
  <c r="S3694" i="1"/>
  <c r="S2531" i="1"/>
  <c r="S3595" i="1"/>
  <c r="S2471" i="1"/>
  <c r="S3594" i="1"/>
  <c r="S3080" i="1"/>
  <c r="S2113" i="1"/>
  <c r="S3061" i="1"/>
  <c r="S2584" i="1"/>
  <c r="S485" i="1"/>
  <c r="S526" i="1"/>
  <c r="S2" i="1"/>
  <c r="S714" i="1"/>
  <c r="S3" i="1"/>
  <c r="S1501" i="1"/>
  <c r="S1285" i="1"/>
  <c r="S1089" i="1"/>
  <c r="S1043" i="1"/>
  <c r="S4" i="1"/>
  <c r="S5" i="1"/>
  <c r="S6" i="1"/>
  <c r="S1394" i="1"/>
  <c r="S7" i="1"/>
  <c r="S8" i="1"/>
  <c r="S1492" i="1"/>
  <c r="S9" i="1"/>
  <c r="S10" i="1"/>
  <c r="S1158" i="1"/>
  <c r="S1918" i="1"/>
  <c r="S11" i="1"/>
  <c r="S1431" i="1"/>
  <c r="S735" i="1"/>
  <c r="S12" i="1"/>
  <c r="S1693" i="1"/>
  <c r="S1346" i="1"/>
  <c r="S820" i="1"/>
  <c r="S13" i="1"/>
  <c r="S583" i="1"/>
  <c r="S915" i="1"/>
  <c r="S1648" i="1"/>
  <c r="S562" i="1"/>
  <c r="S459" i="1"/>
  <c r="S857" i="1"/>
  <c r="S1117" i="1"/>
  <c r="S450" i="1"/>
  <c r="S1270" i="1"/>
  <c r="S711" i="1"/>
  <c r="S14" i="1"/>
  <c r="S425" i="1"/>
  <c r="S119" i="1"/>
  <c r="S468" i="1"/>
  <c r="S1535" i="1"/>
  <c r="S120" i="1"/>
  <c r="S809" i="1"/>
  <c r="S121" i="1"/>
  <c r="S1880" i="1"/>
  <c r="S469" i="1"/>
  <c r="S1211" i="1"/>
  <c r="S1639" i="1"/>
  <c r="S1165" i="1"/>
  <c r="S426" i="1"/>
  <c r="S122" i="1"/>
  <c r="S123" i="1"/>
  <c r="S124" i="1"/>
  <c r="S1312" i="1"/>
  <c r="S125" i="1"/>
  <c r="S1798" i="1"/>
  <c r="S126" i="1"/>
  <c r="S1594" i="1"/>
  <c r="S1742" i="1"/>
  <c r="S1614" i="1"/>
  <c r="S127" i="1"/>
  <c r="S1763" i="1"/>
  <c r="S1183" i="1"/>
  <c r="S1283" i="1"/>
  <c r="S128" i="1"/>
  <c r="S1542" i="1"/>
  <c r="S129" i="1"/>
  <c r="S575" i="1"/>
  <c r="S768" i="1"/>
  <c r="S1252" i="1"/>
  <c r="S424" i="1"/>
  <c r="S130" i="1"/>
  <c r="S623" i="1"/>
  <c r="S131" i="1"/>
  <c r="S1814" i="1"/>
  <c r="S1416" i="1"/>
  <c r="S956" i="1"/>
  <c r="S132" i="1"/>
  <c r="S1677" i="1"/>
  <c r="S1872" i="1"/>
  <c r="S133" i="1"/>
  <c r="S1716" i="1"/>
  <c r="S1853" i="1"/>
  <c r="S1546" i="1"/>
  <c r="S134" i="1"/>
  <c r="S1524" i="1"/>
  <c r="S135" i="1"/>
  <c r="S136" i="1"/>
  <c r="S1665" i="1"/>
  <c r="S1827" i="1"/>
  <c r="S489" i="1"/>
  <c r="S539" i="1"/>
  <c r="S461" i="1"/>
  <c r="S693" i="1"/>
  <c r="S1865" i="1"/>
  <c r="S1466" i="1"/>
  <c r="S1053" i="1"/>
  <c r="S1566" i="1"/>
  <c r="S858" i="1"/>
  <c r="S137" i="1"/>
  <c r="S1484" i="1"/>
  <c r="S138" i="1"/>
  <c r="S139" i="1"/>
  <c r="S140" i="1"/>
  <c r="S904" i="1"/>
  <c r="S141" i="1"/>
  <c r="S142" i="1"/>
  <c r="S143" i="1"/>
  <c r="S757" i="1"/>
  <c r="S144" i="1"/>
  <c r="S1132" i="1"/>
  <c r="S145" i="1"/>
  <c r="S1801" i="1"/>
  <c r="S146" i="1"/>
  <c r="S147" i="1"/>
  <c r="S736" i="1"/>
  <c r="S148" i="1"/>
  <c r="S1660" i="1"/>
  <c r="S2797" i="1"/>
  <c r="S3038" i="1"/>
  <c r="S3072" i="1"/>
  <c r="S2399" i="1"/>
  <c r="S3084" i="1"/>
  <c r="S2506" i="1"/>
  <c r="S3988" i="1"/>
  <c r="S3535" i="1"/>
  <c r="S2246" i="1"/>
  <c r="S3049" i="1"/>
  <c r="S2665" i="1"/>
  <c r="S3383" i="1"/>
  <c r="S3827" i="1"/>
  <c r="S2151" i="1"/>
  <c r="S3184" i="1"/>
  <c r="S2745" i="1"/>
  <c r="S3585" i="1"/>
  <c r="S2744" i="1"/>
  <c r="S3842" i="1"/>
  <c r="S3504" i="1"/>
  <c r="S2716" i="1"/>
  <c r="S2779" i="1"/>
  <c r="S3920" i="1"/>
  <c r="S3205" i="1"/>
  <c r="S3207" i="1"/>
  <c r="S2987" i="1"/>
  <c r="S3635" i="1"/>
  <c r="S3499" i="1"/>
  <c r="S2996" i="1"/>
  <c r="S3650" i="1"/>
  <c r="S3678" i="1"/>
  <c r="S2596" i="1"/>
  <c r="S3806" i="1"/>
  <c r="S2809" i="1"/>
  <c r="S3711" i="1"/>
  <c r="S2845" i="1"/>
  <c r="S3652" i="1"/>
  <c r="S2950" i="1"/>
  <c r="S3669" i="1"/>
  <c r="S3721" i="1"/>
  <c r="S3712" i="1"/>
  <c r="S3291" i="1"/>
  <c r="S2220" i="1"/>
  <c r="S3102" i="1"/>
  <c r="S2589" i="1"/>
  <c r="S3911" i="1"/>
  <c r="S2890" i="1"/>
  <c r="S3804" i="1"/>
  <c r="S2467" i="1"/>
  <c r="S2608" i="1"/>
  <c r="S2739" i="1"/>
  <c r="S3270" i="1"/>
  <c r="S2277" i="1"/>
  <c r="S2256" i="1"/>
  <c r="S1929" i="1"/>
  <c r="S3518" i="1"/>
  <c r="S3226" i="1"/>
  <c r="S2134" i="1"/>
  <c r="S2879" i="1"/>
  <c r="S3808" i="1"/>
  <c r="S2300" i="1"/>
  <c r="S3227" i="1"/>
  <c r="S2109" i="1"/>
  <c r="S3568" i="1"/>
  <c r="S3912" i="1"/>
  <c r="S3479" i="1"/>
  <c r="S3974" i="1"/>
  <c r="S2995" i="1"/>
  <c r="S2664" i="1"/>
  <c r="S3232" i="1"/>
  <c r="S2552" i="1"/>
  <c r="S2548" i="1"/>
  <c r="S3014" i="1"/>
  <c r="S2602" i="1"/>
  <c r="S4024" i="1"/>
  <c r="S2228" i="1"/>
  <c r="S3085" i="1"/>
  <c r="S2164" i="1"/>
  <c r="S3964" i="1"/>
  <c r="S3039" i="1"/>
  <c r="S2727" i="1"/>
  <c r="S2414" i="1"/>
  <c r="S2820" i="1"/>
  <c r="S3330" i="1"/>
  <c r="S2287" i="1"/>
  <c r="S2569" i="1"/>
  <c r="S3051" i="1"/>
  <c r="S3556" i="1"/>
  <c r="S2502" i="1"/>
  <c r="S2656" i="1"/>
  <c r="S2313" i="1"/>
  <c r="S2731" i="1"/>
  <c r="S3059" i="1"/>
  <c r="S3373" i="1"/>
  <c r="S2221" i="1"/>
  <c r="S2424" i="1"/>
  <c r="S3179" i="1"/>
  <c r="S2218" i="1"/>
  <c r="S2939" i="1"/>
  <c r="S2832" i="1"/>
  <c r="S3365" i="1"/>
  <c r="S2743" i="1"/>
  <c r="S2092" i="1"/>
  <c r="S2334" i="1"/>
  <c r="S2342" i="1"/>
  <c r="S3334" i="1"/>
  <c r="S3770" i="1"/>
  <c r="S3002" i="1"/>
  <c r="S2446" i="1"/>
  <c r="S2732" i="1"/>
  <c r="S3121" i="1"/>
  <c r="S3427" i="1"/>
  <c r="S3172" i="1"/>
  <c r="S2862" i="1"/>
  <c r="S2525" i="1"/>
  <c r="S3166" i="1"/>
  <c r="S2417" i="1"/>
  <c r="S3793" i="1"/>
  <c r="S2456" i="1"/>
  <c r="S2609" i="1"/>
  <c r="S2252" i="1"/>
  <c r="S2985" i="1"/>
  <c r="S3353" i="1"/>
  <c r="S2247" i="1"/>
  <c r="S2941" i="1"/>
  <c r="S2527" i="1"/>
  <c r="S2241" i="1"/>
  <c r="S2477" i="1"/>
  <c r="S2550" i="1"/>
  <c r="S2940" i="1"/>
  <c r="S3315" i="1"/>
  <c r="S3099" i="1"/>
  <c r="S3379" i="1"/>
  <c r="S2734" i="1"/>
  <c r="S3485" i="1"/>
  <c r="S3262" i="1"/>
  <c r="S2684" i="1"/>
  <c r="S3106" i="1"/>
  <c r="S3011" i="1"/>
  <c r="S3159" i="1"/>
  <c r="S3601" i="1"/>
  <c r="S2601" i="1"/>
  <c r="S3939" i="1"/>
  <c r="S3877" i="1"/>
  <c r="S3024" i="1"/>
  <c r="S2685" i="1"/>
  <c r="S2057" i="1"/>
  <c r="S3892" i="1"/>
  <c r="S3401" i="1"/>
  <c r="S3820" i="1"/>
  <c r="S1930" i="1"/>
  <c r="S2131" i="1"/>
  <c r="S2180" i="1"/>
  <c r="S2954" i="1"/>
  <c r="S3016" i="1"/>
  <c r="S2831" i="1"/>
  <c r="S2735" i="1"/>
  <c r="S2524" i="1"/>
  <c r="S3372" i="1"/>
  <c r="S2752" i="1"/>
  <c r="S3031" i="1"/>
  <c r="S2519" i="1"/>
  <c r="S3604" i="1"/>
  <c r="S2642" i="1"/>
  <c r="S2457" i="1"/>
  <c r="S2801" i="1"/>
  <c r="S2803" i="1"/>
  <c r="S2284" i="1"/>
  <c r="S2267" i="1"/>
  <c r="S3560" i="1"/>
  <c r="S3452" i="1"/>
  <c r="S2204" i="1"/>
  <c r="S3411" i="1"/>
  <c r="S2632" i="1"/>
  <c r="S2430" i="1"/>
  <c r="S2352" i="1"/>
  <c r="S3273" i="1"/>
  <c r="S2066" i="1"/>
  <c r="S2133" i="1"/>
  <c r="S2103" i="1"/>
  <c r="S781" i="1"/>
  <c r="S1059" i="1"/>
  <c r="S952" i="1"/>
  <c r="S869" i="1"/>
  <c r="S1326" i="1"/>
  <c r="S476" i="1"/>
  <c r="S984" i="1"/>
  <c r="S149" i="1"/>
  <c r="S1288" i="1"/>
  <c r="S150" i="1"/>
  <c r="S1091" i="1"/>
  <c r="S1497" i="1"/>
  <c r="S1391" i="1"/>
  <c r="S151" i="1"/>
  <c r="S1253" i="1"/>
  <c r="S431" i="1"/>
  <c r="S152" i="1"/>
  <c r="S153" i="1"/>
  <c r="S1388" i="1"/>
  <c r="S154" i="1"/>
  <c r="S600" i="1"/>
  <c r="S155" i="1"/>
  <c r="S1790" i="1"/>
  <c r="S601" i="1"/>
  <c r="S1254" i="1"/>
  <c r="S435" i="1"/>
  <c r="S1340" i="1"/>
  <c r="S491" i="1"/>
  <c r="S1171" i="1"/>
  <c r="S1081" i="1"/>
  <c r="S873" i="1"/>
  <c r="S156" i="1"/>
  <c r="S1888" i="1"/>
  <c r="S520" i="1"/>
  <c r="S888" i="1"/>
  <c r="S576" i="1"/>
  <c r="S844" i="1"/>
  <c r="S157" i="1"/>
  <c r="S1361" i="1"/>
  <c r="S570" i="1"/>
  <c r="S723" i="1"/>
  <c r="S158" i="1"/>
  <c r="S159" i="1"/>
  <c r="S1083" i="1"/>
  <c r="S596" i="1"/>
  <c r="S1687" i="1"/>
  <c r="S867" i="1"/>
  <c r="S1626" i="1"/>
  <c r="S160" i="1"/>
  <c r="S161" i="1"/>
  <c r="S938" i="1"/>
  <c r="S1465" i="1"/>
  <c r="S1565" i="1"/>
  <c r="S1138" i="1"/>
  <c r="S525" i="1"/>
  <c r="S162" i="1"/>
  <c r="S1077" i="1"/>
  <c r="S163" i="1"/>
  <c r="S164" i="1"/>
  <c r="S1739" i="1"/>
  <c r="S1587" i="1"/>
  <c r="S1304" i="1"/>
  <c r="S602" i="1"/>
  <c r="S1851" i="1"/>
  <c r="S658" i="1"/>
  <c r="S1632" i="1"/>
  <c r="S465" i="1"/>
  <c r="S165" i="1"/>
  <c r="S166" i="1"/>
  <c r="S721" i="1"/>
  <c r="S167" i="1"/>
  <c r="S168" i="1"/>
  <c r="S169" i="1"/>
  <c r="S170" i="1"/>
  <c r="S643" i="1"/>
  <c r="S171" i="1"/>
  <c r="S423" i="1"/>
  <c r="S839" i="1"/>
  <c r="S1235" i="1"/>
  <c r="S1392" i="1"/>
  <c r="S1173" i="1"/>
  <c r="S172" i="1"/>
  <c r="S963" i="1"/>
  <c r="S1036" i="1"/>
  <c r="S992" i="1"/>
  <c r="S778" i="1"/>
  <c r="S626" i="1"/>
  <c r="S1161" i="1"/>
  <c r="S878" i="1"/>
  <c r="S669" i="1"/>
  <c r="S173" i="1"/>
  <c r="S1146" i="1"/>
  <c r="S634" i="1"/>
  <c r="S1500" i="1"/>
  <c r="S1174" i="1"/>
  <c r="S1668" i="1"/>
  <c r="S174" i="1"/>
  <c r="S990" i="1"/>
  <c r="S175" i="1"/>
  <c r="S1645" i="1"/>
  <c r="S2344" i="1"/>
  <c r="S2590" i="1"/>
  <c r="S3117" i="1"/>
  <c r="S3292" i="1"/>
  <c r="S2866" i="1"/>
  <c r="S1931" i="1"/>
  <c r="S3090" i="1"/>
  <c r="S2170" i="1"/>
  <c r="S3147" i="1"/>
  <c r="S3481" i="1"/>
  <c r="S2812" i="1"/>
  <c r="S1932" i="1"/>
  <c r="S3332" i="1"/>
  <c r="S2060" i="1"/>
  <c r="S2592" i="1"/>
  <c r="S2388" i="1"/>
  <c r="S3210" i="1"/>
  <c r="S3288" i="1"/>
  <c r="S3984" i="1"/>
  <c r="S2135" i="1"/>
  <c r="S453" i="1"/>
  <c r="S813" i="1"/>
  <c r="S415" i="1"/>
  <c r="S731" i="1"/>
  <c r="S966" i="1"/>
  <c r="S1690" i="1"/>
  <c r="S589" i="1"/>
  <c r="S176" i="1"/>
  <c r="S591" i="1"/>
  <c r="S1128" i="1"/>
  <c r="S848" i="1"/>
  <c r="S1265" i="1"/>
  <c r="S177" i="1"/>
  <c r="S792" i="1"/>
  <c r="S1771" i="1"/>
  <c r="S178" i="1"/>
  <c r="S1104" i="1"/>
  <c r="S914" i="1"/>
  <c r="S179" i="1"/>
  <c r="S510" i="1"/>
  <c r="S477" i="1"/>
  <c r="S750" i="1"/>
  <c r="S180" i="1"/>
  <c r="S592" i="1"/>
  <c r="S447" i="1"/>
  <c r="S181" i="1"/>
  <c r="S503" i="1"/>
  <c r="S182" i="1"/>
  <c r="S926" i="1"/>
  <c r="S879" i="1"/>
  <c r="S654" i="1"/>
  <c r="S774" i="1"/>
  <c r="S183" i="1"/>
  <c r="S755" i="1"/>
  <c r="S855" i="1"/>
  <c r="S776" i="1"/>
  <c r="S420" i="1"/>
  <c r="S670" i="1"/>
  <c r="S474" i="1"/>
  <c r="S1005" i="1"/>
  <c r="S527" i="1"/>
  <c r="S184" i="1"/>
  <c r="S185" i="1"/>
  <c r="S472" i="1"/>
  <c r="S927" i="1"/>
  <c r="S186" i="1"/>
  <c r="S815" i="1"/>
  <c r="S1382" i="1"/>
  <c r="S1180" i="1"/>
  <c r="S479" i="1"/>
  <c r="S1228" i="1"/>
  <c r="S567" i="1"/>
  <c r="S1175" i="1"/>
  <c r="S1647" i="1"/>
  <c r="S614" i="1"/>
  <c r="S775" i="1"/>
  <c r="S522" i="1"/>
  <c r="S710" i="1"/>
  <c r="S1749" i="1"/>
  <c r="S568" i="1"/>
  <c r="S1052" i="1"/>
  <c r="S995" i="1"/>
  <c r="S15" i="1"/>
  <c r="S1203" i="1"/>
  <c r="S16" i="1"/>
  <c r="S1114" i="1"/>
  <c r="S664" i="1"/>
  <c r="S17" i="1"/>
  <c r="S919" i="1"/>
  <c r="S832" i="1"/>
  <c r="S18" i="1"/>
  <c r="S19" i="1"/>
  <c r="S20" i="1"/>
  <c r="S1621" i="1"/>
  <c r="S21" i="1"/>
  <c r="S22" i="1"/>
  <c r="S23" i="1"/>
  <c r="S1144" i="1"/>
  <c r="S24" i="1"/>
  <c r="S412" i="1"/>
  <c r="S922" i="1"/>
  <c r="S942" i="1"/>
  <c r="S1293" i="1"/>
  <c r="S25" i="1"/>
  <c r="S26" i="1"/>
  <c r="S27" i="1"/>
  <c r="S1561" i="1"/>
  <c r="S501" i="1"/>
  <c r="S28" i="1"/>
  <c r="S657" i="1"/>
  <c r="S587" i="1"/>
  <c r="S993" i="1"/>
  <c r="S29" i="1"/>
  <c r="S1476" i="1"/>
  <c r="S502" i="1"/>
  <c r="S460" i="1"/>
  <c r="S665" i="1"/>
  <c r="S30" i="1"/>
  <c r="S464" i="1"/>
  <c r="S413" i="1"/>
  <c r="S3622" i="1"/>
  <c r="S3238" i="1"/>
  <c r="S4100" i="1"/>
  <c r="S2674" i="1"/>
  <c r="S3981" i="1"/>
  <c r="S3958" i="1"/>
  <c r="S3503" i="1"/>
  <c r="S2761" i="1"/>
  <c r="S3410" i="1"/>
  <c r="S3588" i="1"/>
  <c r="S3034" i="1"/>
  <c r="S2121" i="1"/>
  <c r="S2110" i="1"/>
  <c r="S3600" i="1"/>
  <c r="S3951" i="1"/>
  <c r="S3648" i="1"/>
  <c r="S3891" i="1"/>
  <c r="S3386" i="1"/>
  <c r="S2578" i="1"/>
  <c r="S2123" i="1"/>
  <c r="S1153" i="1"/>
  <c r="S916" i="1"/>
  <c r="S758" i="1"/>
  <c r="S745" i="1"/>
  <c r="S1347" i="1"/>
  <c r="S1581" i="1"/>
  <c r="S439" i="1"/>
  <c r="S1408" i="1"/>
  <c r="S1232" i="1"/>
  <c r="S1624" i="1"/>
  <c r="S1710" i="1"/>
  <c r="S1792" i="1"/>
  <c r="S1627" i="1"/>
  <c r="S682" i="1"/>
  <c r="S523" i="1"/>
  <c r="S1517" i="1"/>
  <c r="S1007" i="1"/>
  <c r="S1670" i="1"/>
  <c r="S1197" i="1"/>
  <c r="S1532" i="1"/>
  <c r="S1673" i="1"/>
  <c r="S540" i="1"/>
  <c r="S618" i="1"/>
  <c r="S901" i="1"/>
  <c r="S1343" i="1"/>
  <c r="S1694" i="1"/>
  <c r="S187" i="1"/>
  <c r="S1189" i="1"/>
  <c r="S1904" i="1"/>
  <c r="S1870" i="1"/>
  <c r="S1475" i="1"/>
  <c r="S808" i="1"/>
  <c r="S1315" i="1"/>
  <c r="S1760" i="1"/>
  <c r="S756" i="1"/>
  <c r="S948" i="1"/>
  <c r="S417" i="1"/>
  <c r="S1835" i="1"/>
  <c r="S1530" i="1"/>
  <c r="S1912" i="1"/>
  <c r="S1123" i="1"/>
  <c r="S1680" i="1"/>
  <c r="S1723" i="1"/>
  <c r="S1286" i="1"/>
  <c r="S906" i="1"/>
  <c r="S920" i="1"/>
  <c r="S188" i="1"/>
  <c r="S1909" i="1"/>
  <c r="S1636" i="1"/>
  <c r="S765" i="1"/>
  <c r="S189" i="1"/>
  <c r="S1748" i="1"/>
  <c r="S686" i="1"/>
  <c r="S874" i="1"/>
  <c r="S1519" i="1"/>
  <c r="S1266" i="1"/>
  <c r="S1412" i="1"/>
  <c r="S728" i="1"/>
  <c r="S864" i="1"/>
  <c r="S977" i="1"/>
  <c r="S3618" i="1"/>
  <c r="S3318" i="1"/>
  <c r="S3506" i="1"/>
  <c r="S2900" i="1"/>
  <c r="S2654" i="1"/>
  <c r="S2088" i="1"/>
  <c r="S2257" i="1"/>
  <c r="S3706" i="1"/>
  <c r="S2663" i="1"/>
  <c r="S3486" i="1"/>
  <c r="S3507" i="1"/>
  <c r="S3394" i="1"/>
  <c r="S3733" i="1"/>
  <c r="S3285" i="1"/>
  <c r="S3382" i="1"/>
  <c r="S3108" i="1"/>
  <c r="S3993" i="1"/>
  <c r="S3322" i="1"/>
  <c r="S2746" i="1"/>
  <c r="S3726" i="1"/>
  <c r="S2780" i="1"/>
  <c r="S2363" i="1"/>
  <c r="S2968" i="1"/>
  <c r="S3656" i="1"/>
  <c r="S2368" i="1"/>
  <c r="S3809" i="1"/>
  <c r="S2986" i="1"/>
  <c r="S2031" i="1"/>
  <c r="S2067" i="1"/>
  <c r="S2662" i="1"/>
  <c r="S2398" i="1"/>
  <c r="S3219" i="1"/>
  <c r="S3006" i="1"/>
  <c r="S3441" i="1"/>
  <c r="S2509" i="1"/>
  <c r="S2322" i="1"/>
  <c r="S3197" i="1"/>
  <c r="S3918" i="1"/>
  <c r="S2328" i="1"/>
  <c r="S2324" i="1"/>
  <c r="S190" i="1"/>
  <c r="S1239" i="1"/>
  <c r="S191" i="1"/>
  <c r="S621" i="1"/>
  <c r="S192" i="1"/>
  <c r="S1764" i="1"/>
  <c r="S193" i="1"/>
  <c r="S1188" i="1"/>
  <c r="S194" i="1"/>
  <c r="S1809" i="1"/>
  <c r="S195" i="1"/>
  <c r="S519" i="1"/>
  <c r="S1176" i="1"/>
  <c r="S900" i="1"/>
  <c r="S1900" i="1"/>
  <c r="S1025" i="1"/>
  <c r="S1856" i="1"/>
  <c r="S849" i="1"/>
  <c r="S759" i="1"/>
  <c r="S1120" i="1"/>
  <c r="S2532" i="1"/>
  <c r="S3519" i="1"/>
  <c r="S1933" i="1"/>
  <c r="S3659" i="1"/>
  <c r="S2389" i="1"/>
  <c r="S3817" i="1"/>
  <c r="S3610" i="1"/>
  <c r="S3098" i="1"/>
  <c r="S3872" i="1"/>
  <c r="S2901" i="1"/>
  <c r="S3624" i="1"/>
  <c r="S2521" i="1"/>
  <c r="S2104" i="1"/>
  <c r="S2425" i="1"/>
  <c r="S2645" i="1"/>
  <c r="S3012" i="1"/>
  <c r="S2250" i="1"/>
  <c r="S2792" i="1"/>
  <c r="S3123" i="1"/>
  <c r="S2027" i="1"/>
  <c r="S3676" i="1"/>
  <c r="S3001" i="1"/>
  <c r="S2248" i="1"/>
  <c r="S3333" i="1"/>
  <c r="S1934" i="1"/>
  <c r="S2619" i="1"/>
  <c r="S2574" i="1"/>
  <c r="S2635" i="1"/>
  <c r="S1935" i="1"/>
  <c r="S2513" i="1"/>
  <c r="S2620" i="1"/>
  <c r="S2533" i="1"/>
  <c r="S3673" i="1"/>
  <c r="S3732" i="1"/>
  <c r="S3425" i="1"/>
  <c r="S2757" i="1"/>
  <c r="S3134" i="1"/>
  <c r="S3564" i="1"/>
  <c r="S3708" i="1"/>
  <c r="S2870" i="1"/>
  <c r="S3534" i="1"/>
  <c r="S1936" i="1"/>
  <c r="S3239" i="1"/>
  <c r="S3810" i="1"/>
  <c r="S3536" i="1"/>
  <c r="S2102" i="1"/>
  <c r="S2270" i="1"/>
  <c r="S2472" i="1"/>
  <c r="S2758" i="1"/>
  <c r="S2534" i="1"/>
  <c r="S2814" i="1"/>
  <c r="S3914" i="1"/>
  <c r="S2130" i="1"/>
  <c r="S2294" i="1"/>
  <c r="S3490" i="1"/>
  <c r="S3192" i="1"/>
  <c r="S2184" i="1"/>
  <c r="S3310" i="1"/>
  <c r="S3633" i="1"/>
  <c r="S3173" i="1"/>
  <c r="S3283" i="1"/>
  <c r="S2243" i="1"/>
  <c r="S2564" i="1"/>
  <c r="S3950" i="1"/>
  <c r="S3847" i="1"/>
  <c r="S3281" i="1"/>
  <c r="S3314" i="1"/>
  <c r="S1937" i="1"/>
  <c r="S1938" i="1"/>
  <c r="S3255" i="1"/>
  <c r="S3701" i="1"/>
  <c r="S3482" i="1"/>
  <c r="S2617" i="1"/>
  <c r="S1939" i="1"/>
  <c r="S3208" i="1"/>
  <c r="S2485" i="1"/>
  <c r="S3896" i="1"/>
  <c r="S1940" i="1"/>
  <c r="S3620" i="1"/>
  <c r="S2595" i="1"/>
  <c r="S1576" i="1"/>
  <c r="S1080" i="1"/>
  <c r="S744" i="1"/>
  <c r="S1229" i="1"/>
  <c r="S1812" i="1"/>
  <c r="S1061" i="1"/>
  <c r="S1578" i="1"/>
  <c r="S1654" i="1"/>
  <c r="S619" i="1"/>
  <c r="S1464" i="1"/>
  <c r="S729" i="1"/>
  <c r="S1279" i="1"/>
  <c r="S886" i="1"/>
  <c r="S976" i="1"/>
  <c r="S1658" i="1"/>
  <c r="S196" i="1"/>
  <c r="S1804" i="1"/>
  <c r="S1895" i="1"/>
  <c r="S978" i="1"/>
  <c r="S1721" i="1"/>
  <c r="S1143" i="1"/>
  <c r="S880" i="1"/>
  <c r="S1600" i="1"/>
  <c r="S1800" i="1"/>
  <c r="S928" i="1"/>
  <c r="S1905" i="1"/>
  <c r="S1805" i="1"/>
  <c r="S197" i="1"/>
  <c r="S1335" i="1"/>
  <c r="S1390" i="1"/>
  <c r="S1216" i="1"/>
  <c r="S1166" i="1"/>
  <c r="S1803" i="1"/>
  <c r="S1401" i="1"/>
  <c r="S1789" i="1"/>
  <c r="S1097" i="1"/>
  <c r="S1799" i="1"/>
  <c r="S198" i="1"/>
  <c r="S1135" i="1"/>
  <c r="S1773" i="1"/>
  <c r="S770" i="1"/>
  <c r="S199" i="1"/>
  <c r="S724" i="1"/>
  <c r="S1162" i="1"/>
  <c r="S726" i="1"/>
  <c r="S1152" i="1"/>
  <c r="S200" i="1"/>
  <c r="S201" i="1"/>
  <c r="S202" i="1"/>
  <c r="S1167" i="1"/>
  <c r="S1638" i="1"/>
  <c r="S203" i="1"/>
  <c r="S903" i="1"/>
  <c r="S1321" i="1"/>
  <c r="S204" i="1"/>
  <c r="S1297" i="1"/>
  <c r="S205" i="1"/>
  <c r="S824" i="1"/>
  <c r="S1263" i="1"/>
  <c r="S794" i="1"/>
  <c r="S206" i="1"/>
  <c r="S1726" i="1"/>
  <c r="S1613" i="1"/>
  <c r="S1074" i="1"/>
  <c r="S1438" i="1"/>
  <c r="S1121" i="1"/>
  <c r="S207" i="1"/>
  <c r="S208" i="1"/>
  <c r="S1436" i="1"/>
  <c r="S209" i="1"/>
  <c r="S1781" i="1"/>
  <c r="S1317" i="1"/>
  <c r="S1513" i="1"/>
  <c r="S1300" i="1"/>
  <c r="S1718" i="1"/>
  <c r="S1000" i="1"/>
  <c r="S210" i="1"/>
  <c r="S961" i="1"/>
  <c r="S746" i="1"/>
  <c r="S1004" i="1"/>
  <c r="S1560" i="1"/>
  <c r="S1086" i="1"/>
  <c r="S1379" i="1"/>
  <c r="S1395" i="1"/>
  <c r="S1490" i="1"/>
  <c r="S1101" i="1"/>
  <c r="S1047" i="1"/>
  <c r="S211" i="1"/>
  <c r="S1468" i="1"/>
  <c r="S989" i="1"/>
  <c r="S1696" i="1"/>
  <c r="S1782" i="1"/>
  <c r="S1797" i="1"/>
  <c r="S894" i="1"/>
  <c r="S1823" i="1"/>
  <c r="S1290" i="1"/>
  <c r="S1028" i="1"/>
  <c r="S1049" i="1"/>
  <c r="S1446" i="1"/>
  <c r="S1785" i="1"/>
  <c r="S1832" i="1"/>
  <c r="S1816" i="1"/>
  <c r="S1702" i="1"/>
  <c r="S953" i="1"/>
  <c r="S875" i="1"/>
  <c r="S965" i="1"/>
  <c r="S1515" i="1"/>
  <c r="S1571" i="1"/>
  <c r="S982" i="1"/>
  <c r="S1837" i="1"/>
  <c r="S1830" i="1"/>
  <c r="S692" i="1"/>
  <c r="S1755" i="1"/>
  <c r="S1064" i="1"/>
  <c r="S816" i="1"/>
  <c r="S1112" i="1"/>
  <c r="S1048" i="1"/>
  <c r="S1746" i="1"/>
  <c r="S1866" i="1"/>
  <c r="S1913" i="1"/>
  <c r="S1518" i="1"/>
  <c r="S478" i="1"/>
  <c r="S497" i="1"/>
  <c r="S1713" i="1"/>
  <c r="S949" i="1"/>
  <c r="S1306" i="1"/>
  <c r="S1480" i="1"/>
  <c r="S1488" i="1"/>
  <c r="S212" i="1"/>
  <c r="S1555" i="1"/>
  <c r="S615" i="1"/>
  <c r="S1221" i="1"/>
  <c r="S786" i="1"/>
  <c r="S1664" i="1"/>
  <c r="S1088" i="1"/>
  <c r="S1339" i="1"/>
  <c r="S1018" i="1"/>
  <c r="S979" i="1"/>
  <c r="S1873" i="1"/>
  <c r="S1350" i="1"/>
  <c r="S1076" i="1"/>
  <c r="S2529" i="1"/>
  <c r="S1714" i="1"/>
  <c r="S1544" i="1"/>
  <c r="S1911" i="1"/>
  <c r="S1906" i="1"/>
  <c r="S1298" i="1"/>
  <c r="S1826" i="1"/>
  <c r="S712" i="1"/>
  <c r="S1487" i="1"/>
  <c r="S661" i="1"/>
  <c r="S752" i="1"/>
  <c r="S4112" i="1"/>
  <c r="S1754" i="1"/>
  <c r="S1720" i="1"/>
  <c r="S1118" i="1"/>
  <c r="S1136" i="1"/>
  <c r="S1644" i="1"/>
  <c r="S1156" i="1"/>
  <c r="S1839" i="1"/>
  <c r="S3876" i="1"/>
  <c r="S4010" i="1"/>
  <c r="S3124" i="1"/>
  <c r="S3917" i="1"/>
  <c r="S3223" i="1"/>
  <c r="S2924" i="1"/>
  <c r="S2022" i="1"/>
  <c r="S2458" i="1"/>
  <c r="S3193" i="1"/>
  <c r="S3010" i="1"/>
  <c r="S4005" i="1"/>
  <c r="S2781" i="1"/>
  <c r="S2851" i="1"/>
  <c r="S2434" i="1"/>
  <c r="S3475" i="1"/>
  <c r="S2799" i="1"/>
  <c r="S3033" i="1"/>
  <c r="S2345" i="1"/>
  <c r="S3632" i="1"/>
  <c r="S3451" i="1"/>
  <c r="S722" i="1"/>
  <c r="S31" i="1"/>
  <c r="S1013" i="1"/>
  <c r="S1369" i="1"/>
  <c r="S588" i="1"/>
  <c r="S1115" i="1"/>
  <c r="S32" i="1"/>
  <c r="S551" i="1"/>
  <c r="S996" i="1"/>
  <c r="S33" i="1"/>
  <c r="S34" i="1"/>
  <c r="S35" i="1"/>
  <c r="S36" i="1"/>
  <c r="S923" i="1"/>
  <c r="S37" i="1"/>
  <c r="S38" i="1"/>
  <c r="S39" i="1"/>
  <c r="S40" i="1"/>
  <c r="S41" i="1"/>
  <c r="S42" i="1"/>
  <c r="S924" i="1"/>
  <c r="S43" i="1"/>
  <c r="S1917" i="1"/>
  <c r="S44" i="1"/>
  <c r="S1380" i="1"/>
  <c r="S1125" i="1"/>
  <c r="S1182" i="1"/>
  <c r="S1675" i="1"/>
  <c r="S637" i="1"/>
  <c r="S1783" i="1"/>
  <c r="S850" i="1"/>
  <c r="S213" i="1"/>
  <c r="S574" i="1"/>
  <c r="S985" i="1"/>
  <c r="S1308" i="1"/>
  <c r="S1230" i="1"/>
  <c r="S1886" i="1"/>
  <c r="S1712" i="1"/>
  <c r="S1344" i="1"/>
  <c r="S1113" i="1"/>
  <c r="S1384" i="1"/>
  <c r="S498" i="1"/>
  <c r="S817" i="1"/>
  <c r="S889" i="1"/>
  <c r="S214" i="1"/>
  <c r="S1185" i="1"/>
  <c r="S586" i="1"/>
  <c r="S215" i="1"/>
  <c r="S1508" i="1"/>
  <c r="S1352" i="1"/>
  <c r="S537" i="1"/>
  <c r="S1477" i="1"/>
  <c r="S943" i="1"/>
  <c r="S1504" i="1"/>
  <c r="S1579" i="1"/>
  <c r="S1264" i="1"/>
  <c r="S1573" i="1"/>
  <c r="S550" i="1"/>
  <c r="S1337" i="1"/>
  <c r="S795" i="1"/>
  <c r="S1105" i="1"/>
  <c r="S547" i="1"/>
  <c r="S1273" i="1"/>
  <c r="S1017" i="1"/>
  <c r="S1247" i="1"/>
  <c r="S644" i="1"/>
  <c r="S1806" i="1"/>
  <c r="S216" i="1"/>
  <c r="S1141" i="1"/>
  <c r="S783" i="1"/>
  <c r="S805" i="1"/>
  <c r="S541" i="1"/>
  <c r="S1761" i="1"/>
  <c r="S796" i="1"/>
  <c r="S645" i="1"/>
  <c r="S632" i="1"/>
  <c r="S535" i="1"/>
  <c r="S1363" i="1"/>
  <c r="S1094" i="1"/>
  <c r="S696" i="1"/>
  <c r="S217" i="1"/>
  <c r="S475" i="1"/>
  <c r="S218" i="1"/>
  <c r="S687" i="1"/>
  <c r="S787" i="1"/>
  <c r="S219" i="1"/>
  <c r="S797" i="1"/>
  <c r="S1024" i="1"/>
  <c r="S603" i="1"/>
  <c r="S617" i="1"/>
  <c r="S688" i="1"/>
  <c r="S220" i="1"/>
  <c r="S1512" i="1"/>
  <c r="S835" i="1"/>
  <c r="S440" i="1"/>
  <c r="S1255" i="1"/>
  <c r="S1311" i="1"/>
  <c r="S1793" i="1"/>
  <c r="S747" i="1"/>
  <c r="S569" i="1"/>
  <c r="S221" i="1"/>
  <c r="S222" i="1"/>
  <c r="S223" i="1"/>
  <c r="S767" i="1"/>
  <c r="S224" i="1"/>
  <c r="S627" i="1"/>
  <c r="S1375" i="1"/>
  <c r="S225" i="1"/>
  <c r="S790" i="1"/>
  <c r="S638" i="1"/>
  <c r="S1410" i="1"/>
  <c r="S226" i="1"/>
  <c r="S1294" i="1"/>
  <c r="S829" i="1"/>
  <c r="S1313" i="1"/>
  <c r="S866" i="1"/>
  <c r="S227" i="1"/>
  <c r="S1012" i="1"/>
  <c r="S785" i="1"/>
  <c r="S228" i="1"/>
  <c r="S1198" i="1"/>
  <c r="S229" i="1"/>
  <c r="S563" i="1"/>
  <c r="S230" i="1"/>
  <c r="S231" i="1"/>
  <c r="S1608" i="1"/>
  <c r="S1585" i="1"/>
  <c r="S1019" i="1"/>
  <c r="S1291" i="1"/>
  <c r="S656" i="1"/>
  <c r="S760" i="1"/>
  <c r="S604" i="1"/>
  <c r="S232" i="1"/>
  <c r="S514" i="1"/>
  <c r="S1299" i="1"/>
  <c r="S1140" i="1"/>
  <c r="S448" i="1"/>
  <c r="S233" i="1"/>
  <c r="S454" i="1"/>
  <c r="S1274" i="1"/>
  <c r="S1462" i="1"/>
  <c r="S462" i="1"/>
  <c r="S1218" i="1"/>
  <c r="S1205" i="1"/>
  <c r="S2614" i="1"/>
  <c r="S2652" i="1"/>
  <c r="S2747" i="1"/>
  <c r="S2551" i="1"/>
  <c r="S3736" i="1"/>
  <c r="S2810" i="1"/>
  <c r="S3543" i="1"/>
  <c r="S2884" i="1"/>
  <c r="S3972" i="1"/>
  <c r="S2526" i="1"/>
  <c r="S3998" i="1"/>
  <c r="S3544" i="1"/>
  <c r="S3952" i="1"/>
  <c r="S3935" i="1"/>
  <c r="S3943" i="1"/>
  <c r="S2242" i="1"/>
  <c r="S3385" i="1"/>
  <c r="S2381" i="1"/>
  <c r="S3856" i="1"/>
  <c r="S2383" i="1"/>
  <c r="S2441" i="1"/>
  <c r="S2173" i="1"/>
  <c r="S3127" i="1"/>
  <c r="S2555" i="1"/>
  <c r="S3704" i="1"/>
  <c r="S2686" i="1"/>
  <c r="S3937" i="1"/>
  <c r="S2207" i="1"/>
  <c r="S3462" i="1"/>
  <c r="S2356" i="1"/>
  <c r="S3501" i="1"/>
  <c r="S4072" i="1"/>
  <c r="S3636" i="1"/>
  <c r="S2400" i="1"/>
  <c r="S3786" i="1"/>
  <c r="S3727" i="1"/>
  <c r="S2512" i="1"/>
  <c r="S2998" i="1"/>
  <c r="S3959" i="1"/>
  <c r="S3025" i="1"/>
  <c r="S1333" i="1"/>
  <c r="S1227" i="1"/>
  <c r="S1199" i="1"/>
  <c r="S45" i="1"/>
  <c r="S1711" i="1"/>
  <c r="S912" i="1"/>
  <c r="S46" i="1"/>
  <c r="S47" i="1"/>
  <c r="S876" i="1"/>
  <c r="S1458" i="1"/>
  <c r="S48" i="1"/>
  <c r="S1134" i="1"/>
  <c r="S49" i="1"/>
  <c r="S50" i="1"/>
  <c r="S1570" i="1"/>
  <c r="S51" i="1"/>
  <c r="S1151" i="1"/>
  <c r="S1854" i="1"/>
  <c r="S810" i="1"/>
  <c r="S1505" i="1"/>
  <c r="S2515" i="1"/>
  <c r="S3275" i="1"/>
  <c r="S3186" i="1"/>
  <c r="S3320" i="1"/>
  <c r="S3672" i="1"/>
  <c r="S2575" i="1"/>
  <c r="S3858" i="1"/>
  <c r="S2307" i="1"/>
  <c r="S3570" i="1"/>
  <c r="S4113" i="1"/>
  <c r="S3854" i="1"/>
  <c r="S3868" i="1"/>
  <c r="S3202" i="1"/>
  <c r="S3977" i="1"/>
  <c r="S3889" i="1"/>
  <c r="S2559" i="1"/>
  <c r="S3081" i="1"/>
  <c r="S2229" i="1"/>
  <c r="S3380" i="1"/>
  <c r="S3234" i="1"/>
  <c r="S3756" i="1"/>
  <c r="S3237" i="1"/>
  <c r="S2111" i="1"/>
  <c r="S2308" i="1"/>
  <c r="S3175" i="1"/>
  <c r="S2863" i="1"/>
  <c r="S3120" i="1"/>
  <c r="S2309" i="1"/>
  <c r="S2687" i="1"/>
  <c r="S2488" i="1"/>
  <c r="S3698" i="1"/>
  <c r="S3742" i="1"/>
  <c r="S2571" i="1"/>
  <c r="S2701" i="1"/>
  <c r="S3697" i="1"/>
  <c r="S2975" i="1"/>
  <c r="S2979" i="1"/>
  <c r="S2969" i="1"/>
  <c r="S3341" i="1"/>
  <c r="S3885" i="1"/>
  <c r="S2188" i="1"/>
  <c r="S2293" i="1"/>
  <c r="S2843" i="1"/>
  <c r="S3922" i="1"/>
  <c r="S2105" i="1"/>
  <c r="S3366" i="1"/>
  <c r="S2858" i="1"/>
  <c r="S3637" i="1"/>
  <c r="S2925" i="1"/>
  <c r="S2357" i="1"/>
  <c r="S3312" i="1"/>
  <c r="S2327" i="1"/>
  <c r="S3598" i="1"/>
  <c r="S2906" i="1"/>
  <c r="S2591" i="1"/>
  <c r="S3348" i="1"/>
  <c r="S3545" i="1"/>
  <c r="S2421" i="1"/>
  <c r="S1941" i="1"/>
  <c r="S3477" i="1"/>
  <c r="S1794" i="1"/>
  <c r="S1674" i="1"/>
  <c r="S1892" i="1"/>
  <c r="S1454" i="1"/>
  <c r="S1448" i="1"/>
  <c r="S3018" i="1"/>
  <c r="S1534" i="1"/>
  <c r="S1734" i="1"/>
  <c r="S828" i="1"/>
  <c r="S1727" i="1"/>
  <c r="S959" i="1"/>
  <c r="S1802" i="1"/>
  <c r="S422" i="1"/>
  <c r="S1296" i="1"/>
  <c r="S1528" i="1"/>
  <c r="S1523" i="1"/>
  <c r="S804" i="1"/>
  <c r="S981" i="1"/>
  <c r="S727" i="1"/>
  <c r="S1376" i="1"/>
  <c r="S1399" i="1"/>
  <c r="S1095" i="1"/>
  <c r="S960" i="1"/>
  <c r="S1190" i="1"/>
  <c r="S1087" i="1"/>
  <c r="S887" i="1"/>
  <c r="S1640" i="1"/>
  <c r="S991" i="1"/>
  <c r="S52" i="1"/>
  <c r="S53" i="1"/>
  <c r="S1430" i="1"/>
  <c r="S1592" i="1"/>
  <c r="S1914" i="1"/>
  <c r="S1849" i="1"/>
  <c r="S1172" i="1"/>
  <c r="S1322" i="1"/>
  <c r="S54" i="1"/>
  <c r="S1901" i="1"/>
  <c r="S666" i="1"/>
  <c r="S2366" i="1"/>
  <c r="S4019" i="1"/>
  <c r="S3361" i="1"/>
  <c r="S3651" i="1"/>
  <c r="S2355" i="1"/>
  <c r="S2318" i="1"/>
  <c r="S3873" i="1"/>
  <c r="S2546" i="1"/>
  <c r="S2237" i="1"/>
  <c r="S3552" i="1"/>
  <c r="S3531" i="1"/>
  <c r="S3476" i="1"/>
  <c r="S3324" i="1"/>
  <c r="S3823" i="1"/>
  <c r="S3377" i="1"/>
  <c r="S3004" i="1"/>
  <c r="S3150" i="1"/>
  <c r="S3791" i="1"/>
  <c r="S3392" i="1"/>
  <c r="S2885" i="1"/>
  <c r="S1942" i="1"/>
  <c r="S3224" i="1"/>
  <c r="S2073" i="1"/>
  <c r="S3407" i="1"/>
  <c r="S3101" i="1"/>
  <c r="S2965" i="1"/>
  <c r="S2647" i="1"/>
  <c r="S2504" i="1"/>
  <c r="S2762" i="1"/>
  <c r="S3349" i="1"/>
  <c r="S2626" i="1"/>
  <c r="S3839" i="1"/>
  <c r="S3779" i="1"/>
  <c r="S3933" i="1"/>
  <c r="S3160" i="1"/>
  <c r="S3871" i="1"/>
  <c r="S3003" i="1"/>
  <c r="S4035" i="1"/>
  <c r="S2763" i="1"/>
  <c r="S2568" i="1"/>
  <c r="S3887" i="1"/>
  <c r="S3352" i="1"/>
  <c r="S2952" i="1"/>
  <c r="S3899" i="1"/>
  <c r="S3558" i="1"/>
  <c r="S3540" i="1"/>
  <c r="S3634" i="1"/>
  <c r="S2887" i="1"/>
  <c r="S2943" i="1"/>
  <c r="S3078" i="1"/>
  <c r="S2372" i="1"/>
  <c r="S3319" i="1"/>
  <c r="S3015" i="1"/>
  <c r="S2775" i="1"/>
  <c r="S3087" i="1"/>
  <c r="S2917" i="1"/>
  <c r="S3400" i="1"/>
  <c r="S3760" i="1"/>
  <c r="S4049" i="1"/>
  <c r="S2891" i="1"/>
  <c r="S2397" i="1"/>
  <c r="S1021" i="1"/>
  <c r="S771" i="1"/>
  <c r="S628" i="1"/>
  <c r="S798" i="1"/>
  <c r="S1336" i="1"/>
  <c r="S234" i="1"/>
  <c r="S492" i="1"/>
  <c r="S695" i="1"/>
  <c r="S1233" i="1"/>
  <c r="S1256" i="1"/>
  <c r="S671" i="1"/>
  <c r="S1577" i="1"/>
  <c r="S235" i="1"/>
  <c r="S970" i="1"/>
  <c r="S672" i="1"/>
  <c r="S1332" i="1"/>
  <c r="S1130" i="1"/>
  <c r="S605" i="1"/>
  <c r="S616" i="1"/>
  <c r="S737" i="1"/>
  <c r="S1604" i="1"/>
  <c r="S236" i="1"/>
  <c r="S237" i="1"/>
  <c r="S1365" i="1"/>
  <c r="S1231" i="1"/>
  <c r="S238" i="1"/>
  <c r="S1358" i="1"/>
  <c r="S1731" i="1"/>
  <c r="S239" i="1"/>
  <c r="S1325" i="1"/>
  <c r="S1400" i="1"/>
  <c r="S606" i="1"/>
  <c r="S871" i="1"/>
  <c r="S1685" i="1"/>
  <c r="S1147" i="1"/>
  <c r="S1320" i="1"/>
  <c r="S458" i="1"/>
  <c r="S957" i="1"/>
  <c r="S240" i="1"/>
  <c r="S241" i="1"/>
  <c r="S242" i="1"/>
  <c r="S243" i="1"/>
  <c r="S244" i="1"/>
  <c r="S488" i="1"/>
  <c r="S245" i="1"/>
  <c r="S246" i="1"/>
  <c r="S418" i="1"/>
  <c r="S471" i="1"/>
  <c r="S55" i="1"/>
  <c r="S56" i="1"/>
  <c r="S902" i="1"/>
  <c r="S1418" i="1"/>
  <c r="S1139" i="1"/>
  <c r="S57" i="1"/>
  <c r="S58" i="1"/>
  <c r="S59" i="1"/>
  <c r="S60" i="1"/>
  <c r="S2227" i="1"/>
  <c r="S2856" i="1"/>
  <c r="S3653" i="1"/>
  <c r="S3747" i="1"/>
  <c r="S4039" i="1"/>
  <c r="S2817" i="1"/>
  <c r="S3133" i="1"/>
  <c r="S2375" i="1"/>
  <c r="S2848" i="1"/>
  <c r="S3370" i="1"/>
  <c r="S2520" i="1"/>
  <c r="S3581" i="1"/>
  <c r="S3289" i="1"/>
  <c r="S3028" i="1"/>
  <c r="S3838" i="1"/>
  <c r="S4066" i="1"/>
  <c r="S2994" i="1"/>
  <c r="S4093" i="1"/>
  <c r="S3565" i="1"/>
  <c r="S3188" i="1"/>
  <c r="S1066" i="1"/>
  <c r="S607" i="1"/>
  <c r="S853" i="1"/>
  <c r="S247" i="1"/>
  <c r="S1079" i="1"/>
  <c r="S697" i="1"/>
  <c r="S248" i="1"/>
  <c r="S1092" i="1"/>
  <c r="S249" i="1"/>
  <c r="S1724" i="1"/>
  <c r="S1364" i="1"/>
  <c r="S865" i="1"/>
  <c r="S250" i="1"/>
  <c r="S1377" i="1"/>
  <c r="S251" i="1"/>
  <c r="S252" i="1"/>
  <c r="S455" i="1"/>
  <c r="S1045" i="1"/>
  <c r="S701" i="1"/>
  <c r="S1663" i="1"/>
  <c r="S3754" i="1"/>
  <c r="S2269" i="1"/>
  <c r="S2819" i="1"/>
  <c r="S3957" i="1"/>
  <c r="S2499" i="1"/>
  <c r="S2997" i="1"/>
  <c r="S3894" i="1"/>
  <c r="S2974" i="1"/>
  <c r="S3343" i="1"/>
  <c r="S2203" i="1"/>
  <c r="S3013" i="1"/>
  <c r="S4060" i="1"/>
  <c r="S3668" i="1"/>
  <c r="S2719" i="1"/>
  <c r="S3720" i="1"/>
  <c r="S2864" i="1"/>
  <c r="S3741" i="1"/>
  <c r="S3875" i="1"/>
  <c r="S2478" i="1"/>
  <c r="S2487" i="1"/>
  <c r="S2753" i="1"/>
  <c r="S3582" i="1"/>
  <c r="S3360" i="1"/>
  <c r="S3879" i="1"/>
  <c r="S3794" i="1"/>
  <c r="S3278" i="1"/>
  <c r="S2953" i="1"/>
  <c r="S3962" i="1"/>
  <c r="S2143" i="1"/>
  <c r="S3541" i="1"/>
  <c r="S3803" i="1"/>
  <c r="S4043" i="1"/>
  <c r="S3630" i="1"/>
  <c r="S4033" i="1"/>
  <c r="S3511" i="1"/>
  <c r="S3931" i="1"/>
  <c r="S3811" i="1"/>
  <c r="S2407" i="1"/>
  <c r="S3548" i="1"/>
  <c r="S3200" i="1"/>
  <c r="S528" i="1"/>
  <c r="S1206" i="1"/>
  <c r="S782" i="1"/>
  <c r="S253" i="1"/>
  <c r="S529" i="1"/>
  <c r="S1707" i="1"/>
  <c r="S254" i="1"/>
  <c r="S1370" i="1"/>
  <c r="S1750" i="1"/>
  <c r="S1493" i="1"/>
  <c r="S255" i="1"/>
  <c r="S1848" i="1"/>
  <c r="S256" i="1"/>
  <c r="S257" i="1"/>
  <c r="S258" i="1"/>
  <c r="S1828" i="1"/>
  <c r="S1207" i="1"/>
  <c r="S1237" i="1"/>
  <c r="S738" i="1"/>
  <c r="S1195" i="1"/>
  <c r="S840" i="1"/>
  <c r="S61" i="1"/>
  <c r="S997" i="1"/>
  <c r="S598" i="1"/>
  <c r="S1102" i="1"/>
  <c r="S1617" i="1"/>
  <c r="S1214" i="1"/>
  <c r="S1496" i="1"/>
  <c r="S62" i="1"/>
  <c r="S1808" i="1"/>
  <c r="S833" i="1"/>
  <c r="S1250" i="1"/>
  <c r="S1100" i="1"/>
  <c r="S1267" i="1"/>
  <c r="S1646" i="1"/>
  <c r="S1483" i="1"/>
  <c r="S811" i="1"/>
  <c r="S1433" i="1"/>
  <c r="S895" i="1"/>
  <c r="S63" i="1"/>
  <c r="S799" i="1"/>
  <c r="S1385" i="1"/>
  <c r="S581" i="1"/>
  <c r="S259" i="1"/>
  <c r="S1910" i="1"/>
  <c r="S260" i="1"/>
  <c r="S480" i="1"/>
  <c r="S261" i="1"/>
  <c r="S262" i="1"/>
  <c r="S1026" i="1"/>
  <c r="S1708" i="1"/>
  <c r="S263" i="1"/>
  <c r="S483" i="1"/>
  <c r="S1607" i="1"/>
  <c r="S715" i="1"/>
  <c r="S1085" i="1"/>
  <c r="S264" i="1"/>
  <c r="S629" i="1"/>
  <c r="S265" i="1"/>
  <c r="S1341" i="1"/>
  <c r="S2840" i="1"/>
  <c r="S2058" i="1"/>
  <c r="S2028" i="1"/>
  <c r="S3317" i="1"/>
  <c r="S2144" i="1"/>
  <c r="S2198" i="1"/>
  <c r="S3629" i="1"/>
  <c r="S2230" i="1"/>
  <c r="S3211" i="1"/>
  <c r="S3955" i="1"/>
  <c r="S3368" i="1"/>
  <c r="S2926" i="1"/>
  <c r="S2272" i="1"/>
  <c r="S2418" i="1"/>
  <c r="S3096" i="1"/>
  <c r="S2556" i="1"/>
  <c r="S3638" i="1"/>
  <c r="S2630" i="1"/>
  <c r="S3522" i="1"/>
  <c r="S3055" i="1"/>
  <c r="S3297" i="1"/>
  <c r="S2301" i="1"/>
  <c r="S2206" i="1"/>
  <c r="S3203" i="1"/>
  <c r="S3705" i="1"/>
  <c r="S2219" i="1"/>
  <c r="S3187" i="1"/>
  <c r="S2183" i="1"/>
  <c r="S2505" i="1"/>
  <c r="S3948" i="1"/>
  <c r="S3710" i="1"/>
  <c r="S2292" i="1"/>
  <c r="S1943" i="1"/>
  <c r="S2116" i="1"/>
  <c r="S3378" i="1"/>
  <c r="S2496" i="1"/>
  <c r="S2516" i="1"/>
  <c r="S2621" i="1"/>
  <c r="S1944" i="1"/>
  <c r="S3768" i="1"/>
  <c r="S2258" i="1"/>
  <c r="S1945" i="1"/>
  <c r="S3357" i="1"/>
  <c r="S2904" i="1"/>
  <c r="S2976" i="1"/>
  <c r="S2944" i="1"/>
  <c r="S2599" i="1"/>
  <c r="S3376" i="1"/>
  <c r="S2126" i="1"/>
  <c r="S3602" i="1"/>
  <c r="S2153" i="1"/>
  <c r="S2139" i="1"/>
  <c r="S3795" i="1"/>
  <c r="S3256" i="1"/>
  <c r="S3612" i="1"/>
  <c r="S2086" i="1"/>
  <c r="S2613" i="1"/>
  <c r="S3509" i="1"/>
  <c r="S3044" i="1"/>
  <c r="S4095" i="1"/>
  <c r="S2394" i="1"/>
  <c r="S2409" i="1"/>
  <c r="S2824" i="1"/>
  <c r="S3323" i="1"/>
  <c r="S3245" i="1"/>
  <c r="S3737" i="1"/>
  <c r="S3412" i="1"/>
  <c r="S2410" i="1"/>
  <c r="S3587" i="1"/>
  <c r="S2401" i="1"/>
  <c r="S2142" i="1"/>
  <c r="S3053" i="1"/>
  <c r="S3450" i="1"/>
  <c r="S3863" i="1"/>
  <c r="S3567" i="1"/>
  <c r="S3137" i="1"/>
  <c r="S3005" i="1"/>
  <c r="S3215" i="1"/>
  <c r="S3798" i="1"/>
  <c r="S3195" i="1"/>
  <c r="S2264" i="1"/>
  <c r="S406" i="1"/>
  <c r="S1629" i="1"/>
  <c r="S2888" i="1"/>
  <c r="S2431" i="1"/>
  <c r="S748" i="1"/>
  <c r="S1729" i="1"/>
  <c r="S1825" i="1"/>
  <c r="S1919" i="1"/>
  <c r="S1667" i="1"/>
  <c r="S1743" i="1"/>
  <c r="S1843" i="1"/>
  <c r="S1387" i="1"/>
  <c r="S557" i="1"/>
  <c r="S1460" i="1"/>
  <c r="S407" i="1"/>
  <c r="S1602" i="1"/>
  <c r="S408" i="1"/>
  <c r="S1220" i="1"/>
  <c r="S1676" i="1"/>
  <c r="S663" i="1"/>
  <c r="S452" i="1"/>
  <c r="S939" i="1"/>
  <c r="S1890" i="1"/>
  <c r="S266" i="1"/>
  <c r="S267" i="1"/>
  <c r="S1396" i="1"/>
  <c r="S268" i="1"/>
  <c r="S1244" i="1"/>
  <c r="S842" i="1"/>
  <c r="S1420" i="1"/>
  <c r="S269" i="1"/>
  <c r="S1022" i="1"/>
  <c r="S1354" i="1"/>
  <c r="S689" i="1"/>
  <c r="S1345" i="1"/>
  <c r="S1819" i="1"/>
  <c r="S685" i="1"/>
  <c r="S907" i="1"/>
  <c r="S1287" i="1"/>
  <c r="S270" i="1"/>
  <c r="S533" i="1"/>
  <c r="S1314" i="1"/>
  <c r="S821" i="1"/>
  <c r="S1411" i="1"/>
  <c r="S1747" i="1"/>
  <c r="S530" i="1"/>
  <c r="S1898" i="1"/>
  <c r="S271" i="1"/>
  <c r="S272" i="1"/>
  <c r="S273" i="1"/>
  <c r="S274" i="1"/>
  <c r="S275" i="1"/>
  <c r="S511" i="1"/>
  <c r="S1439" i="1"/>
  <c r="S862" i="1"/>
  <c r="S1618" i="1"/>
  <c r="S761" i="1"/>
  <c r="S608" i="1"/>
  <c r="S276" i="1"/>
  <c r="S2977" i="1"/>
  <c r="S2871" i="1"/>
  <c r="S2101" i="1"/>
  <c r="S3217" i="1"/>
  <c r="S3095" i="1"/>
  <c r="S3658" i="1"/>
  <c r="S2615" i="1"/>
  <c r="S3467" i="1"/>
  <c r="S3337" i="1"/>
  <c r="S3862" i="1"/>
  <c r="S2436" i="1"/>
  <c r="S3942" i="1"/>
  <c r="S2825" i="1"/>
  <c r="S2957" i="1"/>
  <c r="S3263" i="1"/>
  <c r="S2428" i="1"/>
  <c r="S3154" i="1"/>
  <c r="S3118" i="1"/>
  <c r="S2729" i="1"/>
  <c r="S3751" i="1"/>
  <c r="S3699" i="1"/>
  <c r="S4079" i="1"/>
  <c r="S2323" i="1"/>
  <c r="S1589" i="1"/>
  <c r="S1876" i="1"/>
  <c r="S277" i="1"/>
  <c r="S1829" i="1"/>
  <c r="S1193" i="1"/>
  <c r="S1127" i="1"/>
  <c r="S1867" i="1"/>
  <c r="S1620" i="1"/>
  <c r="S1536" i="1"/>
  <c r="S1305" i="1"/>
  <c r="S1831" i="1"/>
  <c r="S1891" i="1"/>
  <c r="S1324" i="1"/>
  <c r="S1494" i="1"/>
  <c r="S1051" i="1"/>
  <c r="S1765" i="1"/>
  <c r="S1795" i="1"/>
  <c r="S1672" i="1"/>
  <c r="S1533" i="1"/>
  <c r="S1653" i="1"/>
  <c r="S1796" i="1"/>
  <c r="S1603" i="1"/>
  <c r="S1841" i="1"/>
  <c r="S1529" i="1"/>
  <c r="S994" i="1"/>
  <c r="S800" i="1"/>
  <c r="S1248" i="1"/>
  <c r="S1191" i="1"/>
  <c r="S1884" i="1"/>
  <c r="S986" i="1"/>
  <c r="S1442" i="1"/>
  <c r="S1784" i="1"/>
  <c r="S1635" i="1"/>
  <c r="S1896" i="1"/>
  <c r="S1495" i="1"/>
  <c r="S1032" i="1"/>
  <c r="S1606" i="1"/>
  <c r="S1498" i="1"/>
  <c r="S1845" i="1"/>
  <c r="S1722" i="1"/>
  <c r="S1758" i="1"/>
  <c r="S1767" i="1"/>
  <c r="S1142" i="1"/>
  <c r="S1441" i="1"/>
  <c r="S1810" i="1"/>
  <c r="S1435" i="1"/>
  <c r="S1177" i="1"/>
  <c r="S580" i="1"/>
  <c r="S1489" i="1"/>
  <c r="S278" i="1"/>
  <c r="S1847" i="1"/>
  <c r="S279" i="1"/>
  <c r="S1060" i="1"/>
  <c r="S1860" i="1"/>
  <c r="S280" i="1"/>
  <c r="S1065" i="1"/>
  <c r="S1318" i="1"/>
  <c r="S3542" i="1"/>
  <c r="S1946" i="1"/>
  <c r="S3151" i="1"/>
  <c r="S2037" i="1"/>
  <c r="S2629" i="1"/>
  <c r="S2189" i="1"/>
  <c r="S2137" i="1"/>
  <c r="S2056" i="1"/>
  <c r="S3758" i="1"/>
  <c r="S2280" i="1"/>
  <c r="S2447" i="1"/>
  <c r="S3611" i="1"/>
  <c r="S3945" i="1"/>
  <c r="S3204" i="1"/>
  <c r="S2535" i="1"/>
  <c r="S3859" i="1"/>
  <c r="S3989" i="1"/>
  <c r="S2054" i="1"/>
  <c r="S3874" i="1"/>
  <c r="S2878" i="1"/>
  <c r="S2304" i="1"/>
  <c r="S3374" i="1"/>
  <c r="S3351" i="1"/>
  <c r="S2259" i="1"/>
  <c r="S1947" i="1"/>
  <c r="S3571" i="1"/>
  <c r="S3294" i="1"/>
  <c r="S2778" i="1"/>
  <c r="S2083" i="1"/>
  <c r="S2279" i="1"/>
  <c r="S2040" i="1"/>
  <c r="S3185" i="1"/>
  <c r="S2319" i="1"/>
  <c r="S2349" i="1"/>
  <c r="S3691" i="1"/>
  <c r="S2231" i="1"/>
  <c r="S1948" i="1"/>
  <c r="S2869" i="1"/>
  <c r="S3502" i="1"/>
  <c r="S3526" i="1"/>
  <c r="S281" i="1"/>
  <c r="S1359" i="1"/>
  <c r="S762" i="1"/>
  <c r="S1821" i="1"/>
  <c r="S438" i="1"/>
  <c r="S801" i="1"/>
  <c r="S553" i="1"/>
  <c r="S1246" i="1"/>
  <c r="S282" i="1"/>
  <c r="S1413" i="1"/>
  <c r="S1903" i="1"/>
  <c r="S950" i="1"/>
  <c r="S784" i="1"/>
  <c r="S490" i="1"/>
  <c r="S806" i="1"/>
  <c r="S283" i="1"/>
  <c r="S284" i="1"/>
  <c r="S285" i="1"/>
  <c r="S624" i="1"/>
  <c r="S1598" i="1"/>
  <c r="S3788" i="1"/>
  <c r="S2179" i="1"/>
  <c r="S2607" i="1"/>
  <c r="S3546" i="1"/>
  <c r="S3169" i="1"/>
  <c r="S2341" i="1"/>
  <c r="S2990" i="1"/>
  <c r="S3752" i="1"/>
  <c r="S2730" i="1"/>
  <c r="S3628" i="1"/>
  <c r="S2660" i="1"/>
  <c r="S3557" i="1"/>
  <c r="S2536" i="1"/>
  <c r="S3110" i="1"/>
  <c r="S2299" i="1"/>
  <c r="S3347" i="1"/>
  <c r="S2384" i="1"/>
  <c r="S3626" i="1"/>
  <c r="S3523" i="1"/>
  <c r="S2898" i="1"/>
  <c r="S1124" i="1"/>
  <c r="S967" i="1"/>
  <c r="S1836" i="1"/>
  <c r="S609" i="1"/>
  <c r="S655" i="1"/>
  <c r="S1820" i="1"/>
  <c r="S718" i="1"/>
  <c r="S1029" i="1"/>
  <c r="S1507" i="1"/>
  <c r="S1791" i="1"/>
  <c r="S513" i="1"/>
  <c r="S1875" i="1"/>
  <c r="S983" i="1"/>
  <c r="S1381" i="1"/>
  <c r="S1014" i="1"/>
  <c r="S807" i="1"/>
  <c r="S1861" i="1"/>
  <c r="S941" i="1"/>
  <c r="S1840" i="1"/>
  <c r="S1822" i="1"/>
  <c r="S3561" i="1"/>
  <c r="S3146" i="1"/>
  <c r="S3921" i="1"/>
  <c r="S3107" i="1"/>
  <c r="S2948" i="1"/>
  <c r="S3849" i="1"/>
  <c r="S2473" i="1"/>
  <c r="S2459" i="1"/>
  <c r="S2080" i="1"/>
  <c r="S3417" i="1"/>
  <c r="S3293" i="1"/>
  <c r="S2756" i="1"/>
  <c r="S3787" i="1"/>
  <c r="S3342" i="1"/>
  <c r="S2846" i="1"/>
  <c r="S3171" i="1"/>
  <c r="S3834" i="1"/>
  <c r="S3153" i="1"/>
  <c r="S2966" i="1"/>
  <c r="S3777" i="1"/>
  <c r="S3398" i="1"/>
  <c r="S3576" i="1"/>
  <c r="S4103" i="1"/>
  <c r="S4073" i="1"/>
  <c r="S4007" i="1"/>
  <c r="S3665" i="1"/>
  <c r="S2132" i="1"/>
  <c r="S4074" i="1"/>
  <c r="S2694" i="1"/>
  <c r="S3860" i="1"/>
  <c r="S3888" i="1"/>
  <c r="S3853" i="1"/>
  <c r="S3908" i="1"/>
  <c r="S4068" i="1"/>
  <c r="S4027" i="1"/>
  <c r="S3975" i="1"/>
  <c r="S3761" i="1"/>
  <c r="S4099" i="1"/>
  <c r="S3717" i="1"/>
  <c r="S3201" i="1"/>
  <c r="S4089" i="1"/>
  <c r="S3846" i="1"/>
  <c r="S3414" i="1"/>
  <c r="S3941" i="1"/>
  <c r="S3944" i="1"/>
  <c r="S3878" i="1"/>
  <c r="S4016" i="1"/>
  <c r="S3966" i="1"/>
  <c r="S4061" i="1"/>
  <c r="S4090" i="1"/>
  <c r="S3946" i="1"/>
  <c r="S4067" i="1"/>
  <c r="S3940" i="1"/>
  <c r="S4017" i="1"/>
  <c r="S3880" i="1"/>
  <c r="S4006" i="1"/>
  <c r="S4028" i="1"/>
  <c r="S4087" i="1"/>
  <c r="S3125" i="1"/>
  <c r="S4014" i="1"/>
  <c r="S1268" i="1"/>
  <c r="S286" i="1"/>
  <c r="S1225" i="1"/>
  <c r="S1616" i="1"/>
  <c r="S1160" i="1"/>
  <c r="S554" i="1"/>
  <c r="S1818" i="1"/>
  <c r="S769" i="1"/>
  <c r="S929" i="1"/>
  <c r="S1558" i="1"/>
  <c r="S1330" i="1"/>
  <c r="S633" i="1"/>
  <c r="S287" i="1"/>
  <c r="S288" i="1"/>
  <c r="S1351" i="1"/>
  <c r="S289" i="1"/>
  <c r="S290" i="1"/>
  <c r="S1678" i="1"/>
  <c r="S868" i="1"/>
  <c r="S1478" i="1"/>
  <c r="S4021" i="1"/>
  <c r="S3895" i="1"/>
  <c r="S3991" i="1"/>
  <c r="S3915" i="1"/>
  <c r="S3345" i="1"/>
  <c r="S3928" i="1"/>
  <c r="S3148" i="1"/>
  <c r="S3189" i="1"/>
  <c r="S3987" i="1"/>
  <c r="S3996" i="1"/>
  <c r="S4077" i="1"/>
  <c r="S3916" i="1"/>
  <c r="S4047" i="1"/>
  <c r="S4111" i="1"/>
  <c r="S3058" i="1"/>
  <c r="S4080" i="1"/>
  <c r="S3367" i="1"/>
  <c r="S2360" i="1"/>
  <c r="S4044" i="1"/>
  <c r="S3845" i="1"/>
  <c r="S3961" i="1"/>
  <c r="S3371" i="1"/>
  <c r="S3740" i="1"/>
  <c r="S4062" i="1"/>
  <c r="S3861" i="1"/>
  <c r="S3529" i="1"/>
  <c r="S3274" i="1"/>
  <c r="S3402" i="1"/>
  <c r="S4015" i="1"/>
  <c r="S3909" i="1"/>
  <c r="S3280" i="1"/>
  <c r="S3986" i="1"/>
  <c r="S3807" i="1"/>
  <c r="S4025" i="1"/>
  <c r="S3884" i="1"/>
  <c r="S3500" i="1"/>
  <c r="S3982" i="1"/>
  <c r="S4034" i="1"/>
  <c r="S3554" i="1"/>
  <c r="S3929" i="1"/>
  <c r="S3821" i="1"/>
  <c r="S3338" i="1"/>
  <c r="S4051" i="1"/>
  <c r="S2838" i="1"/>
  <c r="S4076" i="1"/>
  <c r="S3296" i="1"/>
  <c r="S2445" i="1"/>
  <c r="S3661" i="1"/>
  <c r="S3272" i="1"/>
  <c r="S4042" i="1"/>
  <c r="S3480" i="1"/>
  <c r="S4012" i="1"/>
  <c r="S2202" i="1"/>
  <c r="S3075" i="1"/>
  <c r="S3759" i="1"/>
  <c r="S3687" i="1"/>
  <c r="S3867" i="1"/>
  <c r="S3764" i="1"/>
  <c r="S3616" i="1"/>
  <c r="S3851" i="1"/>
  <c r="S2821" i="1"/>
  <c r="S3126" i="1"/>
  <c r="S3657" i="1"/>
  <c r="S3843" i="1"/>
  <c r="S3855" i="1"/>
  <c r="S3898" i="1"/>
  <c r="S3413" i="1"/>
  <c r="S2641" i="1"/>
  <c r="S3454" i="1"/>
  <c r="S3994" i="1"/>
  <c r="S3960" i="1"/>
  <c r="S2970" i="1"/>
  <c r="S3677" i="1"/>
  <c r="S2390" i="1"/>
  <c r="S4102" i="1"/>
  <c r="S4059" i="1"/>
  <c r="S3143" i="1"/>
  <c r="S3494" i="1"/>
  <c r="S3970" i="1"/>
  <c r="S4052" i="1"/>
  <c r="S3114" i="1"/>
  <c r="S2971" i="1"/>
  <c r="S3065" i="1"/>
  <c r="S2844" i="1"/>
  <c r="S3339" i="1"/>
  <c r="S2145" i="1"/>
  <c r="S2495" i="1"/>
  <c r="S3144" i="1"/>
  <c r="S3282" i="1"/>
  <c r="S3131" i="1"/>
  <c r="S3284" i="1"/>
  <c r="S2238" i="1"/>
  <c r="S2386" i="1"/>
  <c r="S3290" i="1"/>
  <c r="S1949" i="1"/>
  <c r="S2295" i="1"/>
  <c r="S1950" i="1"/>
  <c r="S2084" i="1"/>
  <c r="S3510" i="1"/>
  <c r="S3559" i="1"/>
  <c r="S3063" i="1"/>
  <c r="S3549" i="1"/>
  <c r="S3642" i="1"/>
  <c r="S3465" i="1"/>
  <c r="S3936" i="1"/>
  <c r="S2760" i="1"/>
  <c r="S2805" i="1"/>
  <c r="S2776" i="1"/>
  <c r="S2724" i="1"/>
  <c r="S2089" i="1"/>
  <c r="S2721" i="1"/>
  <c r="S1951" i="1"/>
  <c r="S2610" i="1"/>
  <c r="S2598" i="1"/>
  <c r="S3907" i="1"/>
  <c r="S2181" i="1"/>
  <c r="S3654" i="1"/>
  <c r="S3538" i="1"/>
  <c r="S2154" i="1"/>
  <c r="S2176" i="1"/>
  <c r="S818" i="1"/>
  <c r="S754" i="1"/>
  <c r="S1402" i="1"/>
  <c r="S1415" i="1"/>
  <c r="S998" i="1"/>
  <c r="S555" i="1"/>
  <c r="S1706" i="1"/>
  <c r="S646" i="1"/>
  <c r="S1463" i="1"/>
  <c r="S681" i="1"/>
  <c r="S1257" i="1"/>
  <c r="S1069" i="1"/>
  <c r="S1015" i="1"/>
  <c r="S1030" i="1"/>
  <c r="S1393" i="1"/>
  <c r="S564" i="1"/>
  <c r="S1700" i="1"/>
  <c r="S1482" i="1"/>
  <c r="S1280" i="1"/>
  <c r="S620" i="1"/>
  <c r="S291" i="1"/>
  <c r="S1295" i="1"/>
  <c r="S1443" i="1"/>
  <c r="S1027" i="1"/>
  <c r="S1719" i="1"/>
  <c r="S504" i="1"/>
  <c r="S847" i="1"/>
  <c r="S1054" i="1"/>
  <c r="S292" i="1"/>
  <c r="S885" i="1"/>
  <c r="S708" i="1"/>
  <c r="S647" i="1"/>
  <c r="S466" i="1"/>
  <c r="S881" i="1"/>
  <c r="S1084" i="1"/>
  <c r="S1116" i="1"/>
  <c r="S1698" i="1"/>
  <c r="S1319" i="1"/>
  <c r="S861" i="1"/>
  <c r="S898" i="1"/>
  <c r="S3149" i="1"/>
  <c r="S3029" i="1"/>
  <c r="S3508" i="1"/>
  <c r="S2408" i="1"/>
  <c r="S3579" i="1"/>
  <c r="S3647" i="1"/>
  <c r="S3264" i="1"/>
  <c r="S3305" i="1"/>
  <c r="S1952" i="1"/>
  <c r="S3818" i="1"/>
  <c r="S2699" i="1"/>
  <c r="S1953" i="1"/>
  <c r="S3415" i="1"/>
  <c r="S2443" i="1"/>
  <c r="S3930" i="1"/>
  <c r="S3397" i="1"/>
  <c r="S2049" i="1"/>
  <c r="S3580" i="1"/>
  <c r="S3739" i="1"/>
  <c r="S2765" i="1"/>
  <c r="S3680" i="1"/>
  <c r="S4054" i="1"/>
  <c r="S4045" i="1"/>
  <c r="S3965" i="1"/>
  <c r="S4105" i="1"/>
  <c r="S2915" i="1"/>
  <c r="S4086" i="1"/>
  <c r="S4032" i="1"/>
  <c r="S4050" i="1"/>
  <c r="S3828" i="1"/>
  <c r="S3250" i="1"/>
  <c r="S4088" i="1"/>
  <c r="S4038" i="1"/>
  <c r="S4057" i="1"/>
  <c r="S3279" i="1"/>
  <c r="S3086" i="1"/>
  <c r="S4082" i="1"/>
  <c r="S3515" i="1"/>
  <c r="S3649" i="1"/>
  <c r="S4058" i="1"/>
  <c r="S4022" i="1"/>
  <c r="S4069" i="1"/>
  <c r="S2908" i="1"/>
  <c r="S3514" i="1"/>
  <c r="S3674" i="1"/>
  <c r="S2419" i="1"/>
  <c r="S1954" i="1"/>
  <c r="S2288" i="1"/>
  <c r="S3671" i="1"/>
  <c r="S2999" i="1"/>
  <c r="S3850" i="1"/>
  <c r="S3105" i="1"/>
  <c r="S3857" i="1"/>
  <c r="S3973" i="1"/>
  <c r="S3714" i="1"/>
  <c r="S2667" i="1"/>
  <c r="S2222" i="1"/>
  <c r="S3326" i="1"/>
  <c r="S2273" i="1"/>
  <c r="S2211" i="1"/>
  <c r="S2833" i="1"/>
  <c r="S3745" i="1"/>
  <c r="S2672" i="1"/>
  <c r="S3924" i="1"/>
  <c r="S4081" i="1"/>
  <c r="S2850" i="1"/>
  <c r="S3722" i="1"/>
  <c r="S4092" i="1"/>
  <c r="S3778" i="1"/>
  <c r="S3391" i="1"/>
  <c r="S4094" i="1"/>
  <c r="S4048" i="1"/>
  <c r="S4002" i="1"/>
  <c r="S4091" i="1"/>
  <c r="S3682" i="1"/>
  <c r="S4056" i="1"/>
  <c r="S4011" i="1"/>
  <c r="S3566" i="1"/>
  <c r="S3448" i="1"/>
  <c r="S3953" i="1"/>
  <c r="S4075" i="1"/>
  <c r="S4097" i="1"/>
  <c r="S4114" i="1"/>
  <c r="S4018" i="1"/>
  <c r="S4107" i="1"/>
  <c r="S2050" i="1"/>
  <c r="S2577" i="1"/>
  <c r="S2767" i="1"/>
  <c r="S3765" i="1"/>
  <c r="S4084" i="1"/>
  <c r="S3537" i="1"/>
  <c r="S3956" i="1"/>
  <c r="S3040" i="1"/>
  <c r="S4041" i="1"/>
  <c r="S3968" i="1"/>
  <c r="S3903" i="1"/>
  <c r="S4063" i="1"/>
  <c r="S3644" i="1"/>
  <c r="S4106" i="1"/>
  <c r="S4000" i="1"/>
  <c r="S4071" i="1"/>
  <c r="S3692" i="1"/>
  <c r="S3145" i="1"/>
  <c r="S3814" i="1"/>
  <c r="S3979" i="1"/>
  <c r="S3997" i="1"/>
  <c r="S4020" i="1"/>
  <c r="S2402" i="1"/>
  <c r="S4104" i="1"/>
  <c r="S4070" i="1"/>
  <c r="S3963" i="1"/>
  <c r="S4096" i="1"/>
  <c r="S3901" i="1"/>
  <c r="S3246" i="1"/>
  <c r="S4031" i="1"/>
  <c r="S2675" i="1"/>
  <c r="S3596" i="1"/>
  <c r="S3954" i="1"/>
  <c r="S3689" i="1"/>
  <c r="S4029" i="1"/>
  <c r="S3829" i="1"/>
  <c r="S3830" i="1"/>
  <c r="S2171" i="1"/>
  <c r="S2704" i="1"/>
  <c r="S3303" i="1"/>
  <c r="S2038" i="1"/>
  <c r="S3257" i="1"/>
  <c r="S2044" i="1"/>
  <c r="S2782" i="1"/>
  <c r="S2547" i="1"/>
  <c r="S3789" i="1"/>
  <c r="S2773" i="1"/>
  <c r="S2839" i="1"/>
  <c r="S3641" i="1"/>
  <c r="S3375" i="1"/>
  <c r="S3664" i="1"/>
  <c r="S2127" i="1"/>
  <c r="S2631" i="1"/>
  <c r="S4008" i="1"/>
  <c r="S2232" i="1"/>
  <c r="S3532" i="1"/>
  <c r="S3774" i="1"/>
  <c r="S2897" i="1"/>
  <c r="S2146" i="1"/>
  <c r="S2225" i="1"/>
  <c r="S2748" i="1"/>
  <c r="S2733" i="1"/>
  <c r="S2240" i="1"/>
  <c r="S2737" i="1"/>
  <c r="S4037" i="1"/>
  <c r="S2549" i="1"/>
  <c r="S2816" i="1"/>
  <c r="S3802" i="1"/>
  <c r="S3719" i="1"/>
  <c r="S2403" i="1"/>
  <c r="S2545" i="1"/>
  <c r="S2537" i="1"/>
  <c r="S3295" i="1"/>
  <c r="S2802" i="1"/>
  <c r="S2865" i="1"/>
  <c r="S1788" i="1"/>
  <c r="S1159" i="1"/>
  <c r="S1844" i="1"/>
  <c r="S1609" i="1"/>
  <c r="S1356" i="1"/>
  <c r="S860" i="1"/>
  <c r="S4055" i="1"/>
  <c r="S3938" i="1"/>
  <c r="S2681" i="1"/>
  <c r="S2379" i="1"/>
  <c r="S3623" i="1"/>
  <c r="S2713" i="1"/>
  <c r="S3886" i="1"/>
  <c r="S2326" i="1"/>
  <c r="S2364" i="1"/>
  <c r="S4053" i="1"/>
  <c r="S2961" i="1"/>
  <c r="S2212" i="1"/>
  <c r="S3976" i="1"/>
  <c r="S2671" i="1"/>
  <c r="S64" i="1"/>
  <c r="S65" i="1"/>
  <c r="S1145" i="1"/>
  <c r="S599" i="1"/>
  <c r="S66" i="1"/>
  <c r="S571" i="1"/>
  <c r="S1010" i="1"/>
  <c r="S753" i="1"/>
  <c r="S67" i="1"/>
  <c r="S68" i="1"/>
  <c r="S819" i="1"/>
  <c r="S69" i="1"/>
  <c r="S70" i="1"/>
  <c r="S578" i="1"/>
  <c r="S845" i="1"/>
  <c r="S71" i="1"/>
  <c r="S72" i="1"/>
  <c r="S73" i="1"/>
  <c r="S1514" i="1"/>
  <c r="S538" i="1"/>
  <c r="S74" i="1"/>
  <c r="S1703" i="1"/>
  <c r="S75" i="1"/>
  <c r="S76" i="1"/>
  <c r="S77" i="1"/>
  <c r="S1423" i="1"/>
  <c r="S988" i="1"/>
  <c r="S699" i="1"/>
  <c r="S78" i="1"/>
  <c r="S733" i="1"/>
  <c r="S79" i="1"/>
  <c r="S1170" i="1"/>
  <c r="S449" i="1"/>
  <c r="S549" i="1"/>
  <c r="S80" i="1"/>
  <c r="S1437" i="1"/>
  <c r="S81" i="1"/>
  <c r="S82" i="1"/>
  <c r="S83" i="1"/>
  <c r="S749" i="1"/>
  <c r="S1038" i="1"/>
  <c r="S1103" i="1"/>
  <c r="S1226" i="1"/>
  <c r="S877" i="1"/>
  <c r="S969" i="1"/>
  <c r="S84" i="1"/>
  <c r="S843" i="1"/>
  <c r="S975" i="1"/>
  <c r="S659" i="1"/>
  <c r="S85" i="1"/>
  <c r="S625" i="1"/>
  <c r="S86" i="1"/>
  <c r="S552" i="1"/>
  <c r="S565" i="1"/>
  <c r="S87" i="1"/>
  <c r="S667" i="1"/>
  <c r="S88" i="1"/>
  <c r="S89" i="1"/>
  <c r="S90" i="1"/>
  <c r="S91" i="1"/>
  <c r="S856" i="1"/>
  <c r="S779" i="1"/>
  <c r="S1557" i="1"/>
  <c r="S293" i="1"/>
  <c r="S1642" i="1"/>
  <c r="S1807" i="1"/>
  <c r="S1666" i="1"/>
  <c r="S673" i="1"/>
  <c r="S1040" i="1"/>
  <c r="S294" i="1"/>
  <c r="S827" i="1"/>
  <c r="S295" i="1"/>
  <c r="S891" i="1"/>
  <c r="S1154" i="1"/>
  <c r="S814" i="1"/>
  <c r="S515" i="1"/>
  <c r="S296" i="1"/>
  <c r="S505" i="1"/>
  <c r="S297" i="1"/>
  <c r="S1516" i="1"/>
  <c r="S493" i="1"/>
  <c r="S674" i="1"/>
  <c r="S481" i="1"/>
  <c r="S971" i="1"/>
  <c r="S521" i="1"/>
  <c r="S298" i="1"/>
  <c r="S427" i="1"/>
  <c r="S432" i="1"/>
  <c r="S1001" i="1"/>
  <c r="S851" i="1"/>
  <c r="S428" i="1"/>
  <c r="S486" i="1"/>
  <c r="S299" i="1"/>
  <c r="S631" i="1"/>
  <c r="S791" i="1"/>
  <c r="S536" i="1"/>
  <c r="S300" i="1"/>
  <c r="S739" i="1"/>
  <c r="S301" i="1"/>
  <c r="S675" i="1"/>
  <c r="S2818" i="1"/>
  <c r="S3390" i="1"/>
  <c r="S3869" i="1"/>
  <c r="S2859" i="1"/>
  <c r="S3790" i="1"/>
  <c r="S3762" i="1"/>
  <c r="S4036" i="1"/>
  <c r="S2788" i="1"/>
  <c r="S2826" i="1"/>
  <c r="S2283" i="1"/>
  <c r="S3140" i="1"/>
  <c r="S3530" i="1"/>
  <c r="S3695" i="1"/>
  <c r="S2168" i="1"/>
  <c r="S3822" i="1"/>
  <c r="S3819" i="1"/>
  <c r="S2367" i="1"/>
  <c r="S2942" i="1"/>
  <c r="S2361" i="1"/>
  <c r="S2159" i="1"/>
  <c r="S2517" i="1"/>
  <c r="S2967" i="1"/>
  <c r="S3165" i="1"/>
  <c r="S2988" i="1"/>
  <c r="S3815" i="1"/>
  <c r="S1955" i="1"/>
  <c r="S3220" i="1"/>
  <c r="S2768" i="1"/>
  <c r="S3082" i="1"/>
  <c r="S2461" i="1"/>
  <c r="S3442" i="1"/>
  <c r="S3547" i="1"/>
  <c r="S1956" i="1"/>
  <c r="S2021" i="1"/>
  <c r="S2600" i="1"/>
  <c r="S2627" i="1"/>
  <c r="S3780" i="1"/>
  <c r="S3428" i="1"/>
  <c r="S3525" i="1"/>
  <c r="S1957" i="1"/>
  <c r="S3048" i="1"/>
  <c r="S2045" i="1"/>
  <c r="S3083" i="1"/>
  <c r="S3242" i="1"/>
  <c r="S2468" i="1"/>
  <c r="S3949" i="1"/>
  <c r="S2035" i="1"/>
  <c r="S2741" i="1"/>
  <c r="S3533" i="1"/>
  <c r="S3304" i="1"/>
  <c r="S2464" i="1"/>
  <c r="S3362" i="1"/>
  <c r="S3456" i="1"/>
  <c r="S2199" i="1"/>
  <c r="S3431" i="1"/>
  <c r="S1958" i="1"/>
  <c r="S3043" i="1"/>
  <c r="S2666" i="1"/>
  <c r="S3870" i="1"/>
  <c r="S3066" i="1"/>
  <c r="S1111" i="1"/>
  <c r="S582" i="1"/>
  <c r="S302" i="1"/>
  <c r="S303" i="1"/>
  <c r="S304" i="1"/>
  <c r="S825" i="1"/>
  <c r="S305" i="1"/>
  <c r="S306" i="1"/>
  <c r="S946" i="1"/>
  <c r="S639" i="1"/>
  <c r="S307" i="1"/>
  <c r="S308" i="1"/>
  <c r="S309" i="1"/>
  <c r="S1034" i="1"/>
  <c r="S1580" i="1"/>
  <c r="S310" i="1"/>
  <c r="S1398" i="1"/>
  <c r="S311" i="1"/>
  <c r="S548" i="1"/>
  <c r="S312" i="1"/>
  <c r="S2903" i="1"/>
  <c r="S1959" i="1"/>
  <c r="S3716" i="1"/>
  <c r="S2289" i="1"/>
  <c r="S2082" i="1"/>
  <c r="S3054" i="1"/>
  <c r="S2350" i="1"/>
  <c r="S2770" i="1"/>
  <c r="S2560" i="1"/>
  <c r="S1960" i="1"/>
  <c r="S2097" i="1"/>
  <c r="S3399" i="1"/>
  <c r="S2962" i="1"/>
  <c r="S2622" i="1"/>
  <c r="S2514" i="1"/>
  <c r="S3155" i="1"/>
  <c r="S2927" i="1"/>
  <c r="S3060" i="1"/>
  <c r="S2068" i="1"/>
  <c r="S2481" i="1"/>
  <c r="S2759" i="1"/>
  <c r="S2498" i="1"/>
  <c r="S3715" i="1"/>
  <c r="S2165" i="1"/>
  <c r="S3848" i="1"/>
  <c r="S3007" i="1"/>
  <c r="S3254" i="1"/>
  <c r="S2316" i="1"/>
  <c r="S2427" i="1"/>
  <c r="S2169" i="1"/>
  <c r="S2420" i="1"/>
  <c r="S2722" i="1"/>
  <c r="S3707" i="1"/>
  <c r="S3325" i="1"/>
  <c r="S2777" i="1"/>
  <c r="S2659" i="1"/>
  <c r="S3216" i="1"/>
  <c r="S2877" i="1"/>
  <c r="S2993" i="1"/>
  <c r="S2046" i="1"/>
  <c r="S92" i="1"/>
  <c r="S863" i="1"/>
  <c r="S93" i="1"/>
  <c r="S94" i="1"/>
  <c r="S925" i="1"/>
  <c r="S95" i="1"/>
  <c r="S709" i="1"/>
  <c r="S793" i="1"/>
  <c r="S1078" i="1"/>
  <c r="S897" i="1"/>
  <c r="S700" i="1"/>
  <c r="S96" i="1"/>
  <c r="S97" i="1"/>
  <c r="S98" i="1"/>
  <c r="S99" i="1"/>
  <c r="S100" i="1"/>
  <c r="S101" i="1"/>
  <c r="S102" i="1"/>
  <c r="S635" i="1"/>
  <c r="S823" i="1"/>
  <c r="S1426" i="1"/>
  <c r="S419" i="1"/>
  <c r="S802" i="1"/>
  <c r="S313" i="1"/>
  <c r="S648" i="1"/>
  <c r="S649" i="1"/>
  <c r="S1096" i="1"/>
  <c r="S1200" i="1"/>
  <c r="S470" i="1"/>
  <c r="S314" i="1"/>
  <c r="S1031" i="1"/>
  <c r="S650" i="1"/>
  <c r="S315" i="1"/>
  <c r="S421" i="1"/>
  <c r="S1472" i="1"/>
  <c r="S1651" i="1"/>
  <c r="S1292" i="1"/>
  <c r="S1786" i="1"/>
  <c r="S921" i="1"/>
  <c r="S1328" i="1"/>
  <c r="S4065" i="1"/>
  <c r="S3999" i="1"/>
  <c r="S2271" i="1"/>
  <c r="S2558" i="1"/>
  <c r="S2786" i="1"/>
  <c r="S2936" i="1"/>
  <c r="S4030" i="1"/>
  <c r="S3905" i="1"/>
  <c r="S3985" i="1"/>
  <c r="S3599" i="1"/>
  <c r="S4109" i="1"/>
  <c r="S3784" i="1"/>
  <c r="S2200" i="1"/>
  <c r="S2329" i="1"/>
  <c r="S3767" i="1"/>
  <c r="S3113" i="1"/>
  <c r="S4078" i="1"/>
  <c r="S2649" i="1"/>
  <c r="S3836" i="1"/>
  <c r="S3617" i="1"/>
  <c r="S3639" i="1"/>
  <c r="S3492" i="1"/>
  <c r="S3091" i="1"/>
  <c r="S4098" i="1"/>
  <c r="S4083" i="1"/>
  <c r="S3019" i="1"/>
  <c r="S4064" i="1"/>
  <c r="S2949" i="1"/>
  <c r="S3433" i="1"/>
  <c r="S3723" i="1"/>
  <c r="S3115" i="1"/>
  <c r="S3563" i="1"/>
  <c r="S4013" i="1"/>
  <c r="S2696" i="1"/>
  <c r="S1961" i="1"/>
  <c r="S3835" i="1"/>
  <c r="S3753" i="1"/>
  <c r="S2302" i="1"/>
  <c r="S3748" i="1"/>
  <c r="S2668" i="1"/>
  <c r="S930" i="1"/>
  <c r="S316" i="1"/>
  <c r="S1744" i="1"/>
  <c r="S1063" i="1"/>
  <c r="S1419" i="1"/>
  <c r="S1366" i="1"/>
  <c r="S1002" i="1"/>
  <c r="S908" i="1"/>
  <c r="S597" i="1"/>
  <c r="S822" i="1"/>
  <c r="S1044" i="1"/>
  <c r="S909" i="1"/>
  <c r="S1455" i="1"/>
  <c r="S558" i="1"/>
  <c r="S1612" i="1"/>
  <c r="S1451" i="1"/>
  <c r="S1582" i="1"/>
  <c r="S593" i="1"/>
  <c r="S1129" i="1"/>
  <c r="S594" i="1"/>
  <c r="S2437" i="1"/>
  <c r="S2750" i="1"/>
  <c r="S2586" i="1"/>
  <c r="S2484" i="1"/>
  <c r="S3331" i="1"/>
  <c r="S3728" i="1"/>
  <c r="S2963" i="1"/>
  <c r="S3776" i="1"/>
  <c r="S3369" i="1"/>
  <c r="S1310" i="1"/>
  <c r="S1447" i="1"/>
  <c r="S1741" i="1"/>
  <c r="S1692" i="1"/>
  <c r="S1887" i="1"/>
  <c r="S1348" i="1"/>
  <c r="S1852" i="1"/>
  <c r="S1562" i="1"/>
  <c r="S484" i="1"/>
  <c r="S734" i="1"/>
  <c r="S905" i="1"/>
  <c r="S846" i="1"/>
  <c r="S1699" i="1"/>
  <c r="S698" i="1"/>
  <c r="S962" i="1"/>
  <c r="S506" i="1"/>
  <c r="S317" i="1"/>
  <c r="S318" i="1"/>
  <c r="S636" i="1"/>
  <c r="S433" i="1"/>
  <c r="S1429" i="1"/>
  <c r="S560" i="1"/>
  <c r="S854" i="1"/>
  <c r="S882" i="1"/>
  <c r="S436" i="1"/>
  <c r="S788" i="1"/>
  <c r="S1289" i="1"/>
  <c r="S1679" i="1"/>
  <c r="S732" i="1"/>
  <c r="S319" i="1"/>
  <c r="S852" i="1"/>
  <c r="S1833" i="1"/>
  <c r="S1753" i="1"/>
  <c r="S2508" i="1"/>
  <c r="S1303" i="1"/>
  <c r="S1424" i="1"/>
  <c r="S3030" i="1"/>
  <c r="S4009" i="1"/>
  <c r="S3913" i="1"/>
  <c r="S2291" i="1"/>
  <c r="S3690" i="1"/>
  <c r="S2150" i="1"/>
  <c r="S3496" i="1"/>
  <c r="S2359" i="1"/>
  <c r="S3170" i="1"/>
  <c r="S3947" i="1"/>
  <c r="S3258" i="1"/>
  <c r="S3271" i="1"/>
  <c r="S2500" i="1"/>
  <c r="S2876" i="1"/>
  <c r="S3206" i="1"/>
  <c r="S4101" i="1"/>
  <c r="S3934" i="1"/>
  <c r="S3591" i="1"/>
  <c r="S3978" i="1"/>
  <c r="S3627" i="1"/>
  <c r="S2670" i="1"/>
  <c r="S4046" i="1"/>
  <c r="S3864" i="1"/>
  <c r="S2576" i="1"/>
  <c r="S3771" i="1"/>
  <c r="S2562" i="1"/>
  <c r="S3209" i="1"/>
  <c r="S2793" i="1"/>
  <c r="S4115" i="1"/>
  <c r="S4085" i="1"/>
  <c r="S3327" i="1"/>
  <c r="S3925" i="1"/>
  <c r="S3655" i="1"/>
  <c r="S4023" i="1"/>
  <c r="S2474" i="1"/>
  <c r="S780" i="1"/>
  <c r="S1709" i="1"/>
  <c r="S320" i="1"/>
  <c r="S1272" i="1"/>
  <c r="S1631" i="1"/>
  <c r="S1682" i="1"/>
  <c r="S1695" i="1"/>
  <c r="S951" i="1"/>
  <c r="S954" i="1"/>
  <c r="S321" i="1"/>
  <c r="S322" i="1"/>
  <c r="S1453" i="1"/>
  <c r="S1583" i="1"/>
  <c r="S323" i="1"/>
  <c r="S1858" i="1"/>
  <c r="S1417" i="1"/>
  <c r="S836" i="1"/>
  <c r="S1459" i="1"/>
  <c r="S1421" i="1"/>
  <c r="S324" i="1"/>
  <c r="S859" i="1"/>
  <c r="S870" i="1"/>
  <c r="S694" i="1"/>
  <c r="S958" i="1"/>
  <c r="S325" i="1"/>
  <c r="S1055" i="1"/>
  <c r="S899" i="1"/>
  <c r="S1511" i="1"/>
  <c r="S702" i="1"/>
  <c r="S1414" i="1"/>
  <c r="S326" i="1"/>
  <c r="S327" i="1"/>
  <c r="S660" i="1"/>
  <c r="S1509" i="1"/>
  <c r="S1148" i="1"/>
  <c r="S1355" i="1"/>
  <c r="S740" i="1"/>
  <c r="S1669" i="1"/>
  <c r="S1070" i="1"/>
  <c r="S328" i="1"/>
  <c r="S2644" i="1"/>
  <c r="S3265" i="1"/>
  <c r="S3111" i="1"/>
  <c r="S3235" i="1"/>
  <c r="S2597" i="1"/>
  <c r="S3199" i="1"/>
  <c r="S3249" i="1"/>
  <c r="S2391" i="1"/>
  <c r="S2215" i="1"/>
  <c r="S2646" i="1"/>
  <c r="S2392" i="1"/>
  <c r="S2795" i="1"/>
  <c r="S2958" i="1"/>
  <c r="S3666" i="1"/>
  <c r="S2561" i="1"/>
  <c r="S3141" i="1"/>
  <c r="S2411" i="1"/>
  <c r="S2260" i="1"/>
  <c r="S3174" i="1"/>
  <c r="S3516" i="1"/>
  <c r="S3520" i="1"/>
  <c r="S2314" i="1"/>
  <c r="S3439" i="1"/>
  <c r="S3128" i="1"/>
  <c r="S2928" i="1"/>
  <c r="S3022" i="1"/>
  <c r="S3395" i="1"/>
  <c r="S2063" i="1"/>
  <c r="S2376" i="1"/>
  <c r="S2835" i="1"/>
  <c r="S2074" i="1"/>
  <c r="S3064" i="1"/>
  <c r="S3432" i="1"/>
  <c r="S2806" i="1"/>
  <c r="S3923" i="1"/>
  <c r="S3603" i="1"/>
  <c r="S3468" i="1"/>
  <c r="S2698" i="1"/>
  <c r="S2605" i="1"/>
  <c r="S3550" i="1"/>
  <c r="S1962" i="1"/>
  <c r="S1963" i="1"/>
  <c r="S3350" i="1"/>
  <c r="S3183" i="1"/>
  <c r="S2475" i="1"/>
  <c r="S2807" i="1"/>
  <c r="S3276" i="1"/>
  <c r="S2093" i="1"/>
  <c r="S2723" i="1"/>
  <c r="S1964" i="1"/>
  <c r="S2964" i="1"/>
  <c r="S3119" i="1"/>
  <c r="S2842" i="1"/>
  <c r="S3769" i="1"/>
  <c r="S3833" i="1"/>
  <c r="S2811" i="1"/>
  <c r="S1965" i="1"/>
  <c r="S3277" i="1"/>
  <c r="S3000" i="1"/>
  <c r="S2538" i="1"/>
  <c r="S931" i="1"/>
  <c r="S329" i="1"/>
  <c r="S330" i="1"/>
  <c r="S1282" i="1"/>
  <c r="S1730" i="1"/>
  <c r="S331" i="1"/>
  <c r="S332" i="1"/>
  <c r="S676" i="1"/>
  <c r="S932" i="1"/>
  <c r="S1202" i="1"/>
  <c r="S333" i="1"/>
  <c r="S1046" i="1"/>
  <c r="S334" i="1"/>
  <c r="S1813" i="1"/>
  <c r="S1850" i="1"/>
  <c r="S1245" i="1"/>
  <c r="S1591" i="1"/>
  <c r="S335" i="1"/>
  <c r="S1035" i="1"/>
  <c r="S1323" i="1"/>
  <c r="S1732" i="1"/>
  <c r="S777" i="1"/>
  <c r="S542" i="1"/>
  <c r="S1016" i="1"/>
  <c r="S336" i="1"/>
  <c r="S911" i="1"/>
  <c r="S1601" i="1"/>
  <c r="S1815" i="1"/>
  <c r="S910" i="1"/>
  <c r="S1521" i="1"/>
  <c r="S1238" i="1"/>
  <c r="S337" i="1"/>
  <c r="S1780" i="1"/>
  <c r="S1281" i="1"/>
  <c r="S534" i="1"/>
  <c r="S338" i="1"/>
  <c r="S1434" i="1"/>
  <c r="S1067" i="1"/>
  <c r="S707" i="1"/>
  <c r="S1649" i="1"/>
  <c r="S339" i="1"/>
  <c r="S1745" i="1"/>
  <c r="S1584" i="1"/>
  <c r="S766" i="1"/>
  <c r="S1737" i="1"/>
  <c r="S1258" i="1"/>
  <c r="S651" i="1"/>
  <c r="S340" i="1"/>
  <c r="S1779" i="1"/>
  <c r="S944" i="1"/>
  <c r="S1131" i="1"/>
  <c r="S1383" i="1"/>
  <c r="S803" i="1"/>
  <c r="S341" i="1"/>
  <c r="S1236" i="1"/>
  <c r="S1610" i="1"/>
  <c r="S1234" i="1"/>
  <c r="S1219" i="1"/>
  <c r="S342" i="1"/>
  <c r="S1885" i="1"/>
  <c r="S883" i="1"/>
  <c r="S494" i="1"/>
  <c r="S872" i="1"/>
  <c r="S1259" i="1"/>
  <c r="S1569" i="1"/>
  <c r="S1389" i="1"/>
  <c r="S584" i="1"/>
  <c r="S1133" i="1"/>
  <c r="S473" i="1"/>
  <c r="S437" i="1"/>
  <c r="S1769" i="1"/>
  <c r="S1503" i="1"/>
  <c r="S507" i="1"/>
  <c r="S441" i="1"/>
  <c r="S1883" i="1"/>
  <c r="S1353" i="1"/>
  <c r="S1630" i="1"/>
  <c r="S1689" i="1"/>
  <c r="S1367" i="1"/>
  <c r="S1684" i="1"/>
  <c r="S3461" i="1"/>
  <c r="S1966" i="1"/>
  <c r="S1967" i="1"/>
  <c r="S2465" i="1"/>
  <c r="S2382" i="1"/>
  <c r="S3363" i="1"/>
  <c r="S3488" i="1"/>
  <c r="S1968" i="1"/>
  <c r="S2340" i="1"/>
  <c r="S2182" i="1"/>
  <c r="S2688" i="1"/>
  <c r="S2633" i="1"/>
  <c r="S2423" i="1"/>
  <c r="S2827" i="1"/>
  <c r="S2177" i="1"/>
  <c r="S3443" i="1"/>
  <c r="S3524" i="1"/>
  <c r="S2253" i="1"/>
  <c r="S2435" i="1"/>
  <c r="S2769" i="1"/>
  <c r="S442" i="1"/>
  <c r="S1605" i="1"/>
  <c r="S343" i="1"/>
  <c r="S933" i="1"/>
  <c r="S344" i="1"/>
  <c r="S610" i="1"/>
  <c r="S1224" i="1"/>
  <c r="S445" i="1"/>
  <c r="S1106" i="1"/>
  <c r="S345" i="1"/>
  <c r="S1073" i="1"/>
  <c r="S1357" i="1"/>
  <c r="S641" i="1"/>
  <c r="S103" i="1"/>
  <c r="S1877" i="1"/>
  <c r="S1554" i="1"/>
  <c r="S1042" i="1"/>
  <c r="S104" i="1"/>
  <c r="S105" i="1"/>
  <c r="S106" i="1"/>
  <c r="S2911" i="1"/>
  <c r="S3311" i="1"/>
  <c r="S2754" i="1"/>
  <c r="S2147" i="1"/>
  <c r="S2880" i="1"/>
  <c r="S3077" i="1"/>
  <c r="S3089" i="1"/>
  <c r="S2689" i="1"/>
  <c r="S3744" i="1"/>
  <c r="S2690" i="1"/>
  <c r="S2055" i="1"/>
  <c r="S2648" i="1"/>
  <c r="S3797" i="1"/>
  <c r="S2330" i="1"/>
  <c r="S2051" i="1"/>
  <c r="S3781" i="1"/>
  <c r="S3074" i="1"/>
  <c r="S3464" i="1"/>
  <c r="S2261" i="1"/>
  <c r="S2892" i="1"/>
  <c r="S3459" i="1"/>
  <c r="S2339" i="1"/>
  <c r="S3646" i="1"/>
  <c r="S2091" i="1"/>
  <c r="S3307" i="1"/>
  <c r="S2657" i="1"/>
  <c r="S2951" i="1"/>
  <c r="S1969" i="1"/>
  <c r="S3805" i="1"/>
  <c r="S1970" i="1"/>
  <c r="S2469" i="1"/>
  <c r="S2579" i="1"/>
  <c r="S2078" i="1"/>
  <c r="S4040" i="1"/>
  <c r="S2616" i="1"/>
  <c r="S3785" i="1"/>
  <c r="S2507" i="1"/>
  <c r="S2454" i="1"/>
  <c r="S3230" i="1"/>
  <c r="S1971" i="1"/>
  <c r="S3995" i="1"/>
  <c r="S2854" i="1"/>
  <c r="S2216" i="1"/>
  <c r="S3045" i="1"/>
  <c r="S3286" i="1"/>
  <c r="S2808" i="1"/>
  <c r="S3812" i="1"/>
  <c r="S2217" i="1"/>
  <c r="S3253" i="1"/>
  <c r="S3724" i="1"/>
  <c r="S3344" i="1"/>
  <c r="S3190" i="1"/>
  <c r="S3718" i="1"/>
  <c r="S3062" i="1"/>
  <c r="S2463" i="1"/>
  <c r="S2406" i="1"/>
  <c r="S2677" i="1"/>
  <c r="S2148" i="1"/>
  <c r="S3301" i="1"/>
  <c r="S2125" i="1"/>
  <c r="S3156" i="1"/>
  <c r="S2175" i="1"/>
  <c r="S2448" i="1"/>
  <c r="S3926" i="1"/>
  <c r="S3983" i="1"/>
  <c r="S3614" i="1"/>
  <c r="S3498" i="1"/>
  <c r="S3763" i="1"/>
  <c r="S2916" i="1"/>
  <c r="S2740" i="1"/>
  <c r="S1972" i="1"/>
  <c r="S3423" i="1"/>
  <c r="S3645" i="1"/>
  <c r="S3037" i="1"/>
  <c r="S2872" i="1"/>
  <c r="S3409" i="1"/>
  <c r="S3890" i="1"/>
  <c r="S2117" i="1"/>
  <c r="S2868" i="1"/>
  <c r="S2789" i="1"/>
  <c r="S2955" i="1"/>
  <c r="S3444" i="1"/>
  <c r="S2932" i="1"/>
  <c r="S2896" i="1"/>
  <c r="S3513" i="1"/>
  <c r="S3841" i="1"/>
  <c r="S3663" i="1"/>
  <c r="S3755" i="1"/>
  <c r="S2736" i="1"/>
  <c r="S2691" i="1"/>
  <c r="S1652" i="1"/>
  <c r="S640" i="1"/>
  <c r="S763" i="1"/>
  <c r="S346" i="1"/>
  <c r="S446" i="1"/>
  <c r="S347" i="1"/>
  <c r="S348" i="1"/>
  <c r="S495" i="1"/>
  <c r="S1150" i="1"/>
  <c r="S642" i="1"/>
  <c r="S349" i="1"/>
  <c r="S1893" i="1"/>
  <c r="S1588" i="1"/>
  <c r="S1445" i="1"/>
  <c r="S543" i="1"/>
  <c r="S1467" i="1"/>
  <c r="S1107" i="1"/>
  <c r="S577" i="1"/>
  <c r="S1506" i="1"/>
  <c r="S1179" i="1"/>
  <c r="S1879" i="1"/>
  <c r="S496" i="1"/>
  <c r="S512" i="1"/>
  <c r="S590" i="1"/>
  <c r="S1371" i="1"/>
  <c r="S1522" i="1"/>
  <c r="S789" i="1"/>
  <c r="S622" i="1"/>
  <c r="S896" i="1"/>
  <c r="S500" i="1"/>
  <c r="S684" i="1"/>
  <c r="S350" i="1"/>
  <c r="S716" i="1"/>
  <c r="S1457" i="1"/>
  <c r="S1098" i="1"/>
  <c r="S703" i="1"/>
  <c r="S830" i="1"/>
  <c r="S662" i="1"/>
  <c r="S1650" i="1"/>
  <c r="S1269" i="1"/>
  <c r="S1541" i="1"/>
  <c r="S964" i="1"/>
  <c r="S1643" i="1"/>
  <c r="S516" i="1"/>
  <c r="S743" i="1"/>
  <c r="S1204" i="1"/>
  <c r="S1559" i="1"/>
  <c r="S1192" i="1"/>
  <c r="S1499" i="1"/>
  <c r="S1525" i="1"/>
  <c r="S1469" i="1"/>
  <c r="S1787" i="1"/>
  <c r="S713" i="1"/>
  <c r="S1715" i="1"/>
  <c r="S1817" i="1"/>
  <c r="S1213" i="1"/>
  <c r="S1593" i="1"/>
  <c r="S559" i="1"/>
  <c r="S1662" i="1"/>
  <c r="S544" i="1"/>
  <c r="S1681" i="1"/>
  <c r="S1241" i="1"/>
  <c r="S1222" i="1"/>
  <c r="S351" i="1"/>
  <c r="S1149" i="1"/>
  <c r="S1869" i="1"/>
  <c r="S611" i="1"/>
  <c r="S730" i="1"/>
  <c r="S556" i="1"/>
  <c r="S467" i="1"/>
  <c r="S834" i="1"/>
  <c r="S1871" i="1"/>
  <c r="S1897" i="1"/>
  <c r="S434" i="1"/>
  <c r="S107" i="1"/>
  <c r="S1215" i="1"/>
  <c r="S108" i="1"/>
  <c r="S2861" i="1"/>
  <c r="S884" i="1"/>
  <c r="S1194" i="1"/>
  <c r="S1537" i="1"/>
  <c r="S532" i="1"/>
  <c r="S2823" i="1"/>
  <c r="S1641" i="1"/>
  <c r="S1611" i="1"/>
  <c r="S3436" i="1"/>
  <c r="S1178" i="1"/>
  <c r="S409" i="1"/>
  <c r="S1277" i="1"/>
  <c r="S917" i="1"/>
  <c r="S1857" i="1"/>
  <c r="S1020" i="1"/>
  <c r="S410" i="1"/>
  <c r="S1907" i="1"/>
  <c r="S411" i="1"/>
  <c r="S1422" i="1"/>
  <c r="S3196" i="1"/>
  <c r="S3491" i="1"/>
  <c r="S2539" i="1"/>
  <c r="S2190" i="1"/>
  <c r="S2098" i="1"/>
  <c r="S2683" i="1"/>
  <c r="S4003" i="1"/>
  <c r="S3050" i="1"/>
  <c r="S3837" i="1"/>
  <c r="S2310" i="1"/>
  <c r="S2191" i="1"/>
  <c r="S3092" i="1"/>
  <c r="S3528" i="1"/>
  <c r="S2281" i="1"/>
  <c r="S2634" i="1"/>
  <c r="S3420" i="1"/>
  <c r="S2989" i="1"/>
  <c r="S2749" i="1"/>
  <c r="S3746" i="1"/>
  <c r="S3735" i="1"/>
  <c r="S3161" i="1"/>
  <c r="S3354" i="1"/>
  <c r="S2453" i="1"/>
  <c r="S3027" i="1"/>
  <c r="S2875" i="1"/>
  <c r="S3129" i="1"/>
  <c r="S2449" i="1"/>
  <c r="S2210" i="1"/>
  <c r="S2910" i="1"/>
  <c r="S3122" i="1"/>
  <c r="S3194" i="1"/>
  <c r="S3783" i="1"/>
  <c r="S3097" i="1"/>
  <c r="S3252" i="1"/>
  <c r="S2881" i="1"/>
  <c r="S2178" i="1"/>
  <c r="S2882" i="1"/>
  <c r="S2766" i="1"/>
  <c r="S1973" i="1"/>
  <c r="S2354" i="1"/>
  <c r="S3168" i="1"/>
  <c r="S1889" i="1"/>
  <c r="S1474" i="1"/>
  <c r="S352" i="1"/>
  <c r="S1210" i="1"/>
  <c r="S940" i="1"/>
  <c r="S1461" i="1"/>
  <c r="S353" i="1"/>
  <c r="S1874" i="1"/>
  <c r="S566" i="1"/>
  <c r="S1452" i="1"/>
  <c r="S751" i="1"/>
  <c r="S1859" i="1"/>
  <c r="S429" i="1"/>
  <c r="S972" i="1"/>
  <c r="S1864" i="1"/>
  <c r="S1661" i="1"/>
  <c r="S354" i="1"/>
  <c r="S1184" i="1"/>
  <c r="S355" i="1"/>
  <c r="S1834" i="1"/>
  <c r="S2489" i="1"/>
  <c r="S3243" i="1"/>
  <c r="S3387" i="1"/>
  <c r="S3251" i="1"/>
  <c r="S3405" i="1"/>
  <c r="S2048" i="1"/>
  <c r="S2351" i="1"/>
  <c r="S2090" i="1"/>
  <c r="S2033" i="1"/>
  <c r="S3157" i="1"/>
  <c r="S2346" i="1"/>
  <c r="S2047" i="1"/>
  <c r="S2167" i="1"/>
  <c r="S2483" i="1"/>
  <c r="S3358" i="1"/>
  <c r="S2905" i="1"/>
  <c r="S2335" i="1"/>
  <c r="S2373" i="1"/>
  <c r="S2554" i="1"/>
  <c r="S3364" i="1"/>
  <c r="S2371" i="1"/>
  <c r="S2815" i="1"/>
  <c r="S2923" i="1"/>
  <c r="S3738" i="1"/>
  <c r="S3493" i="1"/>
  <c r="S3228" i="1"/>
  <c r="S2095" i="1"/>
  <c r="S2466" i="1"/>
  <c r="S2128" i="1"/>
  <c r="S2158" i="1"/>
  <c r="S3032" i="1"/>
  <c r="S2680" i="1"/>
  <c r="S2124" i="1"/>
  <c r="S3136" i="1"/>
  <c r="S3426" i="1"/>
  <c r="S2429" i="1"/>
  <c r="S2440" i="1"/>
  <c r="S2563" i="1"/>
  <c r="S2992" i="1"/>
  <c r="S2678" i="1"/>
  <c r="S2160" i="1"/>
  <c r="S2611" i="1"/>
  <c r="S2285" i="1"/>
  <c r="S2972" i="1"/>
  <c r="S3437" i="1"/>
  <c r="S2311" i="1"/>
  <c r="S2236" i="1"/>
  <c r="S3799" i="1"/>
  <c r="S3449" i="1"/>
  <c r="S2711" i="1"/>
  <c r="S2639" i="1"/>
  <c r="S2702" i="1"/>
  <c r="S2895" i="1"/>
  <c r="S2107" i="1"/>
  <c r="S2455" i="1"/>
  <c r="S3026" i="1"/>
  <c r="S2450" i="1"/>
  <c r="S3749" i="1"/>
  <c r="S3495" i="1"/>
  <c r="S2347" i="1"/>
  <c r="S3445" i="1"/>
  <c r="S2274" i="1"/>
  <c r="S2296" i="1"/>
  <c r="S3469" i="1"/>
  <c r="S3693" i="1"/>
  <c r="S2783" i="1"/>
  <c r="S2244" i="1"/>
  <c r="S2075" i="1"/>
  <c r="S3180" i="1"/>
  <c r="S2860" i="1"/>
  <c r="S2482" i="1"/>
  <c r="S3103" i="1"/>
  <c r="S2451" i="1"/>
  <c r="S3306" i="1"/>
  <c r="S2412" i="1"/>
  <c r="S2603" i="1"/>
  <c r="S2290" i="1"/>
  <c r="S3023" i="1"/>
  <c r="S2306" i="1"/>
  <c r="S1974" i="1"/>
  <c r="S2072" i="1"/>
  <c r="S3517" i="1"/>
  <c r="S3298" i="1"/>
  <c r="S3093" i="1"/>
  <c r="S3967" i="1"/>
  <c r="S3772" i="1"/>
  <c r="S3212" i="1"/>
  <c r="S2433" i="1"/>
  <c r="S3621" i="1"/>
  <c r="S2039" i="1"/>
  <c r="S2303" i="1"/>
  <c r="S3162" i="1"/>
  <c r="S3553" i="1"/>
  <c r="S3527" i="1"/>
  <c r="S2480" i="1"/>
  <c r="S3152" i="1"/>
  <c r="S2581" i="1"/>
  <c r="S2333" i="1"/>
  <c r="S3801" i="1"/>
  <c r="S2738" i="1"/>
  <c r="S3321" i="1"/>
  <c r="S3729" i="1"/>
  <c r="S2041" i="1"/>
  <c r="S2922" i="1"/>
  <c r="S2030" i="1"/>
  <c r="S3158" i="1"/>
  <c r="S3882" i="1"/>
  <c r="S2929" i="1"/>
  <c r="S2042" i="1"/>
  <c r="S2703" i="1"/>
  <c r="S3384" i="1"/>
  <c r="S2828" i="1"/>
  <c r="S2192" i="1"/>
  <c r="S2784" i="1"/>
  <c r="S2278" i="1"/>
  <c r="S3388" i="1"/>
  <c r="S2297" i="1"/>
  <c r="S3035" i="1"/>
  <c r="S2254" i="1"/>
  <c r="S2233" i="1"/>
  <c r="S3643" i="1"/>
  <c r="S3178" i="1"/>
  <c r="S2709" i="1"/>
  <c r="S2582" i="1"/>
  <c r="S1975" i="1"/>
  <c r="S2585" i="1"/>
  <c r="S3578" i="1"/>
  <c r="S2081" i="1"/>
  <c r="S1976" i="1"/>
  <c r="S2945" i="1"/>
  <c r="S2353" i="1"/>
  <c r="S2566" i="1"/>
  <c r="S3573" i="1"/>
  <c r="S1977" i="1"/>
  <c r="S2298" i="1"/>
  <c r="S3782" i="1"/>
  <c r="S2268" i="1"/>
  <c r="S3470" i="1"/>
  <c r="S2930" i="1"/>
  <c r="S3244" i="1"/>
  <c r="S2077" i="1"/>
  <c r="S3686" i="1"/>
  <c r="S2572" i="1"/>
  <c r="S2208" i="1"/>
  <c r="S2790" i="1"/>
  <c r="S3992" i="1"/>
  <c r="S2325" i="1"/>
  <c r="S3406" i="1"/>
  <c r="S2262" i="1"/>
  <c r="S2193" i="1"/>
  <c r="S2444" i="1"/>
  <c r="S2708" i="1"/>
  <c r="S2255" i="1"/>
  <c r="S3071" i="1"/>
  <c r="S3897" i="1"/>
  <c r="S2263" i="1"/>
  <c r="S2682" i="1"/>
  <c r="S2540" i="1"/>
  <c r="S3902" i="1"/>
  <c r="S3225" i="1"/>
  <c r="S2588" i="1"/>
  <c r="S2523" i="1"/>
  <c r="S3198" i="1"/>
  <c r="S3577" i="1"/>
  <c r="S2490" i="1"/>
  <c r="S2069" i="1"/>
  <c r="S2726" i="1"/>
  <c r="S1978" i="1"/>
  <c r="S2025" i="1"/>
  <c r="S2205" i="1"/>
  <c r="S2798" i="1"/>
  <c r="S2503" i="1"/>
  <c r="S2573" i="1"/>
  <c r="S2362" i="1"/>
  <c r="S2152" i="1"/>
  <c r="S3008" i="1"/>
  <c r="S2023" i="1"/>
  <c r="S1979" i="1"/>
  <c r="S2623" i="1"/>
  <c r="S3181" i="1"/>
  <c r="S2518" i="1"/>
  <c r="S3112" i="1"/>
  <c r="S2377" i="1"/>
  <c r="S3904" i="1"/>
  <c r="S1980" i="1"/>
  <c r="S2673" i="1"/>
  <c r="S3607" i="1"/>
  <c r="S3825" i="1"/>
  <c r="S2565" i="1"/>
  <c r="S3020" i="1"/>
  <c r="S2984" i="1"/>
  <c r="S2510" i="1"/>
  <c r="S2100" i="1"/>
  <c r="S2317" i="1"/>
  <c r="S2920" i="1"/>
  <c r="S1981" i="1"/>
  <c r="S3313" i="1"/>
  <c r="S3569" i="1"/>
  <c r="S2079" i="1"/>
  <c r="S2764" i="1"/>
  <c r="S3883" i="1"/>
  <c r="S3340" i="1"/>
  <c r="S2852" i="1"/>
  <c r="S2497" i="1"/>
  <c r="S1982" i="1"/>
  <c r="S3471" i="1"/>
  <c r="S2491" i="1"/>
  <c r="S1983" i="1"/>
  <c r="S3247" i="1"/>
  <c r="S2019" i="1"/>
  <c r="S2174" i="1"/>
  <c r="S2725" i="1"/>
  <c r="S3572" i="1"/>
  <c r="S2213" i="1"/>
  <c r="S2886" i="1"/>
  <c r="S3589" i="1"/>
  <c r="S2501" i="1"/>
  <c r="S2442" i="1"/>
  <c r="S2834" i="1"/>
  <c r="S1984" i="1"/>
  <c r="S2422" i="1"/>
  <c r="S3472" i="1"/>
  <c r="S2857" i="1"/>
  <c r="S1985" i="1"/>
  <c r="S2913" i="1"/>
  <c r="S2071" i="1"/>
  <c r="S2661" i="1"/>
  <c r="S3021" i="1"/>
  <c r="S2679" i="1"/>
  <c r="S2194" i="1"/>
  <c r="S2557" i="1"/>
  <c r="S3539" i="1"/>
  <c r="S2640" i="1"/>
  <c r="S2404" i="1"/>
  <c r="S1986" i="1"/>
  <c r="S3831" i="1"/>
  <c r="S3971" i="1"/>
  <c r="S1987" i="1"/>
  <c r="S2836" i="1"/>
  <c r="S2813" i="1"/>
  <c r="S2919" i="1"/>
  <c r="S3773" i="1"/>
  <c r="S3675" i="1"/>
  <c r="S2226" i="1"/>
  <c r="S3681" i="1"/>
  <c r="S3453" i="1"/>
  <c r="S2149" i="1"/>
  <c r="S2136" i="1"/>
  <c r="S3844" i="1"/>
  <c r="S3593" i="1"/>
  <c r="S3355" i="1"/>
  <c r="S3403" i="1"/>
  <c r="S3840" i="1"/>
  <c r="S3583" i="1"/>
  <c r="S3865" i="1"/>
  <c r="S2479" i="1"/>
  <c r="S2369" i="1"/>
  <c r="S2452" i="1"/>
  <c r="S3419" i="1"/>
  <c r="S2195" i="1"/>
  <c r="S3309" i="1"/>
  <c r="S3068" i="1"/>
  <c r="S3667" i="1"/>
  <c r="S3893" i="1"/>
  <c r="S2338" i="1"/>
  <c r="S1988" i="1"/>
  <c r="S2196" i="1"/>
  <c r="S3067" i="1"/>
  <c r="S2541" i="1"/>
  <c r="S3138" i="1"/>
  <c r="S3047" i="1"/>
  <c r="S3438" i="1"/>
  <c r="S3609" i="1"/>
  <c r="S3229" i="1"/>
  <c r="S3575" i="1"/>
  <c r="S3730" i="1"/>
  <c r="S3100" i="1"/>
  <c r="S2129" i="1"/>
  <c r="S3703" i="1"/>
  <c r="S3435" i="1"/>
  <c r="S3299" i="1"/>
  <c r="S3041" i="1"/>
  <c r="S3429" i="1"/>
  <c r="S3725" i="1"/>
  <c r="S2643" i="1"/>
  <c r="S1989" i="1"/>
  <c r="S1990" i="1"/>
  <c r="S2755" i="1"/>
  <c r="S3356" i="1"/>
  <c r="S2867" i="1"/>
  <c r="S2380" i="1"/>
  <c r="S2658" i="1"/>
  <c r="S2712" i="1"/>
  <c r="S2140" i="1"/>
  <c r="S2650" i="1"/>
  <c r="S2794" i="1"/>
  <c r="S1991" i="1"/>
  <c r="S2511" i="1"/>
  <c r="S2275" i="1"/>
  <c r="S2570" i="1"/>
  <c r="S3813" i="1"/>
  <c r="S2715" i="1"/>
  <c r="S2122" i="1"/>
  <c r="S2223" i="1"/>
  <c r="S1992" i="1"/>
  <c r="S3214" i="1"/>
  <c r="S2931" i="1"/>
  <c r="S2415" i="1"/>
  <c r="S1993" i="1"/>
  <c r="S1994" i="1"/>
  <c r="S2935" i="1"/>
  <c r="S2251" i="1"/>
  <c r="S2155" i="1"/>
  <c r="S3766" i="1"/>
  <c r="S1995" i="1"/>
  <c r="S3079" i="1"/>
  <c r="S2286" i="1"/>
  <c r="S2692" i="1"/>
  <c r="S2331" i="1"/>
  <c r="S3182" i="1"/>
  <c r="S2214" i="1"/>
  <c r="S3505" i="1"/>
  <c r="S1996" i="1"/>
  <c r="S3446" i="1"/>
  <c r="S3233" i="1"/>
  <c r="S3404" i="1"/>
  <c r="S3713" i="1"/>
  <c r="S2460" i="1"/>
  <c r="S3685" i="1"/>
  <c r="S3816" i="1"/>
  <c r="S3455" i="1"/>
  <c r="S3248" i="1"/>
  <c r="S3329" i="1"/>
  <c r="S2624" i="1"/>
  <c r="S2358" i="1"/>
  <c r="S2593" i="1"/>
  <c r="S1997" i="1"/>
  <c r="S2099" i="1"/>
  <c r="S2365" i="1"/>
  <c r="S3109" i="1"/>
  <c r="S2321" i="1"/>
  <c r="S2332" i="1"/>
  <c r="S2606" i="1"/>
  <c r="S2315" i="1"/>
  <c r="S1998" i="1"/>
  <c r="S2710" i="1"/>
  <c r="S3069" i="1"/>
  <c r="S1999" i="1"/>
  <c r="S2108" i="1"/>
  <c r="S2029" i="1"/>
  <c r="S3619" i="1"/>
  <c r="S2492" i="1"/>
  <c r="S2849" i="1"/>
  <c r="S2378" i="1"/>
  <c r="S3662" i="1"/>
  <c r="S2655" i="1"/>
  <c r="S2118" i="1"/>
  <c r="S3484" i="1"/>
  <c r="S2604" i="1"/>
  <c r="S2873" i="1"/>
  <c r="S2982" i="1"/>
  <c r="S2112" i="1"/>
  <c r="S3104" i="1"/>
  <c r="S3316" i="1"/>
  <c r="S2000" i="1"/>
  <c r="S2426" i="1"/>
  <c r="S2700" i="1"/>
  <c r="S2245" i="1"/>
  <c r="S2001" i="1"/>
  <c r="S3473" i="1"/>
  <c r="S2026" i="1"/>
  <c r="S2002" i="1"/>
  <c r="S3088" i="1"/>
  <c r="S2003" i="1"/>
  <c r="S3969" i="1"/>
  <c r="S2853" i="1"/>
  <c r="S3142" i="1"/>
  <c r="S3236" i="1"/>
  <c r="S2902" i="1"/>
  <c r="S3408" i="1"/>
  <c r="S2119" i="1"/>
  <c r="S3430" i="1"/>
  <c r="S2036" i="1"/>
  <c r="S3800" i="1"/>
  <c r="S3424" i="1"/>
  <c r="S2960" i="1"/>
  <c r="S3389" i="1"/>
  <c r="S3221" i="1"/>
  <c r="S2804" i="1"/>
  <c r="S2405" i="1"/>
  <c r="S2937" i="1"/>
  <c r="S3866" i="1"/>
  <c r="S3474" i="1"/>
  <c r="S2567" i="1"/>
  <c r="S2034" i="1"/>
  <c r="S3775" i="1"/>
  <c r="S3046" i="1"/>
  <c r="S3826" i="1"/>
  <c r="S3478" i="1"/>
  <c r="S2653" i="1"/>
  <c r="S2004" i="1"/>
  <c r="S3683" i="1"/>
  <c r="S3743" i="1"/>
  <c r="S3551" i="1"/>
  <c r="S3625" i="1"/>
  <c r="S2005" i="1"/>
  <c r="S2161" i="1"/>
  <c r="S2751" i="1"/>
  <c r="S3359" i="1"/>
  <c r="S3231" i="1"/>
  <c r="S2197" i="1"/>
  <c r="S3056" i="1"/>
  <c r="S2637" i="1"/>
  <c r="S2918" i="1"/>
  <c r="S2043" i="1"/>
  <c r="S3266" i="1"/>
  <c r="S2612" i="1"/>
  <c r="S2416" i="1"/>
  <c r="S2312" i="1"/>
  <c r="S2006" i="1"/>
  <c r="S356" i="1"/>
  <c r="S414" i="1"/>
  <c r="S531" i="1"/>
  <c r="S1855" i="1"/>
  <c r="S1595" i="1"/>
  <c r="S1759" i="1"/>
  <c r="S1223" i="1"/>
  <c r="S1768" i="1"/>
  <c r="S357" i="1"/>
  <c r="S1725" i="1"/>
  <c r="S1316" i="1"/>
  <c r="S443" i="1"/>
  <c r="S1284" i="1"/>
  <c r="S358" i="1"/>
  <c r="S1072" i="1"/>
  <c r="S359" i="1"/>
  <c r="S1549" i="1"/>
  <c r="S612" i="1"/>
  <c r="S1243" i="1"/>
  <c r="S1301" i="1"/>
  <c r="S2094" i="1"/>
  <c r="S2542" i="1"/>
  <c r="S2007" i="1"/>
  <c r="S2543" i="1"/>
  <c r="S3932" i="1"/>
  <c r="S2120" i="1"/>
  <c r="S3796" i="1"/>
  <c r="S3167" i="1"/>
  <c r="S2676" i="1"/>
  <c r="S2973" i="1"/>
  <c r="S2141" i="1"/>
  <c r="S2336" i="1"/>
  <c r="S2008" i="1"/>
  <c r="S2983" i="1"/>
  <c r="S2265" i="1"/>
  <c r="S2544" i="1"/>
  <c r="S2899" i="1"/>
  <c r="S3135" i="1"/>
  <c r="S2009" i="1"/>
  <c r="S2462" i="1"/>
  <c r="S2493" i="1"/>
  <c r="S3574" i="1"/>
  <c r="S2907" i="1"/>
  <c r="S2172" i="1"/>
  <c r="S2282" i="1"/>
  <c r="S3076" i="1"/>
  <c r="S2010" i="1"/>
  <c r="S3590" i="1"/>
  <c r="S3457" i="1"/>
  <c r="S2438" i="1"/>
  <c r="S2393" i="1"/>
  <c r="S2938" i="1"/>
  <c r="S3042" i="1"/>
  <c r="S3017" i="1"/>
  <c r="S3586" i="1"/>
  <c r="S2978" i="1"/>
  <c r="S3584" i="1"/>
  <c r="S2669" i="1"/>
  <c r="S2266" i="1"/>
  <c r="S2064" i="1"/>
  <c r="S2893" i="1"/>
  <c r="S3213" i="1"/>
  <c r="S3267" i="1"/>
  <c r="S3440" i="1"/>
  <c r="S3396" i="1"/>
  <c r="S3463" i="1"/>
  <c r="S2787" i="1"/>
  <c r="S2052" i="1"/>
  <c r="S3700" i="1"/>
  <c r="S2829" i="1"/>
  <c r="S2956" i="1"/>
  <c r="S2162" i="1"/>
  <c r="S3300" i="1"/>
  <c r="S2085" i="1"/>
  <c r="S2894" i="1"/>
  <c r="S3336" i="1"/>
  <c r="S3555" i="1"/>
  <c r="S2486" i="1"/>
  <c r="S3302" i="1"/>
  <c r="S3832" i="1"/>
  <c r="S3980" i="1"/>
  <c r="S2841" i="1"/>
  <c r="S3597" i="1"/>
  <c r="S3094" i="1"/>
  <c r="S3688" i="1"/>
  <c r="S2276" i="1"/>
  <c r="S2374" i="1"/>
  <c r="S2396" i="1"/>
  <c r="S3709" i="1"/>
  <c r="S2156" i="1"/>
  <c r="S3919" i="1"/>
  <c r="S3881" i="1"/>
  <c r="S2580" i="1"/>
  <c r="S2163" i="1"/>
  <c r="S2991" i="1"/>
  <c r="S2337" i="1"/>
  <c r="S2395" i="1"/>
  <c r="S3418" i="1"/>
  <c r="S4004" i="1"/>
  <c r="S2157" i="1"/>
  <c r="S1386" i="1"/>
  <c r="S1338" i="1"/>
  <c r="S1403" i="1"/>
  <c r="S1444" i="1"/>
  <c r="S1531" i="1"/>
  <c r="S360" i="1"/>
  <c r="S1701" i="1"/>
  <c r="S1491" i="1"/>
  <c r="S837" i="1"/>
  <c r="S1623" i="1"/>
  <c r="S1574" i="1"/>
  <c r="S1599" i="1"/>
  <c r="S1572" i="1"/>
  <c r="S361" i="1"/>
  <c r="S1056" i="1"/>
  <c r="S362" i="1"/>
  <c r="S363" i="1"/>
  <c r="S1404" i="1"/>
  <c r="S1090" i="1"/>
  <c r="S934" i="1"/>
  <c r="S2494" i="1"/>
  <c r="S2625" i="1"/>
  <c r="S2106" i="1"/>
  <c r="S3512" i="1"/>
  <c r="S3057" i="1"/>
  <c r="S2476" i="1"/>
  <c r="S3268" i="1"/>
  <c r="S3466" i="1"/>
  <c r="S2209" i="1"/>
  <c r="S2855" i="1"/>
  <c r="S2370" i="1"/>
  <c r="S2947" i="1"/>
  <c r="S2201" i="1"/>
  <c r="S2011" i="1"/>
  <c r="S2705" i="1"/>
  <c r="S2012" i="1"/>
  <c r="S2013" i="1"/>
  <c r="S3070" i="1"/>
  <c r="S2413" i="1"/>
  <c r="S3177" i="1"/>
  <c r="S2800" i="1"/>
  <c r="S2014" i="1"/>
  <c r="S2015" i="1"/>
  <c r="S3640" i="1"/>
  <c r="S2946" i="1"/>
  <c r="S2837" i="1"/>
  <c r="S2016" i="1"/>
  <c r="S2070" i="1"/>
  <c r="S2742" i="1"/>
  <c r="S3613" i="1"/>
  <c r="S2628" i="1"/>
  <c r="S2528" i="1"/>
  <c r="S3269" i="1"/>
  <c r="S2914" i="1"/>
  <c r="S2305" i="1"/>
  <c r="S3458" i="1"/>
  <c r="S3130" i="1"/>
  <c r="S3670" i="1"/>
  <c r="S2981" i="1"/>
  <c r="S2076" i="1"/>
  <c r="S838" i="1"/>
  <c r="S1169" i="1"/>
  <c r="S364" i="1"/>
  <c r="S365" i="1"/>
  <c r="S717" i="1"/>
  <c r="S1878" i="1"/>
  <c r="S935" i="1"/>
  <c r="S1023" i="1"/>
  <c r="S444" i="1"/>
  <c r="S1916" i="1"/>
  <c r="S1006" i="1"/>
  <c r="S1209" i="1"/>
  <c r="S1208" i="1"/>
  <c r="S1368" i="1"/>
  <c r="S366" i="1"/>
  <c r="S1590" i="1"/>
  <c r="S367" i="1"/>
  <c r="S430" i="1"/>
  <c r="S572" i="1"/>
  <c r="S1717" i="1"/>
  <c r="S2017" i="1"/>
  <c r="S2234" i="1"/>
  <c r="S3308" i="1"/>
  <c r="S4001" i="1"/>
  <c r="S2909" i="1"/>
  <c r="S2186" i="1"/>
  <c r="S3592" i="1"/>
  <c r="S2020" i="1"/>
  <c r="S3241" i="1"/>
  <c r="S2772" i="1"/>
  <c r="S3910" i="1"/>
  <c r="S2717" i="1"/>
  <c r="S3615" i="1"/>
  <c r="S2583" i="1"/>
  <c r="S2933" i="1"/>
  <c r="S2693" i="1"/>
  <c r="S2830" i="1"/>
  <c r="S2651" i="1"/>
  <c r="S3240" i="1"/>
  <c r="S3679" i="1"/>
  <c r="S2018" i="1"/>
  <c r="S2061" i="1"/>
  <c r="S3906" i="1"/>
  <c r="S2697" i="1"/>
  <c r="S2594" i="1"/>
  <c r="S3176" i="1"/>
  <c r="S2883" i="1"/>
  <c r="S3734" i="1"/>
  <c r="S3036" i="1"/>
  <c r="S2348" i="1"/>
  <c r="S2166" i="1"/>
  <c r="S2235" i="1"/>
  <c r="S4110" i="1"/>
  <c r="S1374" i="1"/>
  <c r="S1633" i="1"/>
  <c r="S1619" i="1"/>
  <c r="S1811" i="1"/>
  <c r="S1068" i="1"/>
  <c r="S1126" i="1"/>
  <c r="S1545" i="1"/>
  <c r="S1548" i="1"/>
  <c r="S1331" i="1"/>
  <c r="S1196" i="1"/>
  <c r="S1751" i="1"/>
  <c r="S677" i="1"/>
  <c r="S518" i="1"/>
  <c r="S1547" i="1"/>
  <c r="S1108" i="1"/>
  <c r="S508" i="1"/>
  <c r="S1271" i="1"/>
  <c r="S1057" i="1"/>
  <c r="S545" i="1"/>
  <c r="S1568" i="1"/>
  <c r="S1260" i="1"/>
  <c r="S482" i="1"/>
  <c r="S368" i="1"/>
  <c r="S968" i="1"/>
  <c r="S1686" i="1"/>
  <c r="S812" i="1"/>
  <c r="S1479" i="1"/>
  <c r="S668" i="1"/>
  <c r="S1186" i="1"/>
  <c r="S1520" i="1"/>
  <c r="S1119" i="1"/>
  <c r="S109" i="1"/>
  <c r="S110" i="1"/>
  <c r="S111" i="1"/>
  <c r="S112" i="1"/>
  <c r="S1862" i="1"/>
  <c r="S1249" i="1"/>
  <c r="S561" i="1"/>
  <c r="S113" i="1"/>
  <c r="S1486" i="1"/>
  <c r="S1251" i="1"/>
  <c r="S114" i="1"/>
  <c r="S115" i="1"/>
  <c r="S116" i="1"/>
  <c r="S117" i="1"/>
  <c r="S118" i="1"/>
  <c r="S1033" i="1"/>
  <c r="S1688" i="1"/>
  <c r="S1008" i="1"/>
  <c r="S1556" i="1"/>
  <c r="S1738" i="1"/>
  <c r="S369" i="1"/>
  <c r="S1625" i="1"/>
  <c r="S1187" i="1"/>
  <c r="S1261" i="1"/>
  <c r="S1427" i="1"/>
  <c r="S1563" i="1"/>
  <c r="S1740" i="1"/>
  <c r="S973" i="1"/>
  <c r="S1275" i="1"/>
  <c r="S892" i="1"/>
  <c r="S1846" i="1"/>
  <c r="S370" i="1"/>
  <c r="S524" i="1"/>
  <c r="S1456" i="1"/>
  <c r="S1894" i="1"/>
  <c r="S1527" i="1"/>
  <c r="S1372" i="1"/>
  <c r="S691" i="1"/>
  <c r="S1155" i="1"/>
  <c r="S1774" i="1"/>
  <c r="S456" i="1"/>
  <c r="S1405" i="1"/>
  <c r="S1766" i="1"/>
  <c r="S741" i="1"/>
  <c r="S371" i="1"/>
  <c r="S719" i="1"/>
  <c r="S678" i="1"/>
  <c r="S1037" i="1"/>
  <c r="S1276" i="1"/>
  <c r="S372" i="1"/>
  <c r="S1360" i="1"/>
  <c r="S1470" i="1"/>
  <c r="S1526" i="1"/>
  <c r="S1406" i="1"/>
  <c r="S725" i="1"/>
  <c r="S936" i="1"/>
  <c r="S1485" i="1"/>
  <c r="S1082" i="1"/>
  <c r="S373" i="1"/>
  <c r="S374" i="1"/>
  <c r="S463" i="1"/>
  <c r="S1539" i="1"/>
  <c r="S1440" i="1"/>
  <c r="S1824" i="1"/>
  <c r="S375" i="1"/>
  <c r="S1915" i="1"/>
  <c r="S1473" i="1"/>
  <c r="S613" i="1"/>
  <c r="S690" i="1"/>
  <c r="S913" i="1"/>
  <c r="S376" i="1"/>
  <c r="S1762" i="1"/>
  <c r="S377" i="1"/>
  <c r="S704" i="1"/>
  <c r="S1168" i="1"/>
  <c r="S1181" i="1"/>
  <c r="S378" i="1"/>
  <c r="S1540" i="1"/>
  <c r="S831" i="1"/>
  <c r="S416" i="1"/>
  <c r="S595" i="1"/>
  <c r="S379" i="1"/>
  <c r="S380" i="1"/>
  <c r="S1657" i="1"/>
  <c r="S381" i="1"/>
  <c r="S517" i="1"/>
  <c r="S1735" i="1"/>
  <c r="S1659" i="1"/>
  <c r="S1011" i="1"/>
  <c r="S772" i="1"/>
  <c r="S1164" i="1"/>
  <c r="S382" i="1"/>
  <c r="S1307" i="1"/>
  <c r="S1510" i="1"/>
  <c r="S826" i="1"/>
  <c r="S1655" i="1"/>
  <c r="S1425" i="1"/>
  <c r="S1342" i="1"/>
  <c r="S579" i="1"/>
  <c r="S918" i="1"/>
  <c r="S1615" i="1"/>
  <c r="S1908" i="1"/>
  <c r="S1733" i="1"/>
  <c r="S383" i="1"/>
  <c r="S1842" i="1"/>
  <c r="S1003" i="1"/>
  <c r="S1428" i="1"/>
  <c r="S1039" i="1"/>
  <c r="S1575" i="1"/>
  <c r="S1212" i="1"/>
  <c r="S1596" i="1"/>
  <c r="S1756" i="1"/>
  <c r="S1309" i="1"/>
  <c r="S1736" i="1"/>
  <c r="S1397" i="1"/>
  <c r="S1777" i="1"/>
  <c r="S1071" i="1"/>
  <c r="S384" i="1"/>
  <c r="S1217" i="1"/>
  <c r="S1597" i="1"/>
  <c r="S1278" i="1"/>
  <c r="S451" i="1"/>
  <c r="S705" i="1"/>
  <c r="S1757" i="1"/>
  <c r="S1552" i="1"/>
  <c r="S385" i="1"/>
  <c r="S1868" i="1"/>
  <c r="S1551" i="1"/>
  <c r="S630" i="1"/>
  <c r="S1778" i="1"/>
  <c r="S1041" i="1"/>
  <c r="S1409" i="1"/>
  <c r="S679" i="1"/>
  <c r="S987" i="1"/>
  <c r="S457" i="1"/>
  <c r="S706" i="1"/>
  <c r="S1302" i="1"/>
  <c r="S1201" i="1"/>
  <c r="S1656" i="1"/>
  <c r="S1349" i="1"/>
  <c r="S386" i="1"/>
  <c r="S980" i="1"/>
  <c r="S387" i="1"/>
  <c r="S487" i="1"/>
  <c r="S1502" i="1"/>
  <c r="S945" i="1"/>
  <c r="S1373" i="1"/>
  <c r="S890" i="1"/>
  <c r="S1553" i="1"/>
  <c r="S893" i="1"/>
  <c r="S1899" i="1"/>
  <c r="S388" i="1"/>
  <c r="S974" i="1"/>
  <c r="S1262" i="1"/>
  <c r="S389" i="1"/>
  <c r="S1334" i="1"/>
  <c r="S1697" i="1"/>
  <c r="S390" i="1"/>
  <c r="S1543" i="1"/>
  <c r="S391" i="1"/>
  <c r="S1327" i="1"/>
  <c r="S1671" i="1"/>
  <c r="S1009" i="1"/>
  <c r="S1772" i="1"/>
  <c r="S1838" i="1"/>
  <c r="S1449" i="1"/>
  <c r="S1471" i="1"/>
  <c r="S1881" i="1"/>
  <c r="S1728" i="1"/>
  <c r="S773" i="1"/>
  <c r="S683" i="1"/>
  <c r="S392" i="1"/>
  <c r="S1775" i="1"/>
  <c r="S509" i="1"/>
  <c r="S1362" i="1"/>
  <c r="S1075" i="1"/>
  <c r="S1567" i="1"/>
  <c r="S585" i="1"/>
  <c r="S573" i="1"/>
  <c r="S393" i="1"/>
  <c r="S1776" i="1"/>
  <c r="S1634" i="1"/>
  <c r="S394" i="1"/>
  <c r="S1564" i="1"/>
  <c r="S1863" i="1"/>
  <c r="S1637" i="1"/>
  <c r="S1110" i="1"/>
  <c r="S1109" i="1"/>
  <c r="S1137" i="1"/>
  <c r="S395" i="1"/>
  <c r="S1099" i="1"/>
  <c r="S999" i="1"/>
  <c r="S1586" i="1"/>
  <c r="S841" i="1"/>
  <c r="S652" i="1"/>
  <c r="S1882" i="1"/>
  <c r="S937" i="1"/>
  <c r="S1752" i="1"/>
  <c r="S1550" i="1"/>
  <c r="S396" i="1"/>
  <c r="S764" i="1"/>
  <c r="S947" i="1"/>
  <c r="S1683" i="1"/>
  <c r="S1705" i="1"/>
  <c r="S397" i="1"/>
  <c r="S1378" i="1"/>
  <c r="S398" i="1"/>
  <c r="S653" i="1"/>
  <c r="S399" i="1"/>
  <c r="S1538" i="1"/>
  <c r="S1058" i="1"/>
  <c r="S1628" i="1"/>
  <c r="S742" i="1"/>
  <c r="S720" i="1"/>
  <c r="S1240" i="1"/>
  <c r="S400" i="1"/>
  <c r="S1432" i="1"/>
  <c r="S1242" i="1"/>
  <c r="S1163" i="1"/>
  <c r="S1481" i="1"/>
  <c r="S499" i="1"/>
  <c r="S1093" i="1"/>
  <c r="S1770" i="1"/>
  <c r="S1122" i="1"/>
  <c r="S1450" i="1"/>
  <c r="S401" i="1"/>
  <c r="S402" i="1"/>
  <c r="S955" i="1"/>
  <c r="S403" i="1"/>
  <c r="S404" i="1"/>
  <c r="S1691" i="1"/>
  <c r="S1407" i="1"/>
  <c r="S1622" i="1"/>
  <c r="S1329" i="1"/>
  <c r="S1902" i="1"/>
  <c r="S1062" i="1"/>
  <c r="S1050" i="1"/>
  <c r="S405" i="1"/>
  <c r="S1704" i="1"/>
  <c r="S1157" i="1"/>
  <c r="S546" i="1"/>
  <c r="S680" i="1"/>
  <c r="S3562" i="1"/>
  <c r="R3608" i="1"/>
  <c r="R2618" i="1"/>
  <c r="R2522" i="1"/>
  <c r="R3328" i="1"/>
  <c r="R2921" i="1"/>
  <c r="R2720" i="1"/>
  <c r="R2224" i="1"/>
  <c r="R2032" i="1"/>
  <c r="R3393" i="1"/>
  <c r="R2114" i="1"/>
  <c r="R3287" i="1"/>
  <c r="R3750" i="1"/>
  <c r="R3731" i="1"/>
  <c r="R2185" i="1"/>
  <c r="R2728" i="1"/>
  <c r="R2062" i="1"/>
  <c r="R2138" i="1"/>
  <c r="R2714" i="1"/>
  <c r="R3631" i="1"/>
  <c r="R2059" i="1"/>
  <c r="R2889" i="1"/>
  <c r="R3191" i="1"/>
  <c r="R3218" i="1"/>
  <c r="R2874" i="1"/>
  <c r="R3521" i="1"/>
  <c r="R3702" i="1"/>
  <c r="R3009" i="1"/>
  <c r="R2087" i="1"/>
  <c r="R3335" i="1"/>
  <c r="R2239" i="1"/>
  <c r="R1920" i="1"/>
  <c r="R2065" i="1"/>
  <c r="R2343" i="1"/>
  <c r="R3483" i="1"/>
  <c r="R3757" i="1"/>
  <c r="R3606" i="1"/>
  <c r="R3824" i="1"/>
  <c r="R2934" i="1"/>
  <c r="R3489" i="1"/>
  <c r="R2249" i="1"/>
  <c r="R1921" i="1"/>
  <c r="R3605" i="1"/>
  <c r="R3990" i="1"/>
  <c r="R1922" i="1"/>
  <c r="R3259" i="1"/>
  <c r="R2553" i="1"/>
  <c r="R2796" i="1"/>
  <c r="R2822" i="1"/>
  <c r="R1923" i="1"/>
  <c r="R1924" i="1"/>
  <c r="R3447" i="1"/>
  <c r="R3163" i="1"/>
  <c r="R2912" i="1"/>
  <c r="R2187" i="1"/>
  <c r="R3460" i="1"/>
  <c r="R2774" i="1"/>
  <c r="R2320" i="1"/>
  <c r="R2439" i="1"/>
  <c r="R2053" i="1"/>
  <c r="R2470" i="1"/>
  <c r="R3660" i="1"/>
  <c r="R3696" i="1"/>
  <c r="R3073" i="1"/>
  <c r="R3792" i="1"/>
  <c r="R2791" i="1"/>
  <c r="R3222" i="1"/>
  <c r="R3164" i="1"/>
  <c r="R3421" i="1"/>
  <c r="R2980" i="1"/>
  <c r="R3422" i="1"/>
  <c r="R3346" i="1"/>
  <c r="R2847" i="1"/>
  <c r="R1925" i="1"/>
  <c r="R3052" i="1"/>
  <c r="R3139" i="1"/>
  <c r="R3684" i="1"/>
  <c r="R4026" i="1"/>
  <c r="R4108" i="1"/>
  <c r="R3416" i="1"/>
  <c r="R2771" i="1"/>
  <c r="R3852" i="1"/>
  <c r="R2024" i="1"/>
  <c r="R2387" i="1"/>
  <c r="R1926" i="1"/>
  <c r="R3381" i="1"/>
  <c r="R2718" i="1"/>
  <c r="R2587" i="1"/>
  <c r="R2432" i="1"/>
  <c r="R3132" i="1"/>
  <c r="R2096" i="1"/>
  <c r="R3260" i="1"/>
  <c r="R2638" i="1"/>
  <c r="R2959" i="1"/>
  <c r="R2530" i="1"/>
  <c r="R3497" i="1"/>
  <c r="R3116" i="1"/>
  <c r="R2706" i="1"/>
  <c r="R2707" i="1"/>
  <c r="R2695" i="1"/>
  <c r="R1927" i="1"/>
  <c r="R1928" i="1"/>
  <c r="R3434" i="1"/>
  <c r="R2636" i="1"/>
  <c r="R3261" i="1"/>
  <c r="R2785" i="1"/>
  <c r="R2115" i="1"/>
  <c r="R2385" i="1"/>
  <c r="R3927" i="1"/>
  <c r="R3900" i="1"/>
  <c r="R3487" i="1"/>
  <c r="R3694" i="1"/>
  <c r="R2531" i="1"/>
  <c r="R3595" i="1"/>
  <c r="R2471" i="1"/>
  <c r="R3594" i="1"/>
  <c r="R3080" i="1"/>
  <c r="R2113" i="1"/>
  <c r="R3061" i="1"/>
  <c r="R2584" i="1"/>
  <c r="R485" i="1"/>
  <c r="R526" i="1"/>
  <c r="R2" i="1"/>
  <c r="R714" i="1"/>
  <c r="R3" i="1"/>
  <c r="R1501" i="1"/>
  <c r="R1285" i="1"/>
  <c r="R1089" i="1"/>
  <c r="R1043" i="1"/>
  <c r="R4" i="1"/>
  <c r="R5" i="1"/>
  <c r="R6" i="1"/>
  <c r="R1394" i="1"/>
  <c r="R7" i="1"/>
  <c r="R8" i="1"/>
  <c r="R1492" i="1"/>
  <c r="R9" i="1"/>
  <c r="R10" i="1"/>
  <c r="R1158" i="1"/>
  <c r="R1918" i="1"/>
  <c r="R11" i="1"/>
  <c r="R1431" i="1"/>
  <c r="R735" i="1"/>
  <c r="R12" i="1"/>
  <c r="R1693" i="1"/>
  <c r="R1346" i="1"/>
  <c r="R820" i="1"/>
  <c r="R13" i="1"/>
  <c r="R583" i="1"/>
  <c r="R915" i="1"/>
  <c r="R1648" i="1"/>
  <c r="R562" i="1"/>
  <c r="R459" i="1"/>
  <c r="R857" i="1"/>
  <c r="R1117" i="1"/>
  <c r="R450" i="1"/>
  <c r="R1270" i="1"/>
  <c r="R711" i="1"/>
  <c r="R14" i="1"/>
  <c r="R425" i="1"/>
  <c r="R119" i="1"/>
  <c r="R468" i="1"/>
  <c r="R1535" i="1"/>
  <c r="R120" i="1"/>
  <c r="R809" i="1"/>
  <c r="R121" i="1"/>
  <c r="R1880" i="1"/>
  <c r="R469" i="1"/>
  <c r="R1211" i="1"/>
  <c r="R1639" i="1"/>
  <c r="R1165" i="1"/>
  <c r="R426" i="1"/>
  <c r="R122" i="1"/>
  <c r="R123" i="1"/>
  <c r="R124" i="1"/>
  <c r="R1312" i="1"/>
  <c r="R125" i="1"/>
  <c r="R1798" i="1"/>
  <c r="R126" i="1"/>
  <c r="R1594" i="1"/>
  <c r="R1742" i="1"/>
  <c r="R1614" i="1"/>
  <c r="R127" i="1"/>
  <c r="R1763" i="1"/>
  <c r="R1183" i="1"/>
  <c r="R1283" i="1"/>
  <c r="R128" i="1"/>
  <c r="R1542" i="1"/>
  <c r="R129" i="1"/>
  <c r="R575" i="1"/>
  <c r="R768" i="1"/>
  <c r="R1252" i="1"/>
  <c r="R424" i="1"/>
  <c r="R130" i="1"/>
  <c r="R623" i="1"/>
  <c r="R131" i="1"/>
  <c r="R1814" i="1"/>
  <c r="R1416" i="1"/>
  <c r="R956" i="1"/>
  <c r="R132" i="1"/>
  <c r="R1677" i="1"/>
  <c r="R1872" i="1"/>
  <c r="R133" i="1"/>
  <c r="R1716" i="1"/>
  <c r="R1853" i="1"/>
  <c r="R1546" i="1"/>
  <c r="R134" i="1"/>
  <c r="R1524" i="1"/>
  <c r="R135" i="1"/>
  <c r="R136" i="1"/>
  <c r="R1665" i="1"/>
  <c r="R1827" i="1"/>
  <c r="R489" i="1"/>
  <c r="R539" i="1"/>
  <c r="R461" i="1"/>
  <c r="R693" i="1"/>
  <c r="R1865" i="1"/>
  <c r="R1466" i="1"/>
  <c r="R1053" i="1"/>
  <c r="R1566" i="1"/>
  <c r="R858" i="1"/>
  <c r="R137" i="1"/>
  <c r="R1484" i="1"/>
  <c r="R138" i="1"/>
  <c r="R139" i="1"/>
  <c r="R140" i="1"/>
  <c r="R904" i="1"/>
  <c r="R141" i="1"/>
  <c r="R142" i="1"/>
  <c r="R143" i="1"/>
  <c r="R757" i="1"/>
  <c r="R144" i="1"/>
  <c r="R1132" i="1"/>
  <c r="R145" i="1"/>
  <c r="R1801" i="1"/>
  <c r="R146" i="1"/>
  <c r="R147" i="1"/>
  <c r="R736" i="1"/>
  <c r="R148" i="1"/>
  <c r="R1660" i="1"/>
  <c r="R2797" i="1"/>
  <c r="R3038" i="1"/>
  <c r="R3072" i="1"/>
  <c r="R2399" i="1"/>
  <c r="R3084" i="1"/>
  <c r="R2506" i="1"/>
  <c r="R3988" i="1"/>
  <c r="R3535" i="1"/>
  <c r="R2246" i="1"/>
  <c r="R3049" i="1"/>
  <c r="R2665" i="1"/>
  <c r="R3383" i="1"/>
  <c r="R3827" i="1"/>
  <c r="R2151" i="1"/>
  <c r="R3184" i="1"/>
  <c r="R2745" i="1"/>
  <c r="R3585" i="1"/>
  <c r="R2744" i="1"/>
  <c r="R3842" i="1"/>
  <c r="R3504" i="1"/>
  <c r="R2716" i="1"/>
  <c r="R2779" i="1"/>
  <c r="R3920" i="1"/>
  <c r="R3205" i="1"/>
  <c r="R3207" i="1"/>
  <c r="R2987" i="1"/>
  <c r="R3635" i="1"/>
  <c r="R3499" i="1"/>
  <c r="R2996" i="1"/>
  <c r="R3650" i="1"/>
  <c r="R3678" i="1"/>
  <c r="R2596" i="1"/>
  <c r="R3806" i="1"/>
  <c r="R2809" i="1"/>
  <c r="R3711" i="1"/>
  <c r="R2845" i="1"/>
  <c r="R3652" i="1"/>
  <c r="R2950" i="1"/>
  <c r="R3669" i="1"/>
  <c r="R3721" i="1"/>
  <c r="R3712" i="1"/>
  <c r="R3291" i="1"/>
  <c r="R2220" i="1"/>
  <c r="R3102" i="1"/>
  <c r="R2589" i="1"/>
  <c r="R3911" i="1"/>
  <c r="R2890" i="1"/>
  <c r="R3804" i="1"/>
  <c r="R2467" i="1"/>
  <c r="R2608" i="1"/>
  <c r="R2739" i="1"/>
  <c r="R3270" i="1"/>
  <c r="R2277" i="1"/>
  <c r="R2256" i="1"/>
  <c r="R1929" i="1"/>
  <c r="R3518" i="1"/>
  <c r="R3226" i="1"/>
  <c r="R2134" i="1"/>
  <c r="R2879" i="1"/>
  <c r="R3808" i="1"/>
  <c r="R2300" i="1"/>
  <c r="R3227" i="1"/>
  <c r="R2109" i="1"/>
  <c r="R3568" i="1"/>
  <c r="R3912" i="1"/>
  <c r="R3479" i="1"/>
  <c r="R3974" i="1"/>
  <c r="R2995" i="1"/>
  <c r="R2664" i="1"/>
  <c r="R3232" i="1"/>
  <c r="R2552" i="1"/>
  <c r="R2548" i="1"/>
  <c r="R3014" i="1"/>
  <c r="R2602" i="1"/>
  <c r="R4024" i="1"/>
  <c r="R2228" i="1"/>
  <c r="R3085" i="1"/>
  <c r="R2164" i="1"/>
  <c r="R3964" i="1"/>
  <c r="R3039" i="1"/>
  <c r="R2727" i="1"/>
  <c r="R2414" i="1"/>
  <c r="R2820" i="1"/>
  <c r="R3330" i="1"/>
  <c r="R2287" i="1"/>
  <c r="R2569" i="1"/>
  <c r="R3051" i="1"/>
  <c r="R3556" i="1"/>
  <c r="R2502" i="1"/>
  <c r="R2656" i="1"/>
  <c r="R2313" i="1"/>
  <c r="R2731" i="1"/>
  <c r="R3059" i="1"/>
  <c r="R3373" i="1"/>
  <c r="R2221" i="1"/>
  <c r="R2424" i="1"/>
  <c r="R3179" i="1"/>
  <c r="R2218" i="1"/>
  <c r="R2939" i="1"/>
  <c r="R2832" i="1"/>
  <c r="R3365" i="1"/>
  <c r="R2743" i="1"/>
  <c r="R2092" i="1"/>
  <c r="R2334" i="1"/>
  <c r="R2342" i="1"/>
  <c r="R3334" i="1"/>
  <c r="R3770" i="1"/>
  <c r="R3002" i="1"/>
  <c r="R2446" i="1"/>
  <c r="R2732" i="1"/>
  <c r="R3121" i="1"/>
  <c r="R3427" i="1"/>
  <c r="R3172" i="1"/>
  <c r="R2862" i="1"/>
  <c r="R2525" i="1"/>
  <c r="R3166" i="1"/>
  <c r="R2417" i="1"/>
  <c r="R3793" i="1"/>
  <c r="R2456" i="1"/>
  <c r="R2609" i="1"/>
  <c r="R2252" i="1"/>
  <c r="R2985" i="1"/>
  <c r="R3353" i="1"/>
  <c r="R2247" i="1"/>
  <c r="R2941" i="1"/>
  <c r="R2527" i="1"/>
  <c r="R2241" i="1"/>
  <c r="R2477" i="1"/>
  <c r="R2550" i="1"/>
  <c r="R2940" i="1"/>
  <c r="R3315" i="1"/>
  <c r="R3099" i="1"/>
  <c r="R3379" i="1"/>
  <c r="R2734" i="1"/>
  <c r="R3485" i="1"/>
  <c r="R3262" i="1"/>
  <c r="R2684" i="1"/>
  <c r="R3106" i="1"/>
  <c r="R3011" i="1"/>
  <c r="R3159" i="1"/>
  <c r="R3601" i="1"/>
  <c r="R2601" i="1"/>
  <c r="R3939" i="1"/>
  <c r="R3877" i="1"/>
  <c r="R3024" i="1"/>
  <c r="R2685" i="1"/>
  <c r="R2057" i="1"/>
  <c r="R3892" i="1"/>
  <c r="R3401" i="1"/>
  <c r="R3820" i="1"/>
  <c r="R1930" i="1"/>
  <c r="R2131" i="1"/>
  <c r="R2180" i="1"/>
  <c r="R2954" i="1"/>
  <c r="R3016" i="1"/>
  <c r="R2831" i="1"/>
  <c r="R2735" i="1"/>
  <c r="R2524" i="1"/>
  <c r="R3372" i="1"/>
  <c r="R2752" i="1"/>
  <c r="R3031" i="1"/>
  <c r="R2519" i="1"/>
  <c r="R3604" i="1"/>
  <c r="R2642" i="1"/>
  <c r="R2457" i="1"/>
  <c r="R2801" i="1"/>
  <c r="R2803" i="1"/>
  <c r="R2284" i="1"/>
  <c r="R2267" i="1"/>
  <c r="R3560" i="1"/>
  <c r="R3452" i="1"/>
  <c r="R2204" i="1"/>
  <c r="R3411" i="1"/>
  <c r="R2632" i="1"/>
  <c r="R2430" i="1"/>
  <c r="R2352" i="1"/>
  <c r="R3273" i="1"/>
  <c r="R2066" i="1"/>
  <c r="R2133" i="1"/>
  <c r="R2103" i="1"/>
  <c r="R781" i="1"/>
  <c r="R1059" i="1"/>
  <c r="R952" i="1"/>
  <c r="R869" i="1"/>
  <c r="R1326" i="1"/>
  <c r="R476" i="1"/>
  <c r="R984" i="1"/>
  <c r="R149" i="1"/>
  <c r="R1288" i="1"/>
  <c r="R150" i="1"/>
  <c r="R1091" i="1"/>
  <c r="R1497" i="1"/>
  <c r="R1391" i="1"/>
  <c r="R151" i="1"/>
  <c r="R1253" i="1"/>
  <c r="R431" i="1"/>
  <c r="R152" i="1"/>
  <c r="R153" i="1"/>
  <c r="R1388" i="1"/>
  <c r="R154" i="1"/>
  <c r="R600" i="1"/>
  <c r="R155" i="1"/>
  <c r="R1790" i="1"/>
  <c r="R601" i="1"/>
  <c r="R1254" i="1"/>
  <c r="R435" i="1"/>
  <c r="R1340" i="1"/>
  <c r="R491" i="1"/>
  <c r="R1171" i="1"/>
  <c r="R1081" i="1"/>
  <c r="R873" i="1"/>
  <c r="R156" i="1"/>
  <c r="R1888" i="1"/>
  <c r="R520" i="1"/>
  <c r="R888" i="1"/>
  <c r="R576" i="1"/>
  <c r="R844" i="1"/>
  <c r="R157" i="1"/>
  <c r="R1361" i="1"/>
  <c r="R570" i="1"/>
  <c r="R723" i="1"/>
  <c r="R158" i="1"/>
  <c r="R159" i="1"/>
  <c r="R1083" i="1"/>
  <c r="R596" i="1"/>
  <c r="R1687" i="1"/>
  <c r="R867" i="1"/>
  <c r="R1626" i="1"/>
  <c r="R160" i="1"/>
  <c r="R161" i="1"/>
  <c r="R938" i="1"/>
  <c r="R1465" i="1"/>
  <c r="R1565" i="1"/>
  <c r="R1138" i="1"/>
  <c r="R525" i="1"/>
  <c r="R162" i="1"/>
  <c r="R1077" i="1"/>
  <c r="R163" i="1"/>
  <c r="R164" i="1"/>
  <c r="R1739" i="1"/>
  <c r="R1587" i="1"/>
  <c r="R1304" i="1"/>
  <c r="R602" i="1"/>
  <c r="R1851" i="1"/>
  <c r="R658" i="1"/>
  <c r="R1632" i="1"/>
  <c r="R465" i="1"/>
  <c r="R165" i="1"/>
  <c r="R166" i="1"/>
  <c r="R721" i="1"/>
  <c r="R167" i="1"/>
  <c r="R168" i="1"/>
  <c r="R169" i="1"/>
  <c r="R170" i="1"/>
  <c r="R643" i="1"/>
  <c r="R171" i="1"/>
  <c r="R423" i="1"/>
  <c r="R839" i="1"/>
  <c r="R1235" i="1"/>
  <c r="R1392" i="1"/>
  <c r="R1173" i="1"/>
  <c r="R172" i="1"/>
  <c r="R963" i="1"/>
  <c r="R1036" i="1"/>
  <c r="R992" i="1"/>
  <c r="R778" i="1"/>
  <c r="R626" i="1"/>
  <c r="R1161" i="1"/>
  <c r="R878" i="1"/>
  <c r="R669" i="1"/>
  <c r="R173" i="1"/>
  <c r="R1146" i="1"/>
  <c r="R634" i="1"/>
  <c r="R1500" i="1"/>
  <c r="R1174" i="1"/>
  <c r="R1668" i="1"/>
  <c r="R174" i="1"/>
  <c r="R990" i="1"/>
  <c r="R175" i="1"/>
  <c r="R1645" i="1"/>
  <c r="R2344" i="1"/>
  <c r="R2590" i="1"/>
  <c r="R3117" i="1"/>
  <c r="R3292" i="1"/>
  <c r="R2866" i="1"/>
  <c r="R1931" i="1"/>
  <c r="R3090" i="1"/>
  <c r="R2170" i="1"/>
  <c r="R3147" i="1"/>
  <c r="R3481" i="1"/>
  <c r="R2812" i="1"/>
  <c r="R1932" i="1"/>
  <c r="R3332" i="1"/>
  <c r="R2060" i="1"/>
  <c r="R2592" i="1"/>
  <c r="R2388" i="1"/>
  <c r="R3210" i="1"/>
  <c r="R3288" i="1"/>
  <c r="R3984" i="1"/>
  <c r="R2135" i="1"/>
  <c r="R453" i="1"/>
  <c r="R813" i="1"/>
  <c r="R415" i="1"/>
  <c r="R731" i="1"/>
  <c r="R966" i="1"/>
  <c r="R1690" i="1"/>
  <c r="R589" i="1"/>
  <c r="R176" i="1"/>
  <c r="R591" i="1"/>
  <c r="R1128" i="1"/>
  <c r="R848" i="1"/>
  <c r="R1265" i="1"/>
  <c r="R177" i="1"/>
  <c r="R792" i="1"/>
  <c r="R1771" i="1"/>
  <c r="R178" i="1"/>
  <c r="R1104" i="1"/>
  <c r="R914" i="1"/>
  <c r="R179" i="1"/>
  <c r="R510" i="1"/>
  <c r="R477" i="1"/>
  <c r="R750" i="1"/>
  <c r="R180" i="1"/>
  <c r="R592" i="1"/>
  <c r="R447" i="1"/>
  <c r="R181" i="1"/>
  <c r="R503" i="1"/>
  <c r="R182" i="1"/>
  <c r="R926" i="1"/>
  <c r="R879" i="1"/>
  <c r="R654" i="1"/>
  <c r="R774" i="1"/>
  <c r="R183" i="1"/>
  <c r="R755" i="1"/>
  <c r="R855" i="1"/>
  <c r="R776" i="1"/>
  <c r="R420" i="1"/>
  <c r="R670" i="1"/>
  <c r="R474" i="1"/>
  <c r="R1005" i="1"/>
  <c r="R527" i="1"/>
  <c r="R184" i="1"/>
  <c r="R185" i="1"/>
  <c r="R472" i="1"/>
  <c r="R927" i="1"/>
  <c r="R186" i="1"/>
  <c r="R815" i="1"/>
  <c r="R1382" i="1"/>
  <c r="R1180" i="1"/>
  <c r="R479" i="1"/>
  <c r="R1228" i="1"/>
  <c r="R567" i="1"/>
  <c r="R1175" i="1"/>
  <c r="R1647" i="1"/>
  <c r="R614" i="1"/>
  <c r="R775" i="1"/>
  <c r="R522" i="1"/>
  <c r="R710" i="1"/>
  <c r="R1749" i="1"/>
  <c r="R568" i="1"/>
  <c r="R1052" i="1"/>
  <c r="R995" i="1"/>
  <c r="R15" i="1"/>
  <c r="R1203" i="1"/>
  <c r="R16" i="1"/>
  <c r="R1114" i="1"/>
  <c r="R664" i="1"/>
  <c r="R17" i="1"/>
  <c r="R919" i="1"/>
  <c r="R832" i="1"/>
  <c r="R18" i="1"/>
  <c r="R19" i="1"/>
  <c r="R20" i="1"/>
  <c r="R1621" i="1"/>
  <c r="R21" i="1"/>
  <c r="R22" i="1"/>
  <c r="R23" i="1"/>
  <c r="R1144" i="1"/>
  <c r="R24" i="1"/>
  <c r="R412" i="1"/>
  <c r="R922" i="1"/>
  <c r="R942" i="1"/>
  <c r="R1293" i="1"/>
  <c r="R25" i="1"/>
  <c r="R26" i="1"/>
  <c r="R27" i="1"/>
  <c r="R1561" i="1"/>
  <c r="R501" i="1"/>
  <c r="R28" i="1"/>
  <c r="R657" i="1"/>
  <c r="R587" i="1"/>
  <c r="R993" i="1"/>
  <c r="R29" i="1"/>
  <c r="R1476" i="1"/>
  <c r="R502" i="1"/>
  <c r="R460" i="1"/>
  <c r="R665" i="1"/>
  <c r="R30" i="1"/>
  <c r="R464" i="1"/>
  <c r="R413" i="1"/>
  <c r="R3622" i="1"/>
  <c r="R3238" i="1"/>
  <c r="R4100" i="1"/>
  <c r="R2674" i="1"/>
  <c r="R3981" i="1"/>
  <c r="R3958" i="1"/>
  <c r="R3503" i="1"/>
  <c r="R2761" i="1"/>
  <c r="R3410" i="1"/>
  <c r="R3588" i="1"/>
  <c r="R3034" i="1"/>
  <c r="R2121" i="1"/>
  <c r="R2110" i="1"/>
  <c r="R3600" i="1"/>
  <c r="R3951" i="1"/>
  <c r="R3648" i="1"/>
  <c r="R3891" i="1"/>
  <c r="R3386" i="1"/>
  <c r="R2578" i="1"/>
  <c r="R2123" i="1"/>
  <c r="R1153" i="1"/>
  <c r="R916" i="1"/>
  <c r="R758" i="1"/>
  <c r="R745" i="1"/>
  <c r="R1347" i="1"/>
  <c r="R1581" i="1"/>
  <c r="R439" i="1"/>
  <c r="R1408" i="1"/>
  <c r="R1232" i="1"/>
  <c r="R1624" i="1"/>
  <c r="R1710" i="1"/>
  <c r="R1792" i="1"/>
  <c r="R1627" i="1"/>
  <c r="R682" i="1"/>
  <c r="R523" i="1"/>
  <c r="R1517" i="1"/>
  <c r="R1007" i="1"/>
  <c r="R1670" i="1"/>
  <c r="R1197" i="1"/>
  <c r="R1532" i="1"/>
  <c r="R1673" i="1"/>
  <c r="R540" i="1"/>
  <c r="R618" i="1"/>
  <c r="R901" i="1"/>
  <c r="R1343" i="1"/>
  <c r="R1694" i="1"/>
  <c r="R187" i="1"/>
  <c r="R1189" i="1"/>
  <c r="R1904" i="1"/>
  <c r="R1870" i="1"/>
  <c r="R1475" i="1"/>
  <c r="R808" i="1"/>
  <c r="R1315" i="1"/>
  <c r="R1760" i="1"/>
  <c r="R756" i="1"/>
  <c r="R948" i="1"/>
  <c r="R417" i="1"/>
  <c r="R1835" i="1"/>
  <c r="R1530" i="1"/>
  <c r="R1912" i="1"/>
  <c r="R1123" i="1"/>
  <c r="R1680" i="1"/>
  <c r="R1723" i="1"/>
  <c r="R1286" i="1"/>
  <c r="R906" i="1"/>
  <c r="R920" i="1"/>
  <c r="R188" i="1"/>
  <c r="R1909" i="1"/>
  <c r="R1636" i="1"/>
  <c r="R765" i="1"/>
  <c r="R189" i="1"/>
  <c r="R1748" i="1"/>
  <c r="R686" i="1"/>
  <c r="R874" i="1"/>
  <c r="R1519" i="1"/>
  <c r="R1266" i="1"/>
  <c r="R1412" i="1"/>
  <c r="R728" i="1"/>
  <c r="R864" i="1"/>
  <c r="R977" i="1"/>
  <c r="R3618" i="1"/>
  <c r="R3318" i="1"/>
  <c r="R3506" i="1"/>
  <c r="R2900" i="1"/>
  <c r="R2654" i="1"/>
  <c r="R2088" i="1"/>
  <c r="R2257" i="1"/>
  <c r="R3706" i="1"/>
  <c r="R2663" i="1"/>
  <c r="R3486" i="1"/>
  <c r="R3507" i="1"/>
  <c r="R3394" i="1"/>
  <c r="R3733" i="1"/>
  <c r="R3285" i="1"/>
  <c r="R3382" i="1"/>
  <c r="R3108" i="1"/>
  <c r="R3993" i="1"/>
  <c r="R3322" i="1"/>
  <c r="R2746" i="1"/>
  <c r="R3726" i="1"/>
  <c r="R2780" i="1"/>
  <c r="R2363" i="1"/>
  <c r="R2968" i="1"/>
  <c r="R3656" i="1"/>
  <c r="R2368" i="1"/>
  <c r="R3809" i="1"/>
  <c r="R2986" i="1"/>
  <c r="R2031" i="1"/>
  <c r="R2067" i="1"/>
  <c r="R2662" i="1"/>
  <c r="R2398" i="1"/>
  <c r="R3219" i="1"/>
  <c r="R3006" i="1"/>
  <c r="R3441" i="1"/>
  <c r="R2509" i="1"/>
  <c r="R2322" i="1"/>
  <c r="R3197" i="1"/>
  <c r="R3918" i="1"/>
  <c r="R2328" i="1"/>
  <c r="R2324" i="1"/>
  <c r="R190" i="1"/>
  <c r="R1239" i="1"/>
  <c r="R191" i="1"/>
  <c r="R621" i="1"/>
  <c r="R192" i="1"/>
  <c r="R1764" i="1"/>
  <c r="R193" i="1"/>
  <c r="R1188" i="1"/>
  <c r="R194" i="1"/>
  <c r="R1809" i="1"/>
  <c r="R195" i="1"/>
  <c r="R519" i="1"/>
  <c r="R1176" i="1"/>
  <c r="R900" i="1"/>
  <c r="R1900" i="1"/>
  <c r="R1025" i="1"/>
  <c r="R1856" i="1"/>
  <c r="R849" i="1"/>
  <c r="R759" i="1"/>
  <c r="R1120" i="1"/>
  <c r="R2532" i="1"/>
  <c r="R3519" i="1"/>
  <c r="R1933" i="1"/>
  <c r="R3659" i="1"/>
  <c r="R2389" i="1"/>
  <c r="R3817" i="1"/>
  <c r="R3610" i="1"/>
  <c r="R3098" i="1"/>
  <c r="R3872" i="1"/>
  <c r="R2901" i="1"/>
  <c r="R3624" i="1"/>
  <c r="R2521" i="1"/>
  <c r="R2104" i="1"/>
  <c r="R2425" i="1"/>
  <c r="R2645" i="1"/>
  <c r="R3012" i="1"/>
  <c r="R2250" i="1"/>
  <c r="R2792" i="1"/>
  <c r="R3123" i="1"/>
  <c r="R2027" i="1"/>
  <c r="R3676" i="1"/>
  <c r="R3001" i="1"/>
  <c r="R2248" i="1"/>
  <c r="R3333" i="1"/>
  <c r="R1934" i="1"/>
  <c r="R2619" i="1"/>
  <c r="R2574" i="1"/>
  <c r="R2635" i="1"/>
  <c r="R1935" i="1"/>
  <c r="R2513" i="1"/>
  <c r="R2620" i="1"/>
  <c r="R2533" i="1"/>
  <c r="R3673" i="1"/>
  <c r="R3732" i="1"/>
  <c r="R3425" i="1"/>
  <c r="R2757" i="1"/>
  <c r="R3134" i="1"/>
  <c r="R3564" i="1"/>
  <c r="R3708" i="1"/>
  <c r="R2870" i="1"/>
  <c r="R3534" i="1"/>
  <c r="R1936" i="1"/>
  <c r="R3239" i="1"/>
  <c r="R3810" i="1"/>
  <c r="R3536" i="1"/>
  <c r="R2102" i="1"/>
  <c r="R2270" i="1"/>
  <c r="R2472" i="1"/>
  <c r="R2758" i="1"/>
  <c r="R2534" i="1"/>
  <c r="R2814" i="1"/>
  <c r="R3914" i="1"/>
  <c r="R2130" i="1"/>
  <c r="R2294" i="1"/>
  <c r="R3490" i="1"/>
  <c r="R3192" i="1"/>
  <c r="R2184" i="1"/>
  <c r="R3310" i="1"/>
  <c r="R3633" i="1"/>
  <c r="R3173" i="1"/>
  <c r="R3283" i="1"/>
  <c r="R2243" i="1"/>
  <c r="R2564" i="1"/>
  <c r="R3950" i="1"/>
  <c r="R3847" i="1"/>
  <c r="R3281" i="1"/>
  <c r="R3314" i="1"/>
  <c r="R1937" i="1"/>
  <c r="R1938" i="1"/>
  <c r="R3255" i="1"/>
  <c r="R3701" i="1"/>
  <c r="R3482" i="1"/>
  <c r="R2617" i="1"/>
  <c r="R1939" i="1"/>
  <c r="R3208" i="1"/>
  <c r="R2485" i="1"/>
  <c r="R3896" i="1"/>
  <c r="R1940" i="1"/>
  <c r="R3620" i="1"/>
  <c r="R2595" i="1"/>
  <c r="R1576" i="1"/>
  <c r="R1080" i="1"/>
  <c r="R744" i="1"/>
  <c r="R1229" i="1"/>
  <c r="R1812" i="1"/>
  <c r="R1061" i="1"/>
  <c r="R1578" i="1"/>
  <c r="R1654" i="1"/>
  <c r="R619" i="1"/>
  <c r="R1464" i="1"/>
  <c r="R729" i="1"/>
  <c r="R1279" i="1"/>
  <c r="R886" i="1"/>
  <c r="R976" i="1"/>
  <c r="R1658" i="1"/>
  <c r="R196" i="1"/>
  <c r="R1804" i="1"/>
  <c r="R1895" i="1"/>
  <c r="R978" i="1"/>
  <c r="R1721" i="1"/>
  <c r="R1143" i="1"/>
  <c r="R880" i="1"/>
  <c r="R1600" i="1"/>
  <c r="R1800" i="1"/>
  <c r="R928" i="1"/>
  <c r="R1905" i="1"/>
  <c r="R1805" i="1"/>
  <c r="R197" i="1"/>
  <c r="R1335" i="1"/>
  <c r="R1390" i="1"/>
  <c r="R1216" i="1"/>
  <c r="R1166" i="1"/>
  <c r="R1803" i="1"/>
  <c r="R1401" i="1"/>
  <c r="R1789" i="1"/>
  <c r="R1097" i="1"/>
  <c r="R1799" i="1"/>
  <c r="R198" i="1"/>
  <c r="R1135" i="1"/>
  <c r="R1773" i="1"/>
  <c r="R770" i="1"/>
  <c r="R199" i="1"/>
  <c r="R724" i="1"/>
  <c r="R1162" i="1"/>
  <c r="R726" i="1"/>
  <c r="R1152" i="1"/>
  <c r="R200" i="1"/>
  <c r="R201" i="1"/>
  <c r="R202" i="1"/>
  <c r="R1167" i="1"/>
  <c r="R1638" i="1"/>
  <c r="R203" i="1"/>
  <c r="R903" i="1"/>
  <c r="R1321" i="1"/>
  <c r="R204" i="1"/>
  <c r="R1297" i="1"/>
  <c r="R205" i="1"/>
  <c r="R824" i="1"/>
  <c r="R1263" i="1"/>
  <c r="R794" i="1"/>
  <c r="R206" i="1"/>
  <c r="R1726" i="1"/>
  <c r="R1613" i="1"/>
  <c r="R1074" i="1"/>
  <c r="R1438" i="1"/>
  <c r="R1121" i="1"/>
  <c r="R207" i="1"/>
  <c r="R208" i="1"/>
  <c r="R1436" i="1"/>
  <c r="R209" i="1"/>
  <c r="R1781" i="1"/>
  <c r="R1317" i="1"/>
  <c r="R1513" i="1"/>
  <c r="R1300" i="1"/>
  <c r="R1718" i="1"/>
  <c r="R1000" i="1"/>
  <c r="R210" i="1"/>
  <c r="R961" i="1"/>
  <c r="R746" i="1"/>
  <c r="R1004" i="1"/>
  <c r="R1560" i="1"/>
  <c r="R1086" i="1"/>
  <c r="R1379" i="1"/>
  <c r="R1395" i="1"/>
  <c r="R1490" i="1"/>
  <c r="R1101" i="1"/>
  <c r="R1047" i="1"/>
  <c r="R211" i="1"/>
  <c r="R1468" i="1"/>
  <c r="R989" i="1"/>
  <c r="R1696" i="1"/>
  <c r="R1782" i="1"/>
  <c r="R1797" i="1"/>
  <c r="R894" i="1"/>
  <c r="R1823" i="1"/>
  <c r="R1290" i="1"/>
  <c r="R1028" i="1"/>
  <c r="R1049" i="1"/>
  <c r="R1446" i="1"/>
  <c r="R1785" i="1"/>
  <c r="R1832" i="1"/>
  <c r="R1816" i="1"/>
  <c r="R1702" i="1"/>
  <c r="R953" i="1"/>
  <c r="R875" i="1"/>
  <c r="R965" i="1"/>
  <c r="R1515" i="1"/>
  <c r="R1571" i="1"/>
  <c r="R982" i="1"/>
  <c r="R1837" i="1"/>
  <c r="R1830" i="1"/>
  <c r="R692" i="1"/>
  <c r="R1755" i="1"/>
  <c r="R1064" i="1"/>
  <c r="R816" i="1"/>
  <c r="R1112" i="1"/>
  <c r="R1048" i="1"/>
  <c r="R1746" i="1"/>
  <c r="R1866" i="1"/>
  <c r="R1913" i="1"/>
  <c r="R1518" i="1"/>
  <c r="R478" i="1"/>
  <c r="R497" i="1"/>
  <c r="R1713" i="1"/>
  <c r="R949" i="1"/>
  <c r="R1306" i="1"/>
  <c r="R1480" i="1"/>
  <c r="R1488" i="1"/>
  <c r="R212" i="1"/>
  <c r="R1555" i="1"/>
  <c r="R615" i="1"/>
  <c r="R1221" i="1"/>
  <c r="R786" i="1"/>
  <c r="R1664" i="1"/>
  <c r="R1088" i="1"/>
  <c r="R1339" i="1"/>
  <c r="R1018" i="1"/>
  <c r="R979" i="1"/>
  <c r="R1873" i="1"/>
  <c r="R1350" i="1"/>
  <c r="R1076" i="1"/>
  <c r="R2529" i="1"/>
  <c r="R1714" i="1"/>
  <c r="R1544" i="1"/>
  <c r="R1911" i="1"/>
  <c r="R1906" i="1"/>
  <c r="R1298" i="1"/>
  <c r="R1826" i="1"/>
  <c r="R712" i="1"/>
  <c r="R1487" i="1"/>
  <c r="R661" i="1"/>
  <c r="R752" i="1"/>
  <c r="R4112" i="1"/>
  <c r="R1754" i="1"/>
  <c r="R1720" i="1"/>
  <c r="R1118" i="1"/>
  <c r="R1136" i="1"/>
  <c r="R1644" i="1"/>
  <c r="R1156" i="1"/>
  <c r="R1839" i="1"/>
  <c r="R3876" i="1"/>
  <c r="R4010" i="1"/>
  <c r="R3124" i="1"/>
  <c r="R3917" i="1"/>
  <c r="R3223" i="1"/>
  <c r="R2924" i="1"/>
  <c r="R2022" i="1"/>
  <c r="R2458" i="1"/>
  <c r="R3193" i="1"/>
  <c r="R3010" i="1"/>
  <c r="R4005" i="1"/>
  <c r="R2781" i="1"/>
  <c r="R2851" i="1"/>
  <c r="R2434" i="1"/>
  <c r="R3475" i="1"/>
  <c r="R2799" i="1"/>
  <c r="R3033" i="1"/>
  <c r="R2345" i="1"/>
  <c r="R3632" i="1"/>
  <c r="R3451" i="1"/>
  <c r="R722" i="1"/>
  <c r="R31" i="1"/>
  <c r="R1013" i="1"/>
  <c r="R1369" i="1"/>
  <c r="R588" i="1"/>
  <c r="R1115" i="1"/>
  <c r="R32" i="1"/>
  <c r="R551" i="1"/>
  <c r="R996" i="1"/>
  <c r="R33" i="1"/>
  <c r="R34" i="1"/>
  <c r="R35" i="1"/>
  <c r="R36" i="1"/>
  <c r="R923" i="1"/>
  <c r="R37" i="1"/>
  <c r="R38" i="1"/>
  <c r="R39" i="1"/>
  <c r="R40" i="1"/>
  <c r="R41" i="1"/>
  <c r="R42" i="1"/>
  <c r="R924" i="1"/>
  <c r="R43" i="1"/>
  <c r="R1917" i="1"/>
  <c r="R44" i="1"/>
  <c r="R1380" i="1"/>
  <c r="R1125" i="1"/>
  <c r="R1182" i="1"/>
  <c r="R1675" i="1"/>
  <c r="R637" i="1"/>
  <c r="R1783" i="1"/>
  <c r="R850" i="1"/>
  <c r="R213" i="1"/>
  <c r="R574" i="1"/>
  <c r="R985" i="1"/>
  <c r="R1308" i="1"/>
  <c r="R1230" i="1"/>
  <c r="R1886" i="1"/>
  <c r="R1712" i="1"/>
  <c r="R1344" i="1"/>
  <c r="R1113" i="1"/>
  <c r="R1384" i="1"/>
  <c r="R498" i="1"/>
  <c r="R817" i="1"/>
  <c r="R889" i="1"/>
  <c r="R214" i="1"/>
  <c r="R1185" i="1"/>
  <c r="R586" i="1"/>
  <c r="R215" i="1"/>
  <c r="R1508" i="1"/>
  <c r="R1352" i="1"/>
  <c r="R537" i="1"/>
  <c r="R1477" i="1"/>
  <c r="R943" i="1"/>
  <c r="R1504" i="1"/>
  <c r="R1579" i="1"/>
  <c r="R1264" i="1"/>
  <c r="R1573" i="1"/>
  <c r="R550" i="1"/>
  <c r="R1337" i="1"/>
  <c r="R795" i="1"/>
  <c r="R1105" i="1"/>
  <c r="R547" i="1"/>
  <c r="R1273" i="1"/>
  <c r="R1017" i="1"/>
  <c r="R1247" i="1"/>
  <c r="R644" i="1"/>
  <c r="R1806" i="1"/>
  <c r="R216" i="1"/>
  <c r="R1141" i="1"/>
  <c r="R783" i="1"/>
  <c r="R805" i="1"/>
  <c r="R541" i="1"/>
  <c r="R1761" i="1"/>
  <c r="R796" i="1"/>
  <c r="R645" i="1"/>
  <c r="R632" i="1"/>
  <c r="R535" i="1"/>
  <c r="R1363" i="1"/>
  <c r="R1094" i="1"/>
  <c r="R696" i="1"/>
  <c r="R217" i="1"/>
  <c r="R475" i="1"/>
  <c r="R218" i="1"/>
  <c r="R687" i="1"/>
  <c r="R787" i="1"/>
  <c r="R219" i="1"/>
  <c r="R797" i="1"/>
  <c r="R1024" i="1"/>
  <c r="R603" i="1"/>
  <c r="R617" i="1"/>
  <c r="R688" i="1"/>
  <c r="R220" i="1"/>
  <c r="R1512" i="1"/>
  <c r="R835" i="1"/>
  <c r="R440" i="1"/>
  <c r="R1255" i="1"/>
  <c r="R1311" i="1"/>
  <c r="R1793" i="1"/>
  <c r="R747" i="1"/>
  <c r="R569" i="1"/>
  <c r="R221" i="1"/>
  <c r="R222" i="1"/>
  <c r="R223" i="1"/>
  <c r="R767" i="1"/>
  <c r="R224" i="1"/>
  <c r="R627" i="1"/>
  <c r="R1375" i="1"/>
  <c r="R225" i="1"/>
  <c r="R790" i="1"/>
  <c r="R638" i="1"/>
  <c r="R1410" i="1"/>
  <c r="R226" i="1"/>
  <c r="R1294" i="1"/>
  <c r="R829" i="1"/>
  <c r="R1313" i="1"/>
  <c r="R866" i="1"/>
  <c r="R227" i="1"/>
  <c r="R1012" i="1"/>
  <c r="R785" i="1"/>
  <c r="R228" i="1"/>
  <c r="R1198" i="1"/>
  <c r="R229" i="1"/>
  <c r="R563" i="1"/>
  <c r="R230" i="1"/>
  <c r="R231" i="1"/>
  <c r="R1608" i="1"/>
  <c r="R1585" i="1"/>
  <c r="R1019" i="1"/>
  <c r="R1291" i="1"/>
  <c r="R656" i="1"/>
  <c r="R760" i="1"/>
  <c r="R604" i="1"/>
  <c r="R232" i="1"/>
  <c r="R514" i="1"/>
  <c r="R1299" i="1"/>
  <c r="R1140" i="1"/>
  <c r="R448" i="1"/>
  <c r="R233" i="1"/>
  <c r="R454" i="1"/>
  <c r="R1274" i="1"/>
  <c r="R1462" i="1"/>
  <c r="R462" i="1"/>
  <c r="R1218" i="1"/>
  <c r="R1205" i="1"/>
  <c r="R2614" i="1"/>
  <c r="R2652" i="1"/>
  <c r="R2747" i="1"/>
  <c r="R2551" i="1"/>
  <c r="R3736" i="1"/>
  <c r="R2810" i="1"/>
  <c r="R3543" i="1"/>
  <c r="R2884" i="1"/>
  <c r="R3972" i="1"/>
  <c r="R2526" i="1"/>
  <c r="R3998" i="1"/>
  <c r="R3544" i="1"/>
  <c r="R3952" i="1"/>
  <c r="R3935" i="1"/>
  <c r="R3943" i="1"/>
  <c r="R2242" i="1"/>
  <c r="R3385" i="1"/>
  <c r="R2381" i="1"/>
  <c r="R3856" i="1"/>
  <c r="R2383" i="1"/>
  <c r="R2441" i="1"/>
  <c r="R2173" i="1"/>
  <c r="R3127" i="1"/>
  <c r="R2555" i="1"/>
  <c r="R3704" i="1"/>
  <c r="R2686" i="1"/>
  <c r="R3937" i="1"/>
  <c r="R2207" i="1"/>
  <c r="R3462" i="1"/>
  <c r="R2356" i="1"/>
  <c r="R3501" i="1"/>
  <c r="R4072" i="1"/>
  <c r="R3636" i="1"/>
  <c r="R2400" i="1"/>
  <c r="R3786" i="1"/>
  <c r="R3727" i="1"/>
  <c r="R2512" i="1"/>
  <c r="R2998" i="1"/>
  <c r="R3959" i="1"/>
  <c r="R3025" i="1"/>
  <c r="R1333" i="1"/>
  <c r="R1227" i="1"/>
  <c r="R1199" i="1"/>
  <c r="R45" i="1"/>
  <c r="R1711" i="1"/>
  <c r="R912" i="1"/>
  <c r="R46" i="1"/>
  <c r="R47" i="1"/>
  <c r="R876" i="1"/>
  <c r="R1458" i="1"/>
  <c r="R48" i="1"/>
  <c r="R1134" i="1"/>
  <c r="R49" i="1"/>
  <c r="R50" i="1"/>
  <c r="R1570" i="1"/>
  <c r="R51" i="1"/>
  <c r="R1151" i="1"/>
  <c r="R1854" i="1"/>
  <c r="R810" i="1"/>
  <c r="R1505" i="1"/>
  <c r="R2515" i="1"/>
  <c r="R3275" i="1"/>
  <c r="R3186" i="1"/>
  <c r="R3320" i="1"/>
  <c r="R3672" i="1"/>
  <c r="R2575" i="1"/>
  <c r="R3858" i="1"/>
  <c r="R2307" i="1"/>
  <c r="R3570" i="1"/>
  <c r="R4113" i="1"/>
  <c r="R3854" i="1"/>
  <c r="R3868" i="1"/>
  <c r="R3202" i="1"/>
  <c r="R3977" i="1"/>
  <c r="R3889" i="1"/>
  <c r="R2559" i="1"/>
  <c r="R3081" i="1"/>
  <c r="R2229" i="1"/>
  <c r="R3380" i="1"/>
  <c r="R3234" i="1"/>
  <c r="R3756" i="1"/>
  <c r="R3237" i="1"/>
  <c r="R2111" i="1"/>
  <c r="R2308" i="1"/>
  <c r="R3175" i="1"/>
  <c r="R2863" i="1"/>
  <c r="R3120" i="1"/>
  <c r="R2309" i="1"/>
  <c r="R2687" i="1"/>
  <c r="R2488" i="1"/>
  <c r="R3698" i="1"/>
  <c r="R3742" i="1"/>
  <c r="R2571" i="1"/>
  <c r="R2701" i="1"/>
  <c r="R3697" i="1"/>
  <c r="R2975" i="1"/>
  <c r="R2979" i="1"/>
  <c r="R2969" i="1"/>
  <c r="R3341" i="1"/>
  <c r="R3885" i="1"/>
  <c r="R2188" i="1"/>
  <c r="R2293" i="1"/>
  <c r="R2843" i="1"/>
  <c r="R3922" i="1"/>
  <c r="R2105" i="1"/>
  <c r="R3366" i="1"/>
  <c r="R2858" i="1"/>
  <c r="R3637" i="1"/>
  <c r="R2925" i="1"/>
  <c r="R2357" i="1"/>
  <c r="R3312" i="1"/>
  <c r="R2327" i="1"/>
  <c r="R3598" i="1"/>
  <c r="R2906" i="1"/>
  <c r="R2591" i="1"/>
  <c r="R3348" i="1"/>
  <c r="R3545" i="1"/>
  <c r="R2421" i="1"/>
  <c r="R1941" i="1"/>
  <c r="R3477" i="1"/>
  <c r="R1794" i="1"/>
  <c r="R1674" i="1"/>
  <c r="R1892" i="1"/>
  <c r="R1454" i="1"/>
  <c r="R1448" i="1"/>
  <c r="R3018" i="1"/>
  <c r="R1534" i="1"/>
  <c r="R1734" i="1"/>
  <c r="R828" i="1"/>
  <c r="R1727" i="1"/>
  <c r="R959" i="1"/>
  <c r="R1802" i="1"/>
  <c r="R422" i="1"/>
  <c r="R1296" i="1"/>
  <c r="R1528" i="1"/>
  <c r="R1523" i="1"/>
  <c r="R804" i="1"/>
  <c r="R981" i="1"/>
  <c r="R727" i="1"/>
  <c r="R1376" i="1"/>
  <c r="R1399" i="1"/>
  <c r="R1095" i="1"/>
  <c r="R960" i="1"/>
  <c r="R1190" i="1"/>
  <c r="R1087" i="1"/>
  <c r="R887" i="1"/>
  <c r="R1640" i="1"/>
  <c r="R991" i="1"/>
  <c r="R52" i="1"/>
  <c r="R53" i="1"/>
  <c r="R1430" i="1"/>
  <c r="R1592" i="1"/>
  <c r="R1914" i="1"/>
  <c r="R1849" i="1"/>
  <c r="R1172" i="1"/>
  <c r="R1322" i="1"/>
  <c r="R54" i="1"/>
  <c r="R1901" i="1"/>
  <c r="R666" i="1"/>
  <c r="R2366" i="1"/>
  <c r="R4019" i="1"/>
  <c r="R3361" i="1"/>
  <c r="R3651" i="1"/>
  <c r="R2355" i="1"/>
  <c r="R2318" i="1"/>
  <c r="R3873" i="1"/>
  <c r="R2546" i="1"/>
  <c r="R2237" i="1"/>
  <c r="R3552" i="1"/>
  <c r="R3531" i="1"/>
  <c r="R3476" i="1"/>
  <c r="R3324" i="1"/>
  <c r="R3823" i="1"/>
  <c r="R3377" i="1"/>
  <c r="R3004" i="1"/>
  <c r="R3150" i="1"/>
  <c r="R3791" i="1"/>
  <c r="R3392" i="1"/>
  <c r="R2885" i="1"/>
  <c r="R1942" i="1"/>
  <c r="R3224" i="1"/>
  <c r="R2073" i="1"/>
  <c r="R3407" i="1"/>
  <c r="R3101" i="1"/>
  <c r="R2965" i="1"/>
  <c r="R2647" i="1"/>
  <c r="R2504" i="1"/>
  <c r="R2762" i="1"/>
  <c r="R3349" i="1"/>
  <c r="R2626" i="1"/>
  <c r="R3839" i="1"/>
  <c r="R3779" i="1"/>
  <c r="R3933" i="1"/>
  <c r="R3160" i="1"/>
  <c r="R3871" i="1"/>
  <c r="R3003" i="1"/>
  <c r="R4035" i="1"/>
  <c r="R2763" i="1"/>
  <c r="R2568" i="1"/>
  <c r="R3887" i="1"/>
  <c r="R3352" i="1"/>
  <c r="R2952" i="1"/>
  <c r="R3899" i="1"/>
  <c r="R3558" i="1"/>
  <c r="R3540" i="1"/>
  <c r="R3634" i="1"/>
  <c r="R2887" i="1"/>
  <c r="R2943" i="1"/>
  <c r="R3078" i="1"/>
  <c r="R2372" i="1"/>
  <c r="R3319" i="1"/>
  <c r="R3015" i="1"/>
  <c r="R2775" i="1"/>
  <c r="R3087" i="1"/>
  <c r="R2917" i="1"/>
  <c r="R3400" i="1"/>
  <c r="R3760" i="1"/>
  <c r="R4049" i="1"/>
  <c r="R2891" i="1"/>
  <c r="R2397" i="1"/>
  <c r="R1021" i="1"/>
  <c r="R771" i="1"/>
  <c r="R628" i="1"/>
  <c r="R798" i="1"/>
  <c r="R1336" i="1"/>
  <c r="R234" i="1"/>
  <c r="R492" i="1"/>
  <c r="R695" i="1"/>
  <c r="R1233" i="1"/>
  <c r="R1256" i="1"/>
  <c r="R671" i="1"/>
  <c r="R1577" i="1"/>
  <c r="R235" i="1"/>
  <c r="R970" i="1"/>
  <c r="R672" i="1"/>
  <c r="R1332" i="1"/>
  <c r="R1130" i="1"/>
  <c r="R605" i="1"/>
  <c r="R616" i="1"/>
  <c r="R737" i="1"/>
  <c r="R1604" i="1"/>
  <c r="R236" i="1"/>
  <c r="R237" i="1"/>
  <c r="R1365" i="1"/>
  <c r="R1231" i="1"/>
  <c r="R238" i="1"/>
  <c r="R1358" i="1"/>
  <c r="R1731" i="1"/>
  <c r="R239" i="1"/>
  <c r="R1325" i="1"/>
  <c r="R1400" i="1"/>
  <c r="R606" i="1"/>
  <c r="R871" i="1"/>
  <c r="R1685" i="1"/>
  <c r="R1147" i="1"/>
  <c r="R1320" i="1"/>
  <c r="R458" i="1"/>
  <c r="R957" i="1"/>
  <c r="R240" i="1"/>
  <c r="R241" i="1"/>
  <c r="R242" i="1"/>
  <c r="R243" i="1"/>
  <c r="R244" i="1"/>
  <c r="R488" i="1"/>
  <c r="R245" i="1"/>
  <c r="R246" i="1"/>
  <c r="R418" i="1"/>
  <c r="R471" i="1"/>
  <c r="R55" i="1"/>
  <c r="R56" i="1"/>
  <c r="R902" i="1"/>
  <c r="R1418" i="1"/>
  <c r="R1139" i="1"/>
  <c r="R57" i="1"/>
  <c r="R58" i="1"/>
  <c r="R59" i="1"/>
  <c r="R60" i="1"/>
  <c r="R2227" i="1"/>
  <c r="R2856" i="1"/>
  <c r="R3653" i="1"/>
  <c r="R3747" i="1"/>
  <c r="R4039" i="1"/>
  <c r="R2817" i="1"/>
  <c r="R3133" i="1"/>
  <c r="R2375" i="1"/>
  <c r="R2848" i="1"/>
  <c r="R3370" i="1"/>
  <c r="R2520" i="1"/>
  <c r="R3581" i="1"/>
  <c r="R3289" i="1"/>
  <c r="R3028" i="1"/>
  <c r="R3838" i="1"/>
  <c r="R4066" i="1"/>
  <c r="R2994" i="1"/>
  <c r="R4093" i="1"/>
  <c r="R3565" i="1"/>
  <c r="R3188" i="1"/>
  <c r="R1066" i="1"/>
  <c r="R607" i="1"/>
  <c r="R853" i="1"/>
  <c r="R247" i="1"/>
  <c r="R1079" i="1"/>
  <c r="R697" i="1"/>
  <c r="R248" i="1"/>
  <c r="R1092" i="1"/>
  <c r="R249" i="1"/>
  <c r="R1724" i="1"/>
  <c r="R1364" i="1"/>
  <c r="R865" i="1"/>
  <c r="R250" i="1"/>
  <c r="R1377" i="1"/>
  <c r="R251" i="1"/>
  <c r="R252" i="1"/>
  <c r="R455" i="1"/>
  <c r="R1045" i="1"/>
  <c r="R701" i="1"/>
  <c r="R1663" i="1"/>
  <c r="R3754" i="1"/>
  <c r="R2269" i="1"/>
  <c r="R2819" i="1"/>
  <c r="R3957" i="1"/>
  <c r="R2499" i="1"/>
  <c r="R2997" i="1"/>
  <c r="R3894" i="1"/>
  <c r="R2974" i="1"/>
  <c r="R3343" i="1"/>
  <c r="R2203" i="1"/>
  <c r="R3013" i="1"/>
  <c r="R4060" i="1"/>
  <c r="R3668" i="1"/>
  <c r="R2719" i="1"/>
  <c r="R3720" i="1"/>
  <c r="R2864" i="1"/>
  <c r="R3741" i="1"/>
  <c r="R3875" i="1"/>
  <c r="R2478" i="1"/>
  <c r="R2487" i="1"/>
  <c r="R2753" i="1"/>
  <c r="R3582" i="1"/>
  <c r="R3360" i="1"/>
  <c r="R3879" i="1"/>
  <c r="R3794" i="1"/>
  <c r="R3278" i="1"/>
  <c r="R2953" i="1"/>
  <c r="R3962" i="1"/>
  <c r="R2143" i="1"/>
  <c r="R3541" i="1"/>
  <c r="R3803" i="1"/>
  <c r="R4043" i="1"/>
  <c r="R3630" i="1"/>
  <c r="R4033" i="1"/>
  <c r="R3511" i="1"/>
  <c r="R3931" i="1"/>
  <c r="R3811" i="1"/>
  <c r="R2407" i="1"/>
  <c r="R3548" i="1"/>
  <c r="R3200" i="1"/>
  <c r="R528" i="1"/>
  <c r="R1206" i="1"/>
  <c r="R782" i="1"/>
  <c r="R253" i="1"/>
  <c r="R529" i="1"/>
  <c r="R1707" i="1"/>
  <c r="R254" i="1"/>
  <c r="R1370" i="1"/>
  <c r="R1750" i="1"/>
  <c r="R1493" i="1"/>
  <c r="R255" i="1"/>
  <c r="R1848" i="1"/>
  <c r="R256" i="1"/>
  <c r="R257" i="1"/>
  <c r="R258" i="1"/>
  <c r="R1828" i="1"/>
  <c r="R1207" i="1"/>
  <c r="R1237" i="1"/>
  <c r="R738" i="1"/>
  <c r="R1195" i="1"/>
  <c r="R840" i="1"/>
  <c r="R61" i="1"/>
  <c r="R997" i="1"/>
  <c r="R598" i="1"/>
  <c r="R1102" i="1"/>
  <c r="R1617" i="1"/>
  <c r="R1214" i="1"/>
  <c r="R1496" i="1"/>
  <c r="R62" i="1"/>
  <c r="R1808" i="1"/>
  <c r="R833" i="1"/>
  <c r="R1250" i="1"/>
  <c r="R1100" i="1"/>
  <c r="R1267" i="1"/>
  <c r="R1646" i="1"/>
  <c r="R1483" i="1"/>
  <c r="R811" i="1"/>
  <c r="R1433" i="1"/>
  <c r="R895" i="1"/>
  <c r="R63" i="1"/>
  <c r="R799" i="1"/>
  <c r="R1385" i="1"/>
  <c r="R581" i="1"/>
  <c r="R259" i="1"/>
  <c r="R1910" i="1"/>
  <c r="R260" i="1"/>
  <c r="R480" i="1"/>
  <c r="R261" i="1"/>
  <c r="R262" i="1"/>
  <c r="R1026" i="1"/>
  <c r="R1708" i="1"/>
  <c r="R263" i="1"/>
  <c r="R483" i="1"/>
  <c r="R1607" i="1"/>
  <c r="R715" i="1"/>
  <c r="R1085" i="1"/>
  <c r="R264" i="1"/>
  <c r="R629" i="1"/>
  <c r="R265" i="1"/>
  <c r="R1341" i="1"/>
  <c r="R2840" i="1"/>
  <c r="R2058" i="1"/>
  <c r="R2028" i="1"/>
  <c r="R3317" i="1"/>
  <c r="R2144" i="1"/>
  <c r="R2198" i="1"/>
  <c r="R3629" i="1"/>
  <c r="R2230" i="1"/>
  <c r="R3211" i="1"/>
  <c r="R3955" i="1"/>
  <c r="R3368" i="1"/>
  <c r="R2926" i="1"/>
  <c r="R2272" i="1"/>
  <c r="R2418" i="1"/>
  <c r="R3096" i="1"/>
  <c r="R2556" i="1"/>
  <c r="R3638" i="1"/>
  <c r="R2630" i="1"/>
  <c r="R3522" i="1"/>
  <c r="R3055" i="1"/>
  <c r="R3297" i="1"/>
  <c r="R2301" i="1"/>
  <c r="R2206" i="1"/>
  <c r="R3203" i="1"/>
  <c r="R3705" i="1"/>
  <c r="R2219" i="1"/>
  <c r="R3187" i="1"/>
  <c r="R2183" i="1"/>
  <c r="R2505" i="1"/>
  <c r="R3948" i="1"/>
  <c r="R3710" i="1"/>
  <c r="R2292" i="1"/>
  <c r="R1943" i="1"/>
  <c r="R2116" i="1"/>
  <c r="R3378" i="1"/>
  <c r="R2496" i="1"/>
  <c r="R2516" i="1"/>
  <c r="R2621" i="1"/>
  <c r="R1944" i="1"/>
  <c r="R3768" i="1"/>
  <c r="R2258" i="1"/>
  <c r="R1945" i="1"/>
  <c r="R3357" i="1"/>
  <c r="R2904" i="1"/>
  <c r="R2976" i="1"/>
  <c r="R2944" i="1"/>
  <c r="R2599" i="1"/>
  <c r="R3376" i="1"/>
  <c r="R2126" i="1"/>
  <c r="R3602" i="1"/>
  <c r="R2153" i="1"/>
  <c r="R2139" i="1"/>
  <c r="R3795" i="1"/>
  <c r="R3256" i="1"/>
  <c r="R3612" i="1"/>
  <c r="R2086" i="1"/>
  <c r="R2613" i="1"/>
  <c r="R3509" i="1"/>
  <c r="R3044" i="1"/>
  <c r="R4095" i="1"/>
  <c r="R2394" i="1"/>
  <c r="R2409" i="1"/>
  <c r="R2824" i="1"/>
  <c r="R3323" i="1"/>
  <c r="R3245" i="1"/>
  <c r="R3737" i="1"/>
  <c r="R3412" i="1"/>
  <c r="R2410" i="1"/>
  <c r="R3587" i="1"/>
  <c r="R2401" i="1"/>
  <c r="R2142" i="1"/>
  <c r="R3053" i="1"/>
  <c r="R3450" i="1"/>
  <c r="R3863" i="1"/>
  <c r="R3567" i="1"/>
  <c r="R3137" i="1"/>
  <c r="R3005" i="1"/>
  <c r="R3215" i="1"/>
  <c r="R3798" i="1"/>
  <c r="R3195" i="1"/>
  <c r="R2264" i="1"/>
  <c r="R406" i="1"/>
  <c r="R1629" i="1"/>
  <c r="R2888" i="1"/>
  <c r="R2431" i="1"/>
  <c r="R748" i="1"/>
  <c r="R1729" i="1"/>
  <c r="R1825" i="1"/>
  <c r="R1919" i="1"/>
  <c r="R1667" i="1"/>
  <c r="R1743" i="1"/>
  <c r="R1843" i="1"/>
  <c r="R1387" i="1"/>
  <c r="R557" i="1"/>
  <c r="R1460" i="1"/>
  <c r="R407" i="1"/>
  <c r="R1602" i="1"/>
  <c r="R408" i="1"/>
  <c r="R1220" i="1"/>
  <c r="R1676" i="1"/>
  <c r="R663" i="1"/>
  <c r="R452" i="1"/>
  <c r="R939" i="1"/>
  <c r="R1890" i="1"/>
  <c r="R266" i="1"/>
  <c r="R267" i="1"/>
  <c r="R1396" i="1"/>
  <c r="R268" i="1"/>
  <c r="R1244" i="1"/>
  <c r="R842" i="1"/>
  <c r="R1420" i="1"/>
  <c r="R269" i="1"/>
  <c r="R1022" i="1"/>
  <c r="R1354" i="1"/>
  <c r="R689" i="1"/>
  <c r="R1345" i="1"/>
  <c r="R1819" i="1"/>
  <c r="R685" i="1"/>
  <c r="R907" i="1"/>
  <c r="R1287" i="1"/>
  <c r="R270" i="1"/>
  <c r="R533" i="1"/>
  <c r="R1314" i="1"/>
  <c r="R821" i="1"/>
  <c r="R1411" i="1"/>
  <c r="R1747" i="1"/>
  <c r="R530" i="1"/>
  <c r="R1898" i="1"/>
  <c r="R271" i="1"/>
  <c r="R272" i="1"/>
  <c r="R273" i="1"/>
  <c r="R274" i="1"/>
  <c r="R275" i="1"/>
  <c r="R511" i="1"/>
  <c r="R1439" i="1"/>
  <c r="R862" i="1"/>
  <c r="R1618" i="1"/>
  <c r="R761" i="1"/>
  <c r="R608" i="1"/>
  <c r="R276" i="1"/>
  <c r="R2977" i="1"/>
  <c r="R2871" i="1"/>
  <c r="R2101" i="1"/>
  <c r="R3217" i="1"/>
  <c r="R3095" i="1"/>
  <c r="R3658" i="1"/>
  <c r="R2615" i="1"/>
  <c r="R3467" i="1"/>
  <c r="R3337" i="1"/>
  <c r="R3862" i="1"/>
  <c r="R2436" i="1"/>
  <c r="R3942" i="1"/>
  <c r="R2825" i="1"/>
  <c r="R2957" i="1"/>
  <c r="R3263" i="1"/>
  <c r="R2428" i="1"/>
  <c r="R3154" i="1"/>
  <c r="R3118" i="1"/>
  <c r="R2729" i="1"/>
  <c r="R3751" i="1"/>
  <c r="R3699" i="1"/>
  <c r="R4079" i="1"/>
  <c r="R2323" i="1"/>
  <c r="R1589" i="1"/>
  <c r="R1876" i="1"/>
  <c r="R277" i="1"/>
  <c r="R1829" i="1"/>
  <c r="R1193" i="1"/>
  <c r="R1127" i="1"/>
  <c r="R1867" i="1"/>
  <c r="R1620" i="1"/>
  <c r="R1536" i="1"/>
  <c r="R1305" i="1"/>
  <c r="R1831" i="1"/>
  <c r="R1891" i="1"/>
  <c r="R1324" i="1"/>
  <c r="R1494" i="1"/>
  <c r="R1051" i="1"/>
  <c r="R1765" i="1"/>
  <c r="R1795" i="1"/>
  <c r="R1672" i="1"/>
  <c r="R1533" i="1"/>
  <c r="R1653" i="1"/>
  <c r="R1796" i="1"/>
  <c r="R1603" i="1"/>
  <c r="R1841" i="1"/>
  <c r="R1529" i="1"/>
  <c r="R994" i="1"/>
  <c r="R800" i="1"/>
  <c r="R1248" i="1"/>
  <c r="R1191" i="1"/>
  <c r="R1884" i="1"/>
  <c r="R986" i="1"/>
  <c r="R1442" i="1"/>
  <c r="R1784" i="1"/>
  <c r="R1635" i="1"/>
  <c r="R1896" i="1"/>
  <c r="R1495" i="1"/>
  <c r="R1032" i="1"/>
  <c r="R1606" i="1"/>
  <c r="R1498" i="1"/>
  <c r="R1845" i="1"/>
  <c r="R1722" i="1"/>
  <c r="R1758" i="1"/>
  <c r="R1767" i="1"/>
  <c r="R1142" i="1"/>
  <c r="R1441" i="1"/>
  <c r="R1810" i="1"/>
  <c r="R1435" i="1"/>
  <c r="R1177" i="1"/>
  <c r="R580" i="1"/>
  <c r="R1489" i="1"/>
  <c r="R278" i="1"/>
  <c r="R1847" i="1"/>
  <c r="R279" i="1"/>
  <c r="R1060" i="1"/>
  <c r="R1860" i="1"/>
  <c r="R280" i="1"/>
  <c r="R1065" i="1"/>
  <c r="R1318" i="1"/>
  <c r="R3542" i="1"/>
  <c r="R1946" i="1"/>
  <c r="R3151" i="1"/>
  <c r="R2037" i="1"/>
  <c r="R2629" i="1"/>
  <c r="R2189" i="1"/>
  <c r="R2137" i="1"/>
  <c r="R2056" i="1"/>
  <c r="R3758" i="1"/>
  <c r="R2280" i="1"/>
  <c r="R2447" i="1"/>
  <c r="R3611" i="1"/>
  <c r="R3945" i="1"/>
  <c r="R3204" i="1"/>
  <c r="R2535" i="1"/>
  <c r="R3859" i="1"/>
  <c r="R3989" i="1"/>
  <c r="R2054" i="1"/>
  <c r="R3874" i="1"/>
  <c r="R2878" i="1"/>
  <c r="R2304" i="1"/>
  <c r="R3374" i="1"/>
  <c r="R3351" i="1"/>
  <c r="R2259" i="1"/>
  <c r="R1947" i="1"/>
  <c r="R3571" i="1"/>
  <c r="R3294" i="1"/>
  <c r="R2778" i="1"/>
  <c r="R2083" i="1"/>
  <c r="R2279" i="1"/>
  <c r="R2040" i="1"/>
  <c r="R3185" i="1"/>
  <c r="R2319" i="1"/>
  <c r="R2349" i="1"/>
  <c r="R3691" i="1"/>
  <c r="R2231" i="1"/>
  <c r="R1948" i="1"/>
  <c r="R2869" i="1"/>
  <c r="R3502" i="1"/>
  <c r="R3526" i="1"/>
  <c r="R281" i="1"/>
  <c r="R1359" i="1"/>
  <c r="R762" i="1"/>
  <c r="R1821" i="1"/>
  <c r="R438" i="1"/>
  <c r="R801" i="1"/>
  <c r="R553" i="1"/>
  <c r="R1246" i="1"/>
  <c r="R282" i="1"/>
  <c r="R1413" i="1"/>
  <c r="R1903" i="1"/>
  <c r="R950" i="1"/>
  <c r="R784" i="1"/>
  <c r="R490" i="1"/>
  <c r="R806" i="1"/>
  <c r="R283" i="1"/>
  <c r="R284" i="1"/>
  <c r="R285" i="1"/>
  <c r="R624" i="1"/>
  <c r="R1598" i="1"/>
  <c r="R3788" i="1"/>
  <c r="R2179" i="1"/>
  <c r="R2607" i="1"/>
  <c r="R3546" i="1"/>
  <c r="R3169" i="1"/>
  <c r="R2341" i="1"/>
  <c r="R2990" i="1"/>
  <c r="R3752" i="1"/>
  <c r="R2730" i="1"/>
  <c r="R3628" i="1"/>
  <c r="R2660" i="1"/>
  <c r="R3557" i="1"/>
  <c r="R2536" i="1"/>
  <c r="R3110" i="1"/>
  <c r="R2299" i="1"/>
  <c r="R3347" i="1"/>
  <c r="R2384" i="1"/>
  <c r="R3626" i="1"/>
  <c r="R3523" i="1"/>
  <c r="R2898" i="1"/>
  <c r="R1124" i="1"/>
  <c r="R967" i="1"/>
  <c r="R1836" i="1"/>
  <c r="R609" i="1"/>
  <c r="R655" i="1"/>
  <c r="R1820" i="1"/>
  <c r="R718" i="1"/>
  <c r="R1029" i="1"/>
  <c r="R1507" i="1"/>
  <c r="R1791" i="1"/>
  <c r="R513" i="1"/>
  <c r="R1875" i="1"/>
  <c r="R983" i="1"/>
  <c r="R1381" i="1"/>
  <c r="R1014" i="1"/>
  <c r="R807" i="1"/>
  <c r="R1861" i="1"/>
  <c r="R941" i="1"/>
  <c r="R1840" i="1"/>
  <c r="R1822" i="1"/>
  <c r="R3561" i="1"/>
  <c r="R3146" i="1"/>
  <c r="R3921" i="1"/>
  <c r="R3107" i="1"/>
  <c r="R2948" i="1"/>
  <c r="R3849" i="1"/>
  <c r="R2473" i="1"/>
  <c r="R2459" i="1"/>
  <c r="R2080" i="1"/>
  <c r="R3417" i="1"/>
  <c r="R3293" i="1"/>
  <c r="R2756" i="1"/>
  <c r="R3787" i="1"/>
  <c r="R3342" i="1"/>
  <c r="R2846" i="1"/>
  <c r="R3171" i="1"/>
  <c r="R3834" i="1"/>
  <c r="R3153" i="1"/>
  <c r="R2966" i="1"/>
  <c r="R3777" i="1"/>
  <c r="R3398" i="1"/>
  <c r="R3576" i="1"/>
  <c r="R4103" i="1"/>
  <c r="R4073" i="1"/>
  <c r="R4007" i="1"/>
  <c r="R3665" i="1"/>
  <c r="R2132" i="1"/>
  <c r="R4074" i="1"/>
  <c r="R2694" i="1"/>
  <c r="R3860" i="1"/>
  <c r="R3888" i="1"/>
  <c r="R3853" i="1"/>
  <c r="R3908" i="1"/>
  <c r="R4068" i="1"/>
  <c r="R4027" i="1"/>
  <c r="R3975" i="1"/>
  <c r="R3761" i="1"/>
  <c r="R4099" i="1"/>
  <c r="R3717" i="1"/>
  <c r="R3201" i="1"/>
  <c r="R4089" i="1"/>
  <c r="R3846" i="1"/>
  <c r="R3414" i="1"/>
  <c r="R3941" i="1"/>
  <c r="R3944" i="1"/>
  <c r="R3878" i="1"/>
  <c r="R4016" i="1"/>
  <c r="R3966" i="1"/>
  <c r="R4061" i="1"/>
  <c r="R4090" i="1"/>
  <c r="R3946" i="1"/>
  <c r="R4067" i="1"/>
  <c r="R3940" i="1"/>
  <c r="R4017" i="1"/>
  <c r="R3880" i="1"/>
  <c r="R4006" i="1"/>
  <c r="R4028" i="1"/>
  <c r="R4087" i="1"/>
  <c r="R3125" i="1"/>
  <c r="R4014" i="1"/>
  <c r="R1268" i="1"/>
  <c r="R286" i="1"/>
  <c r="R1225" i="1"/>
  <c r="R1616" i="1"/>
  <c r="R1160" i="1"/>
  <c r="R554" i="1"/>
  <c r="R1818" i="1"/>
  <c r="R769" i="1"/>
  <c r="R929" i="1"/>
  <c r="R1558" i="1"/>
  <c r="R1330" i="1"/>
  <c r="R633" i="1"/>
  <c r="R287" i="1"/>
  <c r="R288" i="1"/>
  <c r="R1351" i="1"/>
  <c r="R289" i="1"/>
  <c r="R290" i="1"/>
  <c r="R1678" i="1"/>
  <c r="R868" i="1"/>
  <c r="R1478" i="1"/>
  <c r="R4021" i="1"/>
  <c r="R3895" i="1"/>
  <c r="R3991" i="1"/>
  <c r="R3915" i="1"/>
  <c r="R3345" i="1"/>
  <c r="R3928" i="1"/>
  <c r="R3148" i="1"/>
  <c r="R3189" i="1"/>
  <c r="R3987" i="1"/>
  <c r="R3996" i="1"/>
  <c r="R4077" i="1"/>
  <c r="R3916" i="1"/>
  <c r="R4047" i="1"/>
  <c r="R4111" i="1"/>
  <c r="R3058" i="1"/>
  <c r="R4080" i="1"/>
  <c r="R3367" i="1"/>
  <c r="R2360" i="1"/>
  <c r="R4044" i="1"/>
  <c r="R3845" i="1"/>
  <c r="R3961" i="1"/>
  <c r="R3371" i="1"/>
  <c r="R3740" i="1"/>
  <c r="R4062" i="1"/>
  <c r="R3861" i="1"/>
  <c r="R3529" i="1"/>
  <c r="R3274" i="1"/>
  <c r="R3402" i="1"/>
  <c r="R4015" i="1"/>
  <c r="R3909" i="1"/>
  <c r="R3280" i="1"/>
  <c r="R3986" i="1"/>
  <c r="R3807" i="1"/>
  <c r="R4025" i="1"/>
  <c r="R3884" i="1"/>
  <c r="R3500" i="1"/>
  <c r="R3982" i="1"/>
  <c r="R4034" i="1"/>
  <c r="R3554" i="1"/>
  <c r="R3929" i="1"/>
  <c r="R3821" i="1"/>
  <c r="R3338" i="1"/>
  <c r="R4051" i="1"/>
  <c r="R2838" i="1"/>
  <c r="R4076" i="1"/>
  <c r="R3296" i="1"/>
  <c r="R2445" i="1"/>
  <c r="R3661" i="1"/>
  <c r="R3272" i="1"/>
  <c r="R4042" i="1"/>
  <c r="R3480" i="1"/>
  <c r="R4012" i="1"/>
  <c r="R2202" i="1"/>
  <c r="R3075" i="1"/>
  <c r="R3759" i="1"/>
  <c r="R3687" i="1"/>
  <c r="R3867" i="1"/>
  <c r="R3764" i="1"/>
  <c r="R3616" i="1"/>
  <c r="R3851" i="1"/>
  <c r="R2821" i="1"/>
  <c r="R3126" i="1"/>
  <c r="R3657" i="1"/>
  <c r="R3843" i="1"/>
  <c r="R3855" i="1"/>
  <c r="R3898" i="1"/>
  <c r="R3413" i="1"/>
  <c r="R2641" i="1"/>
  <c r="R3454" i="1"/>
  <c r="R3994" i="1"/>
  <c r="R3960" i="1"/>
  <c r="R2970" i="1"/>
  <c r="R3677" i="1"/>
  <c r="R2390" i="1"/>
  <c r="R4102" i="1"/>
  <c r="R4059" i="1"/>
  <c r="R3143" i="1"/>
  <c r="R3494" i="1"/>
  <c r="R3970" i="1"/>
  <c r="R4052" i="1"/>
  <c r="R3114" i="1"/>
  <c r="R2971" i="1"/>
  <c r="R3065" i="1"/>
  <c r="R2844" i="1"/>
  <c r="R3339" i="1"/>
  <c r="R2145" i="1"/>
  <c r="R2495" i="1"/>
  <c r="R3144" i="1"/>
  <c r="R3282" i="1"/>
  <c r="R3131" i="1"/>
  <c r="R3284" i="1"/>
  <c r="R2238" i="1"/>
  <c r="R2386" i="1"/>
  <c r="R3290" i="1"/>
  <c r="R1949" i="1"/>
  <c r="R2295" i="1"/>
  <c r="R1950" i="1"/>
  <c r="R2084" i="1"/>
  <c r="R3510" i="1"/>
  <c r="R3559" i="1"/>
  <c r="R3063" i="1"/>
  <c r="R3549" i="1"/>
  <c r="R3642" i="1"/>
  <c r="R3465" i="1"/>
  <c r="R3936" i="1"/>
  <c r="R2760" i="1"/>
  <c r="R2805" i="1"/>
  <c r="R2776" i="1"/>
  <c r="R2724" i="1"/>
  <c r="R2089" i="1"/>
  <c r="R2721" i="1"/>
  <c r="R1951" i="1"/>
  <c r="R2610" i="1"/>
  <c r="R2598" i="1"/>
  <c r="R3907" i="1"/>
  <c r="R2181" i="1"/>
  <c r="R3654" i="1"/>
  <c r="R3538" i="1"/>
  <c r="R2154" i="1"/>
  <c r="R2176" i="1"/>
  <c r="R818" i="1"/>
  <c r="R754" i="1"/>
  <c r="R1402" i="1"/>
  <c r="R1415" i="1"/>
  <c r="R998" i="1"/>
  <c r="R555" i="1"/>
  <c r="R1706" i="1"/>
  <c r="R646" i="1"/>
  <c r="R1463" i="1"/>
  <c r="R681" i="1"/>
  <c r="R1257" i="1"/>
  <c r="R1069" i="1"/>
  <c r="R1015" i="1"/>
  <c r="R1030" i="1"/>
  <c r="R1393" i="1"/>
  <c r="R564" i="1"/>
  <c r="R1700" i="1"/>
  <c r="R1482" i="1"/>
  <c r="R1280" i="1"/>
  <c r="R620" i="1"/>
  <c r="R291" i="1"/>
  <c r="R1295" i="1"/>
  <c r="R1443" i="1"/>
  <c r="R1027" i="1"/>
  <c r="R1719" i="1"/>
  <c r="R504" i="1"/>
  <c r="R847" i="1"/>
  <c r="R1054" i="1"/>
  <c r="R292" i="1"/>
  <c r="R885" i="1"/>
  <c r="R708" i="1"/>
  <c r="R647" i="1"/>
  <c r="R466" i="1"/>
  <c r="R881" i="1"/>
  <c r="R1084" i="1"/>
  <c r="R1116" i="1"/>
  <c r="R1698" i="1"/>
  <c r="R1319" i="1"/>
  <c r="R861" i="1"/>
  <c r="R898" i="1"/>
  <c r="R3149" i="1"/>
  <c r="R3029" i="1"/>
  <c r="R3508" i="1"/>
  <c r="R2408" i="1"/>
  <c r="R3579" i="1"/>
  <c r="R3647" i="1"/>
  <c r="R3264" i="1"/>
  <c r="R3305" i="1"/>
  <c r="R1952" i="1"/>
  <c r="R3818" i="1"/>
  <c r="R2699" i="1"/>
  <c r="R1953" i="1"/>
  <c r="R3415" i="1"/>
  <c r="R2443" i="1"/>
  <c r="R3930" i="1"/>
  <c r="R3397" i="1"/>
  <c r="R2049" i="1"/>
  <c r="R3580" i="1"/>
  <c r="R3739" i="1"/>
  <c r="R2765" i="1"/>
  <c r="R3680" i="1"/>
  <c r="R4054" i="1"/>
  <c r="R4045" i="1"/>
  <c r="R3965" i="1"/>
  <c r="R4105" i="1"/>
  <c r="R2915" i="1"/>
  <c r="R4086" i="1"/>
  <c r="R4032" i="1"/>
  <c r="R4050" i="1"/>
  <c r="R3828" i="1"/>
  <c r="R3250" i="1"/>
  <c r="R4088" i="1"/>
  <c r="R4038" i="1"/>
  <c r="R4057" i="1"/>
  <c r="R3279" i="1"/>
  <c r="R3086" i="1"/>
  <c r="R4082" i="1"/>
  <c r="R3515" i="1"/>
  <c r="R3649" i="1"/>
  <c r="R4058" i="1"/>
  <c r="R4022" i="1"/>
  <c r="R4069" i="1"/>
  <c r="R2908" i="1"/>
  <c r="R3514" i="1"/>
  <c r="R3674" i="1"/>
  <c r="R2419" i="1"/>
  <c r="R1954" i="1"/>
  <c r="R2288" i="1"/>
  <c r="R3671" i="1"/>
  <c r="R2999" i="1"/>
  <c r="R3850" i="1"/>
  <c r="R3105" i="1"/>
  <c r="R3857" i="1"/>
  <c r="R3973" i="1"/>
  <c r="R3714" i="1"/>
  <c r="R2667" i="1"/>
  <c r="R2222" i="1"/>
  <c r="R3326" i="1"/>
  <c r="R2273" i="1"/>
  <c r="R2211" i="1"/>
  <c r="R2833" i="1"/>
  <c r="R3745" i="1"/>
  <c r="R2672" i="1"/>
  <c r="R3924" i="1"/>
  <c r="R4081" i="1"/>
  <c r="R2850" i="1"/>
  <c r="R3722" i="1"/>
  <c r="R4092" i="1"/>
  <c r="R3778" i="1"/>
  <c r="R3391" i="1"/>
  <c r="R4094" i="1"/>
  <c r="R4048" i="1"/>
  <c r="R4002" i="1"/>
  <c r="R4091" i="1"/>
  <c r="R3682" i="1"/>
  <c r="R4056" i="1"/>
  <c r="R4011" i="1"/>
  <c r="R3566" i="1"/>
  <c r="R3448" i="1"/>
  <c r="R3953" i="1"/>
  <c r="R4075" i="1"/>
  <c r="R4097" i="1"/>
  <c r="R4114" i="1"/>
  <c r="R4018" i="1"/>
  <c r="R4107" i="1"/>
  <c r="R2050" i="1"/>
  <c r="R2577" i="1"/>
  <c r="R2767" i="1"/>
  <c r="R3765" i="1"/>
  <c r="R4084" i="1"/>
  <c r="R3537" i="1"/>
  <c r="R3956" i="1"/>
  <c r="R3040" i="1"/>
  <c r="R4041" i="1"/>
  <c r="R3968" i="1"/>
  <c r="R3903" i="1"/>
  <c r="R4063" i="1"/>
  <c r="R3644" i="1"/>
  <c r="R4106" i="1"/>
  <c r="R4000" i="1"/>
  <c r="R4071" i="1"/>
  <c r="R3692" i="1"/>
  <c r="R3145" i="1"/>
  <c r="R3814" i="1"/>
  <c r="R3979" i="1"/>
  <c r="R3997" i="1"/>
  <c r="R4020" i="1"/>
  <c r="R2402" i="1"/>
  <c r="R4104" i="1"/>
  <c r="R4070" i="1"/>
  <c r="R3963" i="1"/>
  <c r="R4096" i="1"/>
  <c r="R3901" i="1"/>
  <c r="R3246" i="1"/>
  <c r="R4031" i="1"/>
  <c r="R2675" i="1"/>
  <c r="R3596" i="1"/>
  <c r="R3954" i="1"/>
  <c r="R3689" i="1"/>
  <c r="R4029" i="1"/>
  <c r="R3829" i="1"/>
  <c r="R3830" i="1"/>
  <c r="R2171" i="1"/>
  <c r="R2704" i="1"/>
  <c r="R3303" i="1"/>
  <c r="R2038" i="1"/>
  <c r="R3257" i="1"/>
  <c r="R2044" i="1"/>
  <c r="R2782" i="1"/>
  <c r="R2547" i="1"/>
  <c r="R3789" i="1"/>
  <c r="R2773" i="1"/>
  <c r="R2839" i="1"/>
  <c r="R3641" i="1"/>
  <c r="R3375" i="1"/>
  <c r="R3664" i="1"/>
  <c r="R2127" i="1"/>
  <c r="R2631" i="1"/>
  <c r="R4008" i="1"/>
  <c r="R2232" i="1"/>
  <c r="R3532" i="1"/>
  <c r="R3774" i="1"/>
  <c r="R2897" i="1"/>
  <c r="R2146" i="1"/>
  <c r="R2225" i="1"/>
  <c r="R2748" i="1"/>
  <c r="R2733" i="1"/>
  <c r="R2240" i="1"/>
  <c r="R2737" i="1"/>
  <c r="R4037" i="1"/>
  <c r="R2549" i="1"/>
  <c r="R2816" i="1"/>
  <c r="R3802" i="1"/>
  <c r="R3719" i="1"/>
  <c r="R2403" i="1"/>
  <c r="R2545" i="1"/>
  <c r="R2537" i="1"/>
  <c r="R3295" i="1"/>
  <c r="R2802" i="1"/>
  <c r="R2865" i="1"/>
  <c r="R1788" i="1"/>
  <c r="R1159" i="1"/>
  <c r="R1844" i="1"/>
  <c r="R1609" i="1"/>
  <c r="R1356" i="1"/>
  <c r="R860" i="1"/>
  <c r="R4055" i="1"/>
  <c r="R3938" i="1"/>
  <c r="R2681" i="1"/>
  <c r="R2379" i="1"/>
  <c r="R3623" i="1"/>
  <c r="R2713" i="1"/>
  <c r="R3886" i="1"/>
  <c r="R2326" i="1"/>
  <c r="R2364" i="1"/>
  <c r="R4053" i="1"/>
  <c r="R2961" i="1"/>
  <c r="R2212" i="1"/>
  <c r="R3976" i="1"/>
  <c r="R2671" i="1"/>
  <c r="R64" i="1"/>
  <c r="R65" i="1"/>
  <c r="R1145" i="1"/>
  <c r="R599" i="1"/>
  <c r="R66" i="1"/>
  <c r="R571" i="1"/>
  <c r="R1010" i="1"/>
  <c r="R753" i="1"/>
  <c r="R67" i="1"/>
  <c r="R68" i="1"/>
  <c r="R819" i="1"/>
  <c r="R69" i="1"/>
  <c r="R70" i="1"/>
  <c r="R578" i="1"/>
  <c r="R845" i="1"/>
  <c r="R71" i="1"/>
  <c r="R72" i="1"/>
  <c r="R73" i="1"/>
  <c r="R1514" i="1"/>
  <c r="R538" i="1"/>
  <c r="R74" i="1"/>
  <c r="R1703" i="1"/>
  <c r="R75" i="1"/>
  <c r="R76" i="1"/>
  <c r="R77" i="1"/>
  <c r="R1423" i="1"/>
  <c r="R988" i="1"/>
  <c r="R699" i="1"/>
  <c r="R78" i="1"/>
  <c r="R733" i="1"/>
  <c r="R79" i="1"/>
  <c r="R1170" i="1"/>
  <c r="R449" i="1"/>
  <c r="R549" i="1"/>
  <c r="R80" i="1"/>
  <c r="R1437" i="1"/>
  <c r="R81" i="1"/>
  <c r="R82" i="1"/>
  <c r="R83" i="1"/>
  <c r="R749" i="1"/>
  <c r="R1038" i="1"/>
  <c r="R1103" i="1"/>
  <c r="R1226" i="1"/>
  <c r="R877" i="1"/>
  <c r="R969" i="1"/>
  <c r="R84" i="1"/>
  <c r="R843" i="1"/>
  <c r="R975" i="1"/>
  <c r="R659" i="1"/>
  <c r="R85" i="1"/>
  <c r="R625" i="1"/>
  <c r="R86" i="1"/>
  <c r="R552" i="1"/>
  <c r="R565" i="1"/>
  <c r="R87" i="1"/>
  <c r="R667" i="1"/>
  <c r="R88" i="1"/>
  <c r="R89" i="1"/>
  <c r="R90" i="1"/>
  <c r="R91" i="1"/>
  <c r="R856" i="1"/>
  <c r="R779" i="1"/>
  <c r="R1557" i="1"/>
  <c r="R293" i="1"/>
  <c r="R1642" i="1"/>
  <c r="R1807" i="1"/>
  <c r="R1666" i="1"/>
  <c r="R673" i="1"/>
  <c r="R1040" i="1"/>
  <c r="R294" i="1"/>
  <c r="R827" i="1"/>
  <c r="R295" i="1"/>
  <c r="R891" i="1"/>
  <c r="R1154" i="1"/>
  <c r="R814" i="1"/>
  <c r="R515" i="1"/>
  <c r="R296" i="1"/>
  <c r="R505" i="1"/>
  <c r="R297" i="1"/>
  <c r="R1516" i="1"/>
  <c r="R493" i="1"/>
  <c r="R674" i="1"/>
  <c r="R481" i="1"/>
  <c r="R971" i="1"/>
  <c r="R521" i="1"/>
  <c r="R298" i="1"/>
  <c r="R427" i="1"/>
  <c r="R432" i="1"/>
  <c r="R1001" i="1"/>
  <c r="R851" i="1"/>
  <c r="R428" i="1"/>
  <c r="R486" i="1"/>
  <c r="R299" i="1"/>
  <c r="R631" i="1"/>
  <c r="R791" i="1"/>
  <c r="R536" i="1"/>
  <c r="R300" i="1"/>
  <c r="R739" i="1"/>
  <c r="R301" i="1"/>
  <c r="R675" i="1"/>
  <c r="R2818" i="1"/>
  <c r="R3390" i="1"/>
  <c r="R3869" i="1"/>
  <c r="R2859" i="1"/>
  <c r="R3790" i="1"/>
  <c r="R3762" i="1"/>
  <c r="R4036" i="1"/>
  <c r="R2788" i="1"/>
  <c r="R2826" i="1"/>
  <c r="R2283" i="1"/>
  <c r="R3140" i="1"/>
  <c r="R3530" i="1"/>
  <c r="R3695" i="1"/>
  <c r="R2168" i="1"/>
  <c r="R3822" i="1"/>
  <c r="R3819" i="1"/>
  <c r="R2367" i="1"/>
  <c r="R2942" i="1"/>
  <c r="R2361" i="1"/>
  <c r="R2159" i="1"/>
  <c r="R2517" i="1"/>
  <c r="R2967" i="1"/>
  <c r="R3165" i="1"/>
  <c r="R2988" i="1"/>
  <c r="R3815" i="1"/>
  <c r="R1955" i="1"/>
  <c r="R3220" i="1"/>
  <c r="R2768" i="1"/>
  <c r="R3082" i="1"/>
  <c r="R2461" i="1"/>
  <c r="R3442" i="1"/>
  <c r="R3547" i="1"/>
  <c r="R1956" i="1"/>
  <c r="R2021" i="1"/>
  <c r="R2600" i="1"/>
  <c r="R2627" i="1"/>
  <c r="R3780" i="1"/>
  <c r="R3428" i="1"/>
  <c r="R3525" i="1"/>
  <c r="R1957" i="1"/>
  <c r="R3048" i="1"/>
  <c r="R2045" i="1"/>
  <c r="R3083" i="1"/>
  <c r="R3242" i="1"/>
  <c r="R2468" i="1"/>
  <c r="R3949" i="1"/>
  <c r="R2035" i="1"/>
  <c r="R2741" i="1"/>
  <c r="R3533" i="1"/>
  <c r="R3304" i="1"/>
  <c r="R2464" i="1"/>
  <c r="R3362" i="1"/>
  <c r="R3456" i="1"/>
  <c r="R2199" i="1"/>
  <c r="R3431" i="1"/>
  <c r="R1958" i="1"/>
  <c r="R3043" i="1"/>
  <c r="R2666" i="1"/>
  <c r="R3870" i="1"/>
  <c r="R3066" i="1"/>
  <c r="R1111" i="1"/>
  <c r="R582" i="1"/>
  <c r="R302" i="1"/>
  <c r="R303" i="1"/>
  <c r="R304" i="1"/>
  <c r="R825" i="1"/>
  <c r="R305" i="1"/>
  <c r="R306" i="1"/>
  <c r="R946" i="1"/>
  <c r="R639" i="1"/>
  <c r="R307" i="1"/>
  <c r="R308" i="1"/>
  <c r="R309" i="1"/>
  <c r="R1034" i="1"/>
  <c r="R1580" i="1"/>
  <c r="R310" i="1"/>
  <c r="R1398" i="1"/>
  <c r="R311" i="1"/>
  <c r="R548" i="1"/>
  <c r="R312" i="1"/>
  <c r="R2903" i="1"/>
  <c r="R1959" i="1"/>
  <c r="R3716" i="1"/>
  <c r="R2289" i="1"/>
  <c r="R2082" i="1"/>
  <c r="R3054" i="1"/>
  <c r="R2350" i="1"/>
  <c r="R2770" i="1"/>
  <c r="R2560" i="1"/>
  <c r="R1960" i="1"/>
  <c r="R2097" i="1"/>
  <c r="R3399" i="1"/>
  <c r="R2962" i="1"/>
  <c r="R2622" i="1"/>
  <c r="R2514" i="1"/>
  <c r="R3155" i="1"/>
  <c r="R2927" i="1"/>
  <c r="R3060" i="1"/>
  <c r="R2068" i="1"/>
  <c r="R2481" i="1"/>
  <c r="R2759" i="1"/>
  <c r="R2498" i="1"/>
  <c r="R3715" i="1"/>
  <c r="R2165" i="1"/>
  <c r="R3848" i="1"/>
  <c r="R3007" i="1"/>
  <c r="R3254" i="1"/>
  <c r="R2316" i="1"/>
  <c r="R2427" i="1"/>
  <c r="R2169" i="1"/>
  <c r="R2420" i="1"/>
  <c r="R2722" i="1"/>
  <c r="R3707" i="1"/>
  <c r="R3325" i="1"/>
  <c r="R2777" i="1"/>
  <c r="R2659" i="1"/>
  <c r="R3216" i="1"/>
  <c r="R2877" i="1"/>
  <c r="R2993" i="1"/>
  <c r="R2046" i="1"/>
  <c r="R92" i="1"/>
  <c r="R863" i="1"/>
  <c r="R93" i="1"/>
  <c r="R94" i="1"/>
  <c r="R925" i="1"/>
  <c r="R95" i="1"/>
  <c r="R709" i="1"/>
  <c r="R793" i="1"/>
  <c r="R1078" i="1"/>
  <c r="R897" i="1"/>
  <c r="R700" i="1"/>
  <c r="R96" i="1"/>
  <c r="R97" i="1"/>
  <c r="R98" i="1"/>
  <c r="R99" i="1"/>
  <c r="R100" i="1"/>
  <c r="R101" i="1"/>
  <c r="R102" i="1"/>
  <c r="R635" i="1"/>
  <c r="R823" i="1"/>
  <c r="R1426" i="1"/>
  <c r="R419" i="1"/>
  <c r="R802" i="1"/>
  <c r="R313" i="1"/>
  <c r="R648" i="1"/>
  <c r="R649" i="1"/>
  <c r="R1096" i="1"/>
  <c r="R1200" i="1"/>
  <c r="R470" i="1"/>
  <c r="R314" i="1"/>
  <c r="R1031" i="1"/>
  <c r="R650" i="1"/>
  <c r="R315" i="1"/>
  <c r="R421" i="1"/>
  <c r="R1472" i="1"/>
  <c r="R1651" i="1"/>
  <c r="R1292" i="1"/>
  <c r="R1786" i="1"/>
  <c r="R921" i="1"/>
  <c r="R1328" i="1"/>
  <c r="R4065" i="1"/>
  <c r="R3999" i="1"/>
  <c r="R2271" i="1"/>
  <c r="R2558" i="1"/>
  <c r="R2786" i="1"/>
  <c r="R2936" i="1"/>
  <c r="R4030" i="1"/>
  <c r="R3905" i="1"/>
  <c r="R3985" i="1"/>
  <c r="R3599" i="1"/>
  <c r="R4109" i="1"/>
  <c r="R3784" i="1"/>
  <c r="R2200" i="1"/>
  <c r="R2329" i="1"/>
  <c r="R3767" i="1"/>
  <c r="R3113" i="1"/>
  <c r="R4078" i="1"/>
  <c r="R2649" i="1"/>
  <c r="R3836" i="1"/>
  <c r="R3617" i="1"/>
  <c r="R3639" i="1"/>
  <c r="R3492" i="1"/>
  <c r="R3091" i="1"/>
  <c r="R4098" i="1"/>
  <c r="R4083" i="1"/>
  <c r="R3019" i="1"/>
  <c r="R4064" i="1"/>
  <c r="R2949" i="1"/>
  <c r="R3433" i="1"/>
  <c r="R3723" i="1"/>
  <c r="R3115" i="1"/>
  <c r="R3563" i="1"/>
  <c r="R4013" i="1"/>
  <c r="R2696" i="1"/>
  <c r="R1961" i="1"/>
  <c r="R3835" i="1"/>
  <c r="R3753" i="1"/>
  <c r="R2302" i="1"/>
  <c r="R3748" i="1"/>
  <c r="R2668" i="1"/>
  <c r="R930" i="1"/>
  <c r="R316" i="1"/>
  <c r="R1744" i="1"/>
  <c r="R1063" i="1"/>
  <c r="R1419" i="1"/>
  <c r="R1366" i="1"/>
  <c r="R1002" i="1"/>
  <c r="R908" i="1"/>
  <c r="R597" i="1"/>
  <c r="R822" i="1"/>
  <c r="R1044" i="1"/>
  <c r="R909" i="1"/>
  <c r="R1455" i="1"/>
  <c r="R558" i="1"/>
  <c r="R1612" i="1"/>
  <c r="R1451" i="1"/>
  <c r="R1582" i="1"/>
  <c r="R593" i="1"/>
  <c r="R1129" i="1"/>
  <c r="R594" i="1"/>
  <c r="R2437" i="1"/>
  <c r="R2750" i="1"/>
  <c r="R2586" i="1"/>
  <c r="R2484" i="1"/>
  <c r="R3331" i="1"/>
  <c r="R3728" i="1"/>
  <c r="R2963" i="1"/>
  <c r="R3776" i="1"/>
  <c r="R3369" i="1"/>
  <c r="R1310" i="1"/>
  <c r="R1447" i="1"/>
  <c r="R1741" i="1"/>
  <c r="R1692" i="1"/>
  <c r="R1887" i="1"/>
  <c r="R1348" i="1"/>
  <c r="R1852" i="1"/>
  <c r="R1562" i="1"/>
  <c r="R484" i="1"/>
  <c r="R734" i="1"/>
  <c r="R905" i="1"/>
  <c r="R846" i="1"/>
  <c r="R1699" i="1"/>
  <c r="R698" i="1"/>
  <c r="R962" i="1"/>
  <c r="R506" i="1"/>
  <c r="R317" i="1"/>
  <c r="R318" i="1"/>
  <c r="R636" i="1"/>
  <c r="R433" i="1"/>
  <c r="R1429" i="1"/>
  <c r="R560" i="1"/>
  <c r="R854" i="1"/>
  <c r="R882" i="1"/>
  <c r="R436" i="1"/>
  <c r="R788" i="1"/>
  <c r="R1289" i="1"/>
  <c r="R1679" i="1"/>
  <c r="R732" i="1"/>
  <c r="R319" i="1"/>
  <c r="R852" i="1"/>
  <c r="R1833" i="1"/>
  <c r="R1753" i="1"/>
  <c r="R2508" i="1"/>
  <c r="R1303" i="1"/>
  <c r="R1424" i="1"/>
  <c r="R3030" i="1"/>
  <c r="R4009" i="1"/>
  <c r="R3913" i="1"/>
  <c r="R2291" i="1"/>
  <c r="R3690" i="1"/>
  <c r="R2150" i="1"/>
  <c r="R3496" i="1"/>
  <c r="R2359" i="1"/>
  <c r="R3170" i="1"/>
  <c r="R3947" i="1"/>
  <c r="R3258" i="1"/>
  <c r="R3271" i="1"/>
  <c r="R2500" i="1"/>
  <c r="R2876" i="1"/>
  <c r="R3206" i="1"/>
  <c r="R4101" i="1"/>
  <c r="R3934" i="1"/>
  <c r="R3591" i="1"/>
  <c r="R3978" i="1"/>
  <c r="R3627" i="1"/>
  <c r="R2670" i="1"/>
  <c r="R4046" i="1"/>
  <c r="R3864" i="1"/>
  <c r="R2576" i="1"/>
  <c r="R3771" i="1"/>
  <c r="R2562" i="1"/>
  <c r="R3209" i="1"/>
  <c r="R2793" i="1"/>
  <c r="R4115" i="1"/>
  <c r="R4085" i="1"/>
  <c r="R3327" i="1"/>
  <c r="R3925" i="1"/>
  <c r="R3655" i="1"/>
  <c r="R4023" i="1"/>
  <c r="R2474" i="1"/>
  <c r="R780" i="1"/>
  <c r="R1709" i="1"/>
  <c r="R320" i="1"/>
  <c r="R1272" i="1"/>
  <c r="R1631" i="1"/>
  <c r="R1682" i="1"/>
  <c r="R1695" i="1"/>
  <c r="R951" i="1"/>
  <c r="R954" i="1"/>
  <c r="R321" i="1"/>
  <c r="R322" i="1"/>
  <c r="R1453" i="1"/>
  <c r="R1583" i="1"/>
  <c r="R323" i="1"/>
  <c r="R1858" i="1"/>
  <c r="R1417" i="1"/>
  <c r="R836" i="1"/>
  <c r="R1459" i="1"/>
  <c r="R1421" i="1"/>
  <c r="R324" i="1"/>
  <c r="R859" i="1"/>
  <c r="R870" i="1"/>
  <c r="R694" i="1"/>
  <c r="R958" i="1"/>
  <c r="R325" i="1"/>
  <c r="R1055" i="1"/>
  <c r="R899" i="1"/>
  <c r="R1511" i="1"/>
  <c r="R702" i="1"/>
  <c r="R1414" i="1"/>
  <c r="R326" i="1"/>
  <c r="R327" i="1"/>
  <c r="R660" i="1"/>
  <c r="R1509" i="1"/>
  <c r="R1148" i="1"/>
  <c r="R1355" i="1"/>
  <c r="R740" i="1"/>
  <c r="R1669" i="1"/>
  <c r="R1070" i="1"/>
  <c r="R328" i="1"/>
  <c r="R2644" i="1"/>
  <c r="R3265" i="1"/>
  <c r="R3111" i="1"/>
  <c r="R3235" i="1"/>
  <c r="R2597" i="1"/>
  <c r="R3199" i="1"/>
  <c r="R3249" i="1"/>
  <c r="R2391" i="1"/>
  <c r="R2215" i="1"/>
  <c r="R2646" i="1"/>
  <c r="R2392" i="1"/>
  <c r="R2795" i="1"/>
  <c r="R2958" i="1"/>
  <c r="R3666" i="1"/>
  <c r="R2561" i="1"/>
  <c r="R3141" i="1"/>
  <c r="R2411" i="1"/>
  <c r="R2260" i="1"/>
  <c r="R3174" i="1"/>
  <c r="R3516" i="1"/>
  <c r="R3520" i="1"/>
  <c r="R2314" i="1"/>
  <c r="R3439" i="1"/>
  <c r="R3128" i="1"/>
  <c r="R2928" i="1"/>
  <c r="R3022" i="1"/>
  <c r="R3395" i="1"/>
  <c r="R2063" i="1"/>
  <c r="R2376" i="1"/>
  <c r="R2835" i="1"/>
  <c r="R2074" i="1"/>
  <c r="R3064" i="1"/>
  <c r="R3432" i="1"/>
  <c r="R2806" i="1"/>
  <c r="R3923" i="1"/>
  <c r="R3603" i="1"/>
  <c r="R3468" i="1"/>
  <c r="R2698" i="1"/>
  <c r="R2605" i="1"/>
  <c r="R3550" i="1"/>
  <c r="R1962" i="1"/>
  <c r="R1963" i="1"/>
  <c r="R3350" i="1"/>
  <c r="R3183" i="1"/>
  <c r="R2475" i="1"/>
  <c r="R2807" i="1"/>
  <c r="R3276" i="1"/>
  <c r="R2093" i="1"/>
  <c r="R2723" i="1"/>
  <c r="R1964" i="1"/>
  <c r="R2964" i="1"/>
  <c r="R3119" i="1"/>
  <c r="R2842" i="1"/>
  <c r="R3769" i="1"/>
  <c r="R3833" i="1"/>
  <c r="R2811" i="1"/>
  <c r="R1965" i="1"/>
  <c r="R3277" i="1"/>
  <c r="R3000" i="1"/>
  <c r="R2538" i="1"/>
  <c r="R931" i="1"/>
  <c r="R329" i="1"/>
  <c r="R330" i="1"/>
  <c r="R1282" i="1"/>
  <c r="R1730" i="1"/>
  <c r="R331" i="1"/>
  <c r="R332" i="1"/>
  <c r="R676" i="1"/>
  <c r="R932" i="1"/>
  <c r="R1202" i="1"/>
  <c r="R333" i="1"/>
  <c r="R1046" i="1"/>
  <c r="R334" i="1"/>
  <c r="R1813" i="1"/>
  <c r="R1850" i="1"/>
  <c r="R1245" i="1"/>
  <c r="R1591" i="1"/>
  <c r="R335" i="1"/>
  <c r="R1035" i="1"/>
  <c r="R1323" i="1"/>
  <c r="R1732" i="1"/>
  <c r="R777" i="1"/>
  <c r="R542" i="1"/>
  <c r="R1016" i="1"/>
  <c r="R336" i="1"/>
  <c r="R911" i="1"/>
  <c r="R1601" i="1"/>
  <c r="R1815" i="1"/>
  <c r="R910" i="1"/>
  <c r="R1521" i="1"/>
  <c r="R1238" i="1"/>
  <c r="R337" i="1"/>
  <c r="R1780" i="1"/>
  <c r="R1281" i="1"/>
  <c r="R534" i="1"/>
  <c r="R338" i="1"/>
  <c r="R1434" i="1"/>
  <c r="R1067" i="1"/>
  <c r="R707" i="1"/>
  <c r="R1649" i="1"/>
  <c r="R339" i="1"/>
  <c r="R1745" i="1"/>
  <c r="R1584" i="1"/>
  <c r="R766" i="1"/>
  <c r="R1737" i="1"/>
  <c r="R1258" i="1"/>
  <c r="R651" i="1"/>
  <c r="R340" i="1"/>
  <c r="R1779" i="1"/>
  <c r="R944" i="1"/>
  <c r="R1131" i="1"/>
  <c r="R1383" i="1"/>
  <c r="R803" i="1"/>
  <c r="R341" i="1"/>
  <c r="R1236" i="1"/>
  <c r="R1610" i="1"/>
  <c r="R1234" i="1"/>
  <c r="R1219" i="1"/>
  <c r="R342" i="1"/>
  <c r="R1885" i="1"/>
  <c r="R883" i="1"/>
  <c r="R494" i="1"/>
  <c r="R872" i="1"/>
  <c r="R1259" i="1"/>
  <c r="R1569" i="1"/>
  <c r="R1389" i="1"/>
  <c r="R584" i="1"/>
  <c r="R1133" i="1"/>
  <c r="R473" i="1"/>
  <c r="R437" i="1"/>
  <c r="R1769" i="1"/>
  <c r="R1503" i="1"/>
  <c r="R507" i="1"/>
  <c r="R441" i="1"/>
  <c r="R1883" i="1"/>
  <c r="R1353" i="1"/>
  <c r="R1630" i="1"/>
  <c r="R1689" i="1"/>
  <c r="R1367" i="1"/>
  <c r="R1684" i="1"/>
  <c r="R3461" i="1"/>
  <c r="R1966" i="1"/>
  <c r="R1967" i="1"/>
  <c r="R2465" i="1"/>
  <c r="R2382" i="1"/>
  <c r="R3363" i="1"/>
  <c r="R3488" i="1"/>
  <c r="R1968" i="1"/>
  <c r="R2340" i="1"/>
  <c r="R2182" i="1"/>
  <c r="R2688" i="1"/>
  <c r="R2633" i="1"/>
  <c r="R2423" i="1"/>
  <c r="R2827" i="1"/>
  <c r="R2177" i="1"/>
  <c r="R3443" i="1"/>
  <c r="R3524" i="1"/>
  <c r="R2253" i="1"/>
  <c r="R2435" i="1"/>
  <c r="R2769" i="1"/>
  <c r="R442" i="1"/>
  <c r="R1605" i="1"/>
  <c r="R343" i="1"/>
  <c r="R933" i="1"/>
  <c r="R344" i="1"/>
  <c r="R610" i="1"/>
  <c r="R1224" i="1"/>
  <c r="R445" i="1"/>
  <c r="R1106" i="1"/>
  <c r="R345" i="1"/>
  <c r="R1073" i="1"/>
  <c r="R1357" i="1"/>
  <c r="R641" i="1"/>
  <c r="R103" i="1"/>
  <c r="R1877" i="1"/>
  <c r="R1554" i="1"/>
  <c r="R1042" i="1"/>
  <c r="R104" i="1"/>
  <c r="R105" i="1"/>
  <c r="R106" i="1"/>
  <c r="R2911" i="1"/>
  <c r="R3311" i="1"/>
  <c r="R2754" i="1"/>
  <c r="R2147" i="1"/>
  <c r="R2880" i="1"/>
  <c r="R3077" i="1"/>
  <c r="R3089" i="1"/>
  <c r="R2689" i="1"/>
  <c r="R3744" i="1"/>
  <c r="R2690" i="1"/>
  <c r="R2055" i="1"/>
  <c r="R2648" i="1"/>
  <c r="R3797" i="1"/>
  <c r="R2330" i="1"/>
  <c r="R2051" i="1"/>
  <c r="R3781" i="1"/>
  <c r="R3074" i="1"/>
  <c r="R3464" i="1"/>
  <c r="R2261" i="1"/>
  <c r="R2892" i="1"/>
  <c r="R3459" i="1"/>
  <c r="R2339" i="1"/>
  <c r="R3646" i="1"/>
  <c r="R2091" i="1"/>
  <c r="R3307" i="1"/>
  <c r="R2657" i="1"/>
  <c r="R2951" i="1"/>
  <c r="R1969" i="1"/>
  <c r="R3805" i="1"/>
  <c r="R1970" i="1"/>
  <c r="R2469" i="1"/>
  <c r="R2579" i="1"/>
  <c r="R2078" i="1"/>
  <c r="R4040" i="1"/>
  <c r="R2616" i="1"/>
  <c r="R3785" i="1"/>
  <c r="R2507" i="1"/>
  <c r="R2454" i="1"/>
  <c r="R3230" i="1"/>
  <c r="R1971" i="1"/>
  <c r="R3995" i="1"/>
  <c r="R2854" i="1"/>
  <c r="R2216" i="1"/>
  <c r="R3045" i="1"/>
  <c r="R3286" i="1"/>
  <c r="R2808" i="1"/>
  <c r="R3812" i="1"/>
  <c r="R2217" i="1"/>
  <c r="R3253" i="1"/>
  <c r="R3724" i="1"/>
  <c r="R3344" i="1"/>
  <c r="R3190" i="1"/>
  <c r="R3718" i="1"/>
  <c r="R3062" i="1"/>
  <c r="R2463" i="1"/>
  <c r="R2406" i="1"/>
  <c r="R2677" i="1"/>
  <c r="R2148" i="1"/>
  <c r="R3301" i="1"/>
  <c r="R2125" i="1"/>
  <c r="R3156" i="1"/>
  <c r="R2175" i="1"/>
  <c r="R2448" i="1"/>
  <c r="R3926" i="1"/>
  <c r="R3983" i="1"/>
  <c r="R3614" i="1"/>
  <c r="R3498" i="1"/>
  <c r="R3763" i="1"/>
  <c r="R2916" i="1"/>
  <c r="R2740" i="1"/>
  <c r="R1972" i="1"/>
  <c r="R3423" i="1"/>
  <c r="R3645" i="1"/>
  <c r="R3037" i="1"/>
  <c r="R2872" i="1"/>
  <c r="R3409" i="1"/>
  <c r="R3890" i="1"/>
  <c r="R2117" i="1"/>
  <c r="R2868" i="1"/>
  <c r="R2789" i="1"/>
  <c r="R2955" i="1"/>
  <c r="R3444" i="1"/>
  <c r="R2932" i="1"/>
  <c r="R2896" i="1"/>
  <c r="R3513" i="1"/>
  <c r="R3841" i="1"/>
  <c r="R3663" i="1"/>
  <c r="R3755" i="1"/>
  <c r="R2736" i="1"/>
  <c r="R2691" i="1"/>
  <c r="R1652" i="1"/>
  <c r="R640" i="1"/>
  <c r="R763" i="1"/>
  <c r="R346" i="1"/>
  <c r="R446" i="1"/>
  <c r="R347" i="1"/>
  <c r="R348" i="1"/>
  <c r="R495" i="1"/>
  <c r="R1150" i="1"/>
  <c r="R642" i="1"/>
  <c r="R349" i="1"/>
  <c r="R1893" i="1"/>
  <c r="R1588" i="1"/>
  <c r="R1445" i="1"/>
  <c r="R543" i="1"/>
  <c r="R1467" i="1"/>
  <c r="R1107" i="1"/>
  <c r="R577" i="1"/>
  <c r="R1506" i="1"/>
  <c r="R1179" i="1"/>
  <c r="R1879" i="1"/>
  <c r="R496" i="1"/>
  <c r="R512" i="1"/>
  <c r="R590" i="1"/>
  <c r="R1371" i="1"/>
  <c r="R1522" i="1"/>
  <c r="R789" i="1"/>
  <c r="R622" i="1"/>
  <c r="R896" i="1"/>
  <c r="R500" i="1"/>
  <c r="R684" i="1"/>
  <c r="R350" i="1"/>
  <c r="R716" i="1"/>
  <c r="R1457" i="1"/>
  <c r="R1098" i="1"/>
  <c r="R703" i="1"/>
  <c r="R830" i="1"/>
  <c r="R662" i="1"/>
  <c r="R1650" i="1"/>
  <c r="R1269" i="1"/>
  <c r="R1541" i="1"/>
  <c r="R964" i="1"/>
  <c r="R1643" i="1"/>
  <c r="R516" i="1"/>
  <c r="R743" i="1"/>
  <c r="R1204" i="1"/>
  <c r="R1559" i="1"/>
  <c r="R1192" i="1"/>
  <c r="R1499" i="1"/>
  <c r="R1525" i="1"/>
  <c r="R1469" i="1"/>
  <c r="R1787" i="1"/>
  <c r="R713" i="1"/>
  <c r="R1715" i="1"/>
  <c r="R1817" i="1"/>
  <c r="R1213" i="1"/>
  <c r="R1593" i="1"/>
  <c r="R559" i="1"/>
  <c r="R1662" i="1"/>
  <c r="R544" i="1"/>
  <c r="R1681" i="1"/>
  <c r="R1241" i="1"/>
  <c r="R1222" i="1"/>
  <c r="R351" i="1"/>
  <c r="R1149" i="1"/>
  <c r="R1869" i="1"/>
  <c r="R611" i="1"/>
  <c r="R730" i="1"/>
  <c r="R556" i="1"/>
  <c r="R467" i="1"/>
  <c r="R834" i="1"/>
  <c r="R1871" i="1"/>
  <c r="R1897" i="1"/>
  <c r="R434" i="1"/>
  <c r="R107" i="1"/>
  <c r="R1215" i="1"/>
  <c r="R108" i="1"/>
  <c r="R2861" i="1"/>
  <c r="R884" i="1"/>
  <c r="R1194" i="1"/>
  <c r="R1537" i="1"/>
  <c r="R532" i="1"/>
  <c r="R2823" i="1"/>
  <c r="R1641" i="1"/>
  <c r="R1611" i="1"/>
  <c r="R3436" i="1"/>
  <c r="R1178" i="1"/>
  <c r="R409" i="1"/>
  <c r="R1277" i="1"/>
  <c r="R917" i="1"/>
  <c r="R1857" i="1"/>
  <c r="R1020" i="1"/>
  <c r="R410" i="1"/>
  <c r="R1907" i="1"/>
  <c r="R411" i="1"/>
  <c r="R1422" i="1"/>
  <c r="R3196" i="1"/>
  <c r="R3491" i="1"/>
  <c r="R2539" i="1"/>
  <c r="R2190" i="1"/>
  <c r="R2098" i="1"/>
  <c r="R2683" i="1"/>
  <c r="R4003" i="1"/>
  <c r="R3050" i="1"/>
  <c r="R3837" i="1"/>
  <c r="R2310" i="1"/>
  <c r="R2191" i="1"/>
  <c r="R3092" i="1"/>
  <c r="R3528" i="1"/>
  <c r="R2281" i="1"/>
  <c r="R2634" i="1"/>
  <c r="R3420" i="1"/>
  <c r="R2989" i="1"/>
  <c r="R2749" i="1"/>
  <c r="R3746" i="1"/>
  <c r="R3735" i="1"/>
  <c r="R3161" i="1"/>
  <c r="R3354" i="1"/>
  <c r="R2453" i="1"/>
  <c r="R3027" i="1"/>
  <c r="R2875" i="1"/>
  <c r="R3129" i="1"/>
  <c r="R2449" i="1"/>
  <c r="R2210" i="1"/>
  <c r="R2910" i="1"/>
  <c r="R3122" i="1"/>
  <c r="R3194" i="1"/>
  <c r="R3783" i="1"/>
  <c r="R3097" i="1"/>
  <c r="R3252" i="1"/>
  <c r="R2881" i="1"/>
  <c r="R2178" i="1"/>
  <c r="R2882" i="1"/>
  <c r="R2766" i="1"/>
  <c r="R1973" i="1"/>
  <c r="R2354" i="1"/>
  <c r="R3168" i="1"/>
  <c r="R1889" i="1"/>
  <c r="R1474" i="1"/>
  <c r="R352" i="1"/>
  <c r="R1210" i="1"/>
  <c r="R940" i="1"/>
  <c r="R1461" i="1"/>
  <c r="R353" i="1"/>
  <c r="R1874" i="1"/>
  <c r="R566" i="1"/>
  <c r="R1452" i="1"/>
  <c r="R751" i="1"/>
  <c r="R1859" i="1"/>
  <c r="R429" i="1"/>
  <c r="R972" i="1"/>
  <c r="R1864" i="1"/>
  <c r="R1661" i="1"/>
  <c r="R354" i="1"/>
  <c r="R1184" i="1"/>
  <c r="R355" i="1"/>
  <c r="R1834" i="1"/>
  <c r="R2489" i="1"/>
  <c r="R3243" i="1"/>
  <c r="R3387" i="1"/>
  <c r="R3251" i="1"/>
  <c r="R3405" i="1"/>
  <c r="R2048" i="1"/>
  <c r="R2351" i="1"/>
  <c r="R2090" i="1"/>
  <c r="R2033" i="1"/>
  <c r="R3157" i="1"/>
  <c r="R2346" i="1"/>
  <c r="R2047" i="1"/>
  <c r="R2167" i="1"/>
  <c r="R2483" i="1"/>
  <c r="R3358" i="1"/>
  <c r="R2905" i="1"/>
  <c r="R2335" i="1"/>
  <c r="R2373" i="1"/>
  <c r="R2554" i="1"/>
  <c r="R3364" i="1"/>
  <c r="R2371" i="1"/>
  <c r="R2815" i="1"/>
  <c r="R2923" i="1"/>
  <c r="R3738" i="1"/>
  <c r="R3493" i="1"/>
  <c r="R3228" i="1"/>
  <c r="R2095" i="1"/>
  <c r="R2466" i="1"/>
  <c r="R2128" i="1"/>
  <c r="R2158" i="1"/>
  <c r="R3032" i="1"/>
  <c r="R2680" i="1"/>
  <c r="R2124" i="1"/>
  <c r="R3136" i="1"/>
  <c r="R3426" i="1"/>
  <c r="R2429" i="1"/>
  <c r="R2440" i="1"/>
  <c r="R2563" i="1"/>
  <c r="R2992" i="1"/>
  <c r="R2678" i="1"/>
  <c r="R2160" i="1"/>
  <c r="R2611" i="1"/>
  <c r="R2285" i="1"/>
  <c r="R2972" i="1"/>
  <c r="R3437" i="1"/>
  <c r="R2311" i="1"/>
  <c r="R2236" i="1"/>
  <c r="R3799" i="1"/>
  <c r="R3449" i="1"/>
  <c r="R2711" i="1"/>
  <c r="R2639" i="1"/>
  <c r="R2702" i="1"/>
  <c r="R2895" i="1"/>
  <c r="R2107" i="1"/>
  <c r="R2455" i="1"/>
  <c r="R3026" i="1"/>
  <c r="R2450" i="1"/>
  <c r="R3749" i="1"/>
  <c r="R3495" i="1"/>
  <c r="R2347" i="1"/>
  <c r="R3445" i="1"/>
  <c r="R2274" i="1"/>
  <c r="R2296" i="1"/>
  <c r="R3469" i="1"/>
  <c r="R3693" i="1"/>
  <c r="R2783" i="1"/>
  <c r="R2244" i="1"/>
  <c r="R2075" i="1"/>
  <c r="R3180" i="1"/>
  <c r="R2860" i="1"/>
  <c r="R2482" i="1"/>
  <c r="R3103" i="1"/>
  <c r="R2451" i="1"/>
  <c r="R3306" i="1"/>
  <c r="R2412" i="1"/>
  <c r="R2603" i="1"/>
  <c r="R2290" i="1"/>
  <c r="R3023" i="1"/>
  <c r="R2306" i="1"/>
  <c r="R1974" i="1"/>
  <c r="R2072" i="1"/>
  <c r="R3517" i="1"/>
  <c r="R3298" i="1"/>
  <c r="R3093" i="1"/>
  <c r="R3967" i="1"/>
  <c r="R3772" i="1"/>
  <c r="R3212" i="1"/>
  <c r="R2433" i="1"/>
  <c r="R3621" i="1"/>
  <c r="R2039" i="1"/>
  <c r="R2303" i="1"/>
  <c r="R3162" i="1"/>
  <c r="R3553" i="1"/>
  <c r="R3527" i="1"/>
  <c r="R2480" i="1"/>
  <c r="R3152" i="1"/>
  <c r="R2581" i="1"/>
  <c r="R2333" i="1"/>
  <c r="R3801" i="1"/>
  <c r="R2738" i="1"/>
  <c r="R3321" i="1"/>
  <c r="R3729" i="1"/>
  <c r="R2041" i="1"/>
  <c r="R2922" i="1"/>
  <c r="R2030" i="1"/>
  <c r="R3158" i="1"/>
  <c r="R3882" i="1"/>
  <c r="R2929" i="1"/>
  <c r="R2042" i="1"/>
  <c r="R2703" i="1"/>
  <c r="R3384" i="1"/>
  <c r="R2828" i="1"/>
  <c r="R2192" i="1"/>
  <c r="R2784" i="1"/>
  <c r="R2278" i="1"/>
  <c r="R3388" i="1"/>
  <c r="R2297" i="1"/>
  <c r="R3035" i="1"/>
  <c r="R2254" i="1"/>
  <c r="R2233" i="1"/>
  <c r="R3643" i="1"/>
  <c r="R3178" i="1"/>
  <c r="R2709" i="1"/>
  <c r="R2582" i="1"/>
  <c r="R1975" i="1"/>
  <c r="R2585" i="1"/>
  <c r="R3578" i="1"/>
  <c r="R2081" i="1"/>
  <c r="R1976" i="1"/>
  <c r="R2945" i="1"/>
  <c r="R2353" i="1"/>
  <c r="R2566" i="1"/>
  <c r="R3573" i="1"/>
  <c r="R1977" i="1"/>
  <c r="R2298" i="1"/>
  <c r="R3782" i="1"/>
  <c r="R2268" i="1"/>
  <c r="R3470" i="1"/>
  <c r="R2930" i="1"/>
  <c r="R3244" i="1"/>
  <c r="R2077" i="1"/>
  <c r="R3686" i="1"/>
  <c r="R2572" i="1"/>
  <c r="R2208" i="1"/>
  <c r="R2790" i="1"/>
  <c r="R3992" i="1"/>
  <c r="R2325" i="1"/>
  <c r="R3406" i="1"/>
  <c r="R2262" i="1"/>
  <c r="R2193" i="1"/>
  <c r="R2444" i="1"/>
  <c r="R2708" i="1"/>
  <c r="R2255" i="1"/>
  <c r="R3071" i="1"/>
  <c r="R3897" i="1"/>
  <c r="R2263" i="1"/>
  <c r="R2682" i="1"/>
  <c r="R2540" i="1"/>
  <c r="R3902" i="1"/>
  <c r="R3225" i="1"/>
  <c r="R2588" i="1"/>
  <c r="R2523" i="1"/>
  <c r="R3198" i="1"/>
  <c r="R3577" i="1"/>
  <c r="R2490" i="1"/>
  <c r="R2069" i="1"/>
  <c r="R2726" i="1"/>
  <c r="R1978" i="1"/>
  <c r="R2025" i="1"/>
  <c r="R2205" i="1"/>
  <c r="R2798" i="1"/>
  <c r="R2503" i="1"/>
  <c r="R2573" i="1"/>
  <c r="R2362" i="1"/>
  <c r="R2152" i="1"/>
  <c r="R3008" i="1"/>
  <c r="R2023" i="1"/>
  <c r="R1979" i="1"/>
  <c r="R2623" i="1"/>
  <c r="R3181" i="1"/>
  <c r="R2518" i="1"/>
  <c r="R3112" i="1"/>
  <c r="R2377" i="1"/>
  <c r="R3904" i="1"/>
  <c r="R1980" i="1"/>
  <c r="R2673" i="1"/>
  <c r="R3607" i="1"/>
  <c r="R3825" i="1"/>
  <c r="R2565" i="1"/>
  <c r="R3020" i="1"/>
  <c r="R2984" i="1"/>
  <c r="R2510" i="1"/>
  <c r="R2100" i="1"/>
  <c r="R2317" i="1"/>
  <c r="R2920" i="1"/>
  <c r="R1981" i="1"/>
  <c r="R3313" i="1"/>
  <c r="R3569" i="1"/>
  <c r="R2079" i="1"/>
  <c r="R2764" i="1"/>
  <c r="R3883" i="1"/>
  <c r="R3340" i="1"/>
  <c r="R2852" i="1"/>
  <c r="R2497" i="1"/>
  <c r="R1982" i="1"/>
  <c r="R3471" i="1"/>
  <c r="R2491" i="1"/>
  <c r="R1983" i="1"/>
  <c r="R3247" i="1"/>
  <c r="R2019" i="1"/>
  <c r="R2174" i="1"/>
  <c r="R2725" i="1"/>
  <c r="R3572" i="1"/>
  <c r="R2213" i="1"/>
  <c r="R2886" i="1"/>
  <c r="R3589" i="1"/>
  <c r="R2501" i="1"/>
  <c r="R2442" i="1"/>
  <c r="R2834" i="1"/>
  <c r="R1984" i="1"/>
  <c r="R2422" i="1"/>
  <c r="R3472" i="1"/>
  <c r="R2857" i="1"/>
  <c r="R1985" i="1"/>
  <c r="R2913" i="1"/>
  <c r="R2071" i="1"/>
  <c r="R2661" i="1"/>
  <c r="R3021" i="1"/>
  <c r="R2679" i="1"/>
  <c r="R2194" i="1"/>
  <c r="R2557" i="1"/>
  <c r="R3539" i="1"/>
  <c r="R2640" i="1"/>
  <c r="R2404" i="1"/>
  <c r="R1986" i="1"/>
  <c r="R3831" i="1"/>
  <c r="R3971" i="1"/>
  <c r="R1987" i="1"/>
  <c r="R2836" i="1"/>
  <c r="R2813" i="1"/>
  <c r="R2919" i="1"/>
  <c r="R3773" i="1"/>
  <c r="R3675" i="1"/>
  <c r="R2226" i="1"/>
  <c r="R3681" i="1"/>
  <c r="R3453" i="1"/>
  <c r="R2149" i="1"/>
  <c r="R2136" i="1"/>
  <c r="R3844" i="1"/>
  <c r="R3593" i="1"/>
  <c r="R3355" i="1"/>
  <c r="R3403" i="1"/>
  <c r="R3840" i="1"/>
  <c r="R3583" i="1"/>
  <c r="R3865" i="1"/>
  <c r="R2479" i="1"/>
  <c r="R2369" i="1"/>
  <c r="R2452" i="1"/>
  <c r="R3419" i="1"/>
  <c r="R2195" i="1"/>
  <c r="R3309" i="1"/>
  <c r="R3068" i="1"/>
  <c r="R3667" i="1"/>
  <c r="R3893" i="1"/>
  <c r="R2338" i="1"/>
  <c r="R1988" i="1"/>
  <c r="R2196" i="1"/>
  <c r="R3067" i="1"/>
  <c r="R2541" i="1"/>
  <c r="R3138" i="1"/>
  <c r="R3047" i="1"/>
  <c r="R3438" i="1"/>
  <c r="R3609" i="1"/>
  <c r="R3229" i="1"/>
  <c r="R3575" i="1"/>
  <c r="R3730" i="1"/>
  <c r="R3100" i="1"/>
  <c r="R2129" i="1"/>
  <c r="R3703" i="1"/>
  <c r="R3435" i="1"/>
  <c r="R3299" i="1"/>
  <c r="R3041" i="1"/>
  <c r="R3429" i="1"/>
  <c r="R3725" i="1"/>
  <c r="R2643" i="1"/>
  <c r="R1989" i="1"/>
  <c r="R1990" i="1"/>
  <c r="R2755" i="1"/>
  <c r="R3356" i="1"/>
  <c r="R2867" i="1"/>
  <c r="R2380" i="1"/>
  <c r="R2658" i="1"/>
  <c r="R2712" i="1"/>
  <c r="R2140" i="1"/>
  <c r="R2650" i="1"/>
  <c r="R2794" i="1"/>
  <c r="R1991" i="1"/>
  <c r="R2511" i="1"/>
  <c r="R2275" i="1"/>
  <c r="R2570" i="1"/>
  <c r="R3813" i="1"/>
  <c r="R2715" i="1"/>
  <c r="R2122" i="1"/>
  <c r="R2223" i="1"/>
  <c r="R1992" i="1"/>
  <c r="R3214" i="1"/>
  <c r="R2931" i="1"/>
  <c r="R2415" i="1"/>
  <c r="R1993" i="1"/>
  <c r="R1994" i="1"/>
  <c r="R2935" i="1"/>
  <c r="R2251" i="1"/>
  <c r="R2155" i="1"/>
  <c r="R3766" i="1"/>
  <c r="R1995" i="1"/>
  <c r="R3079" i="1"/>
  <c r="R2286" i="1"/>
  <c r="R2692" i="1"/>
  <c r="R2331" i="1"/>
  <c r="R3182" i="1"/>
  <c r="R2214" i="1"/>
  <c r="R3505" i="1"/>
  <c r="R1996" i="1"/>
  <c r="R3446" i="1"/>
  <c r="R3233" i="1"/>
  <c r="R3404" i="1"/>
  <c r="R3713" i="1"/>
  <c r="R2460" i="1"/>
  <c r="R3685" i="1"/>
  <c r="R3816" i="1"/>
  <c r="R3455" i="1"/>
  <c r="R3248" i="1"/>
  <c r="R3329" i="1"/>
  <c r="R2624" i="1"/>
  <c r="R2358" i="1"/>
  <c r="R2593" i="1"/>
  <c r="R1997" i="1"/>
  <c r="R2099" i="1"/>
  <c r="R2365" i="1"/>
  <c r="R3109" i="1"/>
  <c r="R2321" i="1"/>
  <c r="R2332" i="1"/>
  <c r="R2606" i="1"/>
  <c r="R2315" i="1"/>
  <c r="R1998" i="1"/>
  <c r="R2710" i="1"/>
  <c r="R3069" i="1"/>
  <c r="R1999" i="1"/>
  <c r="R2108" i="1"/>
  <c r="R2029" i="1"/>
  <c r="R3619" i="1"/>
  <c r="R2492" i="1"/>
  <c r="R2849" i="1"/>
  <c r="R2378" i="1"/>
  <c r="R3662" i="1"/>
  <c r="R2655" i="1"/>
  <c r="R2118" i="1"/>
  <c r="R3484" i="1"/>
  <c r="R2604" i="1"/>
  <c r="R2873" i="1"/>
  <c r="R2982" i="1"/>
  <c r="R2112" i="1"/>
  <c r="R3104" i="1"/>
  <c r="R3316" i="1"/>
  <c r="R2000" i="1"/>
  <c r="R2426" i="1"/>
  <c r="R2700" i="1"/>
  <c r="R2245" i="1"/>
  <c r="R2001" i="1"/>
  <c r="R3473" i="1"/>
  <c r="R2026" i="1"/>
  <c r="R2002" i="1"/>
  <c r="R3088" i="1"/>
  <c r="R2003" i="1"/>
  <c r="R3969" i="1"/>
  <c r="R2853" i="1"/>
  <c r="R3142" i="1"/>
  <c r="R3236" i="1"/>
  <c r="R2902" i="1"/>
  <c r="R3408" i="1"/>
  <c r="R2119" i="1"/>
  <c r="R3430" i="1"/>
  <c r="R2036" i="1"/>
  <c r="R3800" i="1"/>
  <c r="R3424" i="1"/>
  <c r="R2960" i="1"/>
  <c r="R3389" i="1"/>
  <c r="R3221" i="1"/>
  <c r="R2804" i="1"/>
  <c r="R2405" i="1"/>
  <c r="R2937" i="1"/>
  <c r="R3866" i="1"/>
  <c r="R3474" i="1"/>
  <c r="R2567" i="1"/>
  <c r="R2034" i="1"/>
  <c r="R3775" i="1"/>
  <c r="R3046" i="1"/>
  <c r="R3826" i="1"/>
  <c r="R3478" i="1"/>
  <c r="R2653" i="1"/>
  <c r="R2004" i="1"/>
  <c r="R3683" i="1"/>
  <c r="R3743" i="1"/>
  <c r="R3551" i="1"/>
  <c r="R3625" i="1"/>
  <c r="R2005" i="1"/>
  <c r="R2161" i="1"/>
  <c r="R2751" i="1"/>
  <c r="R3359" i="1"/>
  <c r="R3231" i="1"/>
  <c r="R2197" i="1"/>
  <c r="R3056" i="1"/>
  <c r="R2637" i="1"/>
  <c r="R2918" i="1"/>
  <c r="R2043" i="1"/>
  <c r="R3266" i="1"/>
  <c r="R2612" i="1"/>
  <c r="R2416" i="1"/>
  <c r="R2312" i="1"/>
  <c r="R2006" i="1"/>
  <c r="R356" i="1"/>
  <c r="R414" i="1"/>
  <c r="R531" i="1"/>
  <c r="R1855" i="1"/>
  <c r="R1595" i="1"/>
  <c r="R1759" i="1"/>
  <c r="R1223" i="1"/>
  <c r="R1768" i="1"/>
  <c r="R357" i="1"/>
  <c r="R1725" i="1"/>
  <c r="R1316" i="1"/>
  <c r="R443" i="1"/>
  <c r="R1284" i="1"/>
  <c r="R358" i="1"/>
  <c r="R1072" i="1"/>
  <c r="R359" i="1"/>
  <c r="R1549" i="1"/>
  <c r="R612" i="1"/>
  <c r="R1243" i="1"/>
  <c r="R1301" i="1"/>
  <c r="R2094" i="1"/>
  <c r="R2542" i="1"/>
  <c r="R2007" i="1"/>
  <c r="R2543" i="1"/>
  <c r="R3932" i="1"/>
  <c r="R2120" i="1"/>
  <c r="R3796" i="1"/>
  <c r="R3167" i="1"/>
  <c r="R2676" i="1"/>
  <c r="R2973" i="1"/>
  <c r="R2141" i="1"/>
  <c r="R2336" i="1"/>
  <c r="R2008" i="1"/>
  <c r="R2983" i="1"/>
  <c r="R2265" i="1"/>
  <c r="R2544" i="1"/>
  <c r="R2899" i="1"/>
  <c r="R3135" i="1"/>
  <c r="R2009" i="1"/>
  <c r="R2462" i="1"/>
  <c r="R2493" i="1"/>
  <c r="R3574" i="1"/>
  <c r="R2907" i="1"/>
  <c r="R2172" i="1"/>
  <c r="R2282" i="1"/>
  <c r="R3076" i="1"/>
  <c r="R2010" i="1"/>
  <c r="R3590" i="1"/>
  <c r="R3457" i="1"/>
  <c r="R2438" i="1"/>
  <c r="R2393" i="1"/>
  <c r="R2938" i="1"/>
  <c r="R3042" i="1"/>
  <c r="R3017" i="1"/>
  <c r="R3586" i="1"/>
  <c r="R2978" i="1"/>
  <c r="R3584" i="1"/>
  <c r="R2669" i="1"/>
  <c r="R2266" i="1"/>
  <c r="R2064" i="1"/>
  <c r="R2893" i="1"/>
  <c r="R3213" i="1"/>
  <c r="R3267" i="1"/>
  <c r="R3440" i="1"/>
  <c r="R3396" i="1"/>
  <c r="R3463" i="1"/>
  <c r="R2787" i="1"/>
  <c r="R2052" i="1"/>
  <c r="R3700" i="1"/>
  <c r="R2829" i="1"/>
  <c r="R2956" i="1"/>
  <c r="R2162" i="1"/>
  <c r="R3300" i="1"/>
  <c r="R2085" i="1"/>
  <c r="R2894" i="1"/>
  <c r="R3336" i="1"/>
  <c r="R3555" i="1"/>
  <c r="R2486" i="1"/>
  <c r="R3302" i="1"/>
  <c r="R3832" i="1"/>
  <c r="R3980" i="1"/>
  <c r="R2841" i="1"/>
  <c r="R3597" i="1"/>
  <c r="R3094" i="1"/>
  <c r="R3688" i="1"/>
  <c r="R2276" i="1"/>
  <c r="R2374" i="1"/>
  <c r="R2396" i="1"/>
  <c r="R3709" i="1"/>
  <c r="R2156" i="1"/>
  <c r="R3919" i="1"/>
  <c r="R3881" i="1"/>
  <c r="R2580" i="1"/>
  <c r="R2163" i="1"/>
  <c r="R2991" i="1"/>
  <c r="R2337" i="1"/>
  <c r="R2395" i="1"/>
  <c r="R3418" i="1"/>
  <c r="R4004" i="1"/>
  <c r="R2157" i="1"/>
  <c r="R1386" i="1"/>
  <c r="R1338" i="1"/>
  <c r="R1403" i="1"/>
  <c r="R1444" i="1"/>
  <c r="R1531" i="1"/>
  <c r="R360" i="1"/>
  <c r="R1701" i="1"/>
  <c r="R1491" i="1"/>
  <c r="R837" i="1"/>
  <c r="R1623" i="1"/>
  <c r="R1574" i="1"/>
  <c r="R1599" i="1"/>
  <c r="R1572" i="1"/>
  <c r="R361" i="1"/>
  <c r="R1056" i="1"/>
  <c r="R362" i="1"/>
  <c r="R363" i="1"/>
  <c r="R1404" i="1"/>
  <c r="R1090" i="1"/>
  <c r="R934" i="1"/>
  <c r="R2494" i="1"/>
  <c r="R2625" i="1"/>
  <c r="R2106" i="1"/>
  <c r="R3512" i="1"/>
  <c r="R3057" i="1"/>
  <c r="R2476" i="1"/>
  <c r="R3268" i="1"/>
  <c r="R3466" i="1"/>
  <c r="R2209" i="1"/>
  <c r="R2855" i="1"/>
  <c r="R2370" i="1"/>
  <c r="R2947" i="1"/>
  <c r="R2201" i="1"/>
  <c r="R2011" i="1"/>
  <c r="R2705" i="1"/>
  <c r="R2012" i="1"/>
  <c r="R2013" i="1"/>
  <c r="R3070" i="1"/>
  <c r="R2413" i="1"/>
  <c r="R3177" i="1"/>
  <c r="R2800" i="1"/>
  <c r="R2014" i="1"/>
  <c r="R2015" i="1"/>
  <c r="R3640" i="1"/>
  <c r="R2946" i="1"/>
  <c r="R2837" i="1"/>
  <c r="R2016" i="1"/>
  <c r="R2070" i="1"/>
  <c r="R2742" i="1"/>
  <c r="R3613" i="1"/>
  <c r="R2628" i="1"/>
  <c r="R2528" i="1"/>
  <c r="R3269" i="1"/>
  <c r="R2914" i="1"/>
  <c r="R2305" i="1"/>
  <c r="R3458" i="1"/>
  <c r="R3130" i="1"/>
  <c r="R3670" i="1"/>
  <c r="R2981" i="1"/>
  <c r="R2076" i="1"/>
  <c r="R838" i="1"/>
  <c r="R1169" i="1"/>
  <c r="R364" i="1"/>
  <c r="R365" i="1"/>
  <c r="R717" i="1"/>
  <c r="R1878" i="1"/>
  <c r="R935" i="1"/>
  <c r="R1023" i="1"/>
  <c r="R444" i="1"/>
  <c r="R1916" i="1"/>
  <c r="R1006" i="1"/>
  <c r="R1209" i="1"/>
  <c r="R1208" i="1"/>
  <c r="R1368" i="1"/>
  <c r="R366" i="1"/>
  <c r="R1590" i="1"/>
  <c r="R367" i="1"/>
  <c r="R430" i="1"/>
  <c r="R572" i="1"/>
  <c r="R1717" i="1"/>
  <c r="R2017" i="1"/>
  <c r="R2234" i="1"/>
  <c r="R3308" i="1"/>
  <c r="R4001" i="1"/>
  <c r="R2909" i="1"/>
  <c r="R2186" i="1"/>
  <c r="R3592" i="1"/>
  <c r="R2020" i="1"/>
  <c r="R3241" i="1"/>
  <c r="R2772" i="1"/>
  <c r="R3910" i="1"/>
  <c r="R2717" i="1"/>
  <c r="R3615" i="1"/>
  <c r="R2583" i="1"/>
  <c r="R2933" i="1"/>
  <c r="R2693" i="1"/>
  <c r="R2830" i="1"/>
  <c r="R2651" i="1"/>
  <c r="R3240" i="1"/>
  <c r="R3679" i="1"/>
  <c r="R2018" i="1"/>
  <c r="R2061" i="1"/>
  <c r="R3906" i="1"/>
  <c r="R2697" i="1"/>
  <c r="R2594" i="1"/>
  <c r="R3176" i="1"/>
  <c r="R2883" i="1"/>
  <c r="R3734" i="1"/>
  <c r="R3036" i="1"/>
  <c r="R2348" i="1"/>
  <c r="R2166" i="1"/>
  <c r="R2235" i="1"/>
  <c r="R4110" i="1"/>
  <c r="R1374" i="1"/>
  <c r="R1633" i="1"/>
  <c r="R1619" i="1"/>
  <c r="R1811" i="1"/>
  <c r="R1068" i="1"/>
  <c r="R1126" i="1"/>
  <c r="R1545" i="1"/>
  <c r="R1548" i="1"/>
  <c r="R1331" i="1"/>
  <c r="R1196" i="1"/>
  <c r="R1751" i="1"/>
  <c r="R677" i="1"/>
  <c r="R518" i="1"/>
  <c r="R1547" i="1"/>
  <c r="R1108" i="1"/>
  <c r="R508" i="1"/>
  <c r="R1271" i="1"/>
  <c r="R1057" i="1"/>
  <c r="R545" i="1"/>
  <c r="R1568" i="1"/>
  <c r="R1260" i="1"/>
  <c r="R482" i="1"/>
  <c r="R368" i="1"/>
  <c r="R968" i="1"/>
  <c r="R1686" i="1"/>
  <c r="R812" i="1"/>
  <c r="R1479" i="1"/>
  <c r="R668" i="1"/>
  <c r="R1186" i="1"/>
  <c r="R1520" i="1"/>
  <c r="R1119" i="1"/>
  <c r="R109" i="1"/>
  <c r="R110" i="1"/>
  <c r="R111" i="1"/>
  <c r="R112" i="1"/>
  <c r="R1862" i="1"/>
  <c r="R1249" i="1"/>
  <c r="R561" i="1"/>
  <c r="R113" i="1"/>
  <c r="R1486" i="1"/>
  <c r="R1251" i="1"/>
  <c r="R114" i="1"/>
  <c r="R115" i="1"/>
  <c r="R116" i="1"/>
  <c r="R117" i="1"/>
  <c r="R118" i="1"/>
  <c r="R1033" i="1"/>
  <c r="R1688" i="1"/>
  <c r="R1008" i="1"/>
  <c r="R1556" i="1"/>
  <c r="R1738" i="1"/>
  <c r="R369" i="1"/>
  <c r="R1625" i="1"/>
  <c r="R1187" i="1"/>
  <c r="R1261" i="1"/>
  <c r="R1427" i="1"/>
  <c r="R1563" i="1"/>
  <c r="R1740" i="1"/>
  <c r="R973" i="1"/>
  <c r="R1275" i="1"/>
  <c r="R892" i="1"/>
  <c r="R1846" i="1"/>
  <c r="R370" i="1"/>
  <c r="R524" i="1"/>
  <c r="R1456" i="1"/>
  <c r="R1894" i="1"/>
  <c r="R1527" i="1"/>
  <c r="R1372" i="1"/>
  <c r="R691" i="1"/>
  <c r="R1155" i="1"/>
  <c r="R1774" i="1"/>
  <c r="R456" i="1"/>
  <c r="R1405" i="1"/>
  <c r="R1766" i="1"/>
  <c r="R741" i="1"/>
  <c r="R371" i="1"/>
  <c r="R719" i="1"/>
  <c r="R678" i="1"/>
  <c r="R1037" i="1"/>
  <c r="R1276" i="1"/>
  <c r="R372" i="1"/>
  <c r="R1360" i="1"/>
  <c r="R1470" i="1"/>
  <c r="R1526" i="1"/>
  <c r="R1406" i="1"/>
  <c r="R725" i="1"/>
  <c r="R936" i="1"/>
  <c r="R1485" i="1"/>
  <c r="R1082" i="1"/>
  <c r="R373" i="1"/>
  <c r="R374" i="1"/>
  <c r="R463" i="1"/>
  <c r="R1539" i="1"/>
  <c r="R1440" i="1"/>
  <c r="R1824" i="1"/>
  <c r="R375" i="1"/>
  <c r="R1915" i="1"/>
  <c r="R1473" i="1"/>
  <c r="R613" i="1"/>
  <c r="R690" i="1"/>
  <c r="R913" i="1"/>
  <c r="R376" i="1"/>
  <c r="R1762" i="1"/>
  <c r="R377" i="1"/>
  <c r="R704" i="1"/>
  <c r="R1168" i="1"/>
  <c r="R1181" i="1"/>
  <c r="R378" i="1"/>
  <c r="R1540" i="1"/>
  <c r="R831" i="1"/>
  <c r="R416" i="1"/>
  <c r="R595" i="1"/>
  <c r="R379" i="1"/>
  <c r="R380" i="1"/>
  <c r="R1657" i="1"/>
  <c r="R381" i="1"/>
  <c r="R517" i="1"/>
  <c r="R1735" i="1"/>
  <c r="R1659" i="1"/>
  <c r="R1011" i="1"/>
  <c r="R772" i="1"/>
  <c r="R1164" i="1"/>
  <c r="R382" i="1"/>
  <c r="R1307" i="1"/>
  <c r="R1510" i="1"/>
  <c r="R826" i="1"/>
  <c r="R1655" i="1"/>
  <c r="R1425" i="1"/>
  <c r="R1342" i="1"/>
  <c r="R579" i="1"/>
  <c r="R918" i="1"/>
  <c r="R1615" i="1"/>
  <c r="R1908" i="1"/>
  <c r="R1733" i="1"/>
  <c r="R383" i="1"/>
  <c r="R1842" i="1"/>
  <c r="R1003" i="1"/>
  <c r="R1428" i="1"/>
  <c r="R1039" i="1"/>
  <c r="R1575" i="1"/>
  <c r="R1212" i="1"/>
  <c r="R1596" i="1"/>
  <c r="R1756" i="1"/>
  <c r="R1309" i="1"/>
  <c r="R1736" i="1"/>
  <c r="R1397" i="1"/>
  <c r="R1777" i="1"/>
  <c r="R1071" i="1"/>
  <c r="R384" i="1"/>
  <c r="R1217" i="1"/>
  <c r="R1597" i="1"/>
  <c r="R1278" i="1"/>
  <c r="R451" i="1"/>
  <c r="R705" i="1"/>
  <c r="R1757" i="1"/>
  <c r="R1552" i="1"/>
  <c r="R385" i="1"/>
  <c r="R1868" i="1"/>
  <c r="R1551" i="1"/>
  <c r="R630" i="1"/>
  <c r="R1778" i="1"/>
  <c r="R1041" i="1"/>
  <c r="R1409" i="1"/>
  <c r="R679" i="1"/>
  <c r="R987" i="1"/>
  <c r="R457" i="1"/>
  <c r="R706" i="1"/>
  <c r="R1302" i="1"/>
  <c r="R1201" i="1"/>
  <c r="R1656" i="1"/>
  <c r="R1349" i="1"/>
  <c r="R386" i="1"/>
  <c r="R980" i="1"/>
  <c r="R387" i="1"/>
  <c r="R487" i="1"/>
  <c r="R1502" i="1"/>
  <c r="R945" i="1"/>
  <c r="R1373" i="1"/>
  <c r="R890" i="1"/>
  <c r="R1553" i="1"/>
  <c r="R893" i="1"/>
  <c r="R1899" i="1"/>
  <c r="R388" i="1"/>
  <c r="R974" i="1"/>
  <c r="R1262" i="1"/>
  <c r="R389" i="1"/>
  <c r="R1334" i="1"/>
  <c r="R1697" i="1"/>
  <c r="R390" i="1"/>
  <c r="R1543" i="1"/>
  <c r="R391" i="1"/>
  <c r="R1327" i="1"/>
  <c r="R1671" i="1"/>
  <c r="R1009" i="1"/>
  <c r="R1772" i="1"/>
  <c r="R1838" i="1"/>
  <c r="R1449" i="1"/>
  <c r="R1471" i="1"/>
  <c r="R1881" i="1"/>
  <c r="R1728" i="1"/>
  <c r="R773" i="1"/>
  <c r="R683" i="1"/>
  <c r="R392" i="1"/>
  <c r="R1775" i="1"/>
  <c r="R509" i="1"/>
  <c r="R1362" i="1"/>
  <c r="R1075" i="1"/>
  <c r="R1567" i="1"/>
  <c r="R585" i="1"/>
  <c r="R573" i="1"/>
  <c r="R393" i="1"/>
  <c r="R1776" i="1"/>
  <c r="R1634" i="1"/>
  <c r="R394" i="1"/>
  <c r="R1564" i="1"/>
  <c r="R1863" i="1"/>
  <c r="R1637" i="1"/>
  <c r="R1110" i="1"/>
  <c r="R1109" i="1"/>
  <c r="R1137" i="1"/>
  <c r="R395" i="1"/>
  <c r="R1099" i="1"/>
  <c r="R999" i="1"/>
  <c r="R1586" i="1"/>
  <c r="R841" i="1"/>
  <c r="R652" i="1"/>
  <c r="R1882" i="1"/>
  <c r="R937" i="1"/>
  <c r="R1752" i="1"/>
  <c r="R1550" i="1"/>
  <c r="R396" i="1"/>
  <c r="R764" i="1"/>
  <c r="R947" i="1"/>
  <c r="R1683" i="1"/>
  <c r="R1705" i="1"/>
  <c r="R397" i="1"/>
  <c r="R1378" i="1"/>
  <c r="R398" i="1"/>
  <c r="R653" i="1"/>
  <c r="R399" i="1"/>
  <c r="R1538" i="1"/>
  <c r="R1058" i="1"/>
  <c r="R1628" i="1"/>
  <c r="R742" i="1"/>
  <c r="R720" i="1"/>
  <c r="R1240" i="1"/>
  <c r="R400" i="1"/>
  <c r="R1432" i="1"/>
  <c r="R1242" i="1"/>
  <c r="R1163" i="1"/>
  <c r="R1481" i="1"/>
  <c r="R499" i="1"/>
  <c r="R1093" i="1"/>
  <c r="R1770" i="1"/>
  <c r="R1122" i="1"/>
  <c r="R1450" i="1"/>
  <c r="R401" i="1"/>
  <c r="R402" i="1"/>
  <c r="R955" i="1"/>
  <c r="R403" i="1"/>
  <c r="R404" i="1"/>
  <c r="R1691" i="1"/>
  <c r="R1407" i="1"/>
  <c r="R1622" i="1"/>
  <c r="R1329" i="1"/>
  <c r="R1902" i="1"/>
  <c r="R1062" i="1"/>
  <c r="R1050" i="1"/>
  <c r="R405" i="1"/>
  <c r="R1704" i="1"/>
  <c r="R1157" i="1"/>
  <c r="R546" i="1"/>
  <c r="R680" i="1"/>
  <c r="R3562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20" i="1"/>
  <c r="Q2065" i="1"/>
  <c r="Q2343" i="1"/>
  <c r="Q3483" i="1"/>
  <c r="Q3757" i="1"/>
  <c r="Q3606" i="1"/>
  <c r="Q3824" i="1"/>
  <c r="Q2934" i="1"/>
  <c r="Q3489" i="1"/>
  <c r="Q2249" i="1"/>
  <c r="Q1921" i="1"/>
  <c r="Q3605" i="1"/>
  <c r="Q3990" i="1"/>
  <c r="Q1922" i="1"/>
  <c r="Q3259" i="1"/>
  <c r="Q2553" i="1"/>
  <c r="Q2796" i="1"/>
  <c r="Q2822" i="1"/>
  <c r="Q1923" i="1"/>
  <c r="Q1924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5" i="1"/>
  <c r="Q3052" i="1"/>
  <c r="Q3139" i="1"/>
  <c r="Q3684" i="1"/>
  <c r="Q4026" i="1"/>
  <c r="Q4108" i="1"/>
  <c r="Q3416" i="1"/>
  <c r="Q2771" i="1"/>
  <c r="Q3852" i="1"/>
  <c r="Q2024" i="1"/>
  <c r="Q2387" i="1"/>
  <c r="Q1926" i="1"/>
  <c r="Q3381" i="1"/>
  <c r="Q2718" i="1"/>
  <c r="Q2587" i="1"/>
  <c r="Q2432" i="1"/>
  <c r="Q3132" i="1"/>
  <c r="Q2096" i="1"/>
  <c r="Q3260" i="1"/>
  <c r="Q2638" i="1"/>
  <c r="Q2959" i="1"/>
  <c r="Q2530" i="1"/>
  <c r="Q3497" i="1"/>
  <c r="Q3116" i="1"/>
  <c r="Q2706" i="1"/>
  <c r="Q2707" i="1"/>
  <c r="Q2695" i="1"/>
  <c r="Q1927" i="1"/>
  <c r="Q1928" i="1"/>
  <c r="Q3434" i="1"/>
  <c r="Q2636" i="1"/>
  <c r="Q3261" i="1"/>
  <c r="Q2785" i="1"/>
  <c r="Q2115" i="1"/>
  <c r="Q2385" i="1"/>
  <c r="Q3927" i="1"/>
  <c r="Q3900" i="1"/>
  <c r="Q3487" i="1"/>
  <c r="Q3694" i="1"/>
  <c r="Q2531" i="1"/>
  <c r="Q3595" i="1"/>
  <c r="Q2471" i="1"/>
  <c r="Q3594" i="1"/>
  <c r="Q3080" i="1"/>
  <c r="Q2113" i="1"/>
  <c r="Q3061" i="1"/>
  <c r="Q2584" i="1"/>
  <c r="Q485" i="1"/>
  <c r="Q526" i="1"/>
  <c r="Q2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18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19" i="1"/>
  <c r="Q468" i="1"/>
  <c r="Q1535" i="1"/>
  <c r="Q120" i="1"/>
  <c r="Q809" i="1"/>
  <c r="Q121" i="1"/>
  <c r="Q1880" i="1"/>
  <c r="Q469" i="1"/>
  <c r="Q1211" i="1"/>
  <c r="Q1639" i="1"/>
  <c r="Q1165" i="1"/>
  <c r="Q426" i="1"/>
  <c r="Q122" i="1"/>
  <c r="Q123" i="1"/>
  <c r="Q124" i="1"/>
  <c r="Q1312" i="1"/>
  <c r="Q125" i="1"/>
  <c r="Q1798" i="1"/>
  <c r="Q126" i="1"/>
  <c r="Q1594" i="1"/>
  <c r="Q1742" i="1"/>
  <c r="Q1614" i="1"/>
  <c r="Q127" i="1"/>
  <c r="Q1763" i="1"/>
  <c r="Q1183" i="1"/>
  <c r="Q1283" i="1"/>
  <c r="Q128" i="1"/>
  <c r="Q1542" i="1"/>
  <c r="Q129" i="1"/>
  <c r="Q575" i="1"/>
  <c r="Q768" i="1"/>
  <c r="Q1252" i="1"/>
  <c r="Q424" i="1"/>
  <c r="Q130" i="1"/>
  <c r="Q623" i="1"/>
  <c r="Q131" i="1"/>
  <c r="Q1814" i="1"/>
  <c r="Q1416" i="1"/>
  <c r="Q956" i="1"/>
  <c r="Q132" i="1"/>
  <c r="Q1677" i="1"/>
  <c r="Q1872" i="1"/>
  <c r="Q133" i="1"/>
  <c r="Q1716" i="1"/>
  <c r="Q1853" i="1"/>
  <c r="Q1546" i="1"/>
  <c r="Q134" i="1"/>
  <c r="Q1524" i="1"/>
  <c r="Q135" i="1"/>
  <c r="Q136" i="1"/>
  <c r="Q1665" i="1"/>
  <c r="Q1827" i="1"/>
  <c r="Q489" i="1"/>
  <c r="Q539" i="1"/>
  <c r="Q461" i="1"/>
  <c r="Q693" i="1"/>
  <c r="Q1865" i="1"/>
  <c r="Q1466" i="1"/>
  <c r="Q1053" i="1"/>
  <c r="Q1566" i="1"/>
  <c r="Q858" i="1"/>
  <c r="Q137" i="1"/>
  <c r="Q1484" i="1"/>
  <c r="Q138" i="1"/>
  <c r="Q139" i="1"/>
  <c r="Q140" i="1"/>
  <c r="Q904" i="1"/>
  <c r="Q141" i="1"/>
  <c r="Q142" i="1"/>
  <c r="Q143" i="1"/>
  <c r="Q757" i="1"/>
  <c r="Q144" i="1"/>
  <c r="Q1132" i="1"/>
  <c r="Q145" i="1"/>
  <c r="Q1801" i="1"/>
  <c r="Q146" i="1"/>
  <c r="Q147" i="1"/>
  <c r="Q736" i="1"/>
  <c r="Q148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9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30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149" i="1"/>
  <c r="Q1288" i="1"/>
  <c r="Q150" i="1"/>
  <c r="Q1091" i="1"/>
  <c r="Q1497" i="1"/>
  <c r="Q1391" i="1"/>
  <c r="Q151" i="1"/>
  <c r="Q1253" i="1"/>
  <c r="Q431" i="1"/>
  <c r="Q152" i="1"/>
  <c r="Q153" i="1"/>
  <c r="Q1388" i="1"/>
  <c r="Q154" i="1"/>
  <c r="Q600" i="1"/>
  <c r="Q155" i="1"/>
  <c r="Q1790" i="1"/>
  <c r="Q601" i="1"/>
  <c r="Q1254" i="1"/>
  <c r="Q435" i="1"/>
  <c r="Q1340" i="1"/>
  <c r="Q491" i="1"/>
  <c r="Q1171" i="1"/>
  <c r="Q1081" i="1"/>
  <c r="Q873" i="1"/>
  <c r="Q156" i="1"/>
  <c r="Q1888" i="1"/>
  <c r="Q520" i="1"/>
  <c r="Q888" i="1"/>
  <c r="Q576" i="1"/>
  <c r="Q844" i="1"/>
  <c r="Q157" i="1"/>
  <c r="Q1361" i="1"/>
  <c r="Q570" i="1"/>
  <c r="Q723" i="1"/>
  <c r="Q158" i="1"/>
  <c r="Q159" i="1"/>
  <c r="Q1083" i="1"/>
  <c r="Q596" i="1"/>
  <c r="Q1687" i="1"/>
  <c r="Q867" i="1"/>
  <c r="Q1626" i="1"/>
  <c r="Q160" i="1"/>
  <c r="Q161" i="1"/>
  <c r="Q938" i="1"/>
  <c r="Q1465" i="1"/>
  <c r="Q1565" i="1"/>
  <c r="Q1138" i="1"/>
  <c r="Q525" i="1"/>
  <c r="Q162" i="1"/>
  <c r="Q1077" i="1"/>
  <c r="Q163" i="1"/>
  <c r="Q164" i="1"/>
  <c r="Q1739" i="1"/>
  <c r="Q1587" i="1"/>
  <c r="Q1304" i="1"/>
  <c r="Q602" i="1"/>
  <c r="Q1851" i="1"/>
  <c r="Q658" i="1"/>
  <c r="Q1632" i="1"/>
  <c r="Q465" i="1"/>
  <c r="Q165" i="1"/>
  <c r="Q166" i="1"/>
  <c r="Q721" i="1"/>
  <c r="Q167" i="1"/>
  <c r="Q168" i="1"/>
  <c r="Q169" i="1"/>
  <c r="Q170" i="1"/>
  <c r="Q643" i="1"/>
  <c r="Q171" i="1"/>
  <c r="Q423" i="1"/>
  <c r="Q839" i="1"/>
  <c r="Q1235" i="1"/>
  <c r="Q1392" i="1"/>
  <c r="Q1173" i="1"/>
  <c r="Q172" i="1"/>
  <c r="Q963" i="1"/>
  <c r="Q1036" i="1"/>
  <c r="Q992" i="1"/>
  <c r="Q778" i="1"/>
  <c r="Q626" i="1"/>
  <c r="Q1161" i="1"/>
  <c r="Q878" i="1"/>
  <c r="Q669" i="1"/>
  <c r="Q173" i="1"/>
  <c r="Q1146" i="1"/>
  <c r="Q634" i="1"/>
  <c r="Q1500" i="1"/>
  <c r="Q1174" i="1"/>
  <c r="Q1668" i="1"/>
  <c r="Q174" i="1"/>
  <c r="Q990" i="1"/>
  <c r="Q175" i="1"/>
  <c r="Q1645" i="1"/>
  <c r="Q2344" i="1"/>
  <c r="Q2590" i="1"/>
  <c r="Q3117" i="1"/>
  <c r="Q3292" i="1"/>
  <c r="Q2866" i="1"/>
  <c r="Q1931" i="1"/>
  <c r="Q3090" i="1"/>
  <c r="Q2170" i="1"/>
  <c r="Q3147" i="1"/>
  <c r="Q3481" i="1"/>
  <c r="Q2812" i="1"/>
  <c r="Q1932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176" i="1"/>
  <c r="Q591" i="1"/>
  <c r="Q1128" i="1"/>
  <c r="Q848" i="1"/>
  <c r="Q1265" i="1"/>
  <c r="Q177" i="1"/>
  <c r="Q792" i="1"/>
  <c r="Q1771" i="1"/>
  <c r="Q178" i="1"/>
  <c r="Q1104" i="1"/>
  <c r="Q914" i="1"/>
  <c r="Q179" i="1"/>
  <c r="Q510" i="1"/>
  <c r="Q477" i="1"/>
  <c r="Q750" i="1"/>
  <c r="Q180" i="1"/>
  <c r="Q592" i="1"/>
  <c r="Q447" i="1"/>
  <c r="Q181" i="1"/>
  <c r="Q503" i="1"/>
  <c r="Q182" i="1"/>
  <c r="Q926" i="1"/>
  <c r="Q879" i="1"/>
  <c r="Q654" i="1"/>
  <c r="Q774" i="1"/>
  <c r="Q183" i="1"/>
  <c r="Q755" i="1"/>
  <c r="Q855" i="1"/>
  <c r="Q776" i="1"/>
  <c r="Q420" i="1"/>
  <c r="Q670" i="1"/>
  <c r="Q474" i="1"/>
  <c r="Q1005" i="1"/>
  <c r="Q527" i="1"/>
  <c r="Q184" i="1"/>
  <c r="Q185" i="1"/>
  <c r="Q472" i="1"/>
  <c r="Q927" i="1"/>
  <c r="Q186" i="1"/>
  <c r="Q815" i="1"/>
  <c r="Q1382" i="1"/>
  <c r="Q1180" i="1"/>
  <c r="Q479" i="1"/>
  <c r="Q1228" i="1"/>
  <c r="Q567" i="1"/>
  <c r="Q1175" i="1"/>
  <c r="Q1647" i="1"/>
  <c r="Q614" i="1"/>
  <c r="Q775" i="1"/>
  <c r="Q522" i="1"/>
  <c r="Q710" i="1"/>
  <c r="Q1749" i="1"/>
  <c r="Q568" i="1"/>
  <c r="Q1052" i="1"/>
  <c r="Q995" i="1"/>
  <c r="Q15" i="1"/>
  <c r="Q1203" i="1"/>
  <c r="Q16" i="1"/>
  <c r="Q1114" i="1"/>
  <c r="Q664" i="1"/>
  <c r="Q17" i="1"/>
  <c r="Q919" i="1"/>
  <c r="Q832" i="1"/>
  <c r="Q18" i="1"/>
  <c r="Q19" i="1"/>
  <c r="Q20" i="1"/>
  <c r="Q1621" i="1"/>
  <c r="Q21" i="1"/>
  <c r="Q22" i="1"/>
  <c r="Q23" i="1"/>
  <c r="Q1144" i="1"/>
  <c r="Q24" i="1"/>
  <c r="Q412" i="1"/>
  <c r="Q922" i="1"/>
  <c r="Q942" i="1"/>
  <c r="Q1293" i="1"/>
  <c r="Q25" i="1"/>
  <c r="Q26" i="1"/>
  <c r="Q27" i="1"/>
  <c r="Q1561" i="1"/>
  <c r="Q501" i="1"/>
  <c r="Q28" i="1"/>
  <c r="Q657" i="1"/>
  <c r="Q587" i="1"/>
  <c r="Q993" i="1"/>
  <c r="Q29" i="1"/>
  <c r="Q1476" i="1"/>
  <c r="Q502" i="1"/>
  <c r="Q460" i="1"/>
  <c r="Q665" i="1"/>
  <c r="Q30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40" i="1"/>
  <c r="Q618" i="1"/>
  <c r="Q901" i="1"/>
  <c r="Q1343" i="1"/>
  <c r="Q1694" i="1"/>
  <c r="Q187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88" i="1"/>
  <c r="Q1909" i="1"/>
  <c r="Q1636" i="1"/>
  <c r="Q765" i="1"/>
  <c r="Q189" i="1"/>
  <c r="Q1748" i="1"/>
  <c r="Q686" i="1"/>
  <c r="Q874" i="1"/>
  <c r="Q1519" i="1"/>
  <c r="Q1266" i="1"/>
  <c r="Q1412" i="1"/>
  <c r="Q728" i="1"/>
  <c r="Q864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9" i="1"/>
  <c r="Q2322" i="1"/>
  <c r="Q3197" i="1"/>
  <c r="Q3918" i="1"/>
  <c r="Q2328" i="1"/>
  <c r="Q2324" i="1"/>
  <c r="Q190" i="1"/>
  <c r="Q1239" i="1"/>
  <c r="Q191" i="1"/>
  <c r="Q621" i="1"/>
  <c r="Q192" i="1"/>
  <c r="Q1764" i="1"/>
  <c r="Q193" i="1"/>
  <c r="Q1188" i="1"/>
  <c r="Q194" i="1"/>
  <c r="Q1809" i="1"/>
  <c r="Q195" i="1"/>
  <c r="Q519" i="1"/>
  <c r="Q1176" i="1"/>
  <c r="Q900" i="1"/>
  <c r="Q1900" i="1"/>
  <c r="Q1025" i="1"/>
  <c r="Q1856" i="1"/>
  <c r="Q849" i="1"/>
  <c r="Q759" i="1"/>
  <c r="Q1120" i="1"/>
  <c r="Q2532" i="1"/>
  <c r="Q3519" i="1"/>
  <c r="Q1933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4" i="1"/>
  <c r="Q2619" i="1"/>
  <c r="Q2574" i="1"/>
  <c r="Q2635" i="1"/>
  <c r="Q1935" i="1"/>
  <c r="Q2513" i="1"/>
  <c r="Q2620" i="1"/>
  <c r="Q2533" i="1"/>
  <c r="Q3673" i="1"/>
  <c r="Q3732" i="1"/>
  <c r="Q3425" i="1"/>
  <c r="Q2757" i="1"/>
  <c r="Q3134" i="1"/>
  <c r="Q3564" i="1"/>
  <c r="Q3708" i="1"/>
  <c r="Q2870" i="1"/>
  <c r="Q3534" i="1"/>
  <c r="Q1936" i="1"/>
  <c r="Q3239" i="1"/>
  <c r="Q3810" i="1"/>
  <c r="Q3536" i="1"/>
  <c r="Q2102" i="1"/>
  <c r="Q2270" i="1"/>
  <c r="Q2472" i="1"/>
  <c r="Q2758" i="1"/>
  <c r="Q2534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7" i="1"/>
  <c r="Q1938" i="1"/>
  <c r="Q3255" i="1"/>
  <c r="Q3701" i="1"/>
  <c r="Q3482" i="1"/>
  <c r="Q2617" i="1"/>
  <c r="Q1939" i="1"/>
  <c r="Q3208" i="1"/>
  <c r="Q2485" i="1"/>
  <c r="Q3896" i="1"/>
  <c r="Q1940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96" i="1"/>
  <c r="Q1804" i="1"/>
  <c r="Q1895" i="1"/>
  <c r="Q978" i="1"/>
  <c r="Q1721" i="1"/>
  <c r="Q1143" i="1"/>
  <c r="Q880" i="1"/>
  <c r="Q1600" i="1"/>
  <c r="Q1800" i="1"/>
  <c r="Q928" i="1"/>
  <c r="Q1905" i="1"/>
  <c r="Q1805" i="1"/>
  <c r="Q197" i="1"/>
  <c r="Q1335" i="1"/>
  <c r="Q1390" i="1"/>
  <c r="Q1216" i="1"/>
  <c r="Q1166" i="1"/>
  <c r="Q1803" i="1"/>
  <c r="Q1401" i="1"/>
  <c r="Q1789" i="1"/>
  <c r="Q1097" i="1"/>
  <c r="Q1799" i="1"/>
  <c r="Q198" i="1"/>
  <c r="Q1135" i="1"/>
  <c r="Q1773" i="1"/>
  <c r="Q770" i="1"/>
  <c r="Q199" i="1"/>
  <c r="Q724" i="1"/>
  <c r="Q1162" i="1"/>
  <c r="Q726" i="1"/>
  <c r="Q1152" i="1"/>
  <c r="Q200" i="1"/>
  <c r="Q201" i="1"/>
  <c r="Q202" i="1"/>
  <c r="Q1167" i="1"/>
  <c r="Q1638" i="1"/>
  <c r="Q203" i="1"/>
  <c r="Q903" i="1"/>
  <c r="Q1321" i="1"/>
  <c r="Q204" i="1"/>
  <c r="Q1297" i="1"/>
  <c r="Q205" i="1"/>
  <c r="Q824" i="1"/>
  <c r="Q1263" i="1"/>
  <c r="Q794" i="1"/>
  <c r="Q206" i="1"/>
  <c r="Q1726" i="1"/>
  <c r="Q1613" i="1"/>
  <c r="Q1074" i="1"/>
  <c r="Q1438" i="1"/>
  <c r="Q1121" i="1"/>
  <c r="Q207" i="1"/>
  <c r="Q208" i="1"/>
  <c r="Q1436" i="1"/>
  <c r="Q209" i="1"/>
  <c r="Q1781" i="1"/>
  <c r="Q1317" i="1"/>
  <c r="Q1513" i="1"/>
  <c r="Q1300" i="1"/>
  <c r="Q1718" i="1"/>
  <c r="Q1000" i="1"/>
  <c r="Q210" i="1"/>
  <c r="Q961" i="1"/>
  <c r="Q746" i="1"/>
  <c r="Q1004" i="1"/>
  <c r="Q1560" i="1"/>
  <c r="Q1086" i="1"/>
  <c r="Q1379" i="1"/>
  <c r="Q1395" i="1"/>
  <c r="Q1490" i="1"/>
  <c r="Q1101" i="1"/>
  <c r="Q1047" i="1"/>
  <c r="Q211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212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29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18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2" i="1"/>
  <c r="Q31" i="1"/>
  <c r="Q1013" i="1"/>
  <c r="Q1369" i="1"/>
  <c r="Q588" i="1"/>
  <c r="Q1115" i="1"/>
  <c r="Q32" i="1"/>
  <c r="Q551" i="1"/>
  <c r="Q996" i="1"/>
  <c r="Q33" i="1"/>
  <c r="Q34" i="1"/>
  <c r="Q35" i="1"/>
  <c r="Q36" i="1"/>
  <c r="Q923" i="1"/>
  <c r="Q37" i="1"/>
  <c r="Q38" i="1"/>
  <c r="Q39" i="1"/>
  <c r="Q40" i="1"/>
  <c r="Q41" i="1"/>
  <c r="Q42" i="1"/>
  <c r="Q924" i="1"/>
  <c r="Q43" i="1"/>
  <c r="Q1917" i="1"/>
  <c r="Q44" i="1"/>
  <c r="Q1380" i="1"/>
  <c r="Q1125" i="1"/>
  <c r="Q1182" i="1"/>
  <c r="Q1675" i="1"/>
  <c r="Q637" i="1"/>
  <c r="Q1783" i="1"/>
  <c r="Q850" i="1"/>
  <c r="Q213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214" i="1"/>
  <c r="Q1185" i="1"/>
  <c r="Q586" i="1"/>
  <c r="Q215" i="1"/>
  <c r="Q1508" i="1"/>
  <c r="Q1352" i="1"/>
  <c r="Q537" i="1"/>
  <c r="Q1477" i="1"/>
  <c r="Q943" i="1"/>
  <c r="Q1504" i="1"/>
  <c r="Q1579" i="1"/>
  <c r="Q1264" i="1"/>
  <c r="Q1573" i="1"/>
  <c r="Q550" i="1"/>
  <c r="Q1337" i="1"/>
  <c r="Q795" i="1"/>
  <c r="Q1105" i="1"/>
  <c r="Q547" i="1"/>
  <c r="Q1273" i="1"/>
  <c r="Q1017" i="1"/>
  <c r="Q1247" i="1"/>
  <c r="Q644" i="1"/>
  <c r="Q1806" i="1"/>
  <c r="Q216" i="1"/>
  <c r="Q1141" i="1"/>
  <c r="Q783" i="1"/>
  <c r="Q805" i="1"/>
  <c r="Q541" i="1"/>
  <c r="Q1761" i="1"/>
  <c r="Q796" i="1"/>
  <c r="Q645" i="1"/>
  <c r="Q632" i="1"/>
  <c r="Q535" i="1"/>
  <c r="Q1363" i="1"/>
  <c r="Q1094" i="1"/>
  <c r="Q696" i="1"/>
  <c r="Q217" i="1"/>
  <c r="Q475" i="1"/>
  <c r="Q218" i="1"/>
  <c r="Q687" i="1"/>
  <c r="Q787" i="1"/>
  <c r="Q219" i="1"/>
  <c r="Q797" i="1"/>
  <c r="Q1024" i="1"/>
  <c r="Q603" i="1"/>
  <c r="Q617" i="1"/>
  <c r="Q688" i="1"/>
  <c r="Q220" i="1"/>
  <c r="Q1512" i="1"/>
  <c r="Q835" i="1"/>
  <c r="Q440" i="1"/>
  <c r="Q1255" i="1"/>
  <c r="Q1311" i="1"/>
  <c r="Q1793" i="1"/>
  <c r="Q747" i="1"/>
  <c r="Q569" i="1"/>
  <c r="Q221" i="1"/>
  <c r="Q222" i="1"/>
  <c r="Q223" i="1"/>
  <c r="Q767" i="1"/>
  <c r="Q224" i="1"/>
  <c r="Q627" i="1"/>
  <c r="Q1375" i="1"/>
  <c r="Q225" i="1"/>
  <c r="Q790" i="1"/>
  <c r="Q638" i="1"/>
  <c r="Q1410" i="1"/>
  <c r="Q226" i="1"/>
  <c r="Q1294" i="1"/>
  <c r="Q829" i="1"/>
  <c r="Q1313" i="1"/>
  <c r="Q866" i="1"/>
  <c r="Q227" i="1"/>
  <c r="Q1012" i="1"/>
  <c r="Q785" i="1"/>
  <c r="Q228" i="1"/>
  <c r="Q1198" i="1"/>
  <c r="Q229" i="1"/>
  <c r="Q563" i="1"/>
  <c r="Q230" i="1"/>
  <c r="Q231" i="1"/>
  <c r="Q1608" i="1"/>
  <c r="Q1585" i="1"/>
  <c r="Q1019" i="1"/>
  <c r="Q1291" i="1"/>
  <c r="Q656" i="1"/>
  <c r="Q760" i="1"/>
  <c r="Q604" i="1"/>
  <c r="Q232" i="1"/>
  <c r="Q514" i="1"/>
  <c r="Q1299" i="1"/>
  <c r="Q1140" i="1"/>
  <c r="Q448" i="1"/>
  <c r="Q233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45" i="1"/>
  <c r="Q1711" i="1"/>
  <c r="Q912" i="1"/>
  <c r="Q46" i="1"/>
  <c r="Q47" i="1"/>
  <c r="Q876" i="1"/>
  <c r="Q1458" i="1"/>
  <c r="Q48" i="1"/>
  <c r="Q1134" i="1"/>
  <c r="Q49" i="1"/>
  <c r="Q50" i="1"/>
  <c r="Q1570" i="1"/>
  <c r="Q51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1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52" i="1"/>
  <c r="Q53" i="1"/>
  <c r="Q1430" i="1"/>
  <c r="Q1592" i="1"/>
  <c r="Q1914" i="1"/>
  <c r="Q1849" i="1"/>
  <c r="Q1172" i="1"/>
  <c r="Q1322" i="1"/>
  <c r="Q54" i="1"/>
  <c r="Q1901" i="1"/>
  <c r="Q666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2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8" i="1"/>
  <c r="Q798" i="1"/>
  <c r="Q1336" i="1"/>
  <c r="Q234" i="1"/>
  <c r="Q492" i="1"/>
  <c r="Q695" i="1"/>
  <c r="Q1233" i="1"/>
  <c r="Q1256" i="1"/>
  <c r="Q671" i="1"/>
  <c r="Q1577" i="1"/>
  <c r="Q235" i="1"/>
  <c r="Q970" i="1"/>
  <c r="Q672" i="1"/>
  <c r="Q1332" i="1"/>
  <c r="Q1130" i="1"/>
  <c r="Q605" i="1"/>
  <c r="Q616" i="1"/>
  <c r="Q737" i="1"/>
  <c r="Q1604" i="1"/>
  <c r="Q236" i="1"/>
  <c r="Q237" i="1"/>
  <c r="Q1365" i="1"/>
  <c r="Q1231" i="1"/>
  <c r="Q238" i="1"/>
  <c r="Q1358" i="1"/>
  <c r="Q1731" i="1"/>
  <c r="Q239" i="1"/>
  <c r="Q1325" i="1"/>
  <c r="Q1400" i="1"/>
  <c r="Q606" i="1"/>
  <c r="Q871" i="1"/>
  <c r="Q1685" i="1"/>
  <c r="Q1147" i="1"/>
  <c r="Q1320" i="1"/>
  <c r="Q458" i="1"/>
  <c r="Q957" i="1"/>
  <c r="Q240" i="1"/>
  <c r="Q241" i="1"/>
  <c r="Q242" i="1"/>
  <c r="Q243" i="1"/>
  <c r="Q244" i="1"/>
  <c r="Q488" i="1"/>
  <c r="Q245" i="1"/>
  <c r="Q246" i="1"/>
  <c r="Q418" i="1"/>
  <c r="Q471" i="1"/>
  <c r="Q55" i="1"/>
  <c r="Q56" i="1"/>
  <c r="Q902" i="1"/>
  <c r="Q1418" i="1"/>
  <c r="Q1139" i="1"/>
  <c r="Q57" i="1"/>
  <c r="Q58" i="1"/>
  <c r="Q59" i="1"/>
  <c r="Q60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7" i="1"/>
  <c r="Q853" i="1"/>
  <c r="Q247" i="1"/>
  <c r="Q1079" i="1"/>
  <c r="Q697" i="1"/>
  <c r="Q248" i="1"/>
  <c r="Q1092" i="1"/>
  <c r="Q249" i="1"/>
  <c r="Q1724" i="1"/>
  <c r="Q1364" i="1"/>
  <c r="Q865" i="1"/>
  <c r="Q250" i="1"/>
  <c r="Q1377" i="1"/>
  <c r="Q251" i="1"/>
  <c r="Q252" i="1"/>
  <c r="Q455" i="1"/>
  <c r="Q1045" i="1"/>
  <c r="Q701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253" i="1"/>
  <c r="Q529" i="1"/>
  <c r="Q1707" i="1"/>
  <c r="Q254" i="1"/>
  <c r="Q1370" i="1"/>
  <c r="Q1750" i="1"/>
  <c r="Q1493" i="1"/>
  <c r="Q255" i="1"/>
  <c r="Q1848" i="1"/>
  <c r="Q256" i="1"/>
  <c r="Q257" i="1"/>
  <c r="Q258" i="1"/>
  <c r="Q1828" i="1"/>
  <c r="Q1207" i="1"/>
  <c r="Q1237" i="1"/>
  <c r="Q738" i="1"/>
  <c r="Q1195" i="1"/>
  <c r="Q840" i="1"/>
  <c r="Q61" i="1"/>
  <c r="Q997" i="1"/>
  <c r="Q598" i="1"/>
  <c r="Q1102" i="1"/>
  <c r="Q1617" i="1"/>
  <c r="Q1214" i="1"/>
  <c r="Q1496" i="1"/>
  <c r="Q62" i="1"/>
  <c r="Q1808" i="1"/>
  <c r="Q833" i="1"/>
  <c r="Q1250" i="1"/>
  <c r="Q1100" i="1"/>
  <c r="Q1267" i="1"/>
  <c r="Q1646" i="1"/>
  <c r="Q1483" i="1"/>
  <c r="Q811" i="1"/>
  <c r="Q1433" i="1"/>
  <c r="Q895" i="1"/>
  <c r="Q63" i="1"/>
  <c r="Q799" i="1"/>
  <c r="Q1385" i="1"/>
  <c r="Q581" i="1"/>
  <c r="Q259" i="1"/>
  <c r="Q1910" i="1"/>
  <c r="Q260" i="1"/>
  <c r="Q480" i="1"/>
  <c r="Q261" i="1"/>
  <c r="Q262" i="1"/>
  <c r="Q1026" i="1"/>
  <c r="Q1708" i="1"/>
  <c r="Q263" i="1"/>
  <c r="Q483" i="1"/>
  <c r="Q1607" i="1"/>
  <c r="Q715" i="1"/>
  <c r="Q1085" i="1"/>
  <c r="Q264" i="1"/>
  <c r="Q629" i="1"/>
  <c r="Q265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3" i="1"/>
  <c r="Q2116" i="1"/>
  <c r="Q3378" i="1"/>
  <c r="Q2496" i="1"/>
  <c r="Q2516" i="1"/>
  <c r="Q2621" i="1"/>
  <c r="Q1944" i="1"/>
  <c r="Q3768" i="1"/>
  <c r="Q2258" i="1"/>
  <c r="Q1945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4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406" i="1"/>
  <c r="Q1629" i="1"/>
  <c r="Q2888" i="1"/>
  <c r="Q2431" i="1"/>
  <c r="Q748" i="1"/>
  <c r="Q1729" i="1"/>
  <c r="Q1825" i="1"/>
  <c r="Q1919" i="1"/>
  <c r="Q1667" i="1"/>
  <c r="Q1743" i="1"/>
  <c r="Q1843" i="1"/>
  <c r="Q1387" i="1"/>
  <c r="Q557" i="1"/>
  <c r="Q1460" i="1"/>
  <c r="Q407" i="1"/>
  <c r="Q1602" i="1"/>
  <c r="Q408" i="1"/>
  <c r="Q1220" i="1"/>
  <c r="Q1676" i="1"/>
  <c r="Q663" i="1"/>
  <c r="Q452" i="1"/>
  <c r="Q939" i="1"/>
  <c r="Q1890" i="1"/>
  <c r="Q266" i="1"/>
  <c r="Q267" i="1"/>
  <c r="Q1396" i="1"/>
  <c r="Q268" i="1"/>
  <c r="Q1244" i="1"/>
  <c r="Q842" i="1"/>
  <c r="Q1420" i="1"/>
  <c r="Q269" i="1"/>
  <c r="Q1022" i="1"/>
  <c r="Q1354" i="1"/>
  <c r="Q689" i="1"/>
  <c r="Q1345" i="1"/>
  <c r="Q1819" i="1"/>
  <c r="Q685" i="1"/>
  <c r="Q907" i="1"/>
  <c r="Q1287" i="1"/>
  <c r="Q270" i="1"/>
  <c r="Q533" i="1"/>
  <c r="Q1314" i="1"/>
  <c r="Q821" i="1"/>
  <c r="Q1411" i="1"/>
  <c r="Q1747" i="1"/>
  <c r="Q530" i="1"/>
  <c r="Q1898" i="1"/>
  <c r="Q271" i="1"/>
  <c r="Q272" i="1"/>
  <c r="Q273" i="1"/>
  <c r="Q274" i="1"/>
  <c r="Q275" i="1"/>
  <c r="Q511" i="1"/>
  <c r="Q1439" i="1"/>
  <c r="Q862" i="1"/>
  <c r="Q1618" i="1"/>
  <c r="Q761" i="1"/>
  <c r="Q608" i="1"/>
  <c r="Q276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5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77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800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78" i="1"/>
  <c r="Q1847" i="1"/>
  <c r="Q279" i="1"/>
  <c r="Q1060" i="1"/>
  <c r="Q1860" i="1"/>
  <c r="Q280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81" i="1"/>
  <c r="Q1359" i="1"/>
  <c r="Q762" i="1"/>
  <c r="Q1821" i="1"/>
  <c r="Q438" i="1"/>
  <c r="Q801" i="1"/>
  <c r="Q553" i="1"/>
  <c r="Q1246" i="1"/>
  <c r="Q282" i="1"/>
  <c r="Q1413" i="1"/>
  <c r="Q1903" i="1"/>
  <c r="Q950" i="1"/>
  <c r="Q784" i="1"/>
  <c r="Q490" i="1"/>
  <c r="Q806" i="1"/>
  <c r="Q283" i="1"/>
  <c r="Q284" i="1"/>
  <c r="Q285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9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86" i="1"/>
  <c r="Q1225" i="1"/>
  <c r="Q1616" i="1"/>
  <c r="Q1160" i="1"/>
  <c r="Q554" i="1"/>
  <c r="Q1818" i="1"/>
  <c r="Q769" i="1"/>
  <c r="Q929" i="1"/>
  <c r="Q1558" i="1"/>
  <c r="Q1330" i="1"/>
  <c r="Q633" i="1"/>
  <c r="Q287" i="1"/>
  <c r="Q288" i="1"/>
  <c r="Q1351" i="1"/>
  <c r="Q289" i="1"/>
  <c r="Q290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7" i="1"/>
  <c r="Q1069" i="1"/>
  <c r="Q1015" i="1"/>
  <c r="Q1030" i="1"/>
  <c r="Q1393" i="1"/>
  <c r="Q564" i="1"/>
  <c r="Q1700" i="1"/>
  <c r="Q1482" i="1"/>
  <c r="Q1280" i="1"/>
  <c r="Q620" i="1"/>
  <c r="Q291" i="1"/>
  <c r="Q1295" i="1"/>
  <c r="Q1443" i="1"/>
  <c r="Q1027" i="1"/>
  <c r="Q1719" i="1"/>
  <c r="Q504" i="1"/>
  <c r="Q847" i="1"/>
  <c r="Q1054" i="1"/>
  <c r="Q292" i="1"/>
  <c r="Q885" i="1"/>
  <c r="Q708" i="1"/>
  <c r="Q647" i="1"/>
  <c r="Q466" i="1"/>
  <c r="Q881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60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64" i="1"/>
  <c r="Q65" i="1"/>
  <c r="Q1145" i="1"/>
  <c r="Q599" i="1"/>
  <c r="Q66" i="1"/>
  <c r="Q571" i="1"/>
  <c r="Q1010" i="1"/>
  <c r="Q753" i="1"/>
  <c r="Q67" i="1"/>
  <c r="Q68" i="1"/>
  <c r="Q819" i="1"/>
  <c r="Q69" i="1"/>
  <c r="Q70" i="1"/>
  <c r="Q578" i="1"/>
  <c r="Q845" i="1"/>
  <c r="Q71" i="1"/>
  <c r="Q72" i="1"/>
  <c r="Q73" i="1"/>
  <c r="Q1514" i="1"/>
  <c r="Q538" i="1"/>
  <c r="Q74" i="1"/>
  <c r="Q1703" i="1"/>
  <c r="Q75" i="1"/>
  <c r="Q76" i="1"/>
  <c r="Q77" i="1"/>
  <c r="Q1423" i="1"/>
  <c r="Q988" i="1"/>
  <c r="Q699" i="1"/>
  <c r="Q78" i="1"/>
  <c r="Q733" i="1"/>
  <c r="Q79" i="1"/>
  <c r="Q1170" i="1"/>
  <c r="Q449" i="1"/>
  <c r="Q549" i="1"/>
  <c r="Q80" i="1"/>
  <c r="Q1437" i="1"/>
  <c r="Q81" i="1"/>
  <c r="Q82" i="1"/>
  <c r="Q83" i="1"/>
  <c r="Q749" i="1"/>
  <c r="Q1038" i="1"/>
  <c r="Q1103" i="1"/>
  <c r="Q1226" i="1"/>
  <c r="Q877" i="1"/>
  <c r="Q969" i="1"/>
  <c r="Q84" i="1"/>
  <c r="Q843" i="1"/>
  <c r="Q975" i="1"/>
  <c r="Q659" i="1"/>
  <c r="Q85" i="1"/>
  <c r="Q625" i="1"/>
  <c r="Q86" i="1"/>
  <c r="Q552" i="1"/>
  <c r="Q565" i="1"/>
  <c r="Q87" i="1"/>
  <c r="Q667" i="1"/>
  <c r="Q88" i="1"/>
  <c r="Q89" i="1"/>
  <c r="Q90" i="1"/>
  <c r="Q91" i="1"/>
  <c r="Q856" i="1"/>
  <c r="Q779" i="1"/>
  <c r="Q1557" i="1"/>
  <c r="Q293" i="1"/>
  <c r="Q1642" i="1"/>
  <c r="Q1807" i="1"/>
  <c r="Q1666" i="1"/>
  <c r="Q673" i="1"/>
  <c r="Q1040" i="1"/>
  <c r="Q294" i="1"/>
  <c r="Q827" i="1"/>
  <c r="Q295" i="1"/>
  <c r="Q891" i="1"/>
  <c r="Q1154" i="1"/>
  <c r="Q814" i="1"/>
  <c r="Q515" i="1"/>
  <c r="Q296" i="1"/>
  <c r="Q505" i="1"/>
  <c r="Q297" i="1"/>
  <c r="Q1516" i="1"/>
  <c r="Q493" i="1"/>
  <c r="Q674" i="1"/>
  <c r="Q481" i="1"/>
  <c r="Q971" i="1"/>
  <c r="Q521" i="1"/>
  <c r="Q298" i="1"/>
  <c r="Q427" i="1"/>
  <c r="Q432" i="1"/>
  <c r="Q1001" i="1"/>
  <c r="Q851" i="1"/>
  <c r="Q428" i="1"/>
  <c r="Q486" i="1"/>
  <c r="Q299" i="1"/>
  <c r="Q631" i="1"/>
  <c r="Q791" i="1"/>
  <c r="Q536" i="1"/>
  <c r="Q300" i="1"/>
  <c r="Q739" i="1"/>
  <c r="Q301" i="1"/>
  <c r="Q675" i="1"/>
  <c r="Q2818" i="1"/>
  <c r="Q3390" i="1"/>
  <c r="Q3869" i="1"/>
  <c r="Q2859" i="1"/>
  <c r="Q3790" i="1"/>
  <c r="Q3762" i="1"/>
  <c r="Q4036" i="1"/>
  <c r="Q2788" i="1"/>
  <c r="Q2826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302" i="1"/>
  <c r="Q303" i="1"/>
  <c r="Q304" i="1"/>
  <c r="Q825" i="1"/>
  <c r="Q305" i="1"/>
  <c r="Q306" i="1"/>
  <c r="Q946" i="1"/>
  <c r="Q639" i="1"/>
  <c r="Q307" i="1"/>
  <c r="Q308" i="1"/>
  <c r="Q309" i="1"/>
  <c r="Q1034" i="1"/>
  <c r="Q1580" i="1"/>
  <c r="Q310" i="1"/>
  <c r="Q1398" i="1"/>
  <c r="Q311" i="1"/>
  <c r="Q548" i="1"/>
  <c r="Q312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92" i="1"/>
  <c r="Q863" i="1"/>
  <c r="Q93" i="1"/>
  <c r="Q94" i="1"/>
  <c r="Q925" i="1"/>
  <c r="Q95" i="1"/>
  <c r="Q709" i="1"/>
  <c r="Q793" i="1"/>
  <c r="Q1078" i="1"/>
  <c r="Q897" i="1"/>
  <c r="Q700" i="1"/>
  <c r="Q96" i="1"/>
  <c r="Q97" i="1"/>
  <c r="Q98" i="1"/>
  <c r="Q99" i="1"/>
  <c r="Q100" i="1"/>
  <c r="Q101" i="1"/>
  <c r="Q102" i="1"/>
  <c r="Q635" i="1"/>
  <c r="Q823" i="1"/>
  <c r="Q1426" i="1"/>
  <c r="Q419" i="1"/>
  <c r="Q802" i="1"/>
  <c r="Q313" i="1"/>
  <c r="Q648" i="1"/>
  <c r="Q649" i="1"/>
  <c r="Q1096" i="1"/>
  <c r="Q1200" i="1"/>
  <c r="Q470" i="1"/>
  <c r="Q314" i="1"/>
  <c r="Q1031" i="1"/>
  <c r="Q650" i="1"/>
  <c r="Q315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16" i="1"/>
  <c r="Q1744" i="1"/>
  <c r="Q1063" i="1"/>
  <c r="Q1419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17" i="1"/>
  <c r="Q318" i="1"/>
  <c r="Q636" i="1"/>
  <c r="Q433" i="1"/>
  <c r="Q1429" i="1"/>
  <c r="Q560" i="1"/>
  <c r="Q854" i="1"/>
  <c r="Q882" i="1"/>
  <c r="Q436" i="1"/>
  <c r="Q788" i="1"/>
  <c r="Q1289" i="1"/>
  <c r="Q1679" i="1"/>
  <c r="Q732" i="1"/>
  <c r="Q319" i="1"/>
  <c r="Q852" i="1"/>
  <c r="Q1833" i="1"/>
  <c r="Q1753" i="1"/>
  <c r="Q2508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320" i="1"/>
  <c r="Q1272" i="1"/>
  <c r="Q1631" i="1"/>
  <c r="Q1682" i="1"/>
  <c r="Q1695" i="1"/>
  <c r="Q951" i="1"/>
  <c r="Q954" i="1"/>
  <c r="Q321" i="1"/>
  <c r="Q322" i="1"/>
  <c r="Q1453" i="1"/>
  <c r="Q1583" i="1"/>
  <c r="Q323" i="1"/>
  <c r="Q1858" i="1"/>
  <c r="Q1417" i="1"/>
  <c r="Q836" i="1"/>
  <c r="Q1459" i="1"/>
  <c r="Q1421" i="1"/>
  <c r="Q324" i="1"/>
  <c r="Q859" i="1"/>
  <c r="Q870" i="1"/>
  <c r="Q694" i="1"/>
  <c r="Q958" i="1"/>
  <c r="Q325" i="1"/>
  <c r="Q1055" i="1"/>
  <c r="Q899" i="1"/>
  <c r="Q1511" i="1"/>
  <c r="Q702" i="1"/>
  <c r="Q1414" i="1"/>
  <c r="Q326" i="1"/>
  <c r="Q327" i="1"/>
  <c r="Q660" i="1"/>
  <c r="Q1509" i="1"/>
  <c r="Q1148" i="1"/>
  <c r="Q1355" i="1"/>
  <c r="Q740" i="1"/>
  <c r="Q1669" i="1"/>
  <c r="Q1070" i="1"/>
  <c r="Q328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29" i="1"/>
  <c r="Q330" i="1"/>
  <c r="Q1282" i="1"/>
  <c r="Q1730" i="1"/>
  <c r="Q331" i="1"/>
  <c r="Q332" i="1"/>
  <c r="Q676" i="1"/>
  <c r="Q932" i="1"/>
  <c r="Q1202" i="1"/>
  <c r="Q333" i="1"/>
  <c r="Q1046" i="1"/>
  <c r="Q334" i="1"/>
  <c r="Q1813" i="1"/>
  <c r="Q1850" i="1"/>
  <c r="Q1245" i="1"/>
  <c r="Q1591" i="1"/>
  <c r="Q335" i="1"/>
  <c r="Q1035" i="1"/>
  <c r="Q1323" i="1"/>
  <c r="Q1732" i="1"/>
  <c r="Q777" i="1"/>
  <c r="Q542" i="1"/>
  <c r="Q1016" i="1"/>
  <c r="Q336" i="1"/>
  <c r="Q911" i="1"/>
  <c r="Q1601" i="1"/>
  <c r="Q1815" i="1"/>
  <c r="Q910" i="1"/>
  <c r="Q1521" i="1"/>
  <c r="Q1238" i="1"/>
  <c r="Q337" i="1"/>
  <c r="Q1780" i="1"/>
  <c r="Q1281" i="1"/>
  <c r="Q534" i="1"/>
  <c r="Q338" i="1"/>
  <c r="Q1434" i="1"/>
  <c r="Q1067" i="1"/>
  <c r="Q707" i="1"/>
  <c r="Q1649" i="1"/>
  <c r="Q339" i="1"/>
  <c r="Q1745" i="1"/>
  <c r="Q1584" i="1"/>
  <c r="Q766" i="1"/>
  <c r="Q1737" i="1"/>
  <c r="Q1258" i="1"/>
  <c r="Q651" i="1"/>
  <c r="Q340" i="1"/>
  <c r="Q1779" i="1"/>
  <c r="Q944" i="1"/>
  <c r="Q1131" i="1"/>
  <c r="Q1383" i="1"/>
  <c r="Q803" i="1"/>
  <c r="Q341" i="1"/>
  <c r="Q1236" i="1"/>
  <c r="Q1610" i="1"/>
  <c r="Q1234" i="1"/>
  <c r="Q1219" i="1"/>
  <c r="Q342" i="1"/>
  <c r="Q1885" i="1"/>
  <c r="Q883" i="1"/>
  <c r="Q494" i="1"/>
  <c r="Q872" i="1"/>
  <c r="Q1259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7" i="1"/>
  <c r="Q2177" i="1"/>
  <c r="Q3443" i="1"/>
  <c r="Q3524" i="1"/>
  <c r="Q2253" i="1"/>
  <c r="Q2435" i="1"/>
  <c r="Q2769" i="1"/>
  <c r="Q442" i="1"/>
  <c r="Q1605" i="1"/>
  <c r="Q343" i="1"/>
  <c r="Q933" i="1"/>
  <c r="Q344" i="1"/>
  <c r="Q610" i="1"/>
  <c r="Q1224" i="1"/>
  <c r="Q445" i="1"/>
  <c r="Q1106" i="1"/>
  <c r="Q345" i="1"/>
  <c r="Q1073" i="1"/>
  <c r="Q1357" i="1"/>
  <c r="Q641" i="1"/>
  <c r="Q103" i="1"/>
  <c r="Q1877" i="1"/>
  <c r="Q1554" i="1"/>
  <c r="Q1042" i="1"/>
  <c r="Q104" i="1"/>
  <c r="Q105" i="1"/>
  <c r="Q10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346" i="1"/>
  <c r="Q446" i="1"/>
  <c r="Q347" i="1"/>
  <c r="Q348" i="1"/>
  <c r="Q495" i="1"/>
  <c r="Q1150" i="1"/>
  <c r="Q642" i="1"/>
  <c r="Q349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50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51" i="1"/>
  <c r="Q1149" i="1"/>
  <c r="Q1869" i="1"/>
  <c r="Q611" i="1"/>
  <c r="Q730" i="1"/>
  <c r="Q556" i="1"/>
  <c r="Q467" i="1"/>
  <c r="Q834" i="1"/>
  <c r="Q1871" i="1"/>
  <c r="Q1897" i="1"/>
  <c r="Q434" i="1"/>
  <c r="Q107" i="1"/>
  <c r="Q1215" i="1"/>
  <c r="Q108" i="1"/>
  <c r="Q2861" i="1"/>
  <c r="Q884" i="1"/>
  <c r="Q1194" i="1"/>
  <c r="Q1537" i="1"/>
  <c r="Q532" i="1"/>
  <c r="Q2823" i="1"/>
  <c r="Q1641" i="1"/>
  <c r="Q1611" i="1"/>
  <c r="Q3436" i="1"/>
  <c r="Q1178" i="1"/>
  <c r="Q409" i="1"/>
  <c r="Q1277" i="1"/>
  <c r="Q917" i="1"/>
  <c r="Q1857" i="1"/>
  <c r="Q1020" i="1"/>
  <c r="Q410" i="1"/>
  <c r="Q1907" i="1"/>
  <c r="Q411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889" i="1"/>
  <c r="Q1474" i="1"/>
  <c r="Q352" i="1"/>
  <c r="Q1210" i="1"/>
  <c r="Q940" i="1"/>
  <c r="Q1461" i="1"/>
  <c r="Q353" i="1"/>
  <c r="Q1874" i="1"/>
  <c r="Q566" i="1"/>
  <c r="Q1452" i="1"/>
  <c r="Q751" i="1"/>
  <c r="Q1859" i="1"/>
  <c r="Q429" i="1"/>
  <c r="Q972" i="1"/>
  <c r="Q1864" i="1"/>
  <c r="Q1661" i="1"/>
  <c r="Q354" i="1"/>
  <c r="Q1184" i="1"/>
  <c r="Q355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56" i="1"/>
  <c r="Q414" i="1"/>
  <c r="Q531" i="1"/>
  <c r="Q1855" i="1"/>
  <c r="Q1595" i="1"/>
  <c r="Q1759" i="1"/>
  <c r="Q1223" i="1"/>
  <c r="Q1768" i="1"/>
  <c r="Q357" i="1"/>
  <c r="Q1725" i="1"/>
  <c r="Q1316" i="1"/>
  <c r="Q443" i="1"/>
  <c r="Q1284" i="1"/>
  <c r="Q358" i="1"/>
  <c r="Q1072" i="1"/>
  <c r="Q359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60" i="1"/>
  <c r="Q1701" i="1"/>
  <c r="Q1491" i="1"/>
  <c r="Q837" i="1"/>
  <c r="Q1623" i="1"/>
  <c r="Q1574" i="1"/>
  <c r="Q1599" i="1"/>
  <c r="Q1572" i="1"/>
  <c r="Q361" i="1"/>
  <c r="Q1056" i="1"/>
  <c r="Q362" i="1"/>
  <c r="Q363" i="1"/>
  <c r="Q1404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64" i="1"/>
  <c r="Q365" i="1"/>
  <c r="Q717" i="1"/>
  <c r="Q1878" i="1"/>
  <c r="Q935" i="1"/>
  <c r="Q1023" i="1"/>
  <c r="Q444" i="1"/>
  <c r="Q1916" i="1"/>
  <c r="Q1006" i="1"/>
  <c r="Q1209" i="1"/>
  <c r="Q1208" i="1"/>
  <c r="Q1368" i="1"/>
  <c r="Q366" i="1"/>
  <c r="Q1590" i="1"/>
  <c r="Q367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7" i="1"/>
  <c r="Q518" i="1"/>
  <c r="Q1547" i="1"/>
  <c r="Q1108" i="1"/>
  <c r="Q508" i="1"/>
  <c r="Q1271" i="1"/>
  <c r="Q1057" i="1"/>
  <c r="Q545" i="1"/>
  <c r="Q1568" i="1"/>
  <c r="Q1260" i="1"/>
  <c r="Q482" i="1"/>
  <c r="Q368" i="1"/>
  <c r="Q968" i="1"/>
  <c r="Q1686" i="1"/>
  <c r="Q812" i="1"/>
  <c r="Q1479" i="1"/>
  <c r="Q668" i="1"/>
  <c r="Q1186" i="1"/>
  <c r="Q1520" i="1"/>
  <c r="Q1119" i="1"/>
  <c r="Q109" i="1"/>
  <c r="Q110" i="1"/>
  <c r="Q111" i="1"/>
  <c r="Q112" i="1"/>
  <c r="Q1862" i="1"/>
  <c r="Q1249" i="1"/>
  <c r="Q561" i="1"/>
  <c r="Q113" i="1"/>
  <c r="Q1486" i="1"/>
  <c r="Q1251" i="1"/>
  <c r="Q114" i="1"/>
  <c r="Q115" i="1"/>
  <c r="Q116" i="1"/>
  <c r="Q117" i="1"/>
  <c r="Q118" i="1"/>
  <c r="Q1033" i="1"/>
  <c r="Q1688" i="1"/>
  <c r="Q1008" i="1"/>
  <c r="Q1556" i="1"/>
  <c r="Q1738" i="1"/>
  <c r="Q369" i="1"/>
  <c r="Q1625" i="1"/>
  <c r="Q1187" i="1"/>
  <c r="Q1261" i="1"/>
  <c r="Q1427" i="1"/>
  <c r="Q1563" i="1"/>
  <c r="Q1740" i="1"/>
  <c r="Q973" i="1"/>
  <c r="Q1275" i="1"/>
  <c r="Q892" i="1"/>
  <c r="Q1846" i="1"/>
  <c r="Q370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1" i="1"/>
  <c r="Q719" i="1"/>
  <c r="Q678" i="1"/>
  <c r="Q1037" i="1"/>
  <c r="Q1276" i="1"/>
  <c r="Q372" i="1"/>
  <c r="Q1360" i="1"/>
  <c r="Q1470" i="1"/>
  <c r="Q1526" i="1"/>
  <c r="Q1406" i="1"/>
  <c r="Q725" i="1"/>
  <c r="Q936" i="1"/>
  <c r="Q1485" i="1"/>
  <c r="Q1082" i="1"/>
  <c r="Q373" i="1"/>
  <c r="Q374" i="1"/>
  <c r="Q463" i="1"/>
  <c r="Q1539" i="1"/>
  <c r="Q1440" i="1"/>
  <c r="Q1824" i="1"/>
  <c r="Q375" i="1"/>
  <c r="Q1915" i="1"/>
  <c r="Q1473" i="1"/>
  <c r="Q613" i="1"/>
  <c r="Q690" i="1"/>
  <c r="Q913" i="1"/>
  <c r="Q376" i="1"/>
  <c r="Q1762" i="1"/>
  <c r="Q377" i="1"/>
  <c r="Q704" i="1"/>
  <c r="Q1168" i="1"/>
  <c r="Q1181" i="1"/>
  <c r="Q378" i="1"/>
  <c r="Q1540" i="1"/>
  <c r="Q831" i="1"/>
  <c r="Q416" i="1"/>
  <c r="Q595" i="1"/>
  <c r="Q379" i="1"/>
  <c r="Q380" i="1"/>
  <c r="Q1657" i="1"/>
  <c r="Q381" i="1"/>
  <c r="Q517" i="1"/>
  <c r="Q1735" i="1"/>
  <c r="Q1659" i="1"/>
  <c r="Q1011" i="1"/>
  <c r="Q772" i="1"/>
  <c r="Q1164" i="1"/>
  <c r="Q382" i="1"/>
  <c r="Q1307" i="1"/>
  <c r="Q1510" i="1"/>
  <c r="Q826" i="1"/>
  <c r="Q1655" i="1"/>
  <c r="Q1425" i="1"/>
  <c r="Q1342" i="1"/>
  <c r="Q579" i="1"/>
  <c r="Q918" i="1"/>
  <c r="Q1615" i="1"/>
  <c r="Q1908" i="1"/>
  <c r="Q1733" i="1"/>
  <c r="Q383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84" i="1"/>
  <c r="Q1217" i="1"/>
  <c r="Q1597" i="1"/>
  <c r="Q1278" i="1"/>
  <c r="Q451" i="1"/>
  <c r="Q705" i="1"/>
  <c r="Q1757" i="1"/>
  <c r="Q1552" i="1"/>
  <c r="Q385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1349" i="1"/>
  <c r="Q386" i="1"/>
  <c r="Q980" i="1"/>
  <c r="Q387" i="1"/>
  <c r="Q487" i="1"/>
  <c r="Q1502" i="1"/>
  <c r="Q945" i="1"/>
  <c r="Q1373" i="1"/>
  <c r="Q890" i="1"/>
  <c r="Q1553" i="1"/>
  <c r="Q893" i="1"/>
  <c r="Q1899" i="1"/>
  <c r="Q388" i="1"/>
  <c r="Q974" i="1"/>
  <c r="Q1262" i="1"/>
  <c r="Q389" i="1"/>
  <c r="Q1334" i="1"/>
  <c r="Q1697" i="1"/>
  <c r="Q390" i="1"/>
  <c r="Q1543" i="1"/>
  <c r="Q391" i="1"/>
  <c r="Q1327" i="1"/>
  <c r="Q1671" i="1"/>
  <c r="Q1009" i="1"/>
  <c r="Q1772" i="1"/>
  <c r="Q1838" i="1"/>
  <c r="Q1449" i="1"/>
  <c r="Q1471" i="1"/>
  <c r="Q1881" i="1"/>
  <c r="Q1728" i="1"/>
  <c r="Q773" i="1"/>
  <c r="Q683" i="1"/>
  <c r="Q392" i="1"/>
  <c r="Q1775" i="1"/>
  <c r="Q509" i="1"/>
  <c r="Q1362" i="1"/>
  <c r="Q1075" i="1"/>
  <c r="Q1567" i="1"/>
  <c r="Q585" i="1"/>
  <c r="Q573" i="1"/>
  <c r="Q393" i="1"/>
  <c r="Q1776" i="1"/>
  <c r="Q1634" i="1"/>
  <c r="Q394" i="1"/>
  <c r="Q1564" i="1"/>
  <c r="Q1863" i="1"/>
  <c r="Q1637" i="1"/>
  <c r="Q1110" i="1"/>
  <c r="Q1109" i="1"/>
  <c r="Q1137" i="1"/>
  <c r="Q395" i="1"/>
  <c r="Q1099" i="1"/>
  <c r="Q999" i="1"/>
  <c r="Q1586" i="1"/>
  <c r="Q841" i="1"/>
  <c r="Q652" i="1"/>
  <c r="Q1882" i="1"/>
  <c r="Q937" i="1"/>
  <c r="Q1752" i="1"/>
  <c r="Q1550" i="1"/>
  <c r="Q396" i="1"/>
  <c r="Q764" i="1"/>
  <c r="Q947" i="1"/>
  <c r="Q1683" i="1"/>
  <c r="Q1705" i="1"/>
  <c r="Q397" i="1"/>
  <c r="Q1378" i="1"/>
  <c r="Q398" i="1"/>
  <c r="Q653" i="1"/>
  <c r="Q399" i="1"/>
  <c r="Q1538" i="1"/>
  <c r="Q1058" i="1"/>
  <c r="Q1628" i="1"/>
  <c r="Q742" i="1"/>
  <c r="Q720" i="1"/>
  <c r="Q1240" i="1"/>
  <c r="Q400" i="1"/>
  <c r="Q1432" i="1"/>
  <c r="Q1242" i="1"/>
  <c r="Q1163" i="1"/>
  <c r="Q1481" i="1"/>
  <c r="Q499" i="1"/>
  <c r="Q1093" i="1"/>
  <c r="Q1770" i="1"/>
  <c r="Q1122" i="1"/>
  <c r="Q1450" i="1"/>
  <c r="Q401" i="1"/>
  <c r="Q402" i="1"/>
  <c r="Q955" i="1"/>
  <c r="Q403" i="1"/>
  <c r="Q404" i="1"/>
  <c r="Q1691" i="1"/>
  <c r="Q1407" i="1"/>
  <c r="Q1622" i="1"/>
  <c r="Q1329" i="1"/>
  <c r="Q1902" i="1"/>
  <c r="Q1062" i="1"/>
  <c r="Q1050" i="1"/>
  <c r="Q405" i="1"/>
  <c r="Q1704" i="1"/>
  <c r="Q1157" i="1"/>
  <c r="Q546" i="1"/>
  <c r="Q680" i="1"/>
  <c r="Q3562" i="1"/>
  <c r="E2" i="6" l="1"/>
  <c r="G2" i="6" s="1"/>
  <c r="E10" i="6"/>
  <c r="F10" i="6" s="1"/>
  <c r="E6" i="6"/>
  <c r="F6" i="6" s="1"/>
  <c r="E13" i="6"/>
  <c r="H13" i="6" s="1"/>
  <c r="E9" i="6"/>
  <c r="G9" i="6" s="1"/>
  <c r="E5" i="6"/>
  <c r="F5" i="6" s="1"/>
  <c r="E12" i="6"/>
  <c r="F12" i="6" s="1"/>
  <c r="E8" i="6"/>
  <c r="F8" i="6" s="1"/>
  <c r="E4" i="6"/>
  <c r="G4" i="6" s="1"/>
  <c r="E11" i="6"/>
  <c r="H11" i="6" s="1"/>
  <c r="E7" i="6"/>
  <c r="H7" i="6" s="1"/>
  <c r="E3" i="6"/>
  <c r="G3" i="6" s="1"/>
  <c r="H9" i="6" l="1"/>
  <c r="G11" i="6"/>
  <c r="H12" i="6"/>
  <c r="G8" i="6"/>
  <c r="F4" i="6"/>
  <c r="H3" i="6"/>
  <c r="F3" i="6"/>
  <c r="F11" i="6"/>
  <c r="H5" i="6"/>
  <c r="F13" i="6"/>
  <c r="H8" i="6"/>
  <c r="G12" i="6"/>
  <c r="H6" i="6"/>
  <c r="G5" i="6"/>
  <c r="H10" i="6"/>
  <c r="F9" i="6"/>
  <c r="H4" i="6"/>
  <c r="G6" i="6"/>
  <c r="G7" i="6"/>
  <c r="H2" i="6"/>
  <c r="F7" i="6"/>
  <c r="G13" i="6"/>
  <c r="G10" i="6"/>
  <c r="F2" i="6"/>
</calcChain>
</file>

<file path=xl/sharedStrings.xml><?xml version="1.0" encoding="utf-8"?>
<sst xmlns="http://schemas.openxmlformats.org/spreadsheetml/2006/main" count="28559" uniqueCount="8409">
  <si>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</si>
  <si>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</si>
  <si>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</si>
  <si>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</si>
  <si>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</si>
  <si>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</si>
  <si>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</si>
  <si>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</si>
  <si>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</si>
  <si>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</si>
  <si>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</si>
  <si>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</si>
  <si>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</si>
  <si>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</si>
  <si>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</si>
  <si>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</si>
  <si>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</si>
  <si>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</si>
  <si>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</si>
  <si>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</si>
  <si>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</si>
  <si>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</si>
  <si>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</si>
  <si>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</si>
  <si>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</si>
  <si>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</si>
  <si>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</si>
  <si>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</si>
  <si>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</si>
  <si>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</si>
  <si>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</si>
  <si>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</si>
  <si>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</si>
  <si>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</si>
  <si>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</si>
  <si>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</si>
  <si>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</si>
  <si>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</si>
  <si>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</si>
  <si>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</si>
  <si>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</si>
  <si>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</si>
  <si>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</si>
  <si>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</si>
  <si>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</si>
  <si>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</si>
  <si>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</si>
  <si>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</si>
  <si>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</si>
  <si>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</si>
  <si>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</si>
  <si>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</si>
  <si>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</si>
  <si>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</si>
  <si>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</si>
  <si>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</si>
  <si>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</si>
  <si>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</si>
  <si>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</si>
  <si>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</si>
  <si>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</si>
  <si>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</si>
  <si>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</si>
  <si>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</si>
  <si>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</si>
  <si>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</si>
  <si>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</si>
  <si>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</si>
  <si>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</si>
  <si>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</si>
  <si>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</si>
  <si>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</si>
  <si>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</si>
  <si>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</si>
  <si>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</si>
  <si>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</si>
  <si>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</si>
  <si>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</si>
  <si>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</si>
  <si>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</si>
  <si>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</si>
  <si>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</si>
  <si>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</si>
  <si>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</si>
  <si>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</si>
  <si>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</si>
  <si>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</si>
  <si>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</si>
  <si>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</si>
  <si>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</si>
  <si>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</si>
  <si>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</si>
  <si>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</si>
  <si>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</si>
  <si>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</si>
  <si>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</si>
  <si>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</si>
  <si>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</si>
  <si>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</si>
  <si>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</si>
  <si>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</si>
  <si>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</si>
  <si>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</si>
  <si>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</si>
  <si>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</si>
  <si>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</si>
  <si>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</si>
  <si>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</si>
  <si>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</si>
  <si>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</si>
  <si>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</si>
  <si>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</si>
  <si>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</si>
  <si>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</si>
  <si>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</si>
  <si>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</si>
  <si>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</si>
  <si>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</si>
  <si>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</si>
  <si>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</si>
  <si>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</si>
  <si>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</si>
  <si>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</si>
  <si>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</si>
  <si>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</si>
  <si>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</si>
  <si>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</si>
  <si>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</si>
  <si>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</si>
  <si>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</si>
  <si>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</si>
  <si>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</si>
  <si>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</si>
  <si>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</si>
  <si>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</si>
  <si>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</si>
  <si>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</si>
  <si>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</si>
  <si>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</si>
  <si>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</si>
  <si>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</si>
  <si>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</si>
  <si>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</si>
  <si>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</si>
  <si>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</si>
  <si>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</si>
  <si>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</si>
  <si>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</si>
  <si>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</si>
  <si>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</si>
  <si>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</si>
  <si>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</si>
  <si>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</si>
  <si>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</si>
  <si>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</si>
  <si>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</si>
  <si>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</si>
  <si>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</si>
  <si>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</si>
  <si>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</si>
  <si>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</si>
  <si>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</si>
  <si>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</si>
  <si>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</si>
  <si>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</si>
  <si>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</si>
  <si>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</si>
  <si>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</si>
  <si>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</si>
  <si>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</si>
  <si>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</si>
  <si>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</si>
  <si>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</si>
  <si>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</si>
  <si>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</si>
  <si>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</si>
  <si>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</si>
  <si>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</si>
  <si>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</si>
  <si>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</si>
  <si>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</si>
  <si>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</si>
  <si>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</si>
  <si>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</si>
  <si>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</si>
  <si>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</si>
  <si>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</si>
  <si>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</si>
  <si>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</si>
  <si>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</si>
  <si>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</si>
  <si>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</si>
  <si>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</si>
  <si>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</si>
  <si>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</si>
  <si>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</si>
  <si>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</si>
  <si>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</si>
  <si>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</si>
  <si>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</si>
  <si>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</si>
  <si>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</si>
  <si>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</si>
  <si>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</si>
  <si>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</si>
  <si>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</si>
  <si>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</si>
  <si>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</si>
  <si>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</si>
  <si>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</si>
  <si>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</si>
  <si>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</si>
  <si>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</si>
  <si>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</si>
  <si>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</si>
  <si>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</si>
  <si>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</si>
  <si>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</si>
  <si>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</si>
  <si>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</si>
  <si>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</si>
  <si>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</si>
  <si>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</si>
  <si>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</si>
  <si>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</si>
  <si>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</si>
  <si>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</si>
  <si>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</si>
  <si>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</si>
  <si>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</si>
  <si>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</si>
  <si>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</si>
  <si>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</si>
  <si>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</si>
  <si>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</si>
  <si>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</si>
  <si>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</si>
  <si>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</si>
  <si>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</si>
  <si>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</si>
  <si>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</si>
  <si>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</si>
  <si>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</si>
  <si>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</si>
  <si>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</si>
  <si>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</si>
  <si>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</si>
  <si>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</si>
  <si>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</si>
  <si>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</si>
  <si>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</si>
  <si>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</si>
  <si>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</si>
  <si>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</si>
  <si>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</si>
  <si>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</si>
  <si>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</si>
  <si>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</si>
  <si>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</si>
  <si>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</si>
  <si>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</si>
  <si>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</si>
  <si>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</si>
  <si>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</si>
  <si>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</si>
  <si>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</si>
  <si>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</si>
  <si>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</si>
  <si>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</si>
  <si>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</si>
  <si>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</si>
  <si>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</si>
  <si>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</si>
  <si>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</si>
  <si>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</si>
  <si>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</si>
  <si>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</si>
  <si>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</si>
  <si>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</si>
  <si>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</si>
  <si>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</si>
  <si>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</si>
  <si>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</si>
  <si>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</si>
  <si>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</si>
  <si>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</si>
  <si>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</si>
  <si>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</si>
  <si>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</si>
  <si>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</si>
  <si>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</si>
  <si>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</si>
  <si>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</si>
  <si>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</si>
  <si>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</si>
  <si>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</si>
  <si>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</si>
  <si>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</si>
  <si>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</si>
  <si>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</si>
  <si>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</si>
  <si>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</si>
  <si>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</si>
  <si>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</si>
  <si>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</si>
  <si>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</si>
  <si>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</si>
  <si>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</si>
  <si>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</si>
  <si>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</si>
  <si>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</si>
  <si>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</si>
  <si>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</si>
  <si>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</si>
  <si>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</si>
  <si>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</si>
  <si>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</si>
  <si>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</si>
  <si>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</si>
  <si>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</si>
  <si>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</si>
  <si>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</si>
  <si>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</si>
  <si>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</si>
  <si>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</si>
  <si>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</si>
  <si>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</si>
  <si>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</si>
  <si>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</si>
  <si>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</si>
  <si>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</si>
  <si>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</si>
  <si>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</si>
  <si>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</si>
  <si>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</si>
  <si>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</si>
  <si>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</si>
  <si>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</si>
  <si>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</si>
  <si>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</si>
  <si>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</si>
  <si>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</si>
  <si>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</si>
  <si>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</si>
  <si>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</si>
  <si>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</si>
  <si>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</si>
  <si>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</si>
  <si>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</si>
  <si>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</si>
  <si>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</si>
  <si>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</si>
  <si>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</si>
  <si>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</si>
  <si>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</si>
  <si>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</si>
  <si>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</si>
  <si>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</si>
  <si>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</si>
  <si>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</si>
  <si>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</si>
  <si>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</si>
  <si>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</si>
  <si>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</si>
  <si>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</si>
  <si>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</si>
  <si>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</si>
  <si>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</si>
  <si>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</si>
  <si>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</si>
  <si>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</si>
  <si>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</si>
  <si>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</si>
  <si>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</si>
  <si>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</si>
  <si>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</si>
  <si>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</si>
  <si>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</si>
  <si>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</si>
  <si>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</si>
  <si>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</si>
  <si>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</si>
  <si>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</si>
  <si>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</si>
  <si>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</si>
  <si>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</si>
  <si>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</si>
  <si>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</si>
  <si>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</si>
  <si>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</si>
  <si>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</si>
  <si>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</si>
  <si>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</si>
  <si>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</si>
  <si>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</si>
  <si>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</si>
  <si>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</si>
  <si>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</si>
  <si>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</si>
  <si>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</si>
  <si>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</si>
  <si>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</si>
  <si>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</si>
  <si>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</si>
  <si>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</si>
  <si>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</si>
  <si>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</si>
  <si>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</si>
  <si>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</si>
  <si>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</si>
  <si>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</si>
  <si>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</si>
  <si>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</si>
  <si>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</si>
  <si>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</si>
  <si>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</si>
  <si>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</si>
  <si>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</si>
  <si>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</si>
  <si>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</si>
  <si>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</si>
  <si>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</si>
  <si>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</si>
  <si>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</si>
  <si>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</si>
  <si>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</si>
  <si>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</si>
  <si>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</si>
  <si>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</si>
  <si>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</si>
  <si>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</si>
  <si>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</si>
  <si>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</si>
  <si>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</si>
  <si>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</si>
  <si>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</si>
  <si>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</si>
  <si>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</si>
  <si>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</si>
  <si>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</si>
  <si>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</si>
  <si>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</si>
  <si>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</si>
  <si>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</si>
  <si>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</si>
  <si>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</si>
  <si>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</si>
  <si>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</si>
  <si>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</si>
  <si>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</si>
  <si>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</si>
  <si>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</si>
  <si>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</si>
  <si>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</si>
  <si>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</si>
  <si>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</si>
  <si>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</si>
  <si>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</si>
  <si>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</si>
  <si>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</si>
  <si>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</si>
  <si>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</si>
  <si>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</si>
  <si>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</si>
  <si>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</si>
  <si>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</si>
  <si>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</si>
  <si>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</si>
  <si>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</si>
  <si>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</si>
  <si>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</si>
  <si>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</si>
  <si>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</si>
  <si>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</si>
  <si>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</si>
  <si>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</si>
  <si>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</si>
  <si>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</si>
  <si>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</si>
  <si>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</si>
  <si>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</si>
  <si>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</si>
  <si>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</si>
  <si>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</si>
  <si>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</si>
  <si>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</si>
  <si>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</si>
  <si>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</si>
  <si>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</si>
  <si>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</si>
  <si>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</si>
  <si>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</si>
  <si>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</si>
  <si>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</si>
  <si>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</si>
  <si>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</si>
  <si>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</si>
  <si>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</si>
  <si>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</si>
  <si>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</si>
  <si>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</si>
  <si>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</si>
  <si>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</si>
  <si>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</si>
  <si>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</si>
  <si>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</si>
  <si>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</si>
  <si>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</si>
  <si>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</si>
  <si>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</si>
  <si>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</si>
  <si>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</si>
  <si>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</si>
  <si>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</si>
  <si>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</si>
  <si>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</si>
  <si>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</si>
  <si>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</si>
  <si>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</si>
  <si>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</si>
  <si>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</si>
  <si>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</si>
  <si>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</si>
  <si>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</si>
  <si>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</si>
  <si>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</si>
  <si>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</si>
  <si>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</si>
  <si>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</si>
  <si>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</si>
  <si>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</si>
  <si>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</si>
  <si>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</si>
  <si>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</si>
  <si>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</si>
  <si>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</si>
  <si>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</si>
  <si>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</si>
  <si>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</si>
  <si>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</si>
  <si>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</si>
  <si>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</si>
  <si>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</si>
  <si>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</si>
  <si>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</si>
  <si>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</si>
  <si>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</si>
  <si>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</si>
  <si>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</si>
  <si>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</si>
  <si>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</si>
  <si>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</si>
  <si>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</si>
  <si>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</si>
  <si>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</si>
  <si>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</si>
  <si>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</si>
  <si>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</si>
  <si>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</si>
  <si>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</si>
  <si>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</si>
  <si>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</si>
  <si>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</si>
  <si>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</si>
  <si>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</si>
  <si>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</si>
  <si>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</si>
  <si>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</si>
  <si>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</si>
  <si>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</si>
  <si>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</si>
  <si>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</si>
  <si>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</si>
  <si>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</si>
  <si>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</si>
  <si>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</si>
  <si>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</si>
  <si>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</si>
  <si>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</si>
  <si>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</si>
  <si>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</si>
  <si>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</si>
  <si>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</si>
  <si>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</si>
  <si>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</si>
  <si>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</si>
  <si>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</si>
  <si>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</si>
  <si>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</si>
  <si>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</si>
  <si>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</si>
  <si>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</si>
  <si>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</si>
  <si>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</si>
  <si>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</si>
  <si>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</si>
  <si>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</si>
  <si>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</si>
  <si>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</si>
  <si>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</si>
  <si>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</si>
  <si>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</si>
  <si>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</si>
  <si>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</si>
  <si>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</si>
  <si>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</si>
  <si>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</si>
  <si>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</si>
  <si>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</si>
  <si>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</si>
  <si>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</si>
  <si>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</si>
  <si>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</si>
  <si>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</si>
  <si>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</si>
  <si>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</si>
  <si>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</si>
  <si>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</si>
  <si>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</si>
  <si>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</si>
  <si>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</si>
  <si>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</si>
  <si>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</si>
  <si>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</si>
  <si>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</si>
  <si>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</si>
  <si>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</si>
  <si>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</si>
  <si>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</si>
  <si>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</si>
  <si>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</si>
  <si>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</si>
  <si>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</si>
  <si>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</si>
  <si>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</si>
  <si>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</si>
  <si>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</si>
  <si>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</si>
  <si>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</si>
  <si>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</si>
  <si>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</si>
  <si>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</si>
  <si>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</si>
  <si>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</si>
  <si>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</si>
  <si>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</si>
  <si>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</si>
  <si>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</si>
  <si>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</si>
  <si>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</si>
  <si>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</si>
  <si>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</si>
  <si>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</si>
  <si>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</si>
  <si>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</si>
  <si>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</si>
  <si>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</si>
  <si>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</si>
  <si>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</si>
  <si>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</si>
  <si>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</si>
  <si>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</si>
  <si>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</si>
  <si>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</si>
  <si>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</si>
  <si>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</si>
  <si>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</si>
  <si>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</si>
  <si>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</si>
  <si>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</si>
  <si>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</si>
  <si>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</si>
  <si>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</si>
  <si>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</si>
  <si>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</si>
  <si>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</si>
  <si>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</si>
  <si>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</si>
  <si>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</si>
  <si>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</si>
  <si>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</si>
  <si>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</si>
  <si>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</si>
  <si>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</si>
  <si>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</si>
  <si>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</si>
  <si>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</si>
  <si>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</si>
  <si>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</si>
  <si>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</si>
  <si>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</si>
  <si>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</si>
  <si>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</si>
  <si>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</si>
  <si>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</si>
  <si>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</si>
  <si>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</si>
  <si>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</si>
  <si>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</si>
  <si>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</si>
  <si>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</si>
  <si>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</si>
  <si>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</si>
  <si>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</si>
  <si>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</si>
  <si>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</si>
  <si>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</si>
  <si>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</si>
  <si>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</si>
  <si>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</si>
  <si>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</si>
  <si>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</si>
  <si>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</si>
  <si>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</si>
  <si>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</si>
  <si>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</si>
  <si>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</si>
  <si>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</si>
  <si>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</si>
  <si>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</si>
  <si>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</si>
  <si>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</si>
  <si>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</si>
  <si>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</si>
  <si>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</si>
  <si>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</si>
  <si>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</si>
  <si>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</si>
  <si>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</si>
  <si>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</si>
  <si>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</si>
  <si>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</si>
  <si>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</si>
  <si>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</si>
  <si>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</si>
  <si>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</si>
  <si>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</si>
  <si>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</si>
  <si>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</si>
  <si>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</si>
  <si>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</si>
  <si>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</si>
  <si>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</si>
  <si>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</si>
  <si>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</si>
  <si>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</si>
  <si>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</si>
  <si>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</si>
  <si>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</si>
  <si>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</si>
  <si>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</si>
  <si>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</si>
  <si>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</si>
  <si>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</si>
  <si>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</si>
  <si>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</si>
  <si>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</si>
  <si>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</si>
  <si>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</si>
  <si>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</si>
  <si>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</si>
  <si>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</si>
  <si>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</si>
  <si>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</si>
  <si>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</si>
  <si>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</si>
  <si>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</si>
  <si>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</si>
  <si>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</si>
  <si>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</si>
  <si>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</si>
  <si>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</si>
  <si>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</si>
  <si>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</si>
  <si>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</si>
  <si>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</si>
  <si>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</si>
  <si>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</si>
  <si>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</si>
  <si>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</si>
  <si>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</si>
  <si>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</si>
  <si>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</si>
  <si>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</si>
  <si>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</si>
  <si>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</si>
  <si>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</si>
  <si>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</si>
  <si>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</si>
  <si>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</si>
  <si>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</si>
  <si>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</si>
  <si>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</si>
  <si>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</si>
  <si>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</si>
  <si>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</si>
  <si>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</si>
  <si>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</si>
  <si>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</si>
  <si>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</si>
  <si>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</si>
  <si>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</si>
  <si>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</si>
  <si>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</si>
  <si>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</si>
  <si>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</si>
  <si>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</si>
  <si>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</si>
  <si>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</si>
  <si>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</si>
  <si>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</si>
  <si>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</si>
  <si>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</si>
  <si>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</si>
  <si>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</si>
  <si>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</si>
  <si>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</si>
  <si>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</si>
  <si>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</si>
  <si>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</si>
  <si>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</si>
  <si>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</si>
  <si>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</si>
  <si>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</si>
  <si>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</si>
  <si>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</si>
  <si>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</si>
  <si>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</si>
  <si>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</si>
  <si>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</si>
  <si>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</si>
  <si>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</si>
  <si>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</si>
  <si>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</si>
  <si>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</si>
  <si>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</si>
  <si>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</si>
  <si>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</si>
  <si>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</si>
  <si>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</si>
  <si>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</si>
  <si>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</si>
  <si>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</si>
  <si>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</si>
  <si>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</si>
  <si>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</si>
  <si>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</si>
  <si>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</si>
  <si>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</si>
  <si>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</si>
  <si>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</si>
  <si>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</si>
  <si>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</si>
  <si>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</si>
  <si>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</si>
  <si>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</si>
  <si>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</si>
  <si>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</si>
  <si>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</si>
  <si>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</si>
  <si>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</si>
  <si>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</si>
  <si>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</si>
  <si>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</si>
  <si>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</si>
  <si>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</si>
  <si>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</si>
  <si>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</si>
  <si>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</si>
  <si>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</si>
  <si>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</si>
  <si>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</si>
  <si>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</si>
  <si>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</si>
  <si>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</si>
  <si>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</si>
  <si>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</si>
  <si>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</si>
  <si>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</si>
  <si>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</si>
  <si>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</si>
  <si>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</si>
  <si>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</si>
  <si>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</si>
  <si>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</si>
  <si>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</si>
  <si>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</si>
  <si>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</si>
  <si>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</si>
  <si>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</si>
  <si>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</si>
  <si>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</si>
  <si>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</si>
  <si>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</si>
  <si>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</si>
  <si>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</si>
  <si>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</si>
  <si>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</si>
  <si>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</si>
  <si>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</si>
  <si>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</si>
  <si>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</si>
  <si>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</si>
  <si>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</si>
  <si>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</si>
  <si>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</si>
  <si>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</si>
  <si>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</si>
  <si>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</si>
  <si>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</si>
  <si>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</si>
  <si>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</si>
  <si>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</si>
  <si>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</si>
  <si>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</si>
  <si>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</si>
  <si>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</si>
  <si>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</si>
  <si>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</si>
  <si>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</si>
  <si>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</si>
  <si>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</si>
  <si>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</si>
  <si>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</si>
  <si>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</si>
  <si>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</si>
  <si>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</si>
  <si>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</si>
  <si>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</si>
  <si>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</si>
  <si>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</si>
  <si>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</si>
  <si>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</si>
  <si>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</si>
  <si>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</si>
  <si>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</si>
  <si>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</si>
  <si>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</si>
  <si>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</si>
  <si>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</si>
  <si>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</si>
  <si>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</si>
  <si>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</si>
  <si>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</si>
  <si>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</si>
  <si>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</si>
  <si>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</si>
  <si>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</si>
  <si>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</si>
  <si>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</si>
  <si>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</si>
  <si>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</si>
  <si>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</si>
  <si>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</si>
  <si>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</si>
  <si>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</si>
  <si>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</si>
  <si>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</si>
  <si>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</si>
  <si>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</si>
  <si>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</si>
  <si>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</si>
  <si>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</si>
  <si>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</si>
  <si>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</si>
  <si>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</si>
  <si>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</si>
  <si>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</si>
  <si>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</si>
  <si>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</si>
  <si>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</si>
  <si>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</si>
  <si>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</si>
  <si>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</si>
  <si>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</si>
  <si>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</si>
  <si>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</si>
  <si>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</si>
  <si>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</si>
  <si>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</si>
  <si>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</si>
  <si>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</si>
  <si>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</si>
  <si>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</si>
  <si>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</si>
  <si>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</si>
  <si>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</si>
  <si>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</si>
  <si>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</si>
  <si>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</si>
  <si>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</si>
  <si>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</si>
  <si>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</si>
  <si>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</si>
  <si>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</si>
  <si>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</si>
  <si>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</si>
  <si>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</si>
  <si>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</si>
  <si>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</si>
  <si>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</si>
  <si>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</si>
  <si>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</si>
  <si>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</si>
  <si>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</si>
  <si>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</si>
  <si>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</si>
  <si>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</si>
  <si>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</si>
  <si>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</si>
  <si>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</si>
  <si>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</si>
  <si>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</si>
  <si>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</si>
  <si>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</si>
  <si>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</si>
  <si>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</si>
  <si>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</si>
  <si>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</si>
  <si>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</si>
  <si>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</si>
  <si>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</si>
  <si>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</si>
  <si>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</si>
  <si>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</si>
  <si>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</si>
  <si>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</si>
  <si>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</si>
  <si>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</si>
  <si>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</si>
  <si>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</si>
  <si>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</si>
  <si>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</si>
  <si>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</si>
  <si>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</si>
  <si>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</si>
  <si>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</si>
  <si>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</si>
  <si>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</si>
  <si>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</si>
  <si>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</si>
  <si>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</si>
  <si>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</si>
  <si>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</si>
  <si>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</si>
  <si>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</si>
  <si>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</si>
  <si>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</si>
  <si>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</si>
  <si>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</si>
  <si>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</si>
  <si>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</si>
  <si>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</si>
  <si>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</si>
  <si>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</si>
  <si>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</si>
  <si>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</si>
  <si>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</si>
  <si>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</si>
  <si>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</si>
  <si>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</si>
  <si>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</si>
  <si>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</si>
  <si>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</si>
  <si>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</si>
  <si>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</si>
  <si>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</si>
  <si>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</si>
  <si>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</si>
  <si>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</si>
  <si>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</si>
  <si>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</si>
  <si>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</si>
  <si>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</si>
  <si>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</si>
  <si>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</si>
  <si>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</si>
  <si>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</si>
  <si>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</si>
  <si>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</si>
  <si>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</si>
  <si>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</si>
  <si>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</si>
  <si>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</si>
  <si>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</si>
  <si>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</si>
  <si>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</si>
  <si>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</si>
  <si>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</si>
  <si>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</si>
  <si>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</si>
  <si>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</si>
  <si>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</si>
  <si>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</si>
  <si>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</si>
  <si>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</si>
  <si>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</si>
  <si>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</si>
  <si>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</si>
  <si>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</si>
  <si>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</si>
  <si>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</si>
  <si>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</si>
  <si>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</si>
  <si>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</si>
  <si>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</si>
  <si>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</si>
  <si>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</si>
  <si>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</si>
  <si>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</si>
  <si>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</si>
  <si>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</si>
  <si>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</si>
  <si>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</si>
  <si>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</si>
  <si>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</si>
  <si>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</si>
  <si>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</si>
  <si>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</si>
  <si>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</si>
  <si>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</si>
  <si>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</si>
  <si>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</si>
  <si>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</si>
  <si>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</si>
  <si>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</si>
  <si>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</si>
  <si>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</si>
  <si>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</si>
  <si>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</si>
  <si>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</si>
  <si>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</si>
  <si>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</si>
  <si>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</si>
  <si>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</si>
  <si>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</si>
  <si>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</si>
  <si>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</si>
  <si>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</si>
  <si>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</si>
  <si>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</si>
  <si>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</si>
  <si>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</si>
  <si>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</si>
  <si>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</si>
  <si>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</si>
  <si>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</si>
  <si>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</si>
  <si>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</si>
  <si>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</si>
  <si>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</si>
  <si>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</si>
  <si>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</si>
  <si>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</si>
  <si>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</si>
  <si>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</si>
  <si>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</si>
  <si>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</si>
  <si>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</si>
  <si>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</si>
  <si>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</si>
  <si>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</si>
  <si>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</si>
  <si>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</si>
  <si>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</si>
  <si>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</si>
  <si>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</si>
  <si>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</si>
  <si>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</si>
  <si>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</si>
  <si>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</si>
  <si>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</si>
  <si>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</si>
  <si>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</si>
  <si>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</si>
  <si>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</si>
  <si>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</si>
  <si>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</si>
  <si>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</si>
  <si>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</si>
  <si>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</si>
  <si>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</si>
  <si>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</si>
  <si>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</si>
  <si>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</si>
  <si>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</si>
  <si>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</si>
  <si>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</si>
  <si>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</si>
  <si>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</si>
  <si>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</si>
  <si>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</si>
  <si>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</si>
  <si>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</si>
  <si>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</si>
  <si>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</si>
  <si>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</si>
  <si>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</si>
  <si>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</si>
  <si>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</si>
  <si>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</si>
  <si>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</si>
  <si>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</si>
  <si>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</si>
  <si>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</si>
  <si>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</si>
  <si>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</si>
  <si>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</si>
  <si>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</si>
  <si>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</si>
  <si>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</si>
  <si>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</si>
  <si>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</si>
  <si>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</si>
  <si>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</si>
  <si>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</si>
  <si>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</si>
  <si>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</si>
  <si>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</si>
  <si>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</si>
  <si>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</si>
  <si>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</si>
  <si>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</si>
  <si>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</si>
  <si>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</si>
  <si>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</si>
  <si>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</si>
  <si>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</si>
  <si>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</si>
  <si>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</si>
  <si>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</si>
  <si>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</si>
  <si>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</si>
  <si>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</si>
  <si>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</si>
  <si>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</si>
  <si>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</si>
  <si>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</si>
  <si>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</si>
  <si>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</si>
  <si>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</si>
  <si>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</si>
  <si>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</si>
  <si>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</si>
  <si>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</si>
  <si>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</si>
  <si>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</si>
  <si>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</si>
  <si>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</si>
  <si>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</si>
  <si>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</si>
  <si>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</si>
  <si>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</si>
  <si>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</si>
  <si>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</si>
  <si>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</si>
  <si>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</si>
  <si>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</si>
  <si>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</si>
  <si>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</si>
  <si>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</si>
  <si>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</si>
  <si>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</si>
  <si>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</si>
  <si>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</si>
  <si>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</si>
  <si>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</si>
  <si>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</si>
  <si>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</si>
  <si>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</si>
  <si>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</si>
  <si>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</si>
  <si>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</si>
  <si>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</si>
  <si>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</si>
  <si>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</si>
  <si>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</si>
  <si>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</si>
  <si>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</si>
  <si>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</si>
  <si>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</si>
  <si>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</si>
  <si>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</si>
  <si>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</si>
  <si>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</si>
  <si>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</si>
  <si>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</si>
  <si>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</si>
  <si>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</si>
  <si>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</si>
  <si>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</si>
  <si>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</si>
  <si>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</si>
  <si>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</si>
  <si>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</si>
  <si>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</si>
  <si>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</si>
  <si>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</si>
  <si>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</si>
  <si>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</si>
  <si>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</si>
  <si>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</si>
  <si>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</si>
  <si>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</si>
  <si>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</si>
  <si>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</si>
  <si>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</si>
  <si>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</si>
  <si>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</si>
  <si>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</si>
  <si>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</si>
  <si>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</si>
  <si>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</si>
  <si>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</si>
  <si>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</si>
  <si>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</si>
  <si>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</si>
  <si>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</si>
  <si>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</si>
  <si>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</si>
  <si>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</si>
  <si>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</si>
  <si>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</si>
  <si>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</si>
  <si>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</si>
  <si>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</si>
  <si>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</si>
  <si>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</si>
  <si>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</si>
  <si>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</si>
  <si>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</si>
  <si>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</si>
  <si>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</si>
  <si>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</si>
  <si>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</si>
  <si>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</si>
  <si>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</si>
  <si>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</si>
  <si>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</si>
  <si>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</si>
  <si>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</si>
  <si>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</si>
  <si>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</si>
  <si>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</si>
  <si>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</si>
  <si>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</si>
  <si>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</si>
  <si>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</si>
  <si>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</si>
  <si>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</si>
  <si>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</si>
  <si>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</si>
  <si>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</si>
  <si>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</si>
  <si>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</si>
  <si>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</si>
  <si>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</si>
  <si>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</si>
  <si>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</si>
  <si>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</si>
  <si>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</si>
  <si>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</si>
  <si>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</si>
  <si>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</si>
  <si>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</si>
  <si>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</si>
  <si>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</si>
  <si>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</si>
  <si>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</si>
  <si>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</si>
  <si>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</si>
  <si>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</si>
  <si>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</si>
  <si>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</si>
  <si>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</si>
  <si>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</si>
  <si>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</si>
  <si>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</si>
  <si>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</si>
  <si>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</si>
  <si>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</si>
  <si>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</si>
  <si>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</si>
  <si>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</si>
  <si>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</si>
  <si>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</si>
  <si>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</si>
  <si>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</si>
  <si>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</si>
  <si>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</si>
  <si>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</si>
  <si>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</si>
  <si>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</si>
  <si>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</si>
  <si>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</si>
  <si>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</si>
  <si>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</si>
  <si>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</si>
  <si>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</si>
  <si>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</si>
  <si>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</si>
  <si>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</si>
  <si>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</si>
  <si>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</si>
  <si>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</si>
  <si>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</si>
  <si>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</si>
  <si>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</si>
  <si>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</si>
  <si>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</si>
  <si>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</si>
  <si>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</si>
  <si>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</si>
  <si>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</si>
  <si>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</si>
  <si>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</si>
  <si>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</si>
  <si>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</si>
  <si>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</si>
  <si>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</si>
  <si>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</si>
  <si>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</si>
  <si>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</si>
  <si>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</si>
  <si>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</si>
  <si>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</si>
  <si>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</si>
  <si>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</si>
  <si>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</si>
  <si>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</si>
  <si>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</si>
  <si>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</si>
  <si>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</si>
  <si>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</si>
  <si>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</si>
  <si>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</si>
  <si>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</si>
  <si>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</si>
  <si>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</si>
  <si>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</si>
  <si>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</si>
  <si>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</si>
  <si>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</si>
  <si>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</si>
  <si>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</si>
  <si>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</si>
  <si>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</si>
  <si>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</si>
  <si>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</si>
  <si>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</si>
  <si>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</si>
  <si>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</si>
  <si>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</si>
  <si>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</si>
  <si>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</si>
  <si>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</si>
  <si>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</si>
  <si>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</si>
  <si>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</si>
  <si>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</si>
  <si>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</si>
  <si>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</si>
  <si>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</si>
  <si>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</si>
  <si>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</si>
  <si>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</si>
  <si>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</si>
  <si>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</si>
  <si>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</si>
  <si>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</si>
  <si>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</si>
  <si>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</si>
  <si>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</si>
  <si>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</si>
  <si>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</si>
  <si>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</si>
  <si>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</si>
  <si>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</si>
  <si>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</si>
  <si>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</si>
  <si>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</si>
  <si>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</si>
  <si>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</si>
  <si>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</si>
  <si>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</si>
  <si>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</si>
  <si>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</si>
  <si>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</si>
  <si>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</si>
  <si>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</si>
  <si>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</si>
  <si>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</si>
  <si>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</si>
  <si>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</si>
  <si>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</si>
  <si>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</si>
  <si>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</si>
  <si>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</si>
  <si>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</si>
  <si>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</si>
  <si>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</si>
  <si>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</si>
  <si>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</si>
  <si>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</si>
  <si>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</si>
  <si>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</si>
  <si>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</si>
  <si>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</si>
  <si>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</si>
  <si>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</si>
  <si>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</si>
  <si>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</si>
  <si>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</si>
  <si>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</si>
  <si>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</si>
  <si>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</si>
  <si>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</si>
  <si>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</si>
  <si>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</si>
  <si>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</si>
  <si>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</si>
  <si>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</si>
  <si>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</si>
  <si>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</si>
  <si>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</si>
  <si>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</si>
  <si>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</si>
  <si>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</si>
  <si>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</si>
  <si>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</si>
  <si>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</si>
  <si>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</si>
  <si>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</si>
  <si>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</si>
  <si>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</si>
  <si>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</si>
  <si>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</si>
  <si>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</si>
  <si>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</si>
  <si>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</si>
  <si>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</si>
  <si>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</si>
  <si>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</si>
  <si>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</si>
  <si>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</si>
  <si>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</si>
  <si>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</si>
  <si>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</si>
  <si>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</si>
  <si>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</si>
  <si>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</si>
  <si>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</si>
  <si>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</si>
  <si>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</si>
  <si>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</si>
  <si>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</si>
  <si>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</si>
  <si>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</si>
  <si>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</si>
  <si>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</si>
  <si>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</si>
  <si>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</si>
  <si>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</si>
  <si>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</si>
  <si>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</si>
  <si>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</si>
  <si>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</si>
  <si>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</si>
  <si>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</si>
  <si>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</si>
  <si>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</si>
  <si>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</si>
  <si>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</si>
  <si>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</si>
  <si>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</si>
  <si>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</si>
  <si>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</si>
  <si>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</si>
  <si>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</si>
  <si>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</si>
  <si>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</si>
  <si>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</si>
  <si>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</si>
  <si>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</si>
  <si>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</si>
  <si>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</si>
  <si>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</si>
  <si>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</si>
  <si>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</si>
  <si>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</si>
  <si>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</si>
  <si>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</si>
  <si>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</si>
  <si>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</si>
  <si>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</si>
  <si>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</si>
  <si>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</si>
  <si>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</si>
  <si>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</si>
  <si>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</si>
  <si>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</si>
  <si>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</si>
  <si>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</si>
  <si>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</si>
  <si>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</si>
  <si>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</si>
  <si>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</si>
  <si>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</si>
  <si>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</si>
  <si>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</si>
  <si>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</si>
  <si>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</si>
  <si>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</si>
  <si>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</si>
  <si>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</si>
  <si>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</si>
  <si>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</si>
  <si>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</si>
  <si>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</si>
  <si>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</si>
  <si>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</si>
  <si>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</si>
  <si>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</si>
  <si>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</si>
  <si>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</si>
  <si>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</si>
  <si>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</si>
  <si>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</si>
  <si>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</si>
  <si>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</si>
  <si>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</si>
  <si>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</si>
  <si>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</si>
  <si>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</si>
  <si>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</si>
  <si>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</si>
  <si>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</si>
  <si>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</si>
  <si>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</si>
  <si>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</si>
  <si>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</si>
  <si>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</si>
  <si>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</si>
  <si>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</si>
  <si>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</si>
  <si>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</si>
  <si>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</si>
  <si>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</si>
  <si>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</si>
  <si>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</si>
  <si>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</si>
  <si>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</si>
  <si>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</si>
  <si>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</si>
  <si>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</si>
  <si>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</si>
  <si>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</si>
  <si>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</si>
  <si>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</si>
  <si>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</si>
  <si>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</si>
  <si>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</si>
  <si>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</si>
  <si>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</si>
  <si>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</si>
  <si>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</si>
  <si>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</si>
  <si>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</si>
  <si>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</si>
  <si>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</si>
  <si>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</si>
  <si>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</si>
  <si>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</si>
  <si>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</si>
  <si>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</si>
  <si>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</si>
  <si>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</si>
  <si>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</si>
  <si>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</si>
  <si>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</si>
  <si>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</si>
  <si>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</si>
  <si>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</si>
  <si>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</si>
  <si>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</si>
  <si>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</si>
  <si>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</si>
  <si>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</si>
  <si>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</si>
  <si>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</si>
  <si>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</si>
  <si>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</si>
  <si>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</si>
  <si>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</si>
  <si>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</si>
  <si>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</si>
  <si>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</si>
  <si>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</si>
  <si>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</si>
  <si>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</si>
  <si>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</si>
  <si>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</si>
  <si>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</si>
  <si>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</si>
  <si>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</si>
  <si>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</si>
  <si>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</si>
  <si>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</si>
  <si>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</si>
  <si>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</si>
  <si>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</si>
  <si>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</si>
  <si>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</si>
  <si>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</si>
  <si>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</si>
  <si>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</si>
  <si>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</si>
  <si>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</si>
  <si>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</si>
  <si>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</si>
  <si>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</si>
  <si>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</si>
  <si>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</si>
  <si>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</si>
  <si>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</si>
  <si>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</si>
  <si>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</si>
  <si>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</si>
  <si>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</si>
  <si>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</si>
  <si>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</si>
  <si>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</si>
  <si>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</si>
  <si>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</si>
  <si>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</si>
  <si>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</si>
  <si>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</si>
  <si>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</si>
  <si>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</si>
  <si>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</si>
  <si>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</si>
  <si>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</si>
  <si>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</si>
  <si>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</si>
  <si>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</si>
  <si>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</si>
  <si>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</si>
  <si>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</si>
  <si>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</si>
  <si>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</si>
  <si>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</si>
  <si>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</si>
  <si>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</si>
  <si>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</si>
  <si>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</si>
  <si>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</si>
  <si>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</si>
  <si>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</si>
  <si>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</si>
  <si>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</si>
  <si>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</si>
  <si>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</si>
  <si>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</si>
  <si>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</si>
  <si>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</si>
  <si>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</si>
  <si>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</si>
  <si>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</si>
  <si>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</si>
  <si>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</si>
  <si>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</si>
  <si>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</si>
  <si>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</si>
  <si>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</si>
  <si>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</si>
  <si>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</si>
  <si>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</si>
  <si>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</si>
  <si>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</si>
  <si>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</si>
  <si>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</si>
  <si>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</si>
  <si>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</si>
  <si>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</si>
  <si>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</si>
  <si>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</si>
  <si>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</si>
  <si>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</si>
  <si>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</si>
  <si>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</si>
  <si>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</si>
  <si>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</si>
  <si>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</si>
  <si>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</si>
  <si>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</si>
  <si>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</si>
  <si>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</si>
  <si>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</si>
  <si>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</si>
  <si>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</si>
  <si>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</si>
  <si>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</si>
  <si>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</si>
  <si>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</si>
  <si>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</si>
  <si>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</si>
  <si>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</si>
  <si>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</si>
  <si>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</si>
  <si>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</si>
  <si>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</si>
  <si>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</si>
  <si>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</si>
  <si>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</si>
  <si>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</si>
  <si>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</si>
  <si>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</si>
  <si>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</si>
  <si>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</si>
  <si>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</si>
  <si>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</si>
  <si>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</si>
  <si>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</si>
  <si>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</si>
  <si>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</si>
  <si>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</si>
  <si>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</si>
  <si>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</si>
  <si>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</si>
  <si>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</si>
  <si>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</si>
  <si>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</si>
  <si>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</si>
  <si>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</si>
  <si>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</si>
  <si>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</si>
  <si>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</si>
  <si>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</si>
  <si>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</si>
  <si>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</si>
  <si>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</si>
  <si>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</si>
  <si>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</si>
  <si>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</si>
  <si>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</si>
  <si>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</si>
  <si>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</si>
  <si>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</si>
  <si>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</si>
  <si>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</si>
  <si>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</si>
  <si>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</si>
  <si>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</si>
  <si>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</si>
  <si>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</si>
  <si>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</si>
  <si>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</si>
  <si>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</si>
  <si>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</si>
  <si>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</si>
  <si>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</si>
  <si>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</si>
  <si>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</si>
  <si>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</si>
  <si>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</si>
  <si>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</si>
  <si>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</si>
  <si>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</si>
  <si>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</si>
  <si>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</si>
  <si>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</si>
  <si>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</si>
  <si>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</si>
  <si>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</si>
  <si>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</si>
  <si>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</si>
  <si>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</si>
  <si>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</si>
  <si>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</si>
  <si>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</si>
  <si>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</si>
  <si>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</si>
  <si>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</si>
  <si>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</si>
  <si>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</si>
  <si>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</si>
  <si>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</si>
  <si>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</si>
  <si>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</si>
  <si>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</si>
  <si>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</si>
  <si>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</si>
  <si>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</si>
  <si>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</si>
  <si>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</si>
  <si>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</si>
  <si>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</si>
  <si>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</si>
  <si>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</si>
  <si>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</si>
  <si>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</si>
  <si>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</si>
  <si>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</si>
  <si>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</si>
  <si>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</si>
  <si>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</si>
  <si>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</si>
  <si>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</si>
  <si>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</si>
  <si>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</si>
  <si>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</si>
  <si>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</si>
  <si>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</si>
  <si>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</si>
  <si>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</si>
  <si>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</si>
  <si>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</si>
  <si>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</si>
  <si>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</si>
  <si>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</si>
  <si>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</si>
  <si>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</si>
  <si>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</si>
  <si>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</si>
  <si>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</si>
  <si>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</si>
  <si>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</si>
  <si>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</si>
  <si>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</si>
  <si>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</si>
  <si>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</si>
  <si>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</si>
  <si>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</si>
  <si>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</si>
  <si>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</si>
  <si>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</si>
  <si>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</si>
  <si>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</si>
  <si>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</si>
  <si>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</si>
  <si>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</si>
  <si>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</si>
  <si>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</si>
  <si>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</si>
  <si>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</si>
  <si>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</si>
  <si>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</si>
  <si>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</si>
  <si>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</si>
  <si>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</si>
  <si>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</si>
  <si>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</si>
  <si>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</si>
  <si>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</si>
  <si>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</si>
  <si>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</si>
  <si>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</si>
  <si>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</si>
  <si>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</si>
  <si>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</si>
  <si>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</si>
  <si>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</si>
  <si>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</si>
  <si>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</si>
  <si>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</si>
  <si>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</si>
  <si>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</si>
  <si>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</si>
  <si>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</si>
  <si>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</si>
  <si>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</si>
  <si>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</si>
  <si>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</si>
  <si>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</si>
  <si>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</si>
  <si>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</si>
  <si>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</si>
  <si>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</si>
  <si>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</si>
  <si>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</si>
  <si>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</si>
  <si>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</si>
  <si>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</si>
  <si>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</si>
  <si>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</si>
  <si>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</si>
  <si>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</si>
  <si>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</si>
  <si>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</si>
  <si>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</si>
  <si>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</si>
  <si>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</si>
  <si>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</si>
  <si>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</si>
  <si>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</si>
  <si>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</si>
  <si>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</si>
  <si>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</si>
  <si>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</si>
  <si>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</si>
  <si>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</si>
  <si>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</si>
  <si>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</si>
  <si>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</si>
  <si>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</si>
  <si>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</si>
  <si>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</si>
  <si>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</si>
  <si>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</si>
  <si>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</si>
  <si>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</si>
  <si>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</si>
  <si>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</si>
  <si>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</si>
  <si>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</si>
  <si>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</si>
  <si>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</si>
  <si>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</si>
  <si>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</si>
  <si>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</si>
  <si>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</si>
  <si>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</si>
  <si>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</si>
  <si>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</si>
  <si>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</si>
  <si>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</si>
  <si>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</si>
  <si>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</si>
  <si>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</si>
  <si>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</si>
  <si>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</si>
  <si>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</si>
  <si>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</si>
  <si>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</si>
  <si>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</si>
  <si>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</si>
  <si>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</si>
  <si>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</si>
  <si>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</si>
  <si>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</si>
  <si>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</si>
  <si>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</si>
  <si>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</si>
  <si>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</si>
  <si>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</si>
  <si>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</si>
  <si>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</si>
  <si>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</si>
  <si>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</si>
  <si>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</si>
  <si>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</si>
  <si>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</si>
  <si>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</si>
  <si>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</si>
  <si>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</si>
  <si>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</si>
  <si>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</si>
  <si>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</si>
  <si>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</si>
  <si>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</si>
  <si>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</si>
  <si>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</si>
  <si>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</si>
  <si>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</si>
  <si>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</si>
  <si>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</si>
  <si>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</si>
  <si>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</si>
  <si>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</si>
  <si>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</si>
  <si>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</si>
  <si>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</si>
  <si>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</si>
  <si>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</si>
  <si>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</si>
  <si>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</si>
  <si>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</si>
  <si>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</si>
  <si>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</si>
  <si>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</si>
  <si>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</si>
  <si>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</si>
  <si>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</si>
  <si>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</si>
  <si>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</si>
  <si>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</si>
  <si>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</si>
  <si>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</si>
  <si>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</si>
  <si>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</si>
  <si>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</si>
  <si>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</si>
  <si>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</si>
  <si>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</si>
  <si>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</si>
  <si>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</si>
  <si>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</si>
  <si>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</si>
  <si>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</si>
  <si>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</si>
  <si>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</si>
  <si>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</si>
  <si>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</si>
  <si>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</si>
  <si>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</si>
  <si>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</si>
  <si>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</si>
  <si>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</si>
  <si>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</si>
  <si>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</si>
  <si>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</si>
  <si>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</si>
  <si>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</si>
  <si>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</si>
  <si>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</si>
  <si>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</si>
  <si>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</si>
  <si>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</si>
  <si>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</si>
  <si>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</si>
  <si>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</si>
  <si>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</si>
  <si>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</si>
  <si>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</si>
  <si>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</si>
  <si>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</si>
  <si>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</si>
  <si>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</si>
  <si>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</si>
  <si>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</si>
  <si>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</si>
  <si>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</si>
  <si>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</si>
  <si>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</si>
  <si>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</si>
  <si>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</si>
  <si>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</si>
  <si>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</si>
  <si>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</si>
  <si>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</si>
  <si>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</si>
  <si>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</si>
  <si>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</si>
  <si>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</si>
  <si>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</si>
  <si>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</si>
  <si>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</si>
  <si>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</si>
  <si>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</si>
  <si>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</si>
  <si>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</si>
  <si>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</si>
  <si>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</si>
  <si>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</si>
  <si>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</si>
  <si>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</si>
  <si>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</si>
  <si>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</si>
  <si>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</si>
  <si>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</si>
  <si>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</si>
  <si>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</si>
  <si>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</si>
  <si>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</si>
  <si>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</si>
  <si>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</si>
  <si>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</si>
  <si>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</si>
  <si>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</si>
  <si>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</si>
  <si>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</si>
  <si>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</si>
  <si>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</si>
  <si>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</si>
  <si>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</si>
  <si>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</si>
  <si>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</si>
  <si>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</si>
  <si>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</si>
  <si>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</si>
  <si>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</si>
  <si>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</si>
  <si>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</si>
  <si>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</si>
  <si>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</si>
  <si>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</si>
  <si>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</si>
  <si>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</si>
  <si>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</si>
  <si>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</si>
  <si>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</si>
  <si>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</si>
  <si>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</si>
  <si>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</si>
  <si>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</si>
  <si>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</si>
  <si>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</si>
  <si>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</si>
  <si>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</si>
  <si>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</si>
  <si>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</si>
  <si>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</si>
  <si>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</si>
  <si>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</si>
  <si>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</si>
  <si>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</si>
  <si>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</si>
  <si>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</si>
  <si>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</si>
  <si>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</si>
  <si>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</si>
  <si>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</si>
  <si>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</si>
  <si>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</si>
  <si>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</si>
  <si>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</si>
  <si>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</si>
  <si>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</si>
  <si>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</si>
  <si>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</si>
  <si>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</si>
  <si>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</si>
  <si>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</si>
  <si>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</si>
  <si>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</si>
  <si>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</si>
  <si>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</si>
  <si>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</si>
  <si>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</si>
  <si>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</si>
  <si>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</si>
  <si>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</si>
  <si>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</si>
  <si>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</si>
  <si>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</si>
  <si>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</si>
  <si>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</si>
  <si>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</si>
  <si>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</si>
  <si>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</si>
  <si>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</si>
  <si>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</si>
  <si>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</si>
  <si>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</si>
  <si>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</si>
  <si>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</si>
  <si>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</si>
  <si>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</si>
  <si>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</si>
  <si>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</si>
  <si>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</si>
  <si>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</si>
  <si>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</si>
  <si>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</si>
  <si>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</si>
  <si>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</si>
  <si>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</si>
  <si>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</si>
  <si>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</si>
  <si>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</si>
  <si>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</si>
  <si>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</si>
  <si>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</si>
  <si>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</si>
  <si>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</si>
  <si>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</si>
  <si>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</si>
  <si>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</si>
  <si>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</si>
  <si>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</si>
  <si>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</si>
  <si>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</si>
  <si>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</si>
  <si>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</si>
  <si>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</si>
  <si>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</si>
  <si>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</si>
  <si>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</si>
  <si>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</si>
  <si>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</si>
  <si>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</si>
  <si>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</si>
  <si>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</si>
  <si>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</si>
  <si>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</si>
  <si>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</si>
  <si>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</si>
  <si>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</si>
  <si>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</si>
  <si>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</si>
  <si>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</si>
  <si>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</si>
  <si>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</si>
  <si>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</si>
  <si>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</si>
  <si>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</si>
  <si>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</si>
  <si>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</si>
  <si>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</si>
  <si>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</si>
  <si>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</si>
  <si>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</si>
  <si>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</si>
  <si>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</si>
  <si>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</si>
  <si>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</si>
  <si>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</si>
  <si>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</si>
  <si>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</si>
  <si>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</si>
  <si>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</si>
  <si>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</si>
  <si>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</si>
  <si>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</si>
  <si>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</si>
  <si>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</si>
  <si>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</si>
  <si>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</si>
  <si>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</si>
  <si>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</si>
  <si>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</si>
  <si>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</si>
  <si>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</si>
  <si>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</si>
  <si>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</si>
  <si>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</si>
  <si>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</si>
  <si>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</si>
  <si>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</si>
  <si>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</si>
  <si>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</si>
  <si>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</si>
  <si>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</si>
  <si>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</si>
  <si>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</si>
  <si>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</si>
  <si>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</si>
  <si>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</si>
  <si>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</si>
  <si>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</si>
  <si>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</si>
  <si>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</si>
  <si>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</si>
  <si>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</si>
  <si>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</si>
  <si>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</si>
  <si>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</si>
  <si>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</si>
  <si>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</si>
  <si>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</si>
  <si>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</si>
  <si>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</si>
  <si>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</si>
  <si>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</si>
  <si>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</si>
  <si>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</si>
  <si>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</si>
  <si>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</si>
  <si>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</si>
  <si>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</si>
  <si>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</si>
  <si>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</si>
  <si>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</si>
  <si>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</si>
  <si>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</si>
  <si>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</si>
  <si>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</si>
  <si>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</si>
  <si>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</si>
  <si>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</si>
  <si>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</si>
  <si>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</si>
  <si>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</si>
  <si>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</si>
  <si>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</si>
  <si>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</si>
  <si>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</si>
  <si>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</si>
  <si>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</si>
  <si>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</si>
  <si>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</si>
  <si>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</si>
  <si>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</si>
  <si>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</si>
  <si>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</si>
  <si>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</si>
  <si>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</si>
  <si>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</si>
  <si>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</si>
  <si>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</si>
  <si>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</si>
  <si>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</si>
  <si>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</si>
  <si>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</si>
  <si>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</si>
  <si>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</si>
  <si>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</si>
  <si>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</si>
  <si>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</si>
  <si>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</si>
  <si>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</si>
  <si>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</si>
  <si>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</si>
  <si>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</si>
  <si>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</si>
  <si>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</si>
  <si>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</si>
  <si>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</si>
  <si>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</si>
  <si>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</si>
  <si>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</si>
  <si>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</si>
  <si>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</si>
  <si>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</si>
  <si>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</si>
  <si>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</si>
  <si>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</si>
  <si>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</si>
  <si>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</si>
  <si>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</si>
  <si>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</si>
  <si>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</si>
  <si>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</si>
  <si>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</si>
  <si>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</si>
  <si>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</si>
  <si>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</si>
  <si>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</si>
  <si>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</si>
  <si>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</si>
  <si>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</si>
  <si>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</si>
  <si>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</si>
  <si>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</si>
  <si>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</si>
  <si>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</si>
  <si>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</si>
  <si>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</si>
  <si>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</si>
  <si>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</si>
  <si>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</si>
  <si>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</si>
  <si>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</si>
  <si>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</si>
  <si>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</si>
  <si>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</si>
  <si>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</si>
  <si>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</si>
  <si>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</si>
  <si>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</si>
  <si>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</si>
  <si>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</si>
  <si>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</si>
  <si>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</si>
  <si>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</si>
  <si>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</si>
  <si>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</si>
  <si>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</si>
  <si>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</si>
  <si>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</si>
  <si>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</si>
  <si>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</si>
  <si>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</si>
  <si>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</si>
  <si>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</si>
  <si>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</si>
  <si>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</si>
  <si>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</si>
  <si>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</si>
  <si>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</si>
  <si>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</si>
  <si>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</si>
  <si>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</si>
  <si>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</si>
  <si>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</si>
  <si>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</si>
  <si>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</si>
  <si>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</si>
  <si>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</si>
  <si>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</si>
  <si>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</si>
  <si>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</si>
  <si>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</si>
  <si>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</si>
  <si>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</si>
  <si>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</si>
  <si>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</si>
  <si>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</si>
  <si>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</si>
  <si>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</si>
  <si>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</si>
  <si>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</si>
  <si>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</si>
  <si>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</si>
  <si>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</si>
  <si>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</si>
  <si>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</si>
  <si>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</si>
  <si>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</si>
  <si>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</si>
  <si>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</si>
  <si>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</si>
  <si>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</si>
  <si>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</si>
  <si>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</si>
  <si>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</si>
  <si>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</si>
  <si>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</si>
  <si>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</si>
  <si>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</si>
  <si>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</si>
  <si>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</si>
  <si>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</si>
  <si>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</si>
  <si>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</si>
  <si>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</si>
  <si>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</si>
  <si>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</si>
  <si>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</si>
  <si>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</si>
  <si>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</si>
  <si>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</si>
  <si>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</si>
  <si>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</si>
  <si>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</si>
  <si>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</si>
  <si>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</si>
  <si>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</si>
  <si>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</si>
  <si>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</si>
  <si>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</si>
  <si>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</si>
  <si>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</si>
  <si>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</si>
  <si>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</si>
  <si>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</si>
  <si>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</si>
  <si>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</si>
  <si>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</si>
  <si>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</si>
  <si>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</si>
  <si>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</si>
  <si>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</si>
  <si>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</si>
  <si>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</si>
  <si>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</si>
  <si>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</si>
  <si>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</si>
  <si>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</si>
  <si>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</si>
  <si>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</si>
  <si>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</si>
  <si>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</si>
  <si>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</si>
  <si>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</si>
  <si>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</si>
  <si>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</si>
  <si>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</si>
  <si>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</si>
  <si>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</si>
  <si>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</si>
  <si>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</si>
  <si>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</si>
  <si>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</si>
  <si>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</si>
  <si>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</si>
  <si>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</si>
  <si>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</si>
  <si>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</si>
  <si>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</si>
  <si>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</si>
  <si>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</si>
  <si>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</si>
  <si>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</si>
  <si>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</si>
  <si>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</si>
  <si>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</si>
  <si>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</si>
  <si>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</si>
  <si>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</si>
  <si>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</si>
  <si>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</si>
  <si>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</si>
  <si>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</si>
  <si>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</si>
  <si>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</si>
  <si>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</si>
  <si>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</si>
  <si>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</si>
  <si>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</si>
  <si>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</si>
  <si>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</si>
  <si>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</si>
  <si>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</si>
  <si>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</si>
  <si>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</si>
  <si>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</si>
  <si>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</si>
  <si>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</si>
  <si>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</si>
  <si>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</si>
  <si>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</si>
  <si>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</si>
  <si>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</si>
  <si>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</si>
  <si>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</si>
  <si>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</si>
  <si>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</si>
  <si>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</si>
  <si>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</si>
  <si>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</si>
  <si>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</si>
  <si>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</si>
  <si>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</si>
  <si>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</si>
  <si>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</si>
  <si>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</si>
  <si>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</si>
  <si>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</si>
  <si>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</si>
  <si>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</si>
  <si>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</si>
  <si>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</si>
  <si>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</si>
  <si>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</si>
  <si>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</si>
  <si>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</si>
  <si>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</si>
  <si>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</si>
  <si>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</si>
  <si>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</si>
  <si>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</si>
  <si>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</si>
  <si>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</si>
  <si>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</si>
  <si>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</si>
  <si>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</si>
  <si>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</si>
  <si>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</si>
  <si>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</si>
  <si>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</si>
  <si>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</si>
  <si>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</si>
  <si>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</si>
  <si>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</si>
  <si>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</si>
  <si>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</si>
  <si>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</si>
  <si>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</si>
  <si>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</si>
  <si>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</si>
  <si>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</si>
  <si>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</si>
  <si>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</si>
  <si>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</si>
  <si>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</si>
  <si>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</si>
  <si>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</si>
  <si>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</si>
  <si>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</si>
  <si>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</si>
  <si>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</si>
  <si>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</si>
  <si>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</si>
  <si>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</si>
  <si>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</si>
  <si>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</si>
  <si>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</si>
  <si>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</si>
  <si>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</si>
  <si>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</si>
  <si>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</si>
  <si>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</si>
  <si>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</si>
  <si>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</si>
  <si>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</si>
  <si>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</si>
  <si>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</si>
  <si>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</si>
  <si>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</si>
  <si>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</si>
  <si>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</si>
  <si>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</si>
  <si>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</si>
  <si>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</si>
  <si>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</si>
  <si>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</si>
  <si>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</si>
  <si>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</si>
  <si>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</si>
  <si>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</si>
  <si>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</si>
  <si>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</si>
  <si>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</si>
  <si>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</si>
  <si>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</si>
  <si>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</si>
  <si>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</si>
  <si>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</si>
  <si>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</si>
  <si>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</si>
  <si>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</si>
  <si>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</si>
  <si>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</si>
  <si>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</si>
  <si>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</si>
  <si>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</si>
  <si>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</si>
  <si>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</si>
  <si>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</si>
  <si>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</si>
  <si>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</si>
  <si>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</si>
  <si>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</si>
  <si>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</si>
  <si>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</si>
  <si>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</si>
  <si>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</si>
  <si>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</si>
  <si>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</si>
  <si>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</si>
  <si>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</si>
  <si>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</si>
  <si>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</si>
  <si>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</si>
  <si>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</si>
  <si>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</si>
  <si>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</si>
  <si>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</si>
  <si>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</si>
  <si>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</si>
  <si>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</si>
  <si>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</si>
  <si>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</si>
  <si>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</si>
  <si>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</si>
  <si>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</si>
  <si>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</si>
  <si>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</si>
  <si>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</si>
  <si>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</si>
  <si>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</si>
  <si>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</si>
  <si>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</si>
  <si>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</si>
  <si>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</si>
  <si>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</si>
  <si>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</si>
  <si>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</si>
  <si>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</si>
  <si>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</si>
  <si>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</si>
  <si>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</si>
  <si>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</si>
  <si>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</si>
  <si>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</si>
  <si>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</si>
  <si>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</si>
  <si>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</si>
  <si>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</si>
  <si>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</si>
  <si>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</si>
  <si>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</si>
  <si>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</si>
  <si>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</si>
  <si>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</si>
  <si>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</si>
  <si>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</si>
  <si>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</si>
  <si>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</si>
  <si>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</si>
  <si>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</si>
  <si>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</si>
  <si>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</si>
  <si>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</si>
  <si>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</si>
  <si>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</si>
  <si>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</si>
  <si>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</si>
  <si>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</si>
  <si>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</si>
  <si>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</si>
  <si>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</si>
  <si>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</si>
  <si>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</si>
  <si>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</si>
  <si>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</si>
  <si>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</si>
  <si>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</si>
  <si>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</si>
  <si>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</si>
  <si>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</si>
  <si>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</si>
  <si>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</si>
  <si>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</si>
  <si>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</si>
  <si>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</si>
  <si>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</si>
  <si>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</si>
  <si>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</si>
  <si>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</si>
  <si>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</si>
  <si>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</si>
  <si>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</si>
  <si>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</si>
  <si>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</si>
  <si>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</si>
  <si>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</si>
  <si>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</si>
  <si>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</si>
  <si>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</si>
  <si>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</si>
  <si>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</si>
  <si>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</si>
  <si>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</si>
  <si>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</si>
  <si>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</si>
  <si>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</si>
  <si>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</si>
  <si>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</si>
  <si>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</si>
  <si>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</si>
  <si>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</si>
  <si>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</si>
  <si>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</si>
  <si>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</si>
  <si>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</si>
  <si>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</si>
  <si>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</si>
  <si>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</si>
  <si>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</si>
  <si>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</si>
  <si>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</si>
  <si>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</si>
  <si>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</si>
  <si>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</si>
  <si>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</si>
  <si>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</si>
  <si>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</si>
  <si>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</si>
  <si>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</si>
  <si>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</si>
  <si>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</si>
  <si>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</si>
  <si>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</si>
  <si>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</si>
  <si>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</si>
  <si>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</si>
  <si>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</si>
  <si>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</si>
  <si>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</si>
  <si>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</si>
  <si>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</si>
  <si>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</si>
  <si>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</si>
  <si>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</si>
  <si>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</si>
  <si>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</si>
  <si>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</si>
  <si>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</si>
  <si>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</si>
  <si>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</si>
  <si>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</si>
  <si>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</si>
  <si>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</si>
  <si>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</si>
  <si>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</si>
  <si>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</si>
  <si>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</si>
  <si>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</si>
  <si>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</si>
  <si>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</si>
  <si>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</si>
  <si>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</si>
  <si>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</si>
  <si>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</si>
  <si>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</si>
  <si>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</si>
  <si>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</si>
  <si>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</si>
  <si>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</si>
  <si>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</si>
  <si>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</si>
  <si>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</si>
  <si>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</si>
  <si>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</si>
  <si>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</si>
  <si>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</si>
  <si>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</si>
  <si>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</si>
  <si>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</si>
  <si>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</si>
  <si>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</si>
  <si>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</si>
  <si>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</si>
  <si>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</si>
  <si>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</si>
  <si>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</si>
  <si>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</si>
  <si>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</si>
  <si>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</si>
  <si>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</si>
  <si>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</si>
  <si>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</si>
  <si>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</si>
  <si>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</si>
  <si>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</si>
  <si>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</si>
  <si>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</si>
  <si>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</si>
  <si>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</si>
  <si>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</si>
  <si>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</si>
  <si>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</si>
  <si>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</si>
  <si>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</si>
  <si>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</si>
  <si>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</si>
  <si>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</si>
  <si>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</si>
  <si>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</si>
  <si>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</si>
  <si>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</si>
  <si>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</si>
  <si>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</si>
  <si>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</si>
  <si>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</si>
  <si>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</si>
  <si>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</si>
  <si>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</si>
  <si>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</si>
  <si>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</si>
  <si>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</si>
  <si>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</si>
  <si>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</si>
  <si>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</si>
  <si>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</si>
  <si>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</si>
  <si>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</si>
  <si>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</si>
  <si>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</si>
  <si>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</si>
  <si>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</si>
  <si>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</si>
  <si>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</si>
  <si>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</si>
  <si>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</si>
  <si>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</si>
  <si>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</si>
  <si>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</si>
  <si>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</si>
  <si>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</si>
  <si>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</si>
  <si>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</si>
  <si>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</si>
  <si>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</si>
  <si>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</si>
  <si>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</si>
  <si>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</si>
  <si>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</si>
  <si>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</si>
  <si>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</si>
  <si>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</si>
  <si>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</si>
  <si>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</si>
  <si>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</si>
  <si>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</si>
  <si>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</si>
  <si>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</si>
  <si>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</si>
  <si>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</si>
  <si>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</si>
  <si>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</si>
  <si>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</si>
  <si>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</si>
  <si>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</si>
  <si>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</si>
  <si>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</si>
  <si>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</si>
  <si>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</si>
  <si>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</si>
  <si>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</si>
  <si>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</si>
  <si>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</si>
  <si>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</si>
  <si>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</si>
  <si>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</si>
  <si>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</si>
  <si>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</si>
  <si>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</si>
  <si>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</si>
  <si>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</si>
  <si>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</si>
  <si>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</si>
  <si>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</si>
  <si>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</si>
  <si>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</si>
  <si>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</si>
  <si>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</si>
  <si>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</si>
  <si>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</si>
  <si>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</si>
  <si>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</si>
  <si>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</si>
  <si>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</si>
  <si>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</si>
  <si>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</si>
  <si>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</si>
  <si>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</si>
  <si>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</si>
  <si>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</si>
  <si>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</si>
  <si>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</si>
  <si>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</si>
  <si>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</si>
  <si>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</si>
  <si>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</si>
  <si>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</si>
  <si>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</si>
  <si>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</si>
  <si>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</si>
  <si>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</si>
  <si>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</si>
  <si>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</si>
  <si>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</si>
  <si>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</si>
  <si>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</si>
  <si>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</si>
  <si>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</si>
  <si>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</si>
  <si>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</si>
  <si>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</si>
  <si>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</si>
  <si>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</si>
  <si>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</si>
  <si>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</si>
  <si>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</si>
  <si>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</si>
  <si>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</si>
  <si>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</si>
  <si>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</si>
  <si>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</si>
  <si>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</si>
  <si>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</si>
  <si>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</si>
  <si>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</si>
  <si>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</si>
  <si>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</si>
  <si>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</si>
  <si>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</si>
  <si>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</si>
  <si>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</si>
  <si>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</si>
  <si>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</si>
  <si>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</si>
  <si>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</si>
  <si>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</si>
  <si>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</si>
  <si>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</si>
  <si>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</si>
  <si>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</si>
  <si>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</si>
  <si>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</si>
  <si>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</si>
  <si>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</si>
  <si>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</si>
  <si>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</si>
  <si>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</si>
  <si>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</si>
  <si>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</si>
  <si>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</si>
  <si>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</si>
  <si>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</si>
  <si>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</si>
  <si>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</si>
  <si>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</si>
  <si>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</si>
  <si>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</si>
  <si>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</si>
  <si>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</si>
  <si>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</si>
  <si>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</si>
  <si>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</si>
  <si>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</si>
  <si>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</si>
  <si>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</si>
  <si>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</si>
  <si>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</si>
  <si>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</si>
  <si>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</si>
  <si>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</si>
  <si>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</si>
  <si>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</si>
  <si>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</si>
  <si>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</si>
  <si>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</si>
  <si>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</si>
  <si>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</si>
  <si>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</si>
  <si>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</si>
  <si>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</si>
  <si>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</si>
  <si>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</si>
  <si>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</si>
  <si>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</si>
  <si>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</si>
  <si>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</si>
  <si>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</si>
  <si>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</si>
  <si>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</si>
  <si>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</si>
  <si>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</si>
  <si>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</si>
  <si>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</si>
  <si>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</si>
  <si>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</si>
  <si>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</si>
  <si>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</si>
  <si>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</si>
  <si>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</si>
  <si>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</si>
  <si>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</si>
  <si>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</si>
  <si>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</si>
  <si>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</si>
  <si>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</si>
  <si>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</si>
  <si>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</si>
  <si>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</si>
  <si>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</si>
  <si>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</si>
  <si>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</si>
  <si>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</si>
  <si>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</si>
  <si>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</si>
  <si>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</si>
  <si>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</si>
  <si>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</si>
  <si>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</si>
  <si>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</si>
  <si>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</si>
  <si>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</si>
  <si>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</si>
  <si>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</si>
  <si>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</si>
  <si>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</si>
  <si>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</si>
  <si>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</si>
  <si>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</si>
  <si>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</si>
  <si>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</si>
  <si>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</si>
  <si>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</si>
  <si>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</si>
  <si>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</si>
  <si>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</si>
  <si>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</si>
  <si>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</si>
  <si>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</si>
  <si>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</si>
  <si>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</si>
  <si>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</si>
  <si>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</si>
  <si>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</si>
  <si>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</si>
  <si>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</si>
  <si>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</si>
  <si>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</si>
  <si>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</si>
  <si>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</si>
  <si>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</si>
  <si>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</si>
  <si>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</si>
  <si>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</si>
  <si>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</si>
  <si>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</si>
  <si>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</si>
  <si>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</si>
  <si>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</si>
  <si>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</si>
  <si>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</si>
  <si>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</si>
  <si>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</si>
  <si>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</si>
  <si>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</si>
  <si>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</si>
  <si>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</si>
  <si>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</si>
  <si>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</si>
  <si>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</si>
  <si>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</si>
  <si>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</si>
  <si>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</si>
  <si>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</si>
  <si>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</si>
  <si>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</si>
  <si>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</si>
  <si>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</si>
  <si>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</si>
  <si>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</si>
  <si>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</si>
  <si>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</si>
  <si>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</si>
  <si>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</si>
  <si>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</si>
  <si>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</si>
  <si>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</si>
  <si>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</si>
  <si>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</si>
  <si>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</si>
  <si>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</si>
  <si>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</si>
  <si>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</si>
  <si>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</si>
  <si>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</si>
  <si>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</si>
  <si>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</si>
  <si>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</si>
  <si>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</si>
  <si>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</si>
  <si>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</si>
  <si>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</si>
  <si>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</si>
  <si>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</si>
  <si>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</si>
  <si>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</si>
  <si>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</si>
  <si>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</si>
  <si>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</si>
  <si>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</si>
  <si>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</si>
  <si>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</si>
  <si>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</si>
  <si>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</si>
  <si>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</si>
  <si>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</si>
  <si>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</si>
  <si>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</si>
  <si>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</si>
  <si>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</si>
  <si>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</si>
  <si>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</si>
  <si>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</si>
  <si>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</si>
  <si>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</si>
  <si>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</si>
  <si>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</si>
  <si>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</si>
  <si>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</si>
  <si>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</si>
  <si>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</si>
  <si>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</si>
  <si>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</si>
  <si>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</si>
  <si>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</si>
  <si>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</si>
  <si>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</si>
  <si>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</si>
  <si>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</si>
  <si>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</si>
  <si>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</si>
  <si>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</si>
  <si>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</si>
  <si>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</si>
  <si>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</si>
  <si>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</si>
  <si>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</si>
  <si>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</si>
  <si>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</si>
  <si>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</si>
  <si>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</si>
  <si>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</si>
  <si>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</si>
  <si>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</si>
  <si>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</si>
  <si>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</si>
  <si>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</si>
  <si>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</si>
  <si>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</si>
  <si>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</si>
  <si>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</si>
  <si>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</si>
  <si>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</si>
  <si>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</si>
  <si>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</si>
  <si>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</si>
  <si>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</si>
  <si>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</si>
  <si>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</si>
  <si>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</si>
  <si>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</si>
  <si>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</si>
  <si>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</si>
  <si>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</si>
  <si>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</si>
  <si>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</si>
  <si>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</si>
  <si>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</si>
  <si>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</si>
  <si>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</si>
  <si>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</si>
  <si>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</si>
  <si>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</si>
  <si>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</si>
  <si>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</si>
  <si>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</si>
  <si>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</si>
  <si>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</si>
  <si>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</si>
  <si>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</si>
  <si>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</si>
  <si>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</si>
  <si>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</si>
  <si>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</si>
  <si>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</si>
  <si>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</si>
  <si>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</si>
  <si>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</si>
  <si>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</si>
  <si>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</si>
  <si>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</si>
  <si>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</si>
  <si>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</si>
  <si>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</si>
  <si>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</si>
  <si>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</si>
  <si>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</si>
  <si>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</si>
  <si>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</si>
  <si>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</si>
  <si>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</si>
  <si>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</si>
  <si>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</si>
  <si>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</si>
  <si>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</si>
  <si>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</si>
  <si>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</si>
  <si>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</si>
  <si>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</si>
  <si>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</si>
  <si>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</si>
  <si>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</si>
  <si>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</si>
  <si>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</si>
  <si>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</si>
  <si>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</si>
  <si>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</si>
  <si>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</si>
  <si>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</si>
  <si>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</si>
  <si>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</si>
  <si>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</si>
  <si>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</si>
  <si>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</si>
  <si>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</si>
  <si>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</si>
  <si>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</si>
  <si>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</si>
  <si>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</si>
  <si>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</si>
  <si>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</si>
  <si>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</si>
  <si>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</si>
  <si>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</si>
  <si>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</si>
  <si>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</si>
  <si>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</si>
  <si>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</si>
  <si>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</si>
  <si>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</si>
  <si>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</si>
  <si>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</si>
  <si>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</si>
  <si>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</si>
  <si>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</si>
  <si>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</si>
  <si>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</si>
  <si>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</si>
  <si>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</si>
  <si>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</si>
  <si>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</si>
  <si>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</si>
  <si>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</si>
  <si>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</si>
  <si>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</si>
  <si>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</si>
  <si>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</si>
  <si>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</si>
  <si>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</si>
  <si>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</si>
  <si>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</si>
  <si>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</si>
  <si>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</si>
  <si>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</si>
  <si>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</si>
  <si>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</si>
  <si>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</si>
  <si>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</si>
  <si>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</si>
  <si>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</si>
  <si>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</si>
  <si>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</si>
  <si>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</si>
  <si>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</si>
  <si>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</si>
  <si>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</si>
  <si>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</si>
  <si>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</si>
  <si>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</si>
  <si>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</si>
  <si>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</si>
  <si>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</si>
  <si>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</si>
  <si>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</si>
  <si>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</si>
  <si>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</si>
  <si>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</si>
  <si>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</si>
  <si>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</si>
  <si>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</si>
  <si>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</si>
  <si>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</si>
  <si>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</si>
  <si>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</si>
  <si>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</si>
  <si>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</si>
  <si>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</si>
  <si>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</si>
  <si>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</si>
  <si>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</si>
  <si>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</si>
  <si>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</si>
  <si>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</si>
  <si>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</si>
  <si>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</si>
  <si>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</si>
  <si>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</si>
  <si>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</si>
  <si>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</si>
  <si>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</si>
  <si>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</si>
  <si>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</si>
  <si>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</si>
  <si>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</si>
  <si>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</si>
  <si>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</si>
  <si>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</si>
  <si>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</si>
  <si>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</si>
  <si>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</si>
  <si>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</si>
  <si>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</si>
  <si>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</si>
  <si>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</si>
  <si>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</si>
  <si>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</si>
  <si>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</si>
  <si>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</si>
  <si>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</si>
  <si>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</si>
  <si>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</si>
  <si>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</si>
  <si>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</si>
  <si>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</si>
  <si>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</si>
  <si>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</si>
  <si>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</si>
  <si>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</si>
  <si>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</si>
  <si>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</si>
  <si>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</si>
  <si>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</si>
  <si>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</si>
  <si>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</si>
  <si>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</si>
  <si>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</si>
  <si>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</si>
  <si>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</si>
  <si>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</si>
  <si>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</si>
  <si>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</si>
  <si>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</si>
  <si>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</si>
  <si>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</si>
  <si>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</si>
  <si>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</si>
  <si>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</si>
  <si>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</si>
  <si>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</si>
  <si>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</si>
  <si>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</si>
  <si>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</si>
  <si>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</si>
  <si>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</si>
  <si>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</si>
  <si>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</si>
  <si>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</si>
  <si>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</si>
  <si>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</si>
  <si>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</si>
  <si>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</si>
  <si>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</si>
  <si>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</si>
  <si>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</si>
  <si>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</si>
  <si>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</si>
  <si>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</si>
  <si>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</si>
  <si>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</si>
  <si>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</si>
  <si>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</si>
  <si>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</si>
  <si>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</si>
  <si>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</si>
  <si>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</si>
  <si>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</si>
  <si>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</si>
  <si>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</si>
  <si>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</si>
  <si>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</si>
  <si>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</si>
  <si>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</si>
  <si>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</si>
  <si>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</si>
  <si>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</si>
  <si>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</si>
  <si>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</si>
  <si>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</si>
  <si>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</si>
  <si>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</si>
  <si>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</si>
  <si>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</si>
  <si>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</si>
  <si>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</si>
  <si>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</si>
  <si>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</si>
  <si>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</si>
  <si>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</si>
  <si>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</si>
  <si>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</si>
  <si>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</si>
  <si>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</si>
  <si>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</si>
  <si>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</si>
  <si>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</si>
  <si>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</si>
  <si>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</si>
  <si>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</si>
  <si>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</si>
  <si>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</si>
  <si>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</si>
  <si>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</si>
  <si>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</si>
  <si>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</si>
  <si>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</si>
  <si>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</si>
  <si>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</si>
  <si>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</si>
  <si>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</si>
  <si>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</si>
  <si>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</si>
  <si>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</si>
  <si>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</si>
  <si>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</si>
  <si>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</si>
  <si>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</si>
  <si>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</si>
  <si>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</si>
  <si>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</si>
  <si>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</si>
  <si>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</si>
  <si>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</si>
  <si>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</si>
  <si>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</si>
  <si>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</si>
  <si>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</si>
  <si>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</si>
  <si>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</si>
  <si>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</si>
  <si>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</si>
  <si>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</si>
  <si>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</si>
  <si>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</si>
  <si>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</si>
  <si>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</si>
  <si>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</si>
  <si>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</si>
  <si>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</si>
  <si>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</si>
  <si>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</si>
  <si>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</si>
  <si>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</si>
  <si>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</si>
  <si>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</si>
  <si>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</si>
  <si>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</si>
  <si>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</si>
  <si>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</si>
  <si>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</si>
  <si>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</si>
  <si>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</si>
  <si>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</si>
  <si>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</si>
  <si>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</si>
  <si>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</si>
  <si>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</si>
  <si>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</si>
  <si>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</si>
  <si>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</si>
  <si>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</si>
  <si>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</si>
  <si>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</si>
  <si>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</si>
  <si>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</si>
  <si>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</si>
  <si>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</si>
  <si>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</si>
  <si>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</si>
  <si>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</si>
  <si>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</si>
  <si>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</si>
  <si>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</si>
  <si>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</si>
  <si>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</si>
  <si>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</si>
  <si>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</si>
  <si>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</si>
  <si>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</si>
  <si>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</si>
  <si>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</si>
  <si>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</si>
  <si>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</si>
  <si>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</si>
  <si>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</si>
  <si>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</si>
  <si>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</si>
  <si>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</si>
  <si>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</si>
  <si>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</si>
  <si>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</si>
  <si>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</si>
  <si>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</si>
  <si>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</si>
  <si>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</si>
  <si>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</si>
  <si>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</si>
  <si>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</si>
  <si>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</si>
  <si>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</si>
  <si>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</si>
  <si>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</si>
  <si>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</si>
  <si>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</si>
  <si>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</si>
  <si>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</si>
  <si>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</si>
  <si>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</si>
  <si>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</si>
  <si>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</si>
  <si>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</si>
  <si>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</si>
  <si>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</si>
  <si>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</si>
  <si>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</si>
  <si>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</si>
  <si>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</si>
  <si>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</si>
  <si>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</si>
  <si>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</si>
  <si>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</si>
  <si>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</si>
  <si>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</si>
  <si>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</si>
  <si>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</si>
  <si>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</si>
  <si>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</si>
  <si>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</si>
  <si>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</si>
  <si>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</si>
  <si>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</si>
  <si>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</si>
  <si>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</si>
  <si>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</si>
  <si>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</si>
  <si>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</si>
  <si>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</si>
  <si>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</si>
  <si>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</si>
  <si>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</si>
  <si>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</si>
  <si>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</si>
  <si>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</si>
  <si>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</si>
  <si>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</si>
  <si>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</si>
  <si>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</si>
  <si>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</si>
  <si>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</si>
  <si>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</si>
  <si>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</si>
  <si>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</si>
  <si>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</si>
  <si>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</si>
  <si>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</si>
  <si>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</si>
  <si>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</si>
  <si>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</si>
  <si>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</si>
  <si>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</si>
  <si>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</si>
  <si>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</si>
  <si>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</si>
  <si>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</si>
  <si>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</si>
  <si>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</si>
  <si>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</si>
  <si>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</si>
  <si>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</si>
  <si>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</si>
  <si>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</si>
  <si>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</si>
  <si>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</si>
  <si>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</si>
  <si>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</si>
  <si>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</si>
  <si>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</si>
  <si>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</si>
  <si>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</si>
  <si>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</si>
  <si>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</si>
  <si>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</si>
  <si>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</si>
  <si>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</si>
  <si>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</si>
  <si>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</si>
  <si>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</si>
  <si>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</si>
  <si>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</si>
  <si>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</si>
  <si>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</si>
  <si>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</si>
  <si>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</si>
  <si>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</si>
  <si>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</si>
  <si>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</si>
  <si>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</si>
  <si>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</si>
  <si>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</si>
  <si>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</si>
  <si>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</si>
  <si>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</si>
  <si>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</si>
  <si>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</si>
  <si>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</si>
  <si>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</si>
  <si>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</si>
  <si>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</si>
  <si>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</si>
  <si>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</si>
  <si>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</si>
  <si>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</si>
  <si>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</si>
  <si>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</si>
  <si>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</si>
  <si>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</si>
  <si>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</si>
  <si>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</si>
  <si>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</si>
  <si>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</si>
  <si>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</si>
  <si>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</si>
  <si>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</si>
  <si>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</si>
  <si>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</si>
  <si>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</si>
  <si>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</si>
  <si>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</si>
  <si>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</si>
  <si>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</si>
  <si>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</si>
  <si>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</si>
  <si>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</si>
  <si>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</si>
  <si>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</si>
  <si>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</si>
  <si>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</si>
  <si>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</si>
  <si>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</si>
  <si>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</si>
  <si>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</si>
  <si>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</si>
  <si>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</si>
  <si>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</si>
  <si>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</si>
  <si>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</si>
  <si>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</si>
  <si>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</si>
  <si>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</si>
  <si>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</si>
  <si>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</si>
  <si>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</si>
  <si>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</si>
  <si>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</si>
  <si>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</si>
  <si>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</si>
  <si>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</si>
  <si>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</si>
  <si>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</si>
  <si>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</si>
  <si>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</si>
  <si>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</si>
  <si>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</si>
  <si>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</si>
  <si>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</si>
  <si>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</si>
  <si>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</si>
  <si>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</si>
  <si>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</si>
  <si>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</si>
  <si>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</si>
  <si>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</si>
  <si>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</si>
  <si>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</si>
  <si>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</si>
  <si>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</si>
  <si>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</si>
  <si>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</si>
  <si>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</si>
  <si>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</si>
  <si>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</si>
  <si>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</si>
  <si>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</si>
  <si>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</si>
  <si>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</si>
  <si>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</si>
  <si>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</si>
  <si>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</si>
  <si>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</si>
  <si>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</si>
  <si>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</si>
  <si>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</si>
  <si>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</si>
  <si>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</si>
  <si>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</si>
  <si>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</si>
  <si>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</si>
  <si>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</si>
  <si>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</si>
  <si>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</si>
  <si>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</si>
  <si>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</si>
  <si>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</si>
  <si>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</si>
  <si>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</si>
  <si>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</si>
  <si>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</si>
  <si>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</si>
  <si>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</si>
  <si>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</si>
  <si>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</si>
  <si>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</si>
  <si>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</si>
  <si>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</si>
  <si>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</si>
  <si>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</si>
  <si>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</si>
  <si>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</si>
  <si>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</si>
  <si>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</si>
  <si>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</si>
  <si>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</si>
  <si>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</si>
  <si>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</si>
  <si>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</si>
  <si>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</si>
  <si>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</si>
  <si>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</si>
  <si>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</si>
  <si>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</si>
  <si>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</si>
  <si>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</si>
  <si>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</si>
  <si>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</si>
  <si>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</si>
  <si>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</si>
  <si>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</si>
  <si>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</si>
  <si>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</si>
  <si>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</si>
  <si>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</si>
  <si>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</si>
  <si>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</si>
  <si>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</si>
  <si>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</si>
  <si>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</si>
  <si>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</si>
  <si>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</si>
  <si>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</si>
  <si>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</si>
  <si>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</si>
  <si>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</si>
  <si>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</si>
  <si>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</si>
  <si>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</si>
  <si>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</si>
  <si>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</si>
  <si>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</si>
  <si>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</si>
  <si>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</si>
  <si>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</si>
  <si>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</si>
  <si>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</si>
  <si>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</si>
  <si>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</si>
  <si>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</si>
  <si>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</si>
  <si>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</si>
  <si>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</si>
  <si>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</si>
  <si>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</si>
  <si>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</si>
  <si>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</si>
  <si>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</si>
  <si>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</si>
  <si>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</si>
  <si>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</si>
  <si>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</si>
  <si>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</si>
  <si>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</si>
  <si>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</si>
  <si>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</si>
  <si>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</si>
  <si>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</si>
  <si>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</si>
  <si>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</si>
  <si>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</si>
  <si>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</si>
  <si>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</si>
  <si>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</si>
  <si>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</si>
  <si>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</si>
  <si>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</si>
  <si>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</si>
  <si>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</si>
  <si>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</si>
  <si>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</si>
  <si>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</si>
  <si>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</si>
  <si>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</si>
  <si>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</si>
  <si>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</si>
  <si>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</si>
  <si>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</si>
  <si>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</si>
  <si>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</si>
  <si>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</si>
  <si>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</si>
  <si>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</si>
  <si>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</si>
  <si>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</si>
  <si>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</si>
  <si>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</si>
  <si>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</si>
  <si>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</si>
  <si>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</si>
  <si>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</si>
  <si>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</si>
  <si>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</si>
  <si>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</si>
  <si>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</si>
  <si>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</si>
  <si>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</si>
  <si>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</si>
  <si>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</si>
  <si>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</si>
  <si>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</si>
  <si>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</si>
  <si>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</si>
  <si>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</si>
  <si>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</si>
  <si>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</si>
  <si>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</si>
  <si>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</si>
  <si>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</si>
  <si>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</si>
  <si>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</si>
  <si>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</si>
  <si>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</si>
  <si>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</si>
  <si>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</si>
  <si>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</si>
  <si>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</si>
  <si>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</si>
  <si>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</si>
  <si>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</si>
  <si>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</si>
  <si>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</si>
  <si>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</si>
  <si>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</si>
  <si>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</si>
  <si>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</si>
  <si>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</si>
  <si>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</si>
  <si>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</si>
  <si>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</si>
  <si>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</si>
  <si>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</si>
  <si>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</si>
  <si>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</si>
  <si>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</si>
  <si>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</si>
  <si>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</si>
  <si>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</si>
  <si>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</si>
  <si>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</si>
  <si>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</si>
  <si>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</si>
  <si>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</si>
  <si>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</si>
  <si>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</si>
  <si>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</si>
  <si>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</si>
  <si>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</si>
  <si>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</si>
  <si>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</si>
  <si>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</si>
  <si>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</si>
  <si>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</si>
  <si>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</si>
  <si>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</si>
  <si>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</si>
  <si>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</si>
  <si>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</si>
  <si>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</si>
  <si>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</si>
  <si>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</si>
  <si>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</si>
  <si>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</si>
  <si>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</si>
  <si>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</si>
  <si>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</si>
  <si>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</si>
  <si>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</si>
  <si>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</si>
  <si>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</si>
  <si>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</si>
  <si>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</si>
  <si>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</si>
  <si>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</si>
  <si>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</si>
  <si>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</si>
  <si>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</si>
  <si>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</si>
  <si>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</si>
  <si>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</si>
  <si>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</si>
  <si>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</si>
  <si>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</si>
  <si>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</si>
  <si>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</si>
  <si>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</si>
  <si>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</si>
  <si>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</si>
  <si>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</si>
  <si>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</si>
  <si>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</si>
  <si>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</si>
  <si>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</si>
  <si>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</si>
  <si>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</si>
  <si>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</si>
  <si>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</si>
  <si>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</si>
  <si>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</si>
  <si>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</si>
  <si>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</si>
  <si>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</si>
  <si>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</si>
  <si>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</si>
  <si>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</si>
  <si>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</si>
  <si>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</si>
  <si>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</si>
  <si>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</si>
  <si>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</si>
  <si>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</si>
  <si>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</si>
  <si>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</si>
  <si>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</si>
  <si>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</si>
  <si>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</si>
  <si>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</si>
  <si>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</si>
  <si>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</si>
  <si>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</si>
  <si>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</si>
  <si>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</si>
  <si>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</si>
  <si>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</si>
  <si>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</si>
  <si>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</si>
  <si>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</si>
  <si>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</si>
  <si>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</si>
  <si>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</si>
  <si>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</si>
  <si>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</si>
  <si>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</si>
  <si>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</si>
  <si>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</si>
  <si>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</si>
  <si>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</si>
  <si>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</si>
  <si>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</si>
  <si>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</si>
  <si>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</si>
  <si>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</si>
  <si>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</si>
  <si>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</si>
  <si>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</si>
  <si>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</si>
  <si>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</si>
  <si>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</si>
  <si>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</si>
  <si>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</si>
  <si>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</si>
  <si>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</si>
  <si>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</si>
  <si>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</si>
  <si>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</si>
  <si>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</si>
  <si>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</si>
  <si>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</si>
  <si>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</si>
  <si>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</si>
  <si>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</si>
  <si>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</si>
  <si>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</si>
  <si>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</si>
  <si>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</si>
  <si>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</si>
  <si>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</si>
  <si>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</si>
  <si>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</si>
  <si>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</si>
  <si>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</si>
  <si>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</si>
  <si>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</si>
  <si>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</si>
  <si>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</si>
  <si>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</si>
  <si>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</si>
  <si>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</si>
  <si>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</si>
  <si>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</si>
  <si>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</si>
  <si>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</si>
  <si>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</si>
  <si>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</si>
  <si>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</si>
  <si>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</si>
  <si>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</si>
  <si>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</si>
  <si>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</si>
  <si>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</si>
  <si>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</si>
  <si>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</si>
  <si>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</si>
  <si>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</si>
  <si>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</si>
  <si>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</si>
  <si>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</si>
  <si>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</si>
  <si>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</si>
  <si>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</si>
  <si>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</si>
  <si>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</si>
  <si>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</si>
  <si>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</si>
  <si>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</si>
  <si>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</si>
  <si>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</si>
  <si>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</si>
  <si>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</si>
  <si>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</si>
  <si>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</si>
  <si>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</si>
  <si>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</si>
  <si>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</si>
  <si>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</si>
  <si>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</si>
  <si>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</si>
  <si>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</si>
  <si>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</si>
  <si>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</si>
  <si>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</si>
  <si>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</si>
  <si>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</si>
  <si>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</si>
  <si>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</si>
  <si>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</si>
  <si>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</si>
  <si>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</si>
  <si>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</si>
  <si>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</si>
  <si>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</si>
  <si>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</si>
  <si>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</si>
  <si>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</si>
  <si>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</si>
  <si>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</si>
  <si>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</si>
  <si>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</si>
  <si>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</si>
  <si>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</si>
  <si>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</si>
  <si>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</si>
  <si>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</si>
  <si>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</si>
  <si>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</si>
  <si>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</si>
  <si>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</si>
  <si>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</si>
  <si>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</si>
  <si>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</si>
  <si>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</si>
  <si>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</si>
  <si>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</si>
  <si>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</si>
  <si>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</si>
  <si>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</si>
  <si>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</si>
  <si>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</si>
  <si>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</si>
  <si>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</si>
  <si>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</si>
  <si>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</si>
  <si>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</si>
  <si>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</si>
  <si>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</si>
  <si>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</si>
  <si>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</si>
  <si>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</si>
  <si>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</si>
  <si>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</si>
  <si>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</si>
  <si>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</si>
  <si>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</si>
  <si>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</si>
  <si>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</si>
  <si>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</si>
  <si>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</si>
  <si>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</si>
  <si>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</si>
  <si>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</si>
  <si>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</si>
  <si>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</si>
  <si>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</si>
  <si>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</si>
  <si>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</si>
  <si>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</si>
  <si>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</si>
  <si>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</si>
  <si>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</si>
  <si>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</si>
  <si>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</si>
  <si>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</si>
  <si>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</si>
  <si>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</si>
  <si>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</si>
  <si>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</si>
  <si>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</si>
  <si>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</si>
  <si>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</si>
  <si>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</si>
  <si>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</si>
  <si>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</si>
  <si>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</si>
  <si>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</si>
  <si>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</si>
  <si>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</si>
  <si>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</si>
  <si>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</si>
  <si>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</si>
  <si>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</si>
  <si>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</si>
  <si>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</si>
  <si>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</si>
  <si>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</si>
  <si>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</si>
  <si>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</si>
  <si>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</si>
  <si>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</si>
  <si>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</si>
  <si>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</si>
  <si>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</si>
  <si>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</si>
  <si>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</si>
  <si>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</si>
  <si>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</si>
  <si>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</si>
  <si>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</si>
  <si>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</si>
  <si>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</si>
  <si>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</si>
  <si>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</si>
  <si>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</si>
  <si>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</si>
  <si>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</si>
  <si>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</si>
  <si>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</si>
  <si>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</si>
  <si>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</si>
  <si>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</si>
  <si>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</si>
  <si>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</si>
  <si>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</si>
  <si>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</si>
  <si>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</si>
  <si>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</si>
  <si>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</si>
  <si>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</si>
  <si>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</si>
  <si>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</si>
  <si>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</si>
  <si>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</si>
  <si>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</si>
  <si>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</si>
  <si>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</si>
  <si>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</si>
  <si>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</si>
  <si>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</si>
  <si>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</si>
  <si>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</si>
  <si>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</si>
  <si>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</si>
  <si>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</si>
  <si>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</si>
  <si>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</si>
  <si>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</si>
  <si>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</si>
  <si>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</si>
  <si>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</si>
  <si>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</si>
  <si>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</si>
  <si>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</si>
  <si>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</si>
  <si>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</si>
  <si>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</si>
  <si>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</si>
  <si>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</si>
  <si>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</si>
  <si>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</si>
  <si>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</si>
  <si>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</si>
  <si>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</si>
  <si>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</si>
  <si>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</si>
  <si>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</si>
  <si>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</si>
  <si>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</si>
  <si>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</si>
  <si>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</si>
  <si>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</si>
  <si>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</si>
  <si>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</si>
  <si>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</si>
  <si>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</si>
  <si>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</si>
  <si>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</si>
  <si>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</si>
  <si>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</si>
  <si>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</si>
  <si>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</si>
  <si>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</si>
  <si>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</si>
  <si>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</si>
  <si>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</si>
  <si>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</si>
  <si>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</si>
  <si>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</si>
  <si>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</si>
  <si>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</si>
  <si>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</si>
  <si>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</si>
  <si>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</si>
  <si>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</si>
  <si>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</si>
  <si>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</si>
  <si>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</si>
  <si>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</si>
  <si>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</si>
  <si>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</si>
  <si>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</si>
  <si>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</si>
  <si>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</si>
  <si>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</si>
  <si>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</si>
  <si>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</si>
  <si>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</si>
  <si>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</si>
  <si>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</si>
  <si>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</si>
  <si>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</si>
  <si>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</si>
  <si>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</si>
  <si>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</si>
  <si>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</si>
  <si>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</si>
  <si>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</si>
  <si>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</si>
  <si>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</si>
  <si>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</si>
  <si>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</si>
  <si>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</si>
  <si>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</si>
  <si>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</si>
  <si>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</si>
  <si>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</si>
  <si>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</si>
  <si>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</si>
  <si>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</si>
  <si>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</si>
  <si>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</si>
  <si>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</si>
  <si>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</si>
  <si>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</si>
  <si>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</si>
  <si>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</si>
  <si>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</si>
  <si>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</si>
  <si>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</si>
  <si>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</si>
  <si>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</si>
  <si>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</si>
  <si>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</si>
  <si>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</si>
  <si>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</si>
  <si>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</si>
  <si>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</si>
  <si>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</si>
  <si>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</si>
  <si>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</si>
  <si>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</si>
  <si>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</si>
  <si>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</si>
  <si>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</si>
  <si>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</si>
  <si>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</si>
  <si>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</si>
  <si>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</si>
  <si>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</si>
  <si>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</si>
  <si>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</si>
  <si>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</si>
  <si>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</si>
  <si>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</si>
  <si>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</si>
  <si>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</si>
  <si>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</si>
  <si>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</si>
  <si>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</si>
  <si>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</si>
  <si>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</si>
  <si>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</si>
  <si>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</si>
  <si>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</si>
  <si>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</si>
  <si>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</si>
  <si>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</si>
  <si>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</si>
  <si>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</si>
  <si>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</si>
  <si>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</si>
  <si>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</si>
  <si>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</si>
  <si>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</si>
  <si>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</si>
  <si>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</si>
  <si>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</si>
  <si>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</si>
  <si>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</si>
  <si>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</si>
  <si>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</si>
  <si>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</si>
  <si>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</si>
  <si>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</si>
  <si>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</si>
  <si>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</si>
  <si>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</si>
  <si>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</si>
  <si>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</si>
  <si>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</si>
  <si>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</si>
  <si>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</si>
  <si>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</si>
  <si>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</si>
  <si>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</si>
  <si>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</si>
  <si>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</si>
  <si>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</si>
  <si>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</si>
  <si>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</si>
  <si>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</si>
  <si>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</si>
  <si>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</si>
  <si>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</si>
  <si>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</si>
  <si>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</si>
  <si>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</si>
  <si>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</si>
  <si>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</si>
  <si>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</si>
  <si>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</si>
  <si>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</si>
  <si>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</si>
  <si>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</si>
  <si>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</si>
  <si>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</si>
  <si>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</si>
  <si>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</si>
  <si>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</si>
  <si>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</si>
  <si>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</si>
  <si>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</si>
  <si>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</si>
  <si>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</si>
  <si>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</si>
  <si>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</si>
  <si>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</si>
  <si>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</si>
  <si>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</si>
  <si>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</si>
  <si>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</si>
  <si>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</si>
  <si>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</si>
  <si>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</si>
  <si>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</si>
  <si>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</si>
  <si>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</si>
  <si>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</si>
  <si>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</si>
  <si>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</si>
  <si>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</si>
  <si>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</si>
  <si>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</si>
  <si>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</si>
  <si>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</si>
  <si>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</si>
  <si>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</si>
  <si>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</si>
  <si>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</si>
  <si>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</si>
  <si>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</si>
  <si>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</si>
  <si>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</si>
  <si>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</si>
  <si>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</si>
  <si>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</si>
  <si>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</si>
  <si>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</si>
  <si>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</si>
  <si>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</si>
  <si>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</si>
  <si>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</si>
  <si>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</si>
  <si>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</si>
  <si>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</si>
  <si>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</si>
  <si>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</si>
  <si>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</si>
  <si>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</si>
  <si>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</si>
  <si>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</si>
  <si>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</si>
  <si>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</si>
  <si>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</si>
  <si>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</si>
  <si>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</si>
  <si>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</si>
  <si>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</si>
  <si>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</si>
  <si>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</si>
  <si>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</si>
  <si>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</si>
  <si>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</si>
  <si>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</si>
  <si>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</si>
  <si>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</si>
  <si>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</si>
  <si>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</si>
  <si>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</si>
  <si>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</si>
  <si>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</si>
  <si>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</si>
  <si>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</si>
  <si>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</si>
  <si>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</si>
  <si>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</si>
  <si>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</si>
  <si>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</si>
  <si>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</si>
  <si>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</si>
  <si>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</si>
  <si>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</si>
  <si>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</si>
  <si>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</si>
  <si>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</si>
  <si>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</si>
  <si>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</si>
  <si>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</si>
  <si>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</si>
  <si>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</si>
  <si>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</si>
  <si>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</si>
  <si>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</si>
  <si>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</si>
  <si>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</si>
  <si>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</si>
  <si>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</si>
  <si>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</si>
  <si>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</si>
  <si>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</si>
  <si>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</si>
  <si>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</si>
  <si>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</si>
  <si>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</si>
  <si>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</si>
  <si>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</si>
  <si>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</si>
  <si>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</si>
  <si>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</si>
  <si>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</si>
  <si>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</si>
  <si>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</si>
  <si>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</si>
  <si>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</si>
  <si>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</si>
  <si>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</si>
  <si>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</si>
  <si>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</si>
  <si>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</si>
  <si>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</si>
  <si>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</si>
  <si>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</si>
  <si>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</si>
  <si>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</si>
  <si>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</si>
  <si>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</si>
  <si>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</si>
  <si>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</si>
  <si>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</si>
  <si>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</si>
  <si>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</si>
  <si>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</si>
  <si>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</si>
  <si>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</si>
  <si>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</si>
  <si>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</si>
  <si>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</si>
  <si>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</si>
  <si>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</si>
  <si>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</si>
  <si>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</si>
  <si>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</si>
  <si>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</si>
  <si>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</si>
  <si>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</si>
  <si>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</si>
  <si>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</si>
  <si>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</si>
  <si>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</si>
  <si>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</si>
  <si>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</si>
  <si>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</si>
  <si>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</si>
  <si>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</si>
  <si>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</si>
  <si>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</si>
  <si>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</si>
  <si>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</si>
  <si>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</si>
  <si>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</si>
  <si>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</si>
  <si>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</si>
  <si>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</si>
  <si>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</si>
  <si>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</si>
  <si>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</si>
  <si>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</si>
  <si>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</si>
  <si>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</si>
  <si>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</si>
  <si>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</si>
  <si>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</si>
  <si>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</si>
  <si>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</si>
  <si>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</si>
  <si>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</si>
  <si>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</si>
  <si>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</si>
  <si>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</si>
  <si>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</si>
  <si>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</si>
  <si>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</si>
  <si>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</si>
  <si>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</si>
  <si>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</si>
  <si>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</si>
  <si>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</si>
  <si>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</si>
  <si>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</si>
  <si>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</si>
  <si>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</si>
  <si>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</si>
  <si>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</si>
  <si>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</si>
  <si>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</si>
  <si>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</si>
  <si>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</si>
  <si>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</si>
  <si>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</si>
  <si>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</si>
  <si>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</si>
  <si>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</si>
  <si>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</si>
  <si>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</si>
  <si>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</si>
  <si>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</si>
  <si>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</si>
  <si>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</si>
  <si>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</si>
  <si>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</si>
  <si>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</si>
  <si>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</si>
  <si>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</si>
  <si>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</si>
  <si>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</si>
  <si>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</si>
  <si>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</si>
  <si>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</si>
  <si>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</si>
  <si>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</si>
  <si>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</si>
  <si>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</si>
  <si>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</si>
  <si>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</si>
  <si>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</si>
  <si>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</si>
  <si>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</si>
  <si>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</si>
  <si>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</si>
  <si>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</si>
  <si>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</si>
  <si>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</si>
  <si>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</si>
  <si>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</si>
  <si>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</si>
  <si>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</si>
  <si>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</si>
  <si>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</si>
  <si>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</si>
  <si>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</si>
  <si>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</si>
  <si>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</si>
  <si>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</si>
  <si>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</si>
  <si>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</si>
  <si>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</si>
  <si>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</si>
  <si>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</si>
  <si>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</si>
  <si>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</si>
  <si>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</si>
  <si>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</si>
  <si>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</si>
  <si>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</si>
  <si>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</si>
  <si>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</si>
  <si>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</si>
  <si>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</si>
  <si>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</si>
  <si>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</si>
  <si>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</si>
  <si>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</si>
  <si>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</si>
  <si>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</si>
  <si>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</si>
  <si>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</si>
  <si>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</si>
  <si>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</si>
  <si>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</si>
  <si>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</si>
  <si>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</si>
  <si>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</si>
  <si>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</si>
  <si>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</si>
  <si>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</si>
  <si>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</si>
  <si>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</si>
  <si>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</si>
  <si>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</si>
  <si>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</si>
  <si>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</si>
  <si>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</si>
  <si>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</si>
  <si>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</si>
  <si>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</si>
  <si>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</si>
  <si>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</si>
  <si>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</si>
  <si>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</si>
  <si>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</si>
  <si>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</si>
  <si>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</si>
  <si>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</si>
  <si>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</si>
  <si>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</si>
  <si>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</si>
  <si>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</si>
  <si>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</si>
  <si>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</si>
  <si>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</si>
  <si>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</si>
  <si>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</si>
  <si>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</si>
  <si>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</si>
  <si>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</si>
  <si>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</si>
  <si>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</si>
  <si>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</si>
  <si>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</si>
  <si>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</si>
  <si>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</si>
  <si>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</si>
  <si>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</si>
  <si>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</si>
  <si>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</si>
  <si>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</si>
  <si>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</si>
  <si>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</si>
  <si>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</si>
  <si>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</si>
  <si>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</si>
  <si>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</si>
  <si>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</si>
  <si>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</si>
  <si>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</si>
  <si>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</si>
  <si>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</si>
  <si>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</si>
  <si>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</si>
  <si>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</si>
  <si>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</si>
  <si>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</si>
  <si>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</si>
  <si>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</si>
  <si>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</si>
  <si>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</si>
  <si>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</si>
  <si>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</si>
  <si>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</si>
  <si>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</si>
  <si>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</si>
  <si>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</si>
  <si>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</si>
  <si>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</si>
  <si>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</si>
  <si>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</si>
  <si>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</si>
  <si>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</si>
  <si>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</si>
  <si>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</si>
  <si>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</si>
  <si>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</si>
  <si>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</si>
  <si>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</si>
  <si>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</si>
  <si>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</si>
  <si>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</si>
  <si>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</si>
  <si>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</si>
  <si>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</si>
  <si>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</si>
  <si>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</si>
  <si>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</si>
  <si>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</si>
  <si>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</si>
  <si>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</si>
  <si>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</si>
  <si>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</si>
  <si>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</si>
  <si>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</si>
  <si>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</si>
  <si>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</si>
  <si>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</si>
  <si>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</si>
  <si>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</si>
  <si>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</si>
  <si>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</si>
  <si>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</si>
  <si>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</si>
  <si>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</si>
  <si>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</si>
  <si>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</si>
  <si>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</si>
  <si>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</si>
  <si>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</si>
  <si>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</si>
  <si>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</si>
  <si>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</si>
  <si>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</si>
  <si>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</si>
  <si>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</si>
  <si>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</si>
  <si>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</si>
  <si>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</si>
  <si>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</si>
  <si>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</si>
  <si>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</si>
  <si>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</si>
  <si>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</si>
  <si>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</si>
  <si>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</si>
  <si>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</si>
  <si>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</si>
  <si>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</si>
  <si>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</si>
  <si>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</si>
  <si>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</si>
  <si>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</si>
  <si>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</si>
  <si>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</si>
  <si>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</si>
  <si>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</si>
  <si>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</si>
  <si>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</si>
  <si>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</si>
  <si>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</si>
  <si>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</si>
  <si>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</si>
  <si>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</si>
  <si>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</si>
  <si>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</si>
  <si>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</si>
  <si>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</si>
  <si>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</si>
  <si>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</si>
  <si>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</si>
  <si>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</si>
  <si>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</si>
  <si>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</si>
  <si>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</si>
  <si>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</si>
  <si>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</si>
  <si>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</si>
  <si>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</si>
  <si>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</si>
  <si>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</si>
  <si>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</si>
  <si>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</si>
  <si>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</si>
  <si>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</si>
  <si>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</si>
  <si>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</si>
  <si>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</si>
  <si>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</si>
  <si>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</si>
  <si>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</si>
  <si>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</si>
  <si>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</si>
  <si>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</si>
  <si>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</si>
  <si>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</si>
  <si>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</si>
  <si>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</si>
  <si>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</si>
  <si>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</si>
  <si>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</si>
  <si>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</si>
  <si>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</si>
  <si>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</si>
  <si>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</si>
  <si>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</si>
  <si>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</si>
  <si>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</si>
  <si>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</si>
  <si>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</si>
  <si>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</si>
  <si>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</si>
  <si>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</si>
  <si>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</si>
  <si>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</si>
  <si>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</si>
  <si>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</si>
  <si>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</si>
  <si>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</si>
  <si>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</si>
  <si>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</si>
  <si>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</si>
  <si>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</si>
  <si>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</si>
  <si>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</si>
  <si>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</si>
  <si>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</si>
  <si>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</si>
  <si>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</si>
  <si>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</si>
  <si>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</si>
  <si>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</si>
  <si>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</si>
  <si>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</si>
  <si>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</si>
  <si>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</si>
  <si>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</si>
  <si>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</si>
  <si>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</si>
  <si>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</si>
  <si>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</si>
  <si>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</si>
  <si>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</si>
  <si>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</si>
  <si>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</si>
  <si>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</si>
  <si>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</si>
  <si>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</si>
  <si>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</si>
  <si>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</si>
  <si>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</si>
  <si>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</si>
  <si>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</si>
  <si>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</si>
  <si>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</si>
  <si>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</si>
  <si>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</si>
  <si>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</si>
  <si>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</si>
  <si>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</si>
  <si>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</si>
  <si>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</si>
  <si>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</si>
  <si>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</si>
  <si>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</si>
  <si>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</si>
  <si>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</si>
  <si>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</si>
  <si>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</si>
  <si>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</si>
  <si>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</si>
  <si>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</si>
  <si>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</si>
  <si>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</si>
  <si>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</si>
  <si>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</si>
  <si>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</si>
  <si>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</si>
  <si>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</si>
  <si>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</si>
  <si>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</si>
  <si>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</si>
  <si>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</si>
  <si>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</si>
  <si>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</si>
  <si>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</si>
  <si>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</si>
  <si>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</si>
  <si>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</si>
  <si>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</si>
  <si>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</si>
  <si>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</si>
  <si>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</si>
  <si>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</si>
  <si>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</si>
  <si>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</si>
  <si>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</si>
  <si>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</si>
  <si>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</si>
  <si>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</si>
  <si>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</si>
  <si>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</si>
  <si>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</si>
  <si>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</si>
  <si>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</si>
  <si>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</si>
  <si>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</si>
  <si>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</si>
  <si>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</si>
  <si>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</si>
  <si>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</si>
  <si>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</si>
  <si>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</si>
  <si>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</si>
  <si>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</si>
  <si>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</si>
  <si>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</si>
  <si>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</si>
  <si>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</si>
  <si>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</si>
  <si>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</si>
  <si>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</si>
  <si>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</si>
  <si>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</si>
  <si>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</si>
  <si>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</si>
  <si>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</si>
  <si>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</si>
  <si>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</si>
  <si>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</si>
  <si>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</si>
  <si>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</si>
  <si>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</si>
  <si>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</si>
  <si>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</si>
  <si>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</si>
  <si>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</si>
  <si>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</si>
  <si>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</si>
  <si>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</si>
  <si>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</si>
  <si>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</si>
  <si>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</si>
  <si>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</si>
  <si>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</si>
  <si>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</si>
  <si>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</si>
  <si>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</si>
  <si>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</si>
  <si>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</si>
  <si>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</si>
  <si>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</si>
  <si>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</si>
  <si>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</si>
  <si>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</si>
  <si>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</si>
  <si>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</si>
  <si>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</si>
  <si>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</si>
  <si>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</si>
  <si>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</si>
  <si>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</si>
  <si>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</si>
  <si>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</si>
  <si>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</si>
  <si>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</si>
  <si>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</si>
  <si>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</si>
  <si>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</si>
  <si>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</si>
  <si>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</si>
  <si>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</si>
  <si>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</si>
  <si>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</si>
  <si>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</si>
  <si>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</si>
  <si>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</si>
  <si>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</si>
  <si>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</si>
  <si>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</si>
  <si>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</si>
  <si>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</si>
  <si>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</si>
  <si>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</si>
  <si>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</si>
  <si>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</si>
  <si>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</si>
  <si>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</si>
  <si>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</si>
  <si>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</si>
  <si>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</si>
  <si>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</si>
  <si>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</si>
  <si>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</si>
  <si>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</si>
  <si>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</si>
  <si>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</si>
  <si>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</si>
  <si>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</si>
  <si>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</si>
  <si>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</si>
  <si>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</si>
  <si>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</si>
  <si>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</si>
  <si>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</si>
  <si>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</si>
  <si>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</si>
  <si>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</si>
  <si>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</si>
  <si>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</si>
  <si>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</si>
  <si>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</si>
  <si>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</si>
  <si>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</si>
  <si>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</si>
  <si>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</si>
  <si>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</si>
  <si>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</si>
  <si>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</si>
  <si>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</si>
  <si>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</si>
  <si>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</si>
  <si>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</si>
  <si>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</si>
  <si>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</si>
  <si>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</si>
  <si>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</si>
  <si>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</si>
  <si>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</si>
  <si>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</si>
  <si>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</si>
  <si>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</si>
  <si>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</si>
  <si>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</si>
  <si>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</si>
  <si>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</si>
  <si>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</si>
  <si>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</si>
  <si>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</si>
  <si>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</si>
  <si>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</si>
  <si>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</si>
  <si>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</si>
  <si>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</si>
  <si>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</si>
  <si>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</si>
  <si>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</si>
  <si>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</si>
  <si>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</si>
  <si>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</si>
  <si>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</si>
  <si>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</si>
  <si>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</si>
  <si>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</si>
  <si>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</si>
  <si>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</si>
  <si>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</si>
  <si>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</si>
  <si>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</si>
  <si>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</si>
  <si>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</si>
  <si>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</si>
  <si>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</si>
  <si>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</si>
  <si>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</si>
  <si>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</si>
  <si>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</si>
  <si>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</si>
  <si>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</si>
  <si>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</si>
  <si>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</si>
  <si>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</si>
  <si>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</si>
  <si>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</si>
  <si>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</si>
  <si>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</si>
  <si>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</si>
  <si>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</si>
  <si>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</si>
  <si>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</si>
  <si>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</si>
  <si>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</si>
  <si>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</si>
  <si>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</si>
  <si>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</si>
  <si>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</si>
  <si>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</si>
  <si>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</si>
  <si>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</si>
  <si>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</si>
  <si>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</si>
  <si>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</si>
  <si>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</si>
  <si>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</si>
  <si>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</si>
  <si>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</si>
  <si>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</si>
  <si>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</si>
  <si>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</si>
  <si>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</si>
  <si>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</si>
  <si>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</si>
  <si>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</si>
  <si>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</si>
  <si>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</si>
  <si>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</si>
  <si>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</si>
  <si>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</si>
  <si>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</si>
  <si>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</si>
  <si>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</si>
  <si>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</si>
  <si>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</si>
  <si>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</si>
  <si>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</si>
  <si>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</si>
  <si>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</si>
  <si>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</si>
  <si>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</si>
  <si>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</si>
  <si>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</si>
  <si>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</si>
  <si>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</si>
  <si>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</si>
  <si>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</si>
  <si>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</si>
  <si>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</si>
  <si>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</si>
  <si>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</si>
  <si>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</si>
  <si>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</si>
  <si>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</si>
  <si>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</si>
  <si>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</si>
  <si>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</si>
  <si>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</si>
  <si>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</si>
  <si>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</si>
  <si>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</si>
  <si>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</si>
  <si>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</si>
  <si>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</si>
  <si>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</si>
  <si>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</si>
  <si>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</si>
  <si>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</si>
  <si>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</si>
  <si>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</si>
  <si>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</si>
  <si>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</si>
  <si>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</si>
  <si>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</si>
  <si>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</si>
  <si>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</si>
  <si>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</si>
  <si>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</si>
  <si>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</si>
  <si>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</si>
  <si>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</si>
  <si>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</si>
  <si>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</si>
  <si>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</si>
  <si>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</si>
  <si>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</si>
  <si>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</si>
  <si>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</si>
  <si>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</si>
  <si>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</si>
  <si>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</si>
  <si>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</si>
  <si>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</si>
  <si>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</si>
  <si>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</si>
  <si>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</si>
  <si>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</si>
  <si>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</si>
  <si>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</si>
  <si>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</si>
  <si>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</si>
  <si>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</si>
  <si>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</si>
  <si>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</si>
  <si>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</si>
  <si>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</si>
  <si>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</si>
  <si>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</si>
  <si>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</si>
  <si>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</si>
  <si>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</si>
  <si>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</si>
  <si>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</si>
  <si>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</si>
  <si>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</si>
  <si>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</si>
  <si>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</si>
  <si>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</si>
  <si>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</si>
  <si>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</si>
  <si>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</si>
  <si>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</si>
  <si>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</si>
  <si>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</si>
  <si>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</si>
  <si>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</si>
  <si>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</si>
  <si>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</si>
  <si>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</si>
  <si>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</si>
  <si>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</si>
  <si>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</si>
  <si>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</si>
  <si>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</si>
  <si>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</si>
  <si>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</si>
  <si>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</si>
  <si>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</si>
  <si>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</si>
  <si>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</si>
  <si>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</si>
  <si>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</si>
  <si>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</si>
  <si>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</si>
  <si>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</si>
  <si>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</si>
  <si>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</si>
  <si>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</si>
  <si>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</si>
  <si>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</si>
  <si>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</si>
  <si>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</si>
  <si>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</si>
  <si>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</si>
  <si>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</si>
  <si>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</si>
  <si>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</si>
  <si>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</si>
  <si>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</si>
  <si>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</si>
  <si>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</si>
  <si>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</si>
  <si>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</si>
  <si>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</si>
  <si>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</si>
  <si>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</si>
  <si>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</si>
  <si>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</si>
  <si>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</si>
  <si>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</si>
  <si>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</si>
  <si>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</si>
  <si>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</si>
  <si>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</si>
  <si>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</si>
  <si>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</si>
  <si>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</si>
  <si>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</si>
  <si>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</si>
  <si>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</si>
  <si>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</si>
  <si>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</si>
  <si>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</si>
  <si>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</si>
  <si>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</si>
  <si>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</si>
  <si>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</si>
  <si>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</si>
  <si>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</si>
  <si>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</si>
  <si>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</si>
  <si>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</si>
  <si>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</si>
  <si>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</si>
  <si>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</si>
  <si>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</si>
  <si>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</si>
  <si>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</si>
  <si>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</si>
  <si>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</si>
  <si>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</si>
  <si>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</si>
  <si>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</si>
  <si>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</si>
  <si>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</si>
  <si>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</si>
  <si>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</si>
  <si>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</si>
  <si>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</si>
  <si>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</si>
  <si>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</si>
  <si>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</si>
  <si>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</si>
  <si>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</si>
  <si>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</si>
  <si>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</si>
  <si>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</si>
  <si>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</si>
  <si>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</si>
  <si>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</si>
  <si>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</si>
  <si>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</si>
  <si>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</si>
  <si>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</si>
  <si>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</si>
  <si>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</si>
  <si>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</si>
  <si>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</si>
  <si>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</si>
  <si>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</si>
  <si>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</si>
  <si>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</si>
  <si>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</si>
  <si>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</si>
  <si>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</si>
  <si>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</si>
  <si>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</si>
  <si>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</si>
  <si>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</si>
  <si>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</si>
  <si>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</si>
  <si>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</si>
  <si>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</si>
  <si>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</si>
  <si>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</si>
  <si>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</si>
  <si>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</si>
  <si>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</si>
  <si>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</si>
  <si>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</si>
  <si>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</si>
  <si>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</si>
  <si>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</si>
  <si>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</si>
  <si>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</si>
  <si>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</si>
  <si>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</si>
  <si>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</si>
  <si>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</si>
  <si>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</si>
  <si>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</si>
  <si>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</si>
  <si>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</si>
  <si>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</si>
  <si>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</si>
  <si>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</si>
  <si>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</si>
  <si>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</si>
  <si>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</si>
  <si>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</si>
  <si>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</si>
  <si>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</si>
  <si>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</si>
  <si>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</si>
  <si>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</si>
  <si>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</si>
  <si>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</si>
  <si>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</si>
  <si>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</si>
  <si>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</si>
  <si>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</si>
  <si>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</si>
  <si>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</si>
  <si>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</si>
  <si>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</si>
  <si>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</si>
  <si>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</si>
  <si>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</si>
  <si>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</si>
  <si>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</si>
  <si>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</si>
  <si>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</si>
  <si>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</si>
  <si>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</si>
  <si>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</si>
  <si>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</si>
  <si>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</si>
  <si>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</si>
  <si>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</si>
  <si>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</si>
  <si>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</si>
  <si>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</si>
  <si>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</si>
  <si>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</si>
  <si>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</si>
  <si>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</si>
  <si>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</si>
  <si>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</si>
  <si>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</si>
  <si>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</si>
  <si>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</si>
  <si>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</si>
  <si>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</si>
  <si>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</si>
  <si>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</si>
  <si>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</si>
  <si>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</si>
  <si>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</si>
  <si>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</si>
  <si>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</si>
  <si>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</si>
  <si>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</si>
  <si>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</si>
  <si>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</si>
  <si>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</si>
  <si>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</si>
  <si>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</si>
  <si>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</si>
  <si>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</si>
  <si>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</si>
  <si>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</si>
  <si>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</si>
  <si>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</si>
  <si>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</si>
  <si>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</si>
  <si>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</si>
  <si>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</si>
  <si>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</si>
  <si>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</si>
  <si>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</si>
  <si>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</si>
  <si>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</si>
  <si>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</si>
  <si>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</si>
  <si>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</si>
  <si>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</si>
  <si>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</si>
  <si>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</si>
  <si>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</si>
  <si>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</si>
  <si>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</si>
  <si>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</si>
  <si>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</si>
  <si>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</si>
  <si>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</si>
  <si>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</si>
  <si>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</si>
  <si>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</si>
  <si>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</si>
  <si>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</si>
  <si>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</si>
  <si>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</si>
  <si>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</si>
  <si>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</si>
  <si>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</si>
  <si>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</si>
  <si>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</si>
  <si>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</si>
  <si>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</si>
  <si>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</si>
  <si>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</si>
  <si>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</si>
  <si>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</si>
  <si>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</si>
  <si>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</si>
  <si>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</si>
  <si>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</si>
  <si>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</si>
  <si>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</si>
  <si>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</si>
  <si>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</si>
  <si>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</si>
  <si>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</si>
  <si>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</si>
  <si>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</si>
  <si>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</si>
  <si>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</si>
  <si>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</si>
  <si>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</si>
  <si>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</si>
  <si>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</si>
  <si>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</si>
  <si>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</si>
  <si>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</si>
  <si>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</si>
  <si>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</si>
  <si>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</si>
  <si>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</si>
  <si>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</si>
  <si>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</si>
  <si>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</si>
  <si>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</si>
  <si>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</si>
  <si>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</si>
  <si>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</si>
  <si>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</si>
  <si>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</si>
  <si>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</si>
  <si>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</si>
  <si>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</si>
  <si>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</si>
  <si>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</si>
  <si>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</si>
  <si>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</si>
  <si>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</si>
  <si>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</si>
  <si>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</si>
  <si>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</si>
  <si>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</si>
  <si>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</si>
  <si>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</si>
  <si>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</si>
  <si>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</si>
  <si>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</si>
  <si>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</si>
  <si>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</si>
  <si>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</si>
  <si>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</si>
  <si>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</si>
  <si>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</si>
  <si>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</si>
  <si>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</si>
  <si>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</si>
  <si>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</si>
  <si>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</si>
  <si>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</si>
  <si>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</si>
  <si>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</si>
  <si>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</si>
  <si>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</si>
  <si>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</si>
  <si>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</si>
  <si>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</si>
  <si>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</si>
  <si>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</si>
  <si>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</si>
  <si>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</si>
  <si>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</si>
  <si>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</si>
  <si>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</si>
  <si>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</si>
  <si>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</si>
  <si>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</si>
  <si>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</si>
  <si>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</si>
  <si>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</si>
  <si>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</si>
  <si>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</si>
  <si>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</si>
  <si>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</si>
  <si>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</si>
  <si>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</si>
  <si>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</si>
  <si>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</si>
  <si>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</si>
  <si>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</si>
  <si>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</si>
  <si>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</si>
  <si>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</si>
  <si>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</si>
  <si>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</si>
  <si>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</si>
  <si>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</si>
  <si>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</si>
  <si>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</si>
  <si>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</si>
  <si>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</si>
  <si>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</si>
  <si>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</si>
  <si>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</si>
  <si>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</si>
  <si>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</si>
  <si>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</si>
  <si>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</si>
  <si>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</si>
  <si>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</si>
  <si>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</si>
  <si>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</si>
  <si>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</si>
  <si>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</si>
  <si>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</si>
  <si>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</si>
  <si>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</si>
  <si>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</si>
  <si>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</si>
  <si>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</si>
  <si>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</si>
  <si>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</si>
  <si>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</si>
  <si>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</si>
  <si>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</si>
  <si>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</si>
  <si>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</si>
  <si>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</si>
  <si>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</si>
  <si>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</si>
  <si>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</si>
  <si>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</si>
  <si>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</si>
  <si>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</si>
  <si>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</si>
  <si>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</si>
  <si>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</si>
  <si>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</si>
  <si>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</si>
  <si>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</si>
  <si>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</si>
  <si>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</si>
  <si>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</si>
  <si>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</si>
  <si>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</si>
  <si>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</si>
  <si>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</si>
  <si>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</si>
  <si>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</si>
  <si>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</si>
  <si>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</si>
  <si>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</si>
  <si>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</si>
  <si>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</si>
  <si>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</si>
  <si>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</si>
  <si>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</si>
  <si>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</si>
  <si>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</si>
  <si>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</si>
  <si>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</si>
  <si>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</si>
  <si>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</si>
  <si>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</si>
  <si>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</si>
  <si>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</si>
  <si>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</si>
  <si>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</si>
  <si>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</si>
  <si>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</si>
  <si>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</si>
  <si>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</si>
  <si>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</si>
  <si>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</si>
  <si>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</si>
  <si>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</si>
  <si>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</si>
  <si>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</si>
  <si>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</si>
  <si>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</si>
  <si>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</si>
  <si>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</si>
  <si>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</si>
  <si>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</si>
  <si>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</si>
  <si>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</si>
  <si>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</si>
  <si>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</si>
  <si>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</si>
  <si>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</si>
  <si>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</si>
  <si>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</si>
  <si>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</si>
  <si>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</si>
  <si>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</si>
  <si>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</si>
  <si>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</si>
  <si>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</si>
  <si>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</si>
  <si>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</si>
  <si>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</si>
  <si>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</si>
  <si>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</si>
  <si>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</si>
  <si>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</si>
  <si>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</si>
  <si>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</si>
  <si>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</si>
  <si>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</si>
  <si>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</si>
  <si>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</si>
  <si>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</si>
  <si>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</si>
  <si>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</si>
  <si>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</si>
  <si>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</si>
  <si>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</si>
  <si>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</si>
  <si>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</si>
  <si>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</si>
  <si>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</si>
  <si>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</si>
  <si>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</si>
  <si>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</si>
  <si>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</si>
  <si>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</si>
  <si>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</si>
  <si>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</si>
  <si>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</si>
  <si>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</si>
  <si>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</si>
  <si>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</si>
  <si>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</si>
  <si>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</si>
  <si>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</si>
  <si>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</si>
  <si>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</si>
  <si>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</si>
  <si>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</si>
  <si>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</si>
  <si>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</si>
  <si>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</si>
  <si>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</si>
  <si>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</si>
  <si>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</si>
  <si>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</si>
  <si>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</si>
  <si>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</si>
  <si>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</si>
  <si>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</si>
  <si>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</si>
  <si>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</si>
  <si>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</si>
  <si>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</si>
  <si>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</si>
  <si>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</si>
  <si>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</si>
  <si>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</si>
  <si>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</si>
  <si>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</si>
  <si>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</si>
  <si>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</si>
  <si>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</si>
  <si>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</si>
  <si>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</si>
  <si>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</si>
  <si>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</si>
  <si>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</si>
  <si>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</si>
  <si>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</si>
  <si>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</si>
  <si>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</si>
  <si>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</si>
  <si>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</si>
  <si>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</si>
  <si>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</si>
  <si>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</si>
  <si>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</si>
  <si>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</si>
  <si>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</si>
  <si>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</si>
  <si>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</si>
  <si>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</si>
  <si>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</si>
  <si>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</si>
  <si>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</si>
  <si>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</si>
  <si>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</si>
  <si>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</si>
  <si>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</si>
  <si>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</si>
  <si>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</si>
  <si>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</si>
  <si>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</si>
  <si>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</si>
  <si>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</si>
  <si>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</si>
  <si>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</si>
  <si>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</si>
  <si>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</si>
  <si>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</si>
  <si>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</si>
  <si>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</si>
  <si>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</si>
  <si>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</si>
  <si>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</si>
  <si>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</si>
  <si>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</si>
  <si>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</si>
  <si>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</si>
  <si>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</si>
  <si>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</si>
  <si>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</si>
  <si>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</si>
  <si>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</si>
  <si>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</si>
  <si>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</si>
  <si>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</si>
  <si>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</si>
  <si>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</si>
  <si>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</si>
  <si>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</si>
  <si>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</si>
  <si>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</si>
  <si>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</si>
  <si>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</si>
  <si>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</si>
  <si>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</si>
  <si>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</si>
  <si>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</si>
  <si>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</si>
  <si>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</si>
  <si>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</si>
  <si>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</si>
  <si>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</si>
  <si>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</si>
  <si>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</si>
  <si>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</si>
  <si>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</si>
  <si>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</si>
  <si>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</si>
  <si>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</si>
  <si>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</si>
  <si>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</si>
  <si>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</si>
  <si>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</si>
  <si>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</si>
  <si>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</si>
  <si>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</si>
  <si>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</si>
  <si>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</si>
  <si>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</si>
  <si>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</si>
  <si>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</si>
  <si>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</si>
  <si>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</si>
  <si>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</si>
  <si>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</si>
  <si>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</si>
  <si>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</si>
  <si>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</si>
  <si>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</si>
  <si>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</si>
  <si>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</si>
  <si>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</si>
  <si>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</si>
  <si>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</si>
  <si>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</si>
  <si>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</si>
  <si>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</si>
  <si>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</si>
  <si>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</si>
  <si>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</si>
  <si>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</si>
  <si>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</si>
  <si>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</si>
  <si>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</si>
  <si>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</si>
  <si>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</si>
  <si>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</si>
  <si>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</si>
  <si>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</si>
  <si>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</si>
  <si>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</si>
  <si>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</si>
  <si>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</si>
  <si>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</si>
  <si>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</si>
  <si>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</si>
  <si>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</si>
  <si>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</si>
  <si>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</si>
  <si>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</si>
  <si>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</si>
  <si>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</si>
  <si>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</si>
  <si>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</si>
  <si>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</si>
  <si>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</si>
  <si>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</si>
  <si>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</si>
  <si>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</si>
  <si>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</si>
  <si>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</si>
  <si>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</si>
  <si>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</si>
  <si>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</si>
  <si>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</si>
  <si>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</si>
  <si>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</si>
  <si>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</si>
  <si>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</si>
  <si>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</si>
  <si>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</si>
  <si>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</si>
  <si>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</si>
  <si>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</si>
  <si>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</si>
  <si>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</si>
  <si>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</si>
  <si>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</si>
  <si>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</si>
  <si>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</si>
  <si>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</si>
  <si>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</si>
  <si>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</si>
  <si>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</si>
  <si>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</si>
  <si>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</si>
  <si>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</si>
  <si>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</si>
  <si>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</si>
  <si>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</si>
  <si>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</si>
  <si>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</si>
  <si>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</si>
  <si>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</si>
  <si>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</si>
  <si>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</si>
  <si>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</si>
  <si>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</si>
  <si>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</si>
  <si>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</si>
  <si>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</si>
  <si>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</si>
  <si>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</si>
  <si>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</si>
  <si>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</si>
  <si>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</si>
  <si>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</si>
  <si>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</si>
  <si>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</si>
  <si>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</si>
  <si>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</si>
  <si>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</si>
  <si>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</si>
  <si>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</si>
  <si>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</si>
  <si>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</si>
  <si>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</si>
  <si>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</si>
  <si>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</si>
  <si>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</si>
  <si>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</si>
  <si>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</si>
  <si>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</si>
  <si>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</si>
  <si>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</si>
  <si>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</si>
  <si>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</si>
  <si>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</si>
  <si>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</si>
  <si>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</si>
  <si>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</si>
  <si>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</si>
  <si>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</si>
  <si>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</si>
  <si>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</si>
  <si>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</si>
  <si>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</si>
  <si>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</si>
  <si>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</si>
  <si>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</si>
  <si>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</si>
  <si>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</si>
  <si>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</si>
  <si>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</si>
  <si>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</si>
  <si>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</si>
  <si>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</si>
  <si>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</si>
  <si>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</si>
  <si>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</si>
  <si>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</si>
  <si>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</si>
  <si>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</si>
  <si>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</si>
  <si>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</si>
  <si>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</si>
  <si>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</si>
  <si>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</si>
  <si>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</si>
  <si>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</si>
  <si>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</si>
  <si>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</si>
  <si>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</si>
  <si>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</si>
  <si>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</si>
  <si>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</si>
  <si>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</si>
  <si>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</si>
  <si>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</si>
  <si>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</si>
  <si>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</si>
  <si>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</si>
  <si>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</si>
  <si>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</si>
  <si>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</si>
  <si>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</si>
  <si>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</si>
  <si>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</si>
  <si>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</si>
  <si>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</si>
  <si>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</si>
  <si>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</si>
  <si>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</si>
  <si>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</si>
  <si>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</si>
  <si>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</si>
  <si>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</si>
  <si>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</si>
  <si>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</si>
  <si>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</si>
  <si>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</si>
  <si>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</si>
  <si>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</si>
  <si>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</si>
  <si>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</si>
  <si>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</si>
  <si>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</si>
  <si>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</si>
  <si>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</si>
  <si>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</si>
  <si>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</si>
  <si>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</si>
  <si>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</si>
  <si>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</si>
  <si>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</si>
  <si>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</si>
  <si>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</si>
  <si>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</si>
  <si>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</si>
  <si>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</si>
  <si>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</si>
  <si>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</si>
  <si>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</si>
  <si>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</si>
  <si>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</si>
  <si>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</si>
  <si>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</si>
  <si>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</si>
  <si>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</si>
  <si>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</si>
  <si>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</si>
  <si>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</si>
  <si>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</si>
  <si>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</si>
  <si>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</si>
  <si>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</si>
  <si>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</si>
  <si>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</si>
  <si>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</si>
  <si>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</si>
  <si>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</si>
  <si>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</si>
  <si>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</si>
  <si>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</si>
  <si>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</si>
  <si>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</si>
  <si>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</si>
  <si>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</si>
  <si>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</si>
  <si>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</si>
  <si>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</si>
  <si>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</si>
  <si>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</si>
  <si>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</si>
  <si>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</si>
  <si>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</si>
  <si>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</si>
  <si>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</si>
  <si>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</si>
  <si>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</si>
  <si>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</si>
  <si>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</si>
  <si>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</si>
  <si>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</si>
  <si>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</si>
  <si>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</si>
  <si>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</si>
  <si>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</si>
  <si>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</si>
  <si>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</si>
  <si>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</si>
  <si>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</si>
  <si>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</si>
  <si>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</si>
  <si>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</si>
  <si>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</si>
  <si>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</si>
  <si>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</si>
  <si>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</si>
  <si>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</si>
  <si>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</si>
  <si>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</si>
  <si>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</si>
  <si>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</si>
  <si>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</si>
  <si>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</si>
  <si>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</si>
  <si>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</si>
  <si>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</si>
  <si>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</si>
  <si>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</si>
  <si>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</si>
  <si>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</si>
  <si>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</si>
  <si>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</si>
  <si>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</si>
  <si>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</si>
  <si>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</si>
  <si>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</si>
  <si>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</si>
  <si>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</si>
  <si>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</si>
  <si>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</si>
  <si>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</si>
  <si>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</si>
  <si>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</si>
  <si>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</si>
  <si>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</si>
  <si>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</si>
  <si>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</si>
  <si>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</si>
  <si>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</si>
  <si>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</si>
  <si>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</si>
  <si>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</si>
  <si>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</si>
  <si>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</si>
  <si>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</si>
  <si>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</si>
  <si>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</si>
  <si>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</si>
  <si>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</si>
  <si>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</si>
  <si>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</si>
  <si>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</si>
  <si>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</si>
  <si>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</si>
  <si>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</si>
  <si>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</si>
  <si>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</si>
  <si>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</si>
  <si>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</si>
  <si>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</si>
  <si>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</si>
  <si>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</si>
  <si>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</si>
  <si>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</si>
  <si>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</si>
  <si>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</si>
  <si>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</si>
  <si>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</si>
  <si>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</si>
  <si>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</si>
  <si>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</si>
  <si>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</si>
  <si>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</si>
  <si>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</si>
  <si>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</si>
  <si>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</si>
  <si>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</si>
  <si>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</si>
  <si>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</si>
  <si>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</si>
  <si>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</si>
  <si>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</si>
  <si>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</si>
  <si>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</si>
  <si>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</si>
  <si>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</si>
  <si>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</si>
  <si>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</si>
  <si>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</si>
  <si>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</si>
  <si>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</si>
  <si>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</si>
  <si>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</si>
  <si>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</si>
  <si>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</si>
  <si>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</si>
  <si>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</si>
  <si>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</si>
  <si>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</si>
  <si>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</si>
  <si>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</si>
  <si>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</si>
  <si>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</si>
  <si>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</si>
  <si>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</si>
  <si>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</si>
  <si>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</si>
  <si>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</si>
  <si>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</si>
  <si>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</si>
  <si>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</si>
  <si>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</si>
  <si>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</si>
  <si>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</si>
  <si>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</si>
  <si>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</si>
  <si>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</si>
  <si>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</si>
  <si>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</si>
  <si>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</si>
  <si>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</si>
  <si>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</si>
  <si>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</si>
  <si>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</si>
  <si>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</si>
  <si>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</si>
  <si>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</si>
  <si>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</si>
  <si>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</si>
  <si>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</si>
  <si>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</si>
  <si>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</si>
  <si>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</si>
  <si>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</si>
  <si>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</si>
  <si>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</si>
  <si>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</si>
  <si>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</si>
  <si>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</si>
  <si>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</si>
  <si>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</si>
  <si>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</si>
  <si>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</si>
  <si>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</si>
  <si>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</si>
  <si>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</si>
  <si>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</si>
  <si>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</si>
  <si>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</si>
  <si>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</si>
  <si>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</si>
  <si>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</si>
  <si>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</si>
  <si>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</si>
  <si>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</si>
  <si>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</si>
  <si>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</si>
  <si>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</si>
  <si>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</si>
  <si>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</si>
  <si>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</si>
  <si>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</si>
  <si>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</si>
  <si>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</si>
  <si>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</si>
  <si>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</si>
  <si>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</si>
  <si>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</si>
  <si>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</si>
  <si>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</si>
  <si>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</si>
  <si>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</si>
  <si>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</si>
  <si>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</si>
  <si>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</si>
  <si>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</si>
  <si>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</si>
  <si>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</si>
  <si>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</si>
  <si>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</si>
  <si>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</si>
  <si>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</si>
  <si>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</si>
  <si>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</si>
  <si>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</si>
  <si>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</si>
  <si>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</si>
  <si>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</si>
  <si>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</si>
  <si>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</si>
  <si>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</si>
  <si>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</si>
  <si>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</si>
  <si>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</si>
  <si>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</si>
  <si>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</si>
  <si>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</si>
  <si>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</si>
  <si>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</si>
  <si>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</si>
  <si>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</si>
  <si>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</si>
  <si>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</si>
  <si>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</si>
  <si>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</si>
  <si>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</si>
  <si>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</si>
  <si>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</si>
  <si>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</si>
  <si>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</si>
  <si>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</si>
  <si>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</si>
  <si>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</si>
  <si>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</si>
  <si>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</si>
  <si>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</si>
  <si>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</si>
  <si>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</si>
  <si>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</si>
  <si>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</si>
  <si>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</si>
  <si>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</si>
  <si>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</si>
  <si>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</si>
  <si>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</si>
  <si>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</si>
  <si>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</si>
  <si>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</si>
  <si>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</si>
  <si>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</si>
  <si>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</si>
  <si>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</si>
  <si>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</si>
  <si>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</si>
  <si>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</si>
  <si>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</si>
  <si>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</si>
  <si>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</si>
  <si>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</si>
  <si>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</si>
  <si>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</si>
  <si>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</si>
  <si>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</si>
  <si>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</si>
  <si>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</si>
  <si>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</si>
  <si>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</si>
  <si>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</si>
  <si>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</si>
  <si>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</si>
  <si>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</si>
  <si>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</si>
  <si>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</si>
  <si>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</si>
  <si>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</si>
  <si>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</si>
  <si>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</si>
  <si>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</si>
  <si>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</si>
  <si>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</si>
  <si>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</si>
  <si>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</si>
  <si>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</si>
  <si>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</si>
  <si>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</si>
  <si>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</si>
  <si>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</si>
  <si>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</si>
  <si>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</si>
  <si>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</si>
  <si>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</si>
  <si>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</si>
  <si>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</si>
  <si>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</si>
  <si>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</si>
  <si>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</si>
  <si>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</si>
  <si>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</si>
  <si>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</si>
  <si>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</si>
  <si>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</si>
  <si>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</si>
  <si>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</si>
  <si>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</si>
  <si>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</si>
  <si>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</si>
  <si>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</si>
  <si>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</si>
  <si>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</si>
  <si>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</si>
  <si>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</si>
  <si>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</si>
  <si>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</si>
  <si>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</si>
  <si>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</si>
  <si>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</si>
  <si>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</si>
  <si>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</si>
  <si>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</si>
  <si>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</si>
  <si>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</si>
  <si>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</si>
  <si>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</si>
  <si>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</si>
  <si>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</si>
  <si>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</si>
  <si>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</si>
  <si>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</si>
  <si>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</si>
  <si>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</si>
  <si>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</si>
  <si>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</si>
  <si>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</si>
  <si>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</si>
  <si>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</si>
  <si>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</si>
  <si>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</si>
  <si>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</si>
  <si>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</si>
  <si>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</si>
  <si>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</si>
  <si>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</si>
  <si>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</si>
  <si>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</si>
  <si>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</si>
  <si>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</si>
  <si>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</si>
  <si>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</si>
  <si>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</si>
  <si>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</si>
  <si>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</si>
  <si>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</si>
  <si>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</si>
  <si>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</si>
  <si>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</si>
  <si>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</si>
  <si>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</si>
  <si>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</si>
  <si>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</si>
  <si>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</si>
  <si>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</si>
  <si>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</si>
  <si>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</si>
  <si>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</si>
  <si>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</si>
  <si>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</si>
  <si>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</si>
  <si>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</si>
  <si>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</si>
  <si>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</si>
  <si>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</si>
  <si>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</si>
  <si>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</si>
  <si>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</si>
  <si>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</si>
  <si>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</si>
  <si>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</si>
  <si>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</si>
  <si>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</si>
  <si>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</si>
  <si>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</si>
  <si>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</si>
  <si>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</si>
  <si>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</si>
  <si>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</si>
  <si>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</si>
  <si>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</si>
  <si>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</si>
  <si>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</si>
  <si>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</si>
  <si>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</si>
  <si>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</si>
  <si>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</si>
  <si>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</si>
  <si>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</si>
  <si>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</si>
  <si>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</si>
  <si>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</si>
  <si>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</si>
  <si>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</si>
  <si>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</si>
  <si>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</si>
  <si>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</si>
  <si>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</si>
  <si>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</si>
  <si>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</si>
  <si>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</si>
  <si>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</si>
  <si>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</si>
  <si>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</si>
  <si>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</si>
  <si>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</si>
  <si>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</si>
  <si>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</si>
  <si>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</si>
  <si>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</si>
  <si>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</si>
  <si>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</si>
  <si>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</si>
  <si>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</si>
  <si>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</si>
  <si>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</si>
  <si>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</si>
  <si>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</si>
  <si>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</si>
  <si>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</si>
  <si>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</si>
  <si>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</si>
  <si>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</si>
  <si>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</si>
  <si>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</si>
  <si>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</si>
  <si>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</si>
  <si>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</si>
  <si>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</si>
  <si>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</si>
  <si>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</si>
  <si>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</si>
  <si>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</si>
  <si>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</si>
  <si>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</si>
  <si>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</si>
  <si>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</si>
  <si>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</si>
  <si>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</si>
  <si>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</si>
  <si>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</si>
  <si>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</si>
  <si>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</si>
  <si>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</si>
  <si>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</si>
  <si>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</si>
  <si>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</si>
  <si>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</si>
  <si>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</si>
  <si>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</si>
  <si>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</si>
  <si>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</si>
  <si>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</si>
  <si>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</si>
  <si>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</si>
  <si>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</si>
  <si>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</si>
  <si>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</si>
  <si>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</si>
  <si>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</si>
  <si>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</si>
  <si>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</si>
  <si>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</si>
  <si>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</si>
  <si>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</si>
  <si>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</si>
  <si>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</si>
  <si>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</si>
  <si>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</si>
  <si>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</si>
  <si>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</si>
  <si>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</si>
  <si>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</si>
  <si>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</si>
  <si>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</si>
  <si>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</si>
  <si>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</si>
  <si>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</si>
  <si>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</si>
  <si>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</si>
  <si>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</si>
  <si>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</si>
  <si>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</si>
  <si>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</si>
  <si>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</si>
  <si>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</si>
  <si>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</si>
  <si>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</si>
  <si>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</si>
  <si>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</si>
  <si>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</si>
  <si>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</si>
  <si>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</si>
  <si>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</si>
  <si>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</si>
  <si>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</si>
  <si>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</si>
  <si>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</si>
  <si>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</si>
  <si>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</si>
  <si>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</si>
  <si>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</si>
  <si>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</si>
  <si>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</si>
  <si>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</si>
  <si>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</si>
  <si>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</si>
  <si>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</si>
  <si>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</si>
  <si>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</si>
  <si>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</si>
  <si>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</si>
  <si>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</si>
  <si>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</si>
  <si>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</si>
  <si>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</si>
  <si>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</si>
  <si>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</si>
  <si>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</si>
  <si>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</si>
  <si>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</si>
  <si>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</si>
  <si>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</si>
  <si>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</si>
  <si>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</si>
  <si>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</si>
  <si>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</si>
  <si>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</si>
  <si>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</si>
  <si>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</si>
  <si>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</si>
  <si>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</si>
  <si>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</si>
  <si>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</si>
  <si>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</si>
  <si>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</si>
  <si>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</si>
  <si>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</si>
  <si>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</si>
  <si>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</si>
  <si>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</si>
  <si>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</si>
  <si>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</si>
  <si>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</si>
  <si>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</si>
  <si>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</si>
  <si>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</si>
  <si>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</si>
  <si>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</si>
  <si>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</si>
  <si>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</si>
  <si>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</si>
  <si>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</si>
  <si>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</si>
  <si>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</si>
  <si>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</si>
  <si>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</si>
  <si>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</si>
  <si>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</si>
  <si>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</si>
  <si>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</si>
  <si>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</si>
  <si>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</si>
  <si>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</si>
  <si>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</si>
  <si>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</si>
  <si>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</si>
  <si>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</si>
  <si>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</si>
  <si>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</si>
  <si>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</si>
  <si>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</si>
  <si>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</si>
  <si>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</si>
  <si>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</si>
  <si>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</si>
  <si>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</si>
  <si>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</si>
  <si>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</si>
  <si>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</si>
  <si>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</si>
  <si>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</si>
  <si>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</si>
  <si>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</si>
  <si>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</si>
  <si>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</si>
  <si>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</si>
  <si>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</si>
  <si>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</si>
  <si>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</si>
  <si>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</si>
  <si>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</si>
  <si>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</si>
  <si>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</si>
  <si>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</si>
  <si>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</si>
  <si>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</si>
  <si>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</si>
  <si>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</si>
  <si>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</si>
  <si>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</si>
  <si>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</si>
  <si>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</si>
  <si>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</si>
  <si>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</si>
  <si>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</si>
  <si>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</si>
  <si>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</si>
  <si>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</si>
  <si>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</si>
  <si>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</si>
  <si>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</si>
  <si>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</si>
  <si>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</si>
  <si>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</si>
  <si>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</si>
  <si>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</si>
  <si>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</si>
  <si>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</si>
  <si>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</si>
  <si>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</si>
  <si>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</si>
  <si>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</si>
  <si>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</si>
  <si>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</si>
  <si>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</si>
  <si>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</si>
  <si>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</si>
  <si>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</si>
  <si>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</si>
  <si>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</si>
  <si>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</si>
  <si>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</si>
  <si>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</si>
  <si>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</si>
  <si>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</si>
  <si>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</si>
  <si>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</si>
  <si>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</si>
  <si>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</si>
  <si>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</si>
  <si>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</si>
  <si>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</si>
  <si>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</si>
  <si>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</si>
  <si>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</si>
  <si>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</si>
  <si>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</si>
  <si>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</si>
  <si>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</si>
  <si>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</si>
  <si>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</si>
  <si>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</si>
  <si>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</si>
  <si>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</si>
  <si>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</si>
  <si>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</si>
  <si>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</si>
  <si>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</si>
  <si>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</si>
  <si>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</si>
  <si>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</si>
  <si>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</si>
  <si>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</si>
  <si>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</si>
  <si>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</si>
  <si>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</si>
  <si>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</si>
  <si>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</si>
  <si>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</si>
  <si>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</si>
  <si>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</si>
  <si>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</si>
  <si>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</si>
  <si>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</si>
  <si>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</si>
  <si>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</si>
  <si>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</si>
  <si>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</si>
  <si>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</si>
  <si>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</si>
  <si>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</si>
  <si>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</si>
  <si>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</si>
  <si>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</si>
  <si>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</si>
  <si>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</si>
  <si>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</si>
  <si>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</si>
  <si>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</si>
  <si>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</si>
  <si>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</si>
  <si>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</si>
  <si>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</si>
  <si>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</si>
  <si>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</si>
  <si>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</si>
  <si>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</si>
  <si>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</si>
  <si>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</si>
  <si>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</si>
  <si>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</si>
  <si>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</si>
  <si>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</si>
  <si>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</si>
  <si>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</si>
  <si>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</si>
  <si>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</si>
  <si>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</si>
  <si>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</si>
  <si>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</si>
  <si>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</si>
  <si>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</si>
  <si>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</si>
  <si>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</si>
  <si>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</si>
  <si>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</si>
  <si>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</si>
  <si>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</si>
  <si>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</si>
  <si>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</si>
  <si>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</si>
  <si>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</si>
  <si>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</si>
  <si>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</si>
  <si>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</si>
  <si>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</si>
  <si>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</si>
  <si>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</si>
  <si>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</si>
  <si>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</si>
  <si>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</si>
  <si>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</si>
  <si>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</si>
  <si>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</si>
  <si>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</si>
  <si>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</si>
  <si>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</si>
  <si>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</si>
  <si>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</si>
  <si>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</si>
  <si>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</si>
  <si>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</si>
  <si>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</si>
  <si>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</si>
  <si>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</si>
  <si>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</si>
  <si>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</si>
  <si>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</si>
  <si>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</si>
  <si>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</si>
  <si>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</si>
  <si>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</si>
  <si>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</si>
  <si>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</si>
  <si>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</si>
  <si>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</si>
  <si>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</si>
  <si>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</si>
  <si>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</si>
  <si>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</si>
  <si>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</si>
  <si>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</si>
  <si>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</si>
  <si>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</si>
  <si>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</si>
  <si>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</si>
  <si>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</si>
  <si>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</si>
  <si>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</si>
  <si>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</si>
  <si>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</si>
  <si>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</si>
  <si>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</si>
  <si>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</si>
  <si>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</si>
  <si>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</si>
  <si>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</si>
  <si>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</si>
  <si>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</si>
  <si>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</si>
  <si>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</si>
  <si>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</si>
  <si>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</si>
  <si>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</si>
  <si>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</si>
  <si>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</si>
  <si>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</si>
  <si>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</si>
  <si>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</si>
  <si>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</si>
  <si>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</si>
  <si>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</si>
  <si>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</si>
  <si>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</si>
  <si>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</si>
  <si>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</si>
  <si>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</si>
  <si>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</si>
  <si>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</si>
  <si>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</si>
  <si>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</si>
  <si>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</si>
  <si>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</si>
  <si>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</si>
  <si>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</si>
  <si>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</si>
  <si>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</si>
  <si>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</si>
  <si>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</si>
  <si>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</si>
  <si>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</si>
  <si>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</si>
  <si>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</si>
  <si>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</si>
  <si>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</si>
  <si>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</si>
  <si>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</si>
  <si>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</si>
  <si>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</si>
  <si>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</si>
  <si>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</si>
  <si>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</si>
  <si>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</si>
  <si>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</si>
  <si>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</si>
  <si>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</si>
  <si>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</si>
  <si>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</si>
  <si>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</si>
  <si>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</si>
  <si>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</si>
  <si>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</si>
  <si>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</si>
  <si>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</si>
  <si>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</si>
  <si>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</si>
  <si>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</si>
  <si>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</si>
  <si>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</si>
  <si>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</si>
  <si>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</si>
  <si>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</si>
  <si>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</si>
  <si>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</si>
  <si>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</si>
  <si>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</si>
  <si>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</si>
  <si>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</si>
  <si>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</si>
  <si>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</si>
  <si>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</si>
  <si>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</si>
  <si>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</si>
  <si>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</si>
  <si>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</si>
  <si>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</si>
  <si>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</si>
  <si>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</si>
  <si>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</si>
  <si>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</si>
  <si>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</si>
  <si>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</si>
  <si>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</si>
  <si>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</si>
  <si>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</si>
  <si>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</si>
  <si>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</si>
  <si>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</si>
  <si>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</si>
  <si>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</si>
  <si>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</si>
  <si>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</si>
  <si>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</si>
  <si>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</si>
  <si>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</si>
  <si>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</si>
  <si>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</si>
  <si>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</si>
  <si>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</si>
  <si>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</si>
  <si>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</si>
  <si>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</si>
  <si>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</si>
  <si>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</si>
  <si>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</si>
  <si>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</si>
  <si>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</si>
  <si>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</si>
  <si>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</si>
  <si>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</si>
  <si>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</si>
  <si>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</si>
  <si>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</si>
  <si>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</si>
  <si>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</si>
  <si>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</si>
  <si>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</si>
  <si>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</si>
  <si>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</si>
  <si>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</si>
  <si>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</si>
  <si>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</si>
  <si>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</si>
  <si>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</si>
  <si>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</si>
  <si>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</si>
  <si>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</si>
  <si>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</si>
  <si>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</si>
  <si>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</si>
  <si>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</si>
  <si>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</si>
  <si>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</si>
  <si>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</si>
  <si>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</si>
  <si>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</si>
  <si>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</si>
  <si>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</si>
  <si>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</si>
  <si>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</si>
  <si>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</si>
  <si>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</si>
  <si>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</si>
  <si>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</si>
  <si>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</si>
  <si>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</si>
  <si>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</si>
  <si>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</si>
  <si>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</si>
  <si>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</si>
  <si>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</si>
  <si>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</si>
  <si>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</si>
  <si>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</si>
  <si>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</si>
  <si>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</si>
  <si>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</si>
  <si>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</si>
  <si>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</si>
  <si>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</si>
  <si>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</si>
  <si>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</si>
  <si>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</si>
  <si>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</si>
  <si>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</si>
  <si>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</si>
  <si>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</si>
  <si>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</si>
  <si>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</si>
  <si>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</si>
  <si>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</si>
  <si>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</si>
  <si>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</si>
  <si>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</si>
  <si>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</si>
  <si>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</si>
  <si>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</si>
  <si>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</si>
  <si>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</si>
  <si>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</si>
  <si>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</si>
  <si>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</si>
  <si>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</si>
  <si>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</si>
  <si>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</si>
  <si>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</si>
  <si>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</si>
  <si>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</si>
  <si>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</si>
  <si>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</si>
  <si>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</si>
  <si>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</si>
  <si>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</si>
  <si>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</si>
  <si>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</si>
  <si>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</si>
  <si>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</si>
  <si>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</si>
  <si>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</si>
  <si>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</si>
  <si>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</si>
  <si>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</si>
  <si>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</si>
  <si>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</si>
  <si>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</si>
  <si>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</si>
  <si>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</si>
  <si>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</si>
  <si>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</si>
  <si>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</si>
  <si>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</si>
  <si>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</si>
  <si>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</si>
  <si>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</si>
  <si>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</si>
  <si>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</si>
  <si>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</si>
  <si>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</si>
  <si>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</si>
  <si>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</si>
  <si>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</si>
  <si>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</si>
  <si>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</si>
  <si>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</si>
  <si>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</si>
  <si>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</si>
  <si>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</si>
  <si>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</si>
  <si>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</si>
  <si>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</si>
  <si>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</si>
  <si>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</si>
  <si>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</si>
  <si>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</si>
  <si>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</si>
  <si>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</si>
  <si>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</si>
  <si>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</si>
  <si>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</si>
  <si>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</si>
  <si>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</si>
  <si>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</si>
  <si>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</si>
  <si>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</si>
  <si>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</si>
  <si>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</si>
  <si>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</si>
  <si>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</si>
  <si>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</si>
  <si>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</si>
  <si>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</si>
  <si>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</si>
  <si>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</si>
  <si>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</si>
  <si>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</si>
  <si>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</si>
  <si>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</si>
  <si>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</si>
  <si>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</si>
  <si>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</si>
  <si>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</si>
  <si>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</si>
  <si>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</si>
  <si>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</si>
  <si>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</si>
  <si>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</si>
  <si>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</si>
  <si>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</si>
  <si>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</si>
  <si>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</si>
  <si>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</si>
  <si>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</si>
  <si>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</si>
  <si>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</si>
  <si>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</si>
  <si>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</si>
  <si>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</si>
  <si>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</si>
  <si>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</si>
  <si>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</si>
  <si>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</si>
  <si>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</si>
  <si>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</si>
  <si>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</si>
  <si>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</si>
  <si>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</si>
  <si>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</si>
  <si>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</si>
  <si>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</si>
  <si>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</si>
  <si>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</si>
  <si>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</si>
  <si>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</si>
  <si>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</si>
  <si>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</si>
  <si>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</si>
  <si>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</si>
  <si>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</si>
  <si>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</si>
  <si>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</si>
  <si>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</si>
  <si>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</si>
  <si>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</si>
  <si>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</si>
  <si>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</si>
  <si>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</si>
  <si>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</si>
  <si>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</si>
  <si>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</si>
  <si>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</si>
  <si>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</si>
  <si>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</si>
  <si>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</si>
  <si>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</si>
  <si>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</si>
  <si>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</si>
  <si>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</si>
  <si>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</si>
  <si>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</si>
  <si>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</si>
  <si>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</si>
  <si>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</si>
  <si>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</si>
  <si>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</si>
  <si>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</si>
  <si>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</si>
  <si>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</si>
  <si>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</si>
  <si>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</si>
  <si>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</si>
  <si>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</si>
  <si>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</si>
  <si>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</si>
  <si>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</si>
  <si>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</si>
  <si>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</si>
  <si>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</si>
  <si>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</si>
  <si>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</si>
  <si>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</si>
  <si>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</si>
  <si>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</si>
  <si>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</si>
  <si>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</si>
  <si>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</si>
  <si>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</si>
  <si>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</si>
  <si>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</si>
  <si>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</si>
  <si>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</si>
  <si>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</si>
  <si>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</si>
  <si>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</si>
  <si>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</si>
  <si>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</si>
  <si>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</si>
  <si>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</si>
  <si>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</si>
  <si>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</si>
  <si>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</si>
  <si>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</si>
  <si>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</si>
  <si>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</si>
  <si>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</si>
  <si>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</si>
  <si>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</si>
  <si>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</si>
  <si>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</si>
  <si>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</si>
  <si>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</si>
  <si>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</si>
  <si>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</si>
  <si>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</si>
  <si>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</si>
  <si>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</si>
  <si>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</si>
  <si>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</si>
  <si>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</si>
  <si>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</si>
  <si>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</si>
  <si>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</si>
  <si>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</si>
  <si>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</si>
  <si>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</si>
  <si>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</si>
  <si>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</si>
  <si>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</si>
  <si>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</si>
  <si>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</si>
  <si>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</si>
  <si>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</si>
  <si>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</si>
  <si>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</si>
  <si>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</si>
  <si>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</si>
  <si>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</si>
  <si>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</si>
  <si>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</si>
  <si>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</si>
  <si>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</si>
  <si>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</si>
  <si>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</si>
  <si>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</si>
  <si>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</si>
  <si>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</si>
  <si>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</si>
  <si>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</si>
  <si>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</si>
  <si>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</si>
  <si>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</si>
  <si>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</si>
  <si>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</si>
  <si>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</si>
  <si>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</si>
  <si>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</si>
  <si>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</si>
  <si>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</si>
  <si>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</si>
  <si>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</si>
  <si>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</si>
  <si>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</si>
  <si>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</si>
  <si>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</si>
  <si>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</si>
  <si>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</si>
  <si>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</si>
  <si>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</si>
  <si>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</si>
  <si>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</si>
  <si>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</si>
  <si>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</si>
  <si>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</si>
  <si>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</si>
  <si>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</si>
  <si>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</si>
  <si>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</si>
  <si>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</si>
  <si>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</si>
  <si>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</si>
  <si>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</si>
  <si>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</si>
  <si>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</si>
  <si>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</si>
  <si>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</si>
  <si>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</si>
  <si>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</si>
  <si>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</si>
  <si>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</si>
  <si>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</si>
  <si>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</si>
  <si>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</si>
  <si>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</si>
  <si>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</si>
  <si>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</si>
  <si>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</si>
  <si>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</si>
  <si>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</si>
  <si>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</si>
  <si>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</si>
  <si>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</si>
  <si>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</si>
  <si>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</si>
  <si>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</si>
  <si>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</si>
  <si>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</si>
  <si>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</si>
  <si>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</si>
  <si>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</si>
  <si>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</si>
  <si>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</si>
  <si>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</si>
  <si>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</si>
  <si>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</si>
  <si>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</si>
  <si>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</si>
  <si>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</si>
  <si>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</si>
  <si>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</si>
  <si>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</si>
  <si>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</si>
  <si>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</si>
  <si>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</si>
  <si>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</si>
  <si>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</si>
  <si>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</si>
  <si>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</si>
  <si>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</si>
  <si>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</si>
  <si>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</si>
  <si>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</si>
  <si>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</si>
  <si>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</si>
  <si>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</si>
  <si>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</si>
  <si>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</si>
  <si>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</si>
  <si>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</si>
  <si>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</si>
  <si>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</si>
  <si>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</si>
  <si>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</si>
  <si>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</si>
  <si>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</si>
  <si>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</si>
  <si>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</si>
  <si>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</si>
  <si>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</si>
  <si>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</si>
  <si>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</si>
  <si>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</si>
  <si>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</si>
  <si>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</si>
  <si>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</si>
  <si>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</si>
  <si>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</si>
  <si>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</si>
  <si>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</si>
  <si>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</si>
  <si>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</si>
  <si>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</si>
  <si>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</si>
  <si>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</si>
  <si>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</si>
  <si>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</si>
  <si>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</si>
  <si>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</si>
  <si>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</si>
  <si>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</si>
  <si>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</si>
  <si>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</si>
  <si>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</si>
  <si>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</si>
  <si>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</si>
  <si>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</si>
  <si>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</si>
  <si>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</si>
  <si>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</si>
  <si>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</si>
  <si>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</si>
  <si>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</si>
  <si>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</si>
  <si>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</si>
  <si>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</si>
  <si>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</si>
  <si>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</si>
  <si>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</si>
  <si>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</si>
  <si>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</si>
  <si>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</si>
  <si>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</si>
  <si>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</si>
  <si>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</si>
  <si>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</si>
  <si>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</si>
  <si>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</si>
  <si>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</si>
  <si>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</si>
  <si>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</si>
  <si>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</si>
  <si>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</si>
  <si>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</si>
  <si>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</si>
  <si>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</si>
  <si>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</si>
  <si>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</si>
  <si>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</si>
  <si>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</si>
  <si>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</si>
  <si>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</si>
  <si>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</si>
  <si>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</si>
  <si>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</si>
  <si>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</si>
  <si>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</si>
  <si>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</si>
  <si>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</si>
  <si>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</si>
  <si>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</si>
  <si>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</si>
  <si>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</si>
  <si>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</si>
  <si>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</si>
  <si>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</si>
  <si>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</si>
  <si>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</si>
  <si>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</si>
  <si>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</si>
  <si>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</si>
  <si>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</si>
  <si>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</si>
  <si>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</si>
  <si>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</si>
  <si>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</si>
  <si>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</si>
  <si>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</si>
  <si>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</si>
  <si>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</si>
  <si>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</si>
  <si>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</si>
  <si>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</si>
  <si>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</si>
  <si>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</si>
  <si>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</si>
  <si>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</si>
  <si>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</si>
  <si>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</si>
  <si>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</si>
  <si>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</si>
  <si>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</si>
  <si>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</si>
  <si>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</si>
  <si>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</si>
  <si>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</si>
  <si>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</si>
  <si>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</si>
  <si>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</si>
  <si>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</si>
  <si>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</si>
  <si>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</si>
  <si>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</si>
  <si>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</si>
  <si>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</si>
  <si>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</si>
  <si>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</si>
  <si>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</si>
  <si>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</si>
  <si>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</si>
  <si>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</si>
  <si>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</si>
  <si>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</si>
  <si>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</si>
  <si>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</si>
  <si>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</si>
  <si>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</si>
  <si>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</si>
  <si>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</si>
  <si>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</si>
  <si>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</si>
  <si>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</si>
  <si>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</si>
  <si>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</si>
  <si>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</si>
  <si>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</si>
  <si>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</si>
  <si>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</si>
  <si>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</si>
  <si>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</si>
  <si>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</si>
  <si>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</si>
  <si>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</si>
  <si>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</si>
  <si>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</si>
  <si>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</si>
  <si>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</si>
  <si>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</si>
  <si>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</si>
  <si>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</si>
  <si>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</si>
  <si>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</si>
  <si>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</si>
  <si>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</si>
  <si>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</si>
  <si>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</si>
  <si>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</si>
  <si>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</si>
  <si>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</si>
  <si>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</si>
  <si>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</si>
  <si>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</si>
  <si>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</si>
  <si>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</si>
  <si>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</si>
  <si>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</si>
  <si>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</si>
  <si>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</si>
  <si>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</si>
  <si>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</si>
  <si>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</si>
  <si>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</si>
  <si>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</si>
  <si>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</si>
  <si>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</si>
  <si>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</si>
  <si>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</si>
  <si>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</si>
  <si>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</si>
  <si>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</si>
  <si>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</si>
  <si>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</si>
  <si>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</si>
  <si>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</si>
  <si>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</si>
  <si>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</si>
  <si>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</si>
  <si>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</si>
  <si>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</si>
  <si>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</si>
  <si>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</si>
  <si>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</si>
  <si>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</si>
  <si>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</si>
  <si>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</si>
  <si>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</si>
  <si>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</si>
  <si>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</si>
  <si>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</si>
  <si>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</si>
  <si>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</si>
  <si>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</si>
  <si>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</si>
  <si>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</si>
  <si>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</si>
  <si>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</si>
  <si>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</si>
  <si>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</si>
  <si>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</si>
  <si>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</si>
  <si>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</si>
  <si>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</si>
  <si>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</si>
  <si>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</si>
  <si>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</si>
  <si>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</si>
  <si>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</si>
  <si>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</si>
  <si>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</si>
  <si>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</si>
  <si>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</si>
  <si>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</si>
  <si>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</si>
  <si>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</si>
  <si>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</si>
  <si>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</si>
  <si>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</si>
  <si>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</si>
  <si>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</si>
  <si>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</si>
  <si>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</si>
  <si>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</si>
  <si>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</si>
  <si>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</si>
  <si>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</si>
  <si>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</si>
  <si>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</si>
  <si>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</si>
  <si>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</si>
  <si>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</si>
  <si>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</si>
  <si>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</si>
  <si>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</si>
  <si>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</si>
  <si>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</si>
  <si>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</si>
  <si>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</si>
  <si>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</si>
  <si>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</si>
  <si>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</si>
  <si>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</si>
  <si>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</si>
  <si>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</si>
  <si>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</si>
  <si>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</si>
  <si>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</si>
  <si>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</si>
  <si>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</si>
  <si>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</si>
  <si>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</si>
  <si>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</si>
  <si>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</si>
  <si>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</si>
  <si>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</si>
  <si>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</si>
  <si>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</si>
  <si>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</si>
  <si>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</si>
  <si>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</si>
  <si>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</si>
  <si>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</si>
  <si>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</si>
  <si>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</si>
  <si>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</si>
  <si>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</si>
  <si>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</si>
  <si>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</si>
  <si>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</si>
  <si>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</si>
  <si>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</si>
  <si>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</si>
  <si>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</si>
  <si>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</si>
  <si>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</si>
  <si>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</si>
  <si>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</si>
  <si>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</si>
  <si>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</si>
  <si>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</si>
  <si>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</si>
  <si>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</si>
  <si>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</si>
  <si>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</si>
  <si>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</si>
  <si>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</si>
  <si>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</si>
  <si>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</si>
  <si>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</si>
  <si>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</si>
  <si>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</si>
  <si>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</si>
  <si>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</si>
  <si>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</si>
  <si>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</si>
  <si>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</si>
  <si>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</si>
  <si>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</si>
  <si>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</si>
  <si>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</si>
  <si>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</si>
  <si>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</si>
  <si>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</si>
  <si>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</si>
  <si>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</si>
  <si>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</si>
  <si>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</si>
  <si>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</si>
  <si>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</si>
  <si>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</si>
  <si>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</si>
  <si>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</si>
  <si>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</si>
  <si>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</si>
  <si>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</si>
  <si>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</si>
  <si>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</si>
  <si>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</si>
  <si>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</si>
  <si>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</si>
  <si>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</si>
  <si>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</si>
  <si>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</si>
  <si>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</si>
  <si>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</si>
  <si>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</si>
  <si>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</si>
  <si>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</si>
  <si>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</si>
  <si>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</si>
  <si>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</si>
  <si>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</si>
  <si>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</si>
  <si>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</si>
  <si>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</si>
  <si>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</si>
  <si>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</si>
  <si>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</si>
  <si>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</si>
  <si>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</si>
  <si>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</si>
  <si>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</si>
  <si>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</si>
  <si>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</si>
  <si>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</si>
  <si>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</si>
  <si>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</si>
  <si>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</si>
  <si>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</si>
  <si>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</si>
  <si>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</si>
  <si>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</si>
  <si>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</si>
  <si>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</si>
  <si>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</si>
  <si>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</si>
  <si>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</si>
  <si>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</si>
  <si>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</si>
  <si>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</si>
  <si>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</si>
  <si>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</si>
  <si>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</si>
  <si>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</si>
  <si>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</si>
  <si>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</si>
  <si>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</si>
  <si>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</si>
  <si>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</si>
  <si>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</si>
  <si>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</si>
  <si>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</si>
  <si>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</si>
  <si>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</si>
  <si>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</si>
  <si>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</si>
  <si>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</si>
  <si>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</si>
  <si>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</si>
  <si>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</si>
  <si>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</si>
  <si>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</si>
  <si>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</si>
  <si>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</si>
  <si>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</si>
  <si>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</si>
  <si>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</si>
  <si>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</si>
  <si>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</si>
  <si>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</si>
  <si>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</si>
  <si>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</si>
  <si>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</si>
  <si>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</si>
  <si>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</si>
  <si>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</si>
  <si>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</si>
  <si>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</si>
  <si>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</si>
  <si>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</si>
  <si>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</si>
  <si>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</si>
  <si>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</si>
  <si>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</si>
  <si>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</si>
  <si>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</si>
  <si>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</si>
  <si>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</si>
  <si>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</si>
  <si>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</si>
  <si>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</si>
  <si>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</si>
  <si>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</si>
  <si>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</si>
  <si>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</si>
  <si>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</si>
  <si>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</si>
  <si>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</si>
  <si>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</si>
  <si>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</si>
  <si>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</si>
  <si>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</si>
  <si>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</si>
  <si>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</si>
  <si>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</si>
  <si>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</si>
  <si>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</si>
  <si>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</si>
  <si>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</si>
  <si>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</si>
  <si>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</si>
  <si>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</si>
  <si>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</si>
  <si>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</si>
  <si>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</si>
  <si>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</si>
  <si>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</si>
  <si>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</si>
  <si>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</si>
  <si>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</si>
  <si>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</si>
  <si>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</si>
  <si>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</si>
  <si>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</si>
  <si>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</si>
  <si>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</si>
  <si>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</si>
  <si>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</si>
  <si>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</si>
  <si>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</si>
  <si>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</si>
  <si>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</si>
  <si>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</si>
  <si>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</si>
  <si>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</si>
  <si>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</si>
  <si>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</si>
  <si>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</si>
  <si>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</si>
  <si>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</si>
  <si>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</si>
  <si>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</si>
  <si>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</si>
  <si>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</si>
  <si>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</si>
  <si>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</si>
  <si>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</si>
  <si>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</si>
  <si>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</si>
  <si>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</si>
  <si>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</si>
  <si>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</si>
  <si>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</si>
  <si>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</si>
  <si>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</si>
  <si>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</si>
  <si>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</si>
  <si>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</si>
  <si>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</si>
  <si>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</si>
  <si>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</si>
  <si>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</si>
  <si>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</si>
  <si>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</si>
  <si>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</si>
  <si>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</si>
  <si>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</si>
  <si>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</si>
  <si>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</si>
  <si>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</si>
  <si>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</si>
  <si>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</si>
  <si>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</si>
  <si>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</si>
  <si>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</si>
  <si>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</si>
  <si>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</si>
  <si>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</si>
  <si>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</si>
  <si>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</si>
  <si>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</si>
  <si>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</si>
  <si>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</si>
  <si>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</si>
  <si>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</si>
  <si>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</si>
  <si>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</si>
  <si>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</si>
  <si>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</si>
  <si>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</si>
  <si>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</si>
  <si>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</si>
  <si>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</si>
  <si>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</si>
  <si>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</si>
  <si>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</si>
  <si>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</si>
  <si>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</si>
  <si>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</si>
  <si>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</si>
  <si>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</si>
  <si>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</si>
  <si>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</si>
  <si>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</si>
  <si>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</si>
  <si>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</si>
  <si>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</si>
  <si>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</si>
  <si>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</si>
  <si>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</si>
  <si>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</si>
  <si>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</si>
  <si>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</si>
  <si>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</si>
  <si>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</si>
  <si>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</si>
  <si>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</si>
  <si>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</si>
  <si>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</si>
  <si>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</si>
  <si>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</si>
  <si>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</si>
  <si>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</si>
  <si>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</si>
  <si>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</si>
  <si>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</si>
  <si>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</si>
  <si>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</si>
  <si>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</si>
  <si>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</si>
  <si>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</si>
  <si>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</si>
  <si>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</si>
  <si>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</si>
  <si>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</si>
  <si>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</si>
  <si>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</si>
  <si>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</si>
  <si>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</si>
  <si>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</si>
  <si>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</si>
  <si>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</si>
  <si>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</si>
  <si>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</si>
  <si>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</si>
  <si>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</si>
  <si>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</si>
  <si>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</si>
  <si>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</si>
  <si>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</si>
  <si>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</si>
  <si>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</si>
  <si>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</si>
  <si>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</si>
  <si>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</si>
  <si>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</si>
  <si>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</si>
  <si>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</si>
  <si>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</si>
  <si>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</si>
  <si>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</si>
  <si>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</si>
  <si>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</si>
  <si>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</si>
  <si>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</si>
  <si>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</si>
  <si>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</si>
  <si>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</si>
  <si>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</si>
  <si>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</si>
  <si>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</si>
  <si>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</si>
  <si>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</si>
  <si>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</si>
  <si>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</si>
  <si>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</si>
  <si>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</si>
  <si>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</si>
  <si>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</si>
  <si>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</si>
  <si>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</si>
  <si>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</si>
  <si>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</si>
  <si>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</si>
  <si>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</si>
  <si>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</si>
  <si>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</si>
  <si>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</si>
  <si>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</si>
  <si>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</si>
  <si>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</si>
  <si>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</si>
  <si>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</si>
  <si>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</si>
  <si>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</si>
  <si>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</si>
  <si>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</si>
  <si>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</si>
  <si>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</si>
  <si>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</si>
  <si>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</si>
  <si>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</si>
  <si>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</si>
  <si>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</si>
  <si>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</si>
  <si>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</si>
  <si>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</si>
  <si>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</si>
  <si>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</si>
  <si>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</si>
  <si>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</si>
  <si>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</si>
  <si>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</si>
  <si>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</si>
  <si>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</si>
  <si>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</si>
  <si>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</si>
  <si>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</si>
  <si>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</si>
  <si>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</si>
  <si>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</si>
  <si>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</si>
  <si>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</si>
  <si>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</si>
  <si>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</si>
  <si>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</si>
  <si>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</si>
  <si>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</si>
  <si>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</si>
  <si>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</si>
  <si>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</si>
  <si>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</si>
  <si>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</si>
  <si>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</si>
  <si>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</si>
  <si>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</si>
  <si>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</si>
  <si>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</si>
  <si>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</si>
  <si>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</si>
  <si>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</si>
  <si>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</si>
  <si>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</si>
  <si>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</si>
  <si>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</si>
  <si>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</si>
  <si>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</si>
  <si>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</si>
  <si>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</si>
  <si>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</si>
  <si>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</si>
  <si>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</si>
  <si>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</si>
  <si>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</si>
  <si>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</si>
  <si>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</si>
  <si>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</si>
  <si>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</si>
  <si>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</si>
  <si>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</si>
  <si>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</si>
  <si>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</si>
  <si>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</si>
  <si>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</si>
  <si>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</si>
  <si>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</si>
  <si>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</si>
  <si>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</si>
  <si>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</si>
  <si>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</si>
  <si>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</si>
  <si>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</si>
  <si>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</si>
  <si>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</si>
  <si>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</si>
  <si>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</si>
  <si>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</si>
  <si>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</si>
  <si>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</si>
  <si>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</si>
  <si>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</si>
  <si>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</si>
  <si>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</si>
  <si>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</si>
  <si>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</si>
  <si>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</si>
  <si>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</si>
  <si>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</si>
  <si>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</si>
  <si>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</si>
  <si>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</si>
  <si>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</si>
  <si>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</si>
  <si>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</si>
  <si>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</si>
  <si>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</si>
  <si>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</si>
  <si>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</si>
  <si>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</si>
  <si>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</si>
  <si>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</si>
  <si>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</si>
  <si>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</si>
  <si>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</si>
  <si>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</si>
  <si>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</si>
  <si>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</si>
  <si>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</si>
  <si>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</si>
  <si>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</si>
  <si>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</si>
  <si>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</si>
  <si>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</si>
  <si>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</si>
  <si>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</si>
  <si>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</si>
  <si>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</si>
  <si>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</si>
  <si>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</si>
  <si>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</si>
  <si>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</si>
  <si>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</si>
  <si>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</si>
  <si>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</si>
  <si>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</si>
  <si>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</si>
  <si>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</si>
  <si>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</si>
  <si>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</si>
  <si>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</si>
  <si>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</si>
  <si>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</si>
  <si>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</si>
  <si>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</si>
  <si>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</si>
  <si>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</si>
  <si>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</si>
  <si>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</si>
  <si>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</si>
  <si>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</si>
  <si>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</si>
  <si>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</si>
  <si>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</si>
  <si>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</si>
  <si>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</si>
  <si>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</si>
  <si>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</si>
  <si>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</si>
  <si>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</si>
  <si>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</si>
  <si>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</si>
  <si>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</si>
  <si>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</si>
  <si>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</si>
  <si>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</si>
  <si>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</si>
  <si>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</si>
  <si>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</si>
  <si>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</si>
  <si>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</si>
  <si>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</si>
  <si>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</si>
  <si>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</si>
  <si>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</si>
  <si>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</si>
  <si>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</si>
  <si>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</si>
  <si>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</si>
  <si>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</si>
  <si>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</si>
  <si>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</si>
  <si>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</si>
  <si>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</si>
  <si>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</si>
  <si>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</si>
  <si>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</si>
  <si>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</si>
  <si>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</si>
  <si>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</si>
  <si>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</si>
  <si>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</si>
  <si>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</si>
  <si>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</si>
  <si>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</si>
  <si>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</si>
  <si>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</si>
  <si>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</si>
  <si>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</si>
  <si>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</si>
  <si>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</si>
  <si>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</si>
  <si>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</si>
  <si>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</si>
  <si>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</si>
  <si>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</si>
  <si>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</si>
  <si>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</si>
  <si>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</si>
  <si>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</si>
  <si>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</si>
  <si>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</si>
  <si>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</si>
  <si>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</si>
  <si>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</si>
  <si>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</si>
  <si>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</si>
  <si>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</si>
  <si>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</si>
  <si>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</si>
  <si>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</si>
  <si>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</si>
  <si>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</si>
  <si>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</si>
  <si>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</si>
  <si>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</si>
  <si>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</si>
  <si>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</si>
  <si>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</si>
  <si>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</si>
  <si>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</si>
  <si>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</si>
  <si>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</si>
  <si>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</si>
  <si>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</si>
  <si>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</si>
  <si>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</si>
  <si>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</si>
  <si>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</si>
  <si>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</si>
  <si>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</si>
  <si>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</si>
  <si>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</si>
  <si>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</si>
  <si>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</si>
  <si>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</si>
  <si>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</si>
  <si>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</si>
  <si>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</si>
  <si>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</si>
  <si>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</si>
  <si>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</si>
  <si>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</si>
  <si>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</si>
  <si>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</si>
  <si>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</si>
  <si>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</si>
  <si>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</si>
  <si>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</si>
  <si>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</si>
  <si>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</si>
  <si>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</si>
  <si>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</si>
  <si>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</si>
  <si>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</si>
  <si>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</si>
  <si>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</si>
  <si>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</si>
  <si>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Number of Successful</t>
  </si>
  <si>
    <t>Percentage Successful</t>
  </si>
  <si>
    <t>Greater than or equal to 50,000</t>
  </si>
  <si>
    <t>Outcome</t>
  </si>
  <si>
    <t>Mean of backers</t>
  </si>
  <si>
    <t>Min of backers</t>
  </si>
  <si>
    <t>Max of backers</t>
  </si>
  <si>
    <t>StdDevp of backers</t>
  </si>
  <si>
    <t>Median of backers</t>
  </si>
  <si>
    <t>Varp of backers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</si>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</sst>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 wrapText="1"/>
    </xf>
    <xf numFmtId="43" fontId="0" fillId="0" borderId="0" xfId="1" applyFont="1"/>
    <xf numFmtId="43" fontId="1" fillId="0" borderId="0" xfId="1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9" fontId="0" fillId="0" borderId="0" xfId="2" applyNumberFormat="1" applyFont="1"/>
    <xf numFmtId="164" fontId="0" fillId="0" borderId="0" xfId="1" applyNumberFormat="1" applyFont="1"/>
    <xf numFmtId="0" fontId="1" fillId="0" borderId="0" xfId="0" applyFont="1"/>
    <xf numFmtId="43" fontId="0" fillId="0" borderId="0" xfId="0" applyNumberFormat="1"/>
    <xf numFmtId="0" fontId="1" fillId="2" borderId="0" xfId="3" applyFont="1"/>
    <xf numFmtId="43" fontId="1" fillId="3" borderId="0" xfId="0" applyNumberFormat="1" applyFont="1" applyFill="1"/>
    <xf numFmtId="10" fontId="1" fillId="0" borderId="0" xfId="2" applyNumberFormat="1" applyFont="1" applyAlignment="1">
      <alignment horizontal="center" vertical="center" wrapText="1"/>
    </xf>
    <xf numFmtId="10" fontId="0" fillId="0" borderId="0" xfId="2" applyNumberFormat="1" applyFont="1"/>
    <xf numFmtId="165" fontId="1" fillId="0" borderId="0" xfId="0" applyNumberFormat="1" applyFont="1" applyAlignment="1">
      <alignment horizontal="center" vertical="center" wrapText="1"/>
    </xf>
    <xf numFmtId="165" fontId="0" fillId="0" borderId="0" xfId="0" applyNumberFormat="1"/>
  </cellXfs>
  <cellStyles count="4">
    <cellStyle name="20% - Accent1" xfId="3" builtinId="30"/>
    <cellStyle name="Comma" xfId="1" builtinId="3"/>
    <cellStyle name="Normal" xfId="0" builtinId="0"/>
    <cellStyle name="Percent" xfId="2" builtinId="5"/>
  </cellStyles>
  <dxfs count="27"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7CE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7CE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7CE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colors>
    <mruColors>
      <color rgb="FFF43A3E"/>
      <color rgb="FFF8C9C8"/>
      <color rgb="FFFF9999"/>
      <color rgb="FFF09A98"/>
      <color rgb="FFFEC0BE"/>
      <color rgb="FFFF6969"/>
      <color rgb="FFFF4747"/>
      <color rgb="FF3136FD"/>
      <color rgb="FFB8CFFE"/>
      <color rgb="FFEEE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[StarterBook_1.xlsx]Category!PivotTable1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8-4FE7-AAA7-3570E9C1EE1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68-4FE7-AAA7-3570E9C1EE1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68-4FE7-AAA7-3570E9C1EE1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68-4FE7-AAA7-3570E9C1E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509263"/>
        <c:axId val="1850269647"/>
      </c:barChart>
      <c:catAx>
        <c:axId val="213150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269647"/>
        <c:crosses val="autoZero"/>
        <c:auto val="1"/>
        <c:lblAlgn val="ctr"/>
        <c:lblOffset val="100"/>
        <c:noMultiLvlLbl val="0"/>
      </c:catAx>
      <c:valAx>
        <c:axId val="185026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0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8-4B9C-A1E2-3AD48CB496C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38-4B9C-A1E2-3AD48CB496C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38-4B9C-A1E2-3AD48CB496C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38-4B9C-A1E2-3AD48CB4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328159"/>
        <c:axId val="1945544479"/>
      </c:barChart>
      <c:catAx>
        <c:axId val="19443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44479"/>
        <c:crosses val="autoZero"/>
        <c:auto val="1"/>
        <c:lblAlgn val="ctr"/>
        <c:lblOffset val="100"/>
        <c:noMultiLvlLbl val="0"/>
      </c:catAx>
      <c:valAx>
        <c:axId val="194554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2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971673745424455"/>
          <c:y val="0.90127378952107973"/>
          <c:w val="0.33733995722318005"/>
          <c:h val="9.00879106979097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[StarterBook_1.xlsx]Chart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'Chart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F-410C-B49B-5BE75CAEBD15}"/>
            </c:ext>
          </c:extLst>
        </c:ser>
        <c:ser>
          <c:idx val="1"/>
          <c:order val="1"/>
          <c:tx>
            <c:strRef>
              <c:f>'Chart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F-410C-B49B-5BE75CAEBD15}"/>
            </c:ext>
          </c:extLst>
        </c:ser>
        <c:ser>
          <c:idx val="2"/>
          <c:order val="2"/>
          <c:tx>
            <c:strRef>
              <c:f>'Chart 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4F-410C-B49B-5BE75CAE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333359"/>
        <c:axId val="1945554879"/>
      </c:lineChart>
      <c:catAx>
        <c:axId val="1944333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54879"/>
        <c:crosses val="autoZero"/>
        <c:auto val="1"/>
        <c:lblAlgn val="ctr"/>
        <c:lblOffset val="100"/>
        <c:noMultiLvlLbl val="0"/>
      </c:catAx>
      <c:valAx>
        <c:axId val="194555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3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backers count data set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 count data set</a:t>
          </a:r>
        </a:p>
      </cx:txPr>
    </cx:title>
    <cx:plotArea>
      <cx:plotAreaRegion>
        <cx:series layoutId="boxWhisker" uniqueId="{55BD413D-AF89-4C48-BCC2-B6D05DA1A6A2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Failed backers count data set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backers count data set</a:t>
          </a:r>
        </a:p>
      </cx:txPr>
    </cx:title>
    <cx:plotArea>
      <cx:plotAreaRegion>
        <cx:series layoutId="boxWhisker" uniqueId="{1A0BD3CD-883C-4C94-8C42-AB440E9F3820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0</xdr:rowOff>
    </xdr:from>
    <xdr:to>
      <xdr:col>21</xdr:col>
      <xdr:colOff>416560</xdr:colOff>
      <xdr:row>30</xdr:row>
      <xdr:rowOff>40640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664B74-075A-46BF-BBAD-0A4525E31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655320</xdr:colOff>
      <xdr:row>2</xdr:row>
      <xdr:rowOff>160020</xdr:rowOff>
    </xdr:from>
    <xdr:to>
      <xdr:col>20</xdr:col>
      <xdr:colOff>304800</xdr:colOff>
      <xdr:row>52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99ACC-1170-49FC-B3C7-C049181DE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320040</xdr:colOff>
      <xdr:row>1</xdr:row>
      <xdr:rowOff>114300</xdr:rowOff>
    </xdr:from>
    <xdr:to>
      <xdr:col>14</xdr:col>
      <xdr:colOff>312420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258E2-2FC7-4431-A597-F3F16E4D9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351176</xdr:colOff>
      <xdr:row>0</xdr:row>
      <xdr:rowOff>30480</xdr:rowOff>
    </xdr:from>
    <xdr:to>
      <xdr:col>22</xdr:col>
      <xdr:colOff>105784</xdr:colOff>
      <xdr:row>25</xdr:row>
      <xdr:rowOff>20320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721ED-4D8D-463E-85EC-EC8145447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7416" y="30480"/>
          <a:ext cx="8289008" cy="4846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375920</xdr:colOff>
      <xdr:row>10</xdr:row>
      <xdr:rowOff>55880</xdr:rowOff>
    </xdr:from>
    <xdr:to>
      <xdr:col>13</xdr:col>
      <xdr:colOff>182880</xdr:colOff>
      <xdr:row>25</xdr:row>
      <xdr:rowOff>55880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076B0C-121F-4793-99F9-22A34D9269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0480" y="1884680"/>
              <a:ext cx="45618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416560</xdr:colOff>
      <xdr:row>26</xdr:row>
      <xdr:rowOff>5080</xdr:rowOff>
    </xdr:from>
    <xdr:to>
      <xdr:col>13</xdr:col>
      <xdr:colOff>223520</xdr:colOff>
      <xdr:row>41</xdr:row>
      <xdr:rowOff>5080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A973D1A-7C49-4D18-9D8B-DFD0B683A6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1120" y="4759960"/>
              <a:ext cx="45618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" refreshedDate="44066.738550578702" createdVersion="6" refreshedVersion="6" minRefreshableVersion="3" recordCount="4115" xr:uid="{116E84E3-686A-4767-9A2F-1D2960EC264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3">
      <sharedItems containsString="0" containsBlank="1" containsNumber="1" minValue="0" maxValue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" refreshedDate="44066.808131712962" createdVersion="6" refreshedVersion="6" minRefreshableVersion="3" recordCount="4115" xr:uid="{585698FE-1318-4B5A-BE3A-5D3F4F4B9AB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3">
      <sharedItems containsString="0" containsBlank="1" containsNumber="1" minValue="0" maxValue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" refreshedDate="44067.449567592594" createdVersion="6" refreshedVersion="6" minRefreshableVersion="3" recordCount="2185" xr:uid="{56393A0C-C60B-494F-BF8A-3F1A7BC9113F}">
  <cacheSource type="worksheet">
    <worksheetSource ref="B1:C2186" sheet="Bonus Statistical Analysis"/>
  </cacheSource>
  <cacheFields count="2">
    <cacheField name="Outcome" numFmtId="0">
      <sharedItems count="1">
        <s v="successful"/>
      </sharedItems>
    </cacheField>
    <cacheField name="backers_count" numFmtId="0">
      <sharedItems containsSemiMixedTypes="0" containsString="0" containsNumber="1" containsInteger="1" minValue="1" maxValue="26457" count="484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" refreshedDate="44067.45549108796" createdVersion="6" refreshedVersion="6" minRefreshableVersion="3" recordCount="1530" xr:uid="{3590D8A6-A9BF-4EE0-B745-FC0DB660BAC9}">
  <cacheSource type="worksheet">
    <worksheetSource ref="F1:G1531" sheet="Bonus Statistical Analysis"/>
  </cacheSource>
  <cacheFields count="2">
    <cacheField name="Outcome" numFmtId="0">
      <sharedItems count="1">
        <s v="failed"/>
      </sharedItems>
    </cacheField>
    <cacheField name="backers_count" numFmtId="0">
      <sharedItems containsSemiMixedTypes="0" containsString="0" containsNumber="1" containsInteger="1" minValue="0" maxValue="1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3.9287980899996977E-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.7060276765198763E-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7.5596401611283305E-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3.2400907225402313E-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6.1365600691443384E-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16181061844347E-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.2541381152033975E-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.2326696380492679E-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.5954139036322819E-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4.3258021118565912E-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4.1096897833111989E-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6223126391133087E-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7891603278035947E-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.1053292038812226E-4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8.886962176221957E-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.1243895089842168E-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.5177435056839495E-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.8067228895283651E-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7.4169657670161899E-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4.7746889398671336E-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5.4260419628381236E-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.1922399048437648E-4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7368083974686017E-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4.9934108687015178E-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2462438990499018E-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3.0434120997369622E-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4.1304706997452149E-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3.2610326168482339E-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.5440589613050125E-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.544828126223475E-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1530788292551329E-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2.1758713276731668E-6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.9365296952685574E-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3928304054877517E-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.4800884570513156E-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6.0953840527337799E-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9.5790445338488596E-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5.5084782665493844E-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.4377863318802976E-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4.7279469598429538E-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3.4876928040178223E-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4.1417796573222307E-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3.6841566006352443E-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5.7354454892792964E-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3.2730438653338831E-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3310814054473961E-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9.8207602141362206E-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527823855005151E-4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8.295168282769189E-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.8993145002838056E-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4.8037766418544326E-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2.5985312839146548E-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.1357877998916633E-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.5558128358600202E-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.1362072092347426E-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.8793254532780025E-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3.8030708704442378E-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.5086880754606419E-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.640125786713669E-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7.2177372612405324E-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623390656511524E-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5.032096021143555E-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502294094866348E-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.4004529590039278E-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.2524341749629593E-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.2475186416491759E-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5.6911458903359965E-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4.3780536924504841E-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7.8808416738907714E-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3.8969454953061513E-4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.723252808865722E-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.0087368285027808E-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8.9805734862805317E-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3.9430449069003283E-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6.3529339601561507E-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0296788497391845E-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865475037576195E-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5.6968695701711911E-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7.6692997929289053E-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.9847259658580413E-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.0300489382825359E-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6.1370939106877485E-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1919537760787701E-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2.8501646518195012E-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5347477861263184E-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4.6043140229864897E-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.7274734527148065E-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5.4817829389373234E-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3157000291646841E-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.2281482813599989E-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5094260991632209E-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0089954134578054E-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9.4328654193347411E-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3.2908448695728485E-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.6327625357891156E-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6074557409995548E-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7.4600339650958181E-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7554330653372187E-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3165979109979812E-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.559013299389896E-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7064972861215789E-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7.6822616578320658E-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.4268153481429449E-4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.0757527525000275E-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2.1956499782630653E-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.3174189128659132E-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9291662274691683E-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.5153212151558474E-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0323317518889474E-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.0324383337763299E-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.7119507190467196E-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.1644256964583882E-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7798012335560649E-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7141877606993887E-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7.6931869136692547E-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4.8360895379995737E-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253047433341174E-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36231680129454E-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8.575065907077068E-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.1360166062695706E-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2.1991023264303512E-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2.1991071624920281E-6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.3194671991449852E-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.319484609311603E-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2.8589210431982969E-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8.7969316302473702E-6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.3195513525401364E-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7814178326522892E-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099836564286547E-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758244465561539E-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.1999780002199977E-6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.1599519523747716E-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2.2001183663681106E-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8.1404558655284693E-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.9802720893850814E-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.6010376831237867E-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4.4007208380732765E-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.3202220613507192E-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.4742674321121851E-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.100361798959498E-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4.401495628214467E-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2007575007317518E-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6.6024178054003372E-6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8.8032818634787041E-6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3.3012597607246927E-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.4018249966436082E-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.2009221863960999E-6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2.200927030465232E-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009318745556867E-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5406862216431198E-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2.2010142273559658E-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4.402038143660515E-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6.6030862825284541E-6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.2010432945216032E-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2.201091741503786E-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.2011401906187405E-6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.722977092683614E-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.5408897097183914E-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4.4026098671292338E-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.8617090126223379E-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.80551048846368E-6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416764078484205E-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4.4029103237239812E-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.2014648547143269E-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.1007566601281721E-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1007687769137965E-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.201561787932359E-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6.6046999044520083E-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.6047435268009486E-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6.6047871497261212E-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4.1830594897107742E-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.7613618850094893E-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.3210446821346321E-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.9631864018671009E-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5413002408832092E-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7615131397870771E-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.8470957641468513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3.7539692704491953E-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2.870790151864799E-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7.2875995971944955E-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2.6502293552654537E-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2.2085829952360865E-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.2085878730857065E-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2.2085927509568729E-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.2085976288495857E-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.8552261056816301E-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8.3942468482916608E-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2.2091977740123228E-6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.6789940174792114E-4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6.6287209220108886E-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4.4191765748288123E-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4.4191961040367149E-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4.419215633417225E-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.5467323070396207E-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1048258794414001E-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.2096761719569997E-6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.1048405273182868E-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3.027296491650628E-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8.3110085497290083E-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4.4686706368519323E-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.2593031954213273E-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.8604403928187E-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.1266132355091244E-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4.94099608708561E-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.3744089487323295E-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3.2369562855704911E-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.2118564189001875E-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9.6968890072338348E-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102635804923337E-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2.3992215858854683E-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.555424208622383E-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6.9772971195317655E-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.1804067891585155E-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.1175141092120863E-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2465108824851866E-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533338979348955E-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2.1026504109319965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.9683982606517186E-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4.9219644902634592E-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.2456195328098557E-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.1562388745463056E-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2.041970344307615E-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3017414158008963E-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8.0808262195874742E-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3.7040113320298208E-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.4927127451728956E-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3.5850103439678156E-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3751406137635795E-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6.4708136991860755E-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4664642194010959E-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6625870417755395E-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2.5504446350381438E-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7.4952533824588499E-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4007659026467697E-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2.1488951605796369E-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.3976023659313136E-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6.9131683390489748E-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4.8516383068485441E-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8005985280676842E-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4.0805719183703245E-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4.6067710411986729E-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7340394220172811E-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2867894944951466E-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3.08952764555108E-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6.6388141704343847E-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.02397287731797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5.3200271504833885E-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8544840497779082E-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9378821542020897E-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.1318762053448433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3.0110304849597876E-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.1495944230875347E-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.529136371370888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.9708374307092474E-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3.2711959676750548E-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.6135499481507088E-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5.654509471303364E-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6.9098244719085491E-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.824044253454981E-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2.5074235990351062E-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042620636162865E-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.7188077049039443E-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.3906824607335926E-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.859306292822148E-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.3389494825518146E-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4.7019170786663316E-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5.5424885307747836E-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8.388245272291762E-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3.4953953991275491E-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3.4033744690968934E-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5.1767558996362276E-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2.7996957663933852E-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.9405038063188161E-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3.6883829942199769E-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7.3794878261803677E-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6.6370957564653257E-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.1926644122970717E-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3.6953618531070277E-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7.8847931119196079E-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4.3552783163336987E-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.3586892865007191E-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.9211665698273762E-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7246954834537027E-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2.7018398801894809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8.0027303432935948E-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.1722584335520138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3.9356810731447508E-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8.0159186714322088E-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33467353757291E-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.3108853081643353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6.2910485001998475E-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.6329157959754542E-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.8935449054174319E-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1671180470066854E-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7.3474515008947294E-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5.5939547363730317E-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2.1107653777558533E-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7.0927201174687295E-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3056069885581352E-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7.7159577877755484E-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2450104542862574E-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6.7799674561562105E-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4.2611844188244368E-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4.4773417926514437E-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9.0301736461887426E-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2.8378942347820905E-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3.9837216070380673E-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5.2739721123809481E-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3017157810791321E-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6.84449592441379E-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.4680243696835007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6.9551870105886727E-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3.9575368290775822E-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2.3274730600991936E-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7.2720465410978626E-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6.4127043599184364E-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7.2579753613366213E-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2.0923923500211643E-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8.5156541297314199E-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2.0705379305695665E-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6.2610622132854929E-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2.7213243457382377E-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.5657896638610928E-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2284411207027399E-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2.8679743665753255E-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3.8330986866212804E-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.0275027794592534E-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0374395028010867E-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2.5625001508062708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1771893453191638E-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2.1530452284647094E-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.2102308609922109E-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.3889689062102855E-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1619715752703399E-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3.2200037284253698E-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0101232714150785E-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3.6092600532426416E-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.1873664212776063E-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6.0829461816789415E-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5.3349111737289574E-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.1640427203678374E-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9.289172172259573E-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5.7534745402682528E-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.1577310973358466E-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.3651545515272971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7270190920744418E-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3.6735905333274946E-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3.4185362804371817E-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4.7128575544908892E-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5.0326757466560802E-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8.5794108804528751E-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.2231877250665413E-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4.5018814928630496E-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4.7976423014975498E-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.6080991727441485E-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.6417182664435237E-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.3281917057557802E-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.5198052688216853E-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7897201417066085E-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0544074230282581E-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71665820599408E-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6.6470606991922963E-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3499317670852273E-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.5916346935118433E-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5.4009201203914197E-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9.3293658977305086E-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.6829880327442192E-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.7187910514827028E-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5.9176537607794608E-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3513015490829576E-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4.201887163357578E-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5.1132159424173223E-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5.1650224678477349E-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.1491538764266041E-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.2791026602875522E-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.5585325831584593E-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.7963526658611788E-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7.3835975840868705E-6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4767304204005386E-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9535044560998481E-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3.1997243314422144E-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.2307025834908632E-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.9228709198630461E-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.9691580618561776E-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.199944862488523E-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.2307874085524956E-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692840913846281E-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9693228729466732E-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4.9234041400905414E-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7.3851425701773169E-6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2.707905607333993E-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2.4617990334976993E-6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4.1850686597440707E-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4.9238162530250694E-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.4619202485554684E-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4.9238526192434006E-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.9391014909499141E-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2.4620354139173938E-6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9.8481659022027892E-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.2310328611911966E-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234672221155315E-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9545661588916439E-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.9244224268046166E-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.2311116692150678E-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9245073030443303E-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7.3867973309038981E-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.2065191430266887E-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.4625810804820747E-6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.9251742896051738E-6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2.7088592008865357E-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2.4626659836873004E-6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.9701376387407864E-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.2313602837054093E-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6047284817140749E-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4.9259749120097735E-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4.187099300754417E-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.2320156515268371E-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3.4496863249505952E-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2.4641466660095608E-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.0555493951737106E-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3556982462194504E-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.4513361601419979E-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5.1787916152897656E-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2.4662189657170903E-6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.6253508205130736E-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2.7138314118584564E-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.083983025757426E-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.4679475314354815E-6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.4038608666465941E-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7.4039156842081881E-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2.4679901675271725E-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7.4039887755530162E-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5.4296319696730375E-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6.4171862119349792E-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9.8732277556178662E-6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9.8733252372066396E-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2.2215201121620822E-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2342052582080821E-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4558173748623843E-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.4685262898049864E-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.4685323834420723E-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057799644028845E-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.4686116034619809E-6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.2343088487601368E-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.937296336526118E-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.6786890426041405E-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7.4072245129749883E-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8.3949166310705745E-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7.4079012674919071E-6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.7285231004765785E-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8.3971350950852065E-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3831736920363774E-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7.6579135890911791E-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2.0752064706914142E-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2122956794623114E-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2.9661488265173704E-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5.6852872182384011E-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3.9057671866116233E-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7.4189112994965033E-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4.4516770456692604E-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1724656463628174E-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66766841044287E-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4.279381790117349E-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4.2069731817833112E-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.187901226013057E-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.4603020597684307E-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6542539365839289E-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.4606563545978491E-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.4856302414891957E-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4.9528366133493807E-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2.476540965702384E-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.4765470989727283E-6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.4765532322734509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4.9531187312091057E-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.9531432647157889E-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8.4203852573913642E-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4.9535849093989319E-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2.4768047237619693E-6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.9814486866710424E-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.907439744189906E-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6.9352765317672824E-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.4862337597998538E-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5.4496047797988103E-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.4772280808666333E-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4.9544684350815998E-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.4773569574092794E-6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4320892841659338E-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4.9547630136850556E-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4.9547875634832156E-6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2.4774060567623277E-6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.4774121943183029E-6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.2387091659523443E-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.4774490202927851E-6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2.4774551580616392E-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4.9549225917218111E-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2297262143956079E-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9.910115254640411E-6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9.9102134659980568E-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2.4775779198255787E-6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.4775840582331359E-6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.7343131376697769E-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1.2388165832943107E-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2.4776638602994009E-6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2.4776699991328153E-6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4.9553522759933001E-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9.9107536632623221E-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.7343990802729449E-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.9555118919896626E-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2.4777682246047338E-6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.2299969275597885E-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4.9556592389594109E-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.4778418988198038E-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.7344936269748449E-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4.9557820347945456E-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9823226378767342E-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.9559048367153257E-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4.9559293978297984E-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.7345838857157017E-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4.9560399258576424E-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2.4780322441555609E-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.4868230308887484E-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.2214977982301588E-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.9825240504948877E-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.4782041941127782E-6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.2391051678120129E-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2.4782410436368682E-6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2.9986790942502188E-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7.4369716651379555E-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.4790089913656116E-6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2.4790151368664255E-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7.4370638471931279E-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2311357472569426E-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9.668470621484333E-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2.4793347449012481E-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7.438022676051798E-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2.4793593335482113E-6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2.2314289327075414E-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.1985520182485367E-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.4795745050149396E-6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.4795806533199103E-6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4795868016553721E-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.4877557700127948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2.4796298408573568E-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4.9592719788735018E-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7.8108921030641009E-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5.3949693275892876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3.7924719431927626E-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.5484098022673608E-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5.9306192617505091E-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6.7604110329908063E-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4.2568428749214364E-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761155907246958E-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0535269325065801E-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.2023114437506105E-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.6303725359045851E-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7.0161722770987125E-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2.7740884600927201E-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.5455907001756535E-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.9029803743733155E-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2.1933362913960711E-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2.4964129823561599E-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6.9614346608822865E-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5.3004336259509233E-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4.5434696458365411E-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2.2718380431901654E-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.0097287363749729E-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.7670431309984803E-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7.3207366175672431E-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3.0294921056484881E-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.0098612955510561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7.0691004569668514E-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.3121430483106174E-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.070046485555643E-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7.8281049168074462E-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3.7907601484967107E-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.4336288553492179E-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7.5859296177450068E-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5.0573247763398118E-6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6.5745554589039705E-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.0692194478021836E-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2.4278351297627297E-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4.3003354261632407E-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2.3779347889329902E-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3.2641122247328613E-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.5311457484344865E-6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.0124608620598009E-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7.5935333470016934E-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3.4171159541347105E-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.5320622380898122E-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519275811863012E-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9.1157933652217287E-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8.5088494566745092E-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8.6174777656400882E-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.5347707173147653E-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5.0950182888343052E-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7.5069363077032321E-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7766226910250096E-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7766542554676535E-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2.538122601474141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.8934671096547893E-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.3627046006748302E-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2.2597550323982855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8888837992864371E-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5.3445041954357937E-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9.4170106844894194E-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.7817644049288695E-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.018169229907703E-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.2727244958738271E-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.160739513253048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9.4037416188197159E-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5.1016764108686115E-6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8.6218771203950759E-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.0212209717938768E-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.5530785020577811E-6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7.1486380567959294E-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3.0639210529675354E-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.0853532426214692E-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0213800376378543E-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.0213904699162204E-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2.5535022560192431E-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0469626591830116E-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3.0390634576880644E-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3.9085551374508555E-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.5556100752371604E-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.6554565997607336E-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3.5800773808153884E-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8.9533988381046425E-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.8119310884726182E-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3.3271141891182891E-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.0722044859305835E-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6.7865365358956559E-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819514420292455E-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3321115590949987E-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4.3318893702099301E-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.4616846300014616E-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5.8732405925561166E-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2.7715403862192851E-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2.7723087427836547E-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.0527423939362039E-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3.5694292508307271E-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4.8808181278722974E-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2.4148384113446025E-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5.9100743641530861E-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.8546241356005379E-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5933060586747805E-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9019909218487353E-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4936245475485355E-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.4142634901451547E-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.131570826046703E-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2.8292472144775152E-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5179347854051857E-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595360075342166E-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.7022505887045926E-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.6930958142408483E-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.2614755659906188E-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.7508400169934473E-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5.6654743418392706E-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4.6356507294711495E-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4.8934137226773669E-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.5498508723580712E-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.5457583103831161E-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2.5763036740666697E-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1335765370267317E-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7.7298071670772057E-6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.3398435990260367E-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2.5769675791708867E-6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.5769742199499036E-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5.1539617215262943E-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3192947282430829E-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.2885269559839191E-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4689396575051219E-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.7323971977792548E-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.5774856627360011E-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5464953837112795E-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6.9593368525239197E-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6.4442788980798626E-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.6090287588034524E-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9.0228975359755816E-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2.5782033532112811E-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7.4769824961261496E-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.1345235516775478E-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4.383883811606461E-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8.7681520088094136E-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3.6107321275207425E-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4.0235325067897111E-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.302688853167098E-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.5486468697975143E-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.2607292675056476E-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.3682963161848799E-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4.7509618115623952E-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2.3249445888206332E-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.8345494759906567E-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2483815529338795E-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7.2377978483060962E-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.4476643486802988E-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.318599492209921E-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9393726258846772E-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9.8280606649976199E-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4.6558547373321952E-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3968214551775515E-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.8368181136136681E-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4748995386410741E-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.1128076395538417E-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3458706359497575E-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6.989115100371459E-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3.1064904941390878E-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8.5431142499145692E-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.4854819375367323E-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7.2511245717304547E-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1136463111113414E-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5.3098353692019185E-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5.9605412171425167E-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4.9242188633866184E-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6285504718411524E-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9.8492800953825025E-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.0218934773197987E-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788959784702579E-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8.5574255115006612E-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.4004258331885361E-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2.5678069631662357E-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.2712611948817467E-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.8542145071939178E-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9.8602951861000978E-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4.1521126468161082E-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8.3045701087379654E-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1907873905392709E-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3.9971137723929213E-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.0645921832968082E-4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9476320689305941E-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0389394506088185E-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.1949045115438166E-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.6107159372548204E-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.5849919451229019E-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.4948089781938102E-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4.938874924292246E-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.4446507660339184E-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0145180128973854E-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3.3040220615016387E-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4.1378987281816927E-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4.6082469395512555E-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.2242229440217548E-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2.6050485841560947E-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4.1680885927230381E-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9959385493926062E-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.4659064257383943E-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.8247937331369507E-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165408632849674E-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2.6077455257606141E-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301298951919742E-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.2272694039126394E-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7.3122896084530073E-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.2681351514407566E-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.9850338892298851E-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5601571623009022E-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2542756427509399E-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.226804096769051E-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.0453662832785823E-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.3067215141243529E-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0646469715026447E-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5.2280337626420392E-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2.8754336023170768E-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2.8755162858786009E-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.6141808856322003E-6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7.842563158775305E-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.3071041108424286E-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1370908710655652E-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5.2286488125738545E-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.3071690378713013E-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5.4901817250150977E-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.1765321062539217E-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7.5829879587380858E-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5.2300434616611667E-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.845106222738256E-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2.0921924607844676E-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2.6152952929915317E-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3.6614229858904451E-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6.2769549445404872E-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5.2311241424225859E-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5.4927090825868044E-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.8310035992299323E-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.04630692890606E-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8.3705430128200092E-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.0464054664221566E-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.3544369364066585E-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4.4473744793955757E-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.3081094939970855E-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.3866142020689331E-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.8316312246024706E-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.8839980532020116E-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5.2343140693127865E-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0937365869999895E-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5.2344510631170113E-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7.8517176941075484E-6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.0469039125416471E-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.8518615455080816E-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.5703846395443792E-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.0938790680144268E-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.3087018201424914E-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5.2348757894847051E-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6.2818838322632322E-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3558544291372075E-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2.6176777010507358E-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.6176845533052196E-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.6177530778231814E-6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5.2355198609445922E-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7.8536909729675958E-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5708615652064637E-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3.9272156041366669E-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.3091232801392906E-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7.3311863430471547E-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3092364009615032E-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.8329549590596418E-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.8556652439184057E-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5.2375216047766194E-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.8563235548292825E-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5.2379605476811549E-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5.2379879840555646E-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.6190077103586995E-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5.238029139156101E-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3.6666396033743557E-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8.1192853981199928E-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.190939189472361E-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3.1433361274098909E-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2.5147479489087042E-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4.1923008395082432E-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3101489377312413E-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.0962657645736327E-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.8342709951968303E-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6.2890444845079869E-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3.1709260152204446E-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5.1380052481053609E-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.311389417087404E-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9146536575130485E-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2.4396834182850336E-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.4607246315966249E-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.8368509028122188E-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.461005563136349E-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4.4874469575896899E-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4.9357823214979575E-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8893838782886443E-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9.7216456381340744E-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649545271798969E-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7.6205892554947072E-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.5767938000467782E-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7.8840933161284895E-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1288730376915657E-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.0515191823386838E-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.8917081582973624E-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.6804622660606169E-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.3144991889540004E-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.183064821436083E-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.1034752039713613E-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7.8881979411803377E-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6.310608132270347E-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4.7332547963648604E-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3.1556525626528516E-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3.2346459509070157E-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2.5254186012863851E-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8.1570575651446304E-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.052609418749079E-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7.8946537404869418E-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4.7105139197002111E-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7.898436636108493E-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6.0555159167919457E-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6.0558826317286119E-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.0795922827583846E-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.4269958813057625E-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5.2673163023439559E-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.8435704164888937E-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.053488231219597E-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5.1621467155841519E-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8986194666013161E-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2.3716664909876674E-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.3176237446339774E-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2.1082257698976984E-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0349234961445009E-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.0547716551213119E-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.5823243817726778E-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.0548996131155668E-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5.8020090775069295E-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3.9561448159997044E-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.5056575109062037E-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4.2474943740486009E-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.1114530492021345E-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2.0059227508591155E-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.6399015844689311E-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2.6663076391033816E-4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0562450488513336E-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.6406405137630184E-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2.0465018022419097E-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.3814563928873837E-4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4.2347087314400657E-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.588083024980546E-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0058018887900733E-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9.3972522963708081E-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8547222553422625E-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0598609462438527E-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7.9573908245978865E-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.267978502724297E-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.9654714475431608E-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.4800996743051757E-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.6210685765157654E-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2.8466326807252934E-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.2519198321796127E-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2.9596764087126476E-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6.8012695703197935E-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3.7632614932941885E-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.2452754623078278E-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2.6444073455759602E-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.5649520674582394E-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7.2157785023250839E-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4.4366876652064799E-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.0321561979427092E-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5.6430540957607561E-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.6194808670056195E-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.6324171280698139E-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8.0295917220262405E-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.6767455057442958E-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2.6767526707299772E-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7.8161387204017283E-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5.3577073298793983E-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2.1430944140244098E-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.6789254294317464E-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0715730424369714E-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2.6789613131196771E-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.6789684899726209E-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.0715902667456071E-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3.2951753810213971E-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.3399437223636607E-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.9662865642042637E-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2.6809867103488766E-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.0724234356693397E-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5.6302834177429E-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.3624766061958052E-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.0725010725010725E-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2.6812814380248607E-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0438658819428623E-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8.0445129717771667E-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6144877481081834E-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.4898870000295739E-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.344881381462155E-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4.8416380875529553E-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.6361305906815472E-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.0762553846402213E-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8.0720022601606323E-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6906891393023582E-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2.4216267412168943E-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5.3815230786617226E-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.9554407491120442E-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.3190019731192782E-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2.6921958626333984E-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5.3844062211429479E-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.8845523245952924E-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.0769073375081442E-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7.26920281075842E-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.5309434764931893E-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.8102065934302701E-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.885369532428356E-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5.9255588205983196E-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.6935954381267658E-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2.6936026936026937E-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.6162051503070789E-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6.4649250876805465E-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4.0408394170415664E-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9.9678066784304747E-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5.388540729285102E-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.8860908880254785E-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5.6583793862544492E-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8.0838565384926296E-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.9641046921777278E-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.6947205035893678E-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8.4075506271978878E-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2.6969952775612689E-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8.0910076540932415E-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.0788097492037036E-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2.6970534690850245E-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2.1577009696168734E-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8.0915532275857237E-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.6972062337830475E-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.3486067543620686E-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8.091749652054765E-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8880901967659712E-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.3946452750999355E-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6.2038755340727633E-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2.697504538551386E-6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5.3950236302035001E-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8.0925791049607503E-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3.5068126579751662E-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.6976427997216032E-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.6976500770179098E-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.6976573543534793E-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.6185987790369877E-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.052106235752728E-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.0791968616955262E-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2.698021271199702E-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.1584228404304976E-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2.6980867866595797E-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3.2377128796218352E-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8.0945442771571955E-6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5.3964065328897489E-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.6189306962751103E-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.0473922651635551E-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.6983707237569955E-6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8.0951340149436173E-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.1587198791116867E-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8.095374303123196E-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0954398387388384E-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.1271534044298608E-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3972803104515633E-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6.7466368015544248E-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1590694410708983E-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.3182321157718028E-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8.0970348658321323E-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8.097100428336612E-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.3981106612685557E-6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.6990699005122836E-6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2.6990771855102741E-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5.1282604940404215E-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.4293006043560058E-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2.6992884675599514E-6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2.6992957537378499E-6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3496515199775417E-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.2944385508865981E-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8.0998768818713949E-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.0799923320544424E-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.1000299701108898E-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0125119476409822E-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3.0000729747480345E-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3.3254028333513572E-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.8931352212398953E-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2992423320268227E-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2.3268272357833563E-4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.5181155890407991E-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.9309153105658138E-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4.0598695428586895E-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.3892625624230287E-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9340054498865058E-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4.6136977973663929E-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901786053684788E-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5375734802303511E-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.5445639395654637E-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.4502797402703475E-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2.8042777487367139E-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.0229334437203325E-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7.3825466789436691E-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2.7534615919369923E-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.5543617572468709E-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.6909721180516729E-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8.7290740907441803E-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3.8465840424051792E-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.0468426769427265E-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.2556538544478807E-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8119258415984841E-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.6384757805971699E-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2665953007744655E-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2.9499733682959809E-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6.8306570818886495E-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5001147628780345E-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.0751512630567858E-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5.010939181437072E-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2.4382359226120357E-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.9328554321525552E-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3.8390242297272101E-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.8255096890293413E-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3.7867042776038392E-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5.2430036097119088E-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4.9436424757761521E-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8.2398114731134955E-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.09865058242214E-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.5926277939693943E-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.7471093541820619E-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7471169008125971E-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.6482746684907571E-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.6483018370323974E-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8.2416450323484565E-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2.1977901220322964E-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9.3408133101095071E-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2.747554676338059E-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.0440736456578901E-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.2365321044952065E-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4.6719212039266121E-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8.5197837623914759E-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3742757566762316E-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6218682823040424E-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.2269939156326725E-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.3969937135282892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2.0378376889819072E-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.8836983826186596E-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9591364369067137E-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3.892833872624267E-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.0105257924725807E-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.97364305961531E-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4.8673508613275145E-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.8538142920781259E-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.6611447912248753E-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2.0518451356020087E-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.4421330256782878E-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2.9124193883919283E-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.1375617335331003E-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9.4345119998668072E-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8315780710152771E-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.3878133335553833E-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4.4138589619381006E-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5.0545727219707278E-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5.7240030231627622E-4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4.6985948699128675E-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8.6227758106104653E-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7.7889852621271721E-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5022784556577477E-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993878686700057E-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0837677226669044E-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.8965594180909455E-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.1520994431984289E-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.306328774545262E-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5.2812031083652577E-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3.6344930161818812E-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2.0696174563842104E-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7.6647644623475443E-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6.1589111045167212E-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8.6790001791793589E-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.7639499038227315E-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5.6008289226805567E-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7.0014282913714399E-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7084681202649525E-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.4566479169934786E-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4094225230576131E-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.1769783043665895E-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.4573827647672112E-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3.3636812127192E-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6.1688238856860854E-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.7946776590673283E-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.450780544445878E-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6.6755861473172837E-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9.2622479195026455E-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8.9824057128100332E-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6.7374094660603001E-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8.141584970072656E-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.4038358410520908E-4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.0327111595346474E-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2.9212744621624732E-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2.4163751562917071E-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.0005086855957664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.2659545437921808E-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.0691636326803932E-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9.8486127525465697E-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6.7539996341583528E-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.8143565958668358E-4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.8151488791484738E-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.4344913011654748E-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3.0977363995291439E-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9842038711639682E-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2.8181795123985809E-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.3545561636577818E-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.804756791490873E-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2.537469973271983E-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8.4584478748149711E-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9736545315108043E-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.1278248488009812E-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.2406213257166703E-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.537949393289098E-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.2565277115706279E-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3.1027956188525859E-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.1565324336827377E-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4.2317056312717403E-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5391308273052486E-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.4106640559977202E-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5938689533935485E-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.7887114479948305E-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4.5187145386816084E-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6.3264862300073149E-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.9565570040950364E-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4.24084613362058E-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0461197439551243E-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.3007173739081751E-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.8280143097524075E-6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9.1345120530310743E-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3.9345450222344253E-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9822054584274882E-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.2193495405439847E-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.7822179916483933E-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7.3663781501891171E-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4.8735014691340186E-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.211153853786034E-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3.4025275108526449E-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.4386386392064872E-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.1920574912298628E-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.8166851173748901E-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4352943848551783E-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2.4708538646142484E-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.8464964859751489E-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3922313490721773E-4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5.3991997817586612E-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2.3018884010401124E-4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7.5041784630078116E-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7.1115662513511973E-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.4224144062131061E-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4.0966117606895962E-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2.6183523733087438E-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.1847674464947591E-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.5631751474537701E-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.4783712258251981E-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568599515600513E-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5.7054178648044186E-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.9970101904577146E-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4.5655064573381956E-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.4838573442377823E-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.883636903300931E-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.1114409682575928E-4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.7971080291595638E-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8.8560548275497586E-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7998697187525E-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4.3157777403045051E-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.4296824961112636E-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.0873662870328803E-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.232804232804233E-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.6609289789471875E-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8030445695445737E-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3.835738780464067E-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.0090260357605122E-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.2336897691281165E-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.2080659945004584E-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9.7418970338788793E-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5.4445316843088595E-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.7254087203221043E-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.9804380097552029E-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.4906632878298808E-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.8740488437035891E-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3511263902468397E-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2.0935681571151204E-4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4.5322333583849183E-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8653718116491035E-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.2814223099907859E-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9.764306863446168E-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.8931249694835614E-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3.2477517223143535E-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8975332068311195E-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.4377979836321078E-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4.8885834323031842E-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8.6273336937641632E-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5.7516054168619817E-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.7254915494051368E-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2.8758688718829176E-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8.6276314275854132E-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3.7386725411757265E-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.8760094793272438E-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.876017750781558E-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2.5884234200551047E-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5.7522009358830923E-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2.876117011944514E-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8761252840173719E-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8.6286240220892772E-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5.7524656505894842E-6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5.7524987416409007E-6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2.8762659165365157E-6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4.0267838652523071E-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.1505560061899914E-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8.6292693310015132E-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4382239659888796E-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.3519499720980537E-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2.8768782418821687E-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3.1646571094021962E-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5.7541041147598521E-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.7541372246645338E-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6.3295873684452811E-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.3018138292974866E-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.7264001104896071E-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2.8773831926292953E-6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8.6321744159614656E-6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8.63224893103984E-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2.8774411491348975E-6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5.7548988576525763E-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2.8774659883520178E-6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.0142319877304496E-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8.6325966850828736E-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9.7836940351119514E-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4.3205627100873618E-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7.2040504052998757E-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6.7434769828415972E-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7.5035758778203296E-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.205825096029242E-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7446019109206264E-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8.5343617287762363E-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9.3579185190583781E-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.3635557215556281E-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011003347702868E-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8165244828795142E-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.3744940692043142E-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228916896024242E-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2901489376018443E-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6832269025719138E-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083815028901734E-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5.9518663902733061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.2197697067090195E-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9857277770481139E-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.880011405402526E-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.1334112508264372E-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6.2668421382465375E-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9.4003221177045663E-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9.4004104845911605E-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8800997706278281E-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5.9537612103056476E-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3.1337451074404512E-6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2675098556592478E-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3.4471520256718812E-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3.1338825984900953E-6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9.4016772592230449E-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.1339218838631228E-6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.7008975580404155E-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2.773659946156522E-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0339799112474386E-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.2336948143673768E-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8.464762671969992E-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.0865491513893657E-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.3557227263268743E-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0405794450873614E-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6.6540943178449569E-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6.1851701079564635E-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.2788490989639743E-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.51309258076551E-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059858263730701E-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.8092923086668041E-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5.5779165214084239E-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7599269392492246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3.6848909939358131E-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.9543477086464791E-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5142962670504481E-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.6203064059751714E-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5.3237781610331319E-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7.4955345751467211E-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.4427757473227253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.7037908404803846E-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8.9573629523468284E-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4.4790826838663443E-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.9621796020792255E-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2.2425547183351274E-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.1269891115568748E-4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4.5204767980917815E-4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.8033216474806989E-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.3480294243468137E-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9.4586681937804432E-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2.3830072263083999E-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911217849395724E-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.5550039912999356E-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4710018654243437E-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7.2525238135324327E-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.4904385129311742E-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.2032094572698877E-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3.1786807826041829E-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6.4891663368007116E-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3.2446042231768571E-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3.2446147506675794E-6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.2446252782266176E-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5690993864393689E-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.2447516142639281E-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.9468572856266771E-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2.2713777203804235E-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5.1918384299880587E-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.8940809968847354E-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3.2451938678816674E-6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9.7356131975972513E-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3.2452359935614519E-6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.2980986100609133E-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.2452886521991701E-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6.4905983682635706E-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3.2453202482020926E-6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3.2453307803397859E-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.914751374402046E-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4.2197516838432203E-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7.1414195843693806E-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.6880924555252565E-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.298751899424653E-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9.7407657540651462E-6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9.7408606375068599E-6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9481911045594165E-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1364669515410492E-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.2474174912400916E-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6.4950459037369244E-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2990176179264431E-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6.4951724630668256E-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.247607325303083E-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9.7428536168720245E-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3.2476495136644855E-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3.8971920731113236E-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3.2477866334093314E-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6.4955943631232121E-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987992815825969E-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9.7463670416852121E-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3.2488206780938521E-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2742483609167171E-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9.747000360639014E-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3.2490317885270191E-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9241381102919913E-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.8195169182582026E-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.0399131672505345E-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9.750199879097522E-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2752684816808384E-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.4304942357584545E-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2.9914613288591475E-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6.6677508537973658E-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7.4858826018324142E-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.3019900918554009E-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3.6456197228027003E-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8.7917526847407733E-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3.5821401007558317E-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8.4671799080333996E-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.5078002357983598E-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.4304725294414671E-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.116856620462864E-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.1520843115771897E-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.8087330431888921E-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7.504396597571838E-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.5471441996449828E-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.2073865953982254E-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2.1213406873143826E-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5.8757283454928264E-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8.1612133439102653E-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3.3953418521589802E-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3.5271295044383044E-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2414649286157667E-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8753283755701643E-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2.6800538625459204E-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4.1192355221948332E-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4.3498737555436361E-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5378423744286262E-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.8980548210592455E-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0474014624342919E-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211184800612794E-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.8482659953052718E-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4.9122025661346205E-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8.842398975591704E-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6.2229791693960433E-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5.5682752431207232E-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8.5166598970139279E-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9.1725687778862475E-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.2122006355862792E-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4.1940673606537504E-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3.2779899365708947E-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.7208208355870253E-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.5083351914274099E-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.9515357824521358E-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6571664764004249E-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0500237896014832E-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6.5633378510975547E-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.2973190286935147E-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.5148326018520646E-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.1167129226676301E-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.5767119642874739E-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.5769606055528724E-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7.2617346016724989E-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3.5184174355669254E-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.4802290736726456E-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.1843585711371816E-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3.32317735238183E-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2.0406483995721221E-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.0534528563386587E-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302244420227109E-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.0628173968028137E-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3.2284738213599783E-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.702248468451249E-4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3.8237262212025621E-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7147398376932791E-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7.5857269600034303E-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.5397621199427396E-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.6166228418909868E-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.9468606047806978E-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3.7294590964147685E-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.1225567881669308E-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3868434782034433E-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.3870358383640902E-4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.6184329605432651E-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8499370691050598E-4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8.2601757104577129E-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2.9210394142060326E-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.31402362236038E-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3.3472747880611655E-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9728647347639715E-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3.3154080272659155E-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930134175007709E-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.3210934339582601E-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4.6422946199121283E-5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.6476865377154207E-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.2601558613828552E-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4.974926371089708E-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6534260705745E-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.3168705989273239E-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.6288276813670861E-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7.2976962499792677E-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326950700464101E-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.6207624096417518E-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.6365808335545528E-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3.318312439026009E-6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6.6366469005199812E-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3.6501800202419072E-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.986619942656897E-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1.3274262863590356E-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.3186097679959911E-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6.6372415624066634E-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.3186428078373067E-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5.6417114961487025E-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6376821214032061E-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9.9565892707794015E-6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.3607474154096348E-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6.6386956290827981E-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9.9581095524825576E-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.6555223246442429E-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3.3194910556313504E-6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9.9585062240663906E-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.327814052920029E-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.9876212891253905E-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5.3114854232921914E-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.3198547231573147E-6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2.3239060212405011E-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3.3199428969821719E-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6.6399078380792073E-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.3199759633740253E-6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.9799804784765246E-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3.3201523285888356E-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3.3201633520369201E-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.7264906752902662E-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1290542178476906E-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2.2251521904464585E-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2.3253032859857294E-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2.9571446608587018E-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3.556270502564171E-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.2864314925025763E-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6.0210704199114467E-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4.3604167360117166E-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.1625180237030428E-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2.0321546836168355E-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9988704254730719E-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.1665772290791039E-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3.0001200048001918E-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.3337868208524232E-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.0014138328876202E-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.6701848726040286E-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9.0072057646116898E-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.6347882949158083E-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3.40358510964883E-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0013952774198717E-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8.3450442120442357E-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3.9391895951981944E-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3024486033743439E-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.4402482322802168E-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3030665499475433E-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5.012447578152412E-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7.3519582943456756E-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3.0746813360158816E-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8.3576820470303488E-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6.3523692665688175E-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6.3527728181568934E-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4.3469101828042919E-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4.1464638020397926E-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3381238165967497E-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.3453543064745984E-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.0181993362595014E-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.2713409636095377E-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5.0860104597820379E-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8.0346292520764494E-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.5445037045965121E-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6.195434132488522E-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1058165952912319E-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3.6194363733247541E-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9.7223758804617123E-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8.0468865254885132E-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.3412556835709591E-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.341273673480337E-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5.0298437395211588E-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.3413591321406415E-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4.6612855087675763E-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6.7100133529265722E-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6.0390525397570959E-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2.7177377685024261E-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8862837753934237E-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.6999580360889635E-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2427158379095505E-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2.0154653373553063E-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3.7958695564543221E-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2433673075048978E-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6.0495661116749903E-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.5208050442989473E-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.7481988508954475E-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.1022606145993401E-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.691110924228408E-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.6911833469574489E-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3.2295069283015822E-4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.028640846942587E-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6.7305168363878664E-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8.7497307775145382E-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7.7408237582709014E-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.7121705267196896E-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.0204537265585274E-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3.3674909161932536E-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.3474501190809042E-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.6949365510875753E-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920194040660951E-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7063493133145545E-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1.1119460065975463E-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479632275631521E-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.6851811906816222E-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2809535688040614E-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3.2365078080750869E-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.6187778227438285E-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1130899376669635E-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.6238281737558153E-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4.7263286891527378E-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6.7522172593425373E-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8.4408415181359923E-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3.0389594602807997E-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3.7154128837008211E-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.8577754658794202E-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013520361624065E-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9.460482214293437E-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.5205784956410083E-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.3934503793575423E-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3518902805848278E-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7.0983835966495634E-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4.5297663113842495E-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6.7639091336446985E-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6.4261483357966906E-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.0692174477757338E-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862215211938843E-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8.1245493414037193E-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7084031593522852E-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6.060216204137875E-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8.8078864460178197E-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4.4382106218915585E-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.7452318893140768E-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5.8979252183757652E-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.4779799555698752E-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2896481975469533E-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4673473266896574E-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5.0578083735581853E-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9018832039939548E-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6.4540454976238923E-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5.4353364812990451E-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.7945399077301483E-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6307006577159319E-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6.7956942481243888E-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.7957404298985393E-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3.3978933061501867E-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5.7764382481761748E-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7379112551905996E-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3.2283167556436073E-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4.4191232459480041E-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6.7989516016630232E-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6.7989978277201943E-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.0198566081608925E-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6.7991133956132123E-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8.1589915486445869E-5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3799000441981436E-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7545398898184043E-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.0885131250871661E-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8.8451319455548112E-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3.5723884989503983E-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9.8701227979415689E-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7230612654746466E-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3.0294881526589715E-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.4981783513228234E-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.3774340532477879E-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4.0899795501022495E-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8.8652482269503552E-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5345059231928635E-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6.8210730229972477E-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.6030615064003084E-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.4347108227411971E-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6.2429851703516199E-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.1685566623200185E-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.4338141162413586E-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8437396503040465E-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8.5374057897271097E-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1.0245761669922542E-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.4002684417061418E-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6.8315343626178441E-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.3663162065596841E-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3.3816788156609302E-4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.3667970818882302E-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.3668157634862004E-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.2984927233151202E-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9.7399601516016249E-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3.4208617835004996E-6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367668640510669E-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8.89554914619835E-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6.8433388650322491E-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.3686771393279112E-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2.0530438085331346E-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.3952669525018563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0803667690032959E-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.7381881409071618E-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3.5939703446104135E-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301142608653968E-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1916832469787305E-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4528325152680779E-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.1303847418612298E-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.7814136887938801E-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662543558185512E-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.7704288691455524E-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1654492292610024E-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571143541801652E-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8.9155899377280328E-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.7146894011618735E-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.7439735480949966E-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3.7739992040292585E-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2.6427968341353249E-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7165554910893605E-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.9788655740632011E-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9.9626914382691022E-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3.9167585730630084E-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3.2996153885812683E-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1.0658524928914515E-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6790685519366196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3.3224566594272084E-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.6692462163883034E-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6.3135234330886506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2.4150214333152208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2.4920698776393691E-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8.1902706706407278E-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.5117629042941901E-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3.4098346429075077E-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6.8067196400711152E-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3.0467534175513456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2.4990839135214365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5.4000837564011192E-4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5253371362622258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0675265777306594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.3450469108141773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.4354153674709688E-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0158873422825245E-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.5762960759893674E-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1.2287711171763584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081302508490735E-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14651829371101E-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7.6897396366691802E-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4.8088473782209144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3.885282324228696E-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5.709433962264151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.537077730590124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1.9385590804387985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7.1866002467894522E-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.6890691831137196E-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.4858606683488214E-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9.2924828499029756E-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8.0153820300684301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.5837246682845346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9.9830327901195598E-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1.8682581751106933E-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3.2488603267063444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.5403977243402692E-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2326686415236885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7.7588339011177504E-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4.8243727310372002E-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6.4328073173183236E-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8145342548922637E-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.6083505560872048E-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4.0209410610459275E-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258680241418272E-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4.0214099867695614E-6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4.0214261585728759E-6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.0107211652531295E-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.2064569576372747E-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8.0431434213119165E-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1.2064812170982518E-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.206495773243141E-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8151907693916373E-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.0054535802191084E-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6.5843720713219828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.5672073268497298E-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6.9216268265969615E-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.4414267681908872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7.78841605637019E-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.236507580240364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.5977314886697014E-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.6761717871670653E-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.6273858785430398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7.1140125979866154E-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.0052963960582272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7.5789578311756078E-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.8907885193244222E-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0.1117682594534309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7.7048930827182101E-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.2799318400335087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2.0322973069675358E-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2.1511647361954979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8.527395455568916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5.8948873931551657E-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4.592988681908943E-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1.5720076230277351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1.7101304640606153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5.0955043093407878E-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3.539539422894848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2.2121522194610923E-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.6321443919209283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.8680552495385263E-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.6042770795168449E-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.0627646228634153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2.4970630016860089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2.6166529510030503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7.806324110671937E-4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2.5118422483954867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192322563375534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.2170172559550453E-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.1424076866990941E-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.0209545925440287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1.8987119819246626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.3602369121116298E-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0313934026608499E-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.0408722634895569E-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9.7131842636349452E-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.0677359878290828E-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.3260994524167281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0956109924619944E-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.2391152714737726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.9553147621869982E-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.7851349283272969E-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8.7050919667363072E-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1.2402751155710903E-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2.7761243046860568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6.2263616950111917E-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3.1975037844851556E-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.217130784687463E-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2.8631674694561014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3.451886098124786E-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.132395772655405E-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.9545298183069079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7.1231989638983325E-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.8409135138831178E-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0679264340726401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.5805092556020748E-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3.0615900040034557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8.4554188584097731E-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.562268452550584E-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5.4823659698579516E-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4.1668265777743661E-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.4425423849668436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.40409988245246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1.5399614455695642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1.9417906638704882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.6126206252501446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1.6719984840547079E-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5702056035179434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.8819375901602007E-2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1.1543373612339129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2.9506503725196096E-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3.7324445974862876E-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3.0860197134939299E-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3.3956695951744447E-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3468959213419303E-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1.5443729228184188E-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2.8420851019134646E-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5.1295679420544226E-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.1641809502609383E-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5461781568319429E-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.6392517814726838E-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3.8368948381387345E-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9.9054647210683054E-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5244752644592761E-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.4135835800423286E-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279860429885886E-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.4708556099923622E-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.3667058041510582E-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8.6984075700998454E-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2.3612017274054743E-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.9888500096334924E-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3.9163273552357569E-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1.6790835934876432E-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2.7367438967501167E-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364198567793394E-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7.1565033946718274E-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.3041761636089625E-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6.1666490180078612E-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2.7424240535520622E-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.6160051870970958E-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912186603467631E-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.4976740410492728E-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2.3733831327408202E-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2.4364188391401314E-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6.8736252749450113E-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.6866223808125186E-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9.1924409370036392E-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2.2532813409527626E-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.7596834678302899E-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2.1924467078846647E-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0651362121250094E-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3785584038800153E-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.3242565725566386E-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6.2697497115915137E-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.8810428501561265E-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3.1351303900729233E-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3.1352286835801802E-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1.6930765709555849E-4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.2543431632025889E-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.4801434986578359E-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6.2810914024420883E-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7.5373570257589181E-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.5126417286975095E-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.8845286479763302E-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6.219061738321984E-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1.8857369145572606E-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1.8857724752649509E-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1.3829258940301604E-4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.5147584888816241E-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3572870103170563E-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.5698794496697645E-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5328778444398181E-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6.9420340159666787E-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7.5736537830400653E-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3.1559280953342758E-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.5148932947035544E-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.6185804561782293E-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6.3165607589979411E-6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3.4741303620043835E-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.2637591780510306E-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.5275502982509353E-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3.7914212774562092E-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.5277100211063787E-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2.5277739159009619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.2639189069629292E-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3.1598372051871887E-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2454955097294459E-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.6042188329918812E-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9672214104534732E-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.2675877804537964E-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1.0140830787562272E-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8.2402606457828876E-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3.6767269523103158E-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2.7902670412388787E-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5.264927337659454E-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7.4255540605722115E-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2.0324299605581562E-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5.0821078042117968E-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2.1600055906027052E-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4566968236485068E-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.2097287660766586E-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.9928490012162429E-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8.2805712320216054E-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.7331779005102531E-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4.0155267032525766E-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6578672175886959E-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4.5280034693435034E-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2.4245363074312039E-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5.4820572712246237E-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47587817806127E-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5.0060007829898657E-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.4032170032426877E-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867126578538302E-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.7962221392426251E-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.715608815391462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.0250418332999525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2.5428456518636722E-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2.3165069000949494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3.422012729354744E-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5.8788162201883895E-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.5895242042218688E-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1.6771207191493645E-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1725711218464842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6.1521789824556588E-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.0591421966115734E-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7.9846139959868637E-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6259936627939296E-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3.0136833753253805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4.6717570399288115E-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097002819094862E-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1.8996576282449475E-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.026298459289493E-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2187760124497847E-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3.6381099291296187E-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5.3135736330285914E-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1.9663391862268864E-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2.476617814166254E-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5.1001821493624775E-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1.7487230678431688E-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09314307785365E-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.2476604180636129E-4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8.7506927631770853E-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8.9773158555454997E-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7.3051888756583804E-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7532581380398575E-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.411152677110124E-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.023159956442619E-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6.5781299107567042E-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5.5552306882638441E-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3895796155983969E-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.0470694081762525E-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1.5953865519159275E-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.1989943265946375E-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7.3315933018563593E-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2.1717438516170688E-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8.8529411764705877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2.3813763019674174E-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2.2383342628741402E-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0732332642687853E-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4.0214877266283667E-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3.7305885790053263E-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8.3688615190273177E-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7.4916590840157721E-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.987195550530208E-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145577428525452E-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.1266698857234831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5.2176848825253594E-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7.5821853354519231E-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.140071349183526E-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3.3130093946369689E-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4907536010237368E-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1.2728209773391014E-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9742140282566711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1.623143554484981E-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2.3512433212528072E-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609115067981048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.7080590407123213E-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3.1401844445178989E-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0610783208435573E-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.4937263493328022E-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.7455204281772545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0082503152321864E-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2.0876476654397894E-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7.0574001881973381E-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.6562972927526484E-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2822397951879269E-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2204065095550005E-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4270996943135566E-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.7335712413215733E-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7450528598536188E-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7.1281885915038781E-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1.7833183308140423E-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.539796508660292E-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5.1121695195412685E-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3.7934650106131772E-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.4547072615563657E-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1.6603192263254739E-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.4633222175549289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.6688602716629247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7.7723109269040866E-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.4502696459431528E-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.170239952062459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8.4170731054898223E-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.3218354629571348E-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8.9139399614629662E-4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7.119490280543965E-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.7638252588290461E-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8680793076374662E-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9.2222563787273287E-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8959276018099549E-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4.3451497266176631E-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0001091028112157E-4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.0911372377860825E-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4.3650252353021415E-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5.3676865271068169E-4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7.1911012397822647E-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.2752894451579993E-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9.6569944882248437E-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2797946360991801E-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2.2803145009759747E-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2.6457681394775976E-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3.9240737360832266E-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.1994942348247622E-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4659561059813136E-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0231674340422422E-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.1092252542248882E-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264055324832141E-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7403570479880556E-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2.6384740824889606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2859846049271582E-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6.4307500091867852E-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1.9385364509164407E-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7.8244380212456508E-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9.4888022920524369E-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0419932500968223E-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.5415432047483223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6.7488859715622281E-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6.9384696511337455E-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5.6842378122164824E-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9.9623850135935354E-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1407588282990204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.8045685518463707E-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7.4550104275778763E-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4826706960052885E-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4.7288925879337577E-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6.0558462572031448E-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8935986896297069E-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.0869103292575343E-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.546533582549788E-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7.3170268164281509E-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8.4635354755270694E-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.0912932576997754E-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3.8093786903356064E-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8095238095238092E-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5.8097451331479296E-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6.6707962071758709E-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5303446172613601E-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3.1974610919972932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5.2868900878194781E-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.2371950314247538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.6153007630561886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8090166456569425E-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3.503742634177417E-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9.3894837781684508E-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.6987942170409326E-4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.211083430881132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1708613255790633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834674319684313E-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.263015217793112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1350667777058079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4.1909753637205047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.0443209824971803E-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.0443318886742207E-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3.1330283852371702E-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.0443755156604108E-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.2219321148825065E-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7.3110867408219751E-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.0445173285424805E-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.0890564776418732E-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.1336501801848852E-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0445827936322232E-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.0891874105566639E-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2.8204619289870362E-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1.4628743390942718E-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.0901262436251148E-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1803398616307503E-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6.2707719320248325E-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1.0451941970818177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.0452051215050954E-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4.1808641846269625E-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3.1357792411414234E-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.3170476757920705E-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0907380305247751E-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.136172614940726E-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.3633892634990328E-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7.3185776867021448E-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.1367628607277288E-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8.3649633510043183E-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.0457078919574606E-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.0457188271217635E-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.0457297625147709E-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0914813962729802E-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.0457625700660922E-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9.4119615573659061E-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0458719434392454E-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.2550594584418437E-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.0920283260635349E-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6739728607149956E-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3.4531470726730499E-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2.0935393376041534E-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6.2807495027739974E-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3.1405720028474521E-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3.1406706378702063E-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.3610000209384618E-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6.2823935919585367E-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.0471313835746972E-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.2357117426542963E-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3.7699098363230815E-4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.047592109536231E-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.0476030841434798E-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.0476140589806716E-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9.4286253064303221E-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.0477238200010477E-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.0477347973680903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.0477457749651624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4.1910270111690871E-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2.0956013328024476E-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.0956452491722203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.0956891673826939E-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2.0957330874339845E-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4.1915540186524154E-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.0958648586339151E-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.0479543930248155E-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.095930750448005E-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1423062009410926E-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3.9029712942756419E-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3.2757531072256161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6.4462268437793916E-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2160561712207089E-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175187659470848E-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5721099828284327E-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9.5739588319770219E-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2766500702157538E-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.0865396906557586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9834922259901466E-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6027695858443391E-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7.1601850961281561E-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.3902851153936647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.7135023989033586E-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7.1765209940017141E-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.329145809439079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8.5865470274447506E-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3.0293590005263781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3270335211783589E-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.2733369995363327E-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.2411902474825424E-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8.104778577449264E-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.6505088521895245E-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5.1936810214239337E-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.62941150998138E-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4.6577123050259967E-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6.2854232365594888E-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5.0965636148732904E-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9057414399166774E-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1.8450985499696103E-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1289744786634678E-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5.1078628484486227E-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4.1318719554627695E-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8.811051887305559E-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.9880891463162363E-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4.4665228664182846E-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8.6100726951707305E-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.7453149202609246E-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8.7280979292587659E-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1.0365521003818875E-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7305990934411008E-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.075822134819185E-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9.8348832380806676E-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.4847463930606753E-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2829940906106366E-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4.1598248494800218E-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7.1184510250569481E-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8.2194483106293908E-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.754924757601018E-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097020492342797E-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.9622802975445985E-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2.8424368133978645E-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4.2923178516398854E-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.6244811222074188E-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1015763557650998E-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6.1695072106115524E-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.2047556579542072E-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1.874455580915837E-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.2036057134650863E-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7.7353194686940576E-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5256556190391988E-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.2103843858446985E-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.0946065428824051E-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2111174987838854E-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4.4223327805417359E-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3267585078389316E-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3.6490700400291923E-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4.4247298149356757E-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.4602254499596226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.9911925995679386E-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2.8812695316828832E-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4.766549904669002E-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8.8722288147811328E-4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3.6630443228363063E-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7.8839832992804479E-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9.0015002500416731E-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.4534614700124578E-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5.343545442401033E-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6.7943862775673872E-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.6875466735028259E-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5168583187410076E-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.5638439283759481E-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8.7142075098593438E-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4.4727219867831068E-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.2300535632415267E-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2.0689809430079627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6.6120518653831073E-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3.0278562777553492E-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7.0671378091872788E-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4593296064300306E-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.4595426018030965E-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6.4004671218109948E-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.8540095956134343E-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7.3084620747037264E-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.5077695138005919E-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4.1695308714319524E-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.1712700953755271E-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.6917611233293859E-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.3266113088177142E-4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2.0348409997852113E-4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6.7841838061532547E-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7.5808148810264648E-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3.9631315533211043E-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3.8514255938558434E-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4.0795512493625703E-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2.0406081012141618E-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347563810366137E-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2.3818705623482976E-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.4034828974984401E-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.1345329127998004E-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.2690915691902747E-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.1345715290620497E-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2.2691688034672899E-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.2692202959063264E-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4.5385435813647398E-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.3616248723476683E-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.2696838330420573E-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.2483544418720777E-4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.1350093638272515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.675111232180151E-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.1350866638667862E-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.1350995482303797E-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.8106745973188645E-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9.0815179757296427E-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.1352928487903455E-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2.2706114756703979E-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.1353315168029064E-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.1353444067257803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2.1571788641885602E-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0661261199877354E-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7.9516539440203568E-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5904572564612326E-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6811080433127676E-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3.4088584869213461E-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.7163771937801218E-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5.5678906917164817E-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5.7250160300448846E-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3.6775657035492517E-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2.0261024550106366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4.5186202363766536E-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4.6924001980711639E-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3.6010424070125561E-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8.0365209948166823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6.9151486097794824E-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4.4205495818399047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.7121212121212122E-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548526094340101E-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.2677806232409543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9.1396075046332734E-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3.0239117729270958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.026303716164551E-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9.8328416912487715E-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6.774721341650476E-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600173959759014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6.0446131447587353E-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9.6778834207394428E-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8.1163518307609736E-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4.543608421659439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.1370729765711852E-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6.8674715343304907E-4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6.184971892738843E-4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8881065023654968E-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3756861234540728E-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.1158408067115759E-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3.9442835470969518E-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5.8152414709791754E-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.7569200077581669E-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.4730422460858812E-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.1673476194446761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6.956618526866461E-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6199599019826241E-4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.9499150394161396E-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8260336565251309E-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9.6187356241723011E-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.3953618173192309E-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.0944673131933302E-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7.4112080269083855E-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3.2804655408489274E-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.6331521351424621E-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4.3131955027748227E-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8.6267630947074812E-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.3137536846646053E-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.1898996290011789E-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.4447416483311044E-4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5822784810126583E-4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0070638334604151E-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6406774291104417E-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6.1930206097964946E-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2.19051736561464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8.521332216412952E-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5.7821015047919163E-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.4456089627755693E-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7.2290898575869299E-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.6755349913244649E-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.1577424023154848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8.1135902636916835E-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.5080331767298881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6.6802207377287246E-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2.9935768884238674E-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2.6236007462686567E-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4.0822277299897946E-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6043872699162803E-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8.7526075476652423E-4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.2264385101692194E-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6.8706418933734857E-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9.6547688706846106E-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.503880282308841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4.2570057102593839E-4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.3217023526301876E-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3.9656311962987442E-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.9386699579770195E-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.4081344774891268E-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5.8777717367346037E-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.9390586195241665E-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2.939145002718709E-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4.4100136710423806E-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8802775491003177E-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.470155836518671E-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.0582484305855717E-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.4704801117564885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7351920475266161E-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2.9461155466517397E-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.4731011725885333E-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4.4193686195365552E-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.4731879787860931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4196290458020891E-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5.5984442218162537E-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7.6653203219434539E-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2.9504617472634466E-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9010976041543729E-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6.7866627323694302E-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.8385448962116516E-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6.6461865658415549E-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.0345388173743404E-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.1824524062906468E-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3.8877719962157049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5.8469985901906949E-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.5658819841471241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4.6707712838555092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6576774232867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1309763579462708E-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2.2179827214492891E-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2.2073682574226643E-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4.8481958353202986E-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8.8012139605462818E-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3.0135043671640827E-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5.2532044547173775E-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2.404861720451074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123888327849627E-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.821035466775377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.3988749345892199E-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3.038615048535716E-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2.8996013048205871E-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1.6836852714715311E-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8990639127438953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6.802492002020542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198589495812565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6.7262650354330033E-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.9732582445108571E-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1786257431218028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6.4705676611521111E-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2.554904191092834E-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0877559255425534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2.8656821378340368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5.9770439198124021E-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.0287700876228315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8.0965909090909092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6850923671774306E-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3.4199358985836808E-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3.0543677458766036E-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7.1889434050430434E-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.2352571130722359E-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.9554828385983208E-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8.8134251848121306E-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3.4204651832649239E-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.2034432458715263E-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2039621791985595E-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3.6022405936492498E-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216592517876763E-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.4413115935501305E-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2.7028488026379803E-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.9478749864821023E-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3.6069180688560661E-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.0821144516385016E-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3.607438538265904E-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7.2151373581774559E-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.803914494452963E-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5.4118411083450591E-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7.216178672583933E-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7.2166994425099679E-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5.4129152157046711E-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6.1349693251533746E-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3.6110208355902211E-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5.9583995377726422E-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.8066520930064499E-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3486901535682024E-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3.6142183349296128E-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6.5058281377066958E-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.8083509647552397E-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2.7125755000180837E-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088743374997738E-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5.0649397633949569E-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3.2576827017048542E-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.1043522340502571E-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9574082464884459E-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5786768845224906E-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.3472917614929449E-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.9278591092231687E-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3.6487694525021435E-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4.3801215483729673E-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.2050612572805785E-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5.1185492568963308E-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4.3895747599451303E-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.3357486596768586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5.4967202902268315E-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.6646816307833258E-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.8493263678856198E-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7236953093482965E-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5532696546656871E-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3940627244433805E-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5.7226191135478397E-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2.4011821204285186E-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.6627561106287065E-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2.6093232414826878E-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.267478105981891E-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3.341191320327437E-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.4111967319654628E-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7292995407129177E-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2852512759378609E-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3.9166682209000879E-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.0635122024031645E-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2.0172210911671867E-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5534053264958545E-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.799505136087576E-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.2018327950123939E-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6321726705271864E-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1782450069582878E-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6.2258277520988586E-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.9255455712451862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670890864384341E-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3.7903195239358679E-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6.6355742615553789E-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7833089867390108E-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2.6607370241556909E-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2.8515483907761915E-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9.6980299688141777E-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3.6164988484306299E-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4.3794508549449714E-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8477950280979141E-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.4504370395816634E-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.1023661175031535E-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9.9405478771195347E-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.8178686924740237E-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6.7096081588835217E-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4.0284678393984153E-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.7847547401550626E-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1147745842545421E-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.0381509114683484E-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.0388011465286729E-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5.9696893835814284E-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.5434506146672321E-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.9317698875709926E-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.931807205640877E-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7.5341936480952012E-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5.7999033349444176E-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1.9334132477475734E-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.5134858181396336E-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.1603620329542818E-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.7078256160303275E-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9.6734251663829125E-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.160923321014647E-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.9026452773961339E-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.935658704657195E-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.7421265558157991E-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5.8081003639742894E-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8084377238668703E-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.936258374317469E-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5.808887598024978E-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3.8728166995856087E-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364833462432224E-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.162115049389889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.6955594337793291E-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7453699214583536E-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5215299868104585E-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.5521021283200435E-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5.821286504317454E-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.8216253978110691E-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.16439286615304E-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.7635230867767799E-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.9410314641200334E-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5.6291005085601148E-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7.7686496144807626E-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.711566475672526E-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7.77000777000777E-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9.7132644339109484E-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.942841600124342E-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.9428793471925393E-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.7200839340185354E-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5.8303371878340297E-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.9435590453237969E-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3046926635822867E-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3.8891589693728734E-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7.7786204616611242E-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.3337676734281102E-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8357811193028186E-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.3344486810364951E-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.362079701120797E-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.8921864357302715E-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.9461689663896618E-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7.7848273714530375E-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7.7854334540075523E-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.3090668431502316E-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3630079638608173E-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3.8948393378773126E-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9.7374776038015119E-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.9476851761681241E-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.9477231116824433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7268654681443679E-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.065560036627896E-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3.898559482271301E-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.9493557379286146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5.8481812156419351E-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1.3646554245053125E-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.7547964436125408E-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3.9002320638077968E-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.1705261515051015E-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2.5364368914990344E-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5.8548009367681499E-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171028748755782E-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.9519431594151979E-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2.869916635754866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3.8963073187923405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9.8280098280098278E-4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4.131824889326119E-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.7240374773639871E-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6.301693580149665E-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.2217230235674313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775638243301898E-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7.4984707066321995E-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.0663717687948023E-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.3144212711278049E-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7.7154387908522591E-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.7314735987645765E-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.0896483407627539E-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6.346687822292741E-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.9614987695483057E-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6.5524293628258846E-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.9868865487780646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0135905740229291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.9949328705089072E-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3.9899453377488728E-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2.593567951480329E-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.7960128514697373E-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3.9918566125104789E-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.157684630738523E-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.5986571280124696E-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5.9959227725146899E-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2.1986368451560034E-4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.9984006397441024E-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6.0000000000000002E-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.1601296077764665E-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4.0088997574615648E-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.9651486895666645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9380362058226677E-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7.8668683812405452E-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2.5839793281653748E-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4370142487046631E-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9.5263189898048121E-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3.4489754514100221E-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8468532461997443E-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8.7430360701069496E-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3.4595738619019515E-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6.7179675094662271E-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722911446556254E-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2.3060283253744747E-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2.8636298553866925E-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6.1381074168797949E-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3.2756679291636809E-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4206311822892137E-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4.9197466330483982E-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9893763202690783E-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2124450289753813E-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2.2529473489290786E-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4.5887008503830932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2.3472192852611548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.1869687784819517E-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5.623580841627231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.9755004481625333E-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7.7727952167414051E-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.810700296991348E-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2.0026271022201168E-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.3809174470288698E-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.7534678708785271E-4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1.2753999135322093E-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5.3894937339018633E-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.5306406685236764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2.5241439859525899E-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9.5280008801848382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4.4432595752243848E-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7780938833570413E-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3.8902720967455093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2.3209623066794615E-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3.8027066323677441E-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985320443967065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2.6569993920425119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2.1899622965254103E-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4.5252964069146528E-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5.8855487142339734E-4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.8992072480181199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3.4073872154831674E-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5.6809143999818216E-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2505115729161929E-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2.4358594941607668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2711090826106801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9.2457758361648521E-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8.3288989658283788E-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3.6816634635422696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5286789997211119E-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5.2574034010282175E-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7.015738640349852E-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.4104280264913062E-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.4544430890494511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.4095757177089697E-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4.2763157894736845E-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.4215866723299824E-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.9195415906992163E-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7.5815011372251705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2.3634453781512603E-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.3275503122831364E-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.893583649043219E-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.0048309178743964E-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.0428802784559229E-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5628113965075217E-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3.0491493841202234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7.6629308838579236E-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8.2754804306268241E-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8.1162655033352774E-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6.8536616321868257E-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5.9947165210323108E-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0732904017172647E-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2.430289076490151E-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.4883959481984869E-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3.2855896093228606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4.017512232809683E-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6548585613073382E-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.5022015022015023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5.1877982984021578E-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.2197653898058756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4031440821099129E-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2.3418594363924957E-4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9.1093644266305757E-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5.2100971683121889E-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8155529503712388E-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.6053879422646033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7.8163674734894873E-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866225441659284E-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5638439283759481E-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7465655222752275E-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6.0061628453543633E-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.8813200595751353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.235739155475274E-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9270099746053355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.6190351474516787E-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5.2382074853984963E-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.8334686607821053E-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1915540186524154E-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.0663591571443547E-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5.2577617708141644E-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8403133790782658E-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8885090717854332E-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5.2594209377547529E-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1.3155471360538848E-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.2691203203625158E-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7.904096956922672E-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7.1142495784148397E-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457481872116019E-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.3186349491006908E-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7.9128531110700821E-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5826958586125033E-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.3744195863233431E-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7.9166116901965952E-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5.2781589781484218E-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7.9176563737133813E-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.1877424974265579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.3783098144918344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2.3788755848069146E-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.5520304568527923E-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.4969975927836416E-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.6464828243264702E-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.6465528648934763E-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3.7052720728350622E-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1.1119936457505957E-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7.1564885496183206E-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326224768573778E-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3.4486417657045841E-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3.1844598360003182E-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2.3891056781078284E-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3218381629014663E-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1.3305303493972698E-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.2503859051471758E-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.0654449564499375E-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7.7252990223500892E-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5.3319114902692615E-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.0393516049909354E-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.6742258116275338E-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.0324659695664963E-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.4117694348420291E-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9.9174439798434657E-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2.6830511657857314E-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6831231553528306E-4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2.6838432635534083E-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5.3678305912665394E-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2.6840593713932951E-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2.6841314150740823E-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2.6848520646512378E-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.3698483017854744E-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9.3440378057621561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.0841577449518905E-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4.6081700143666478E-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3.17296740250583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2.7205702315205268E-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882576994232234E-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.2651284283848498E-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2.7218290691344584E-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4.3550450474972099E-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3.2677068866922634E-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.9067854321592982E-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5.9938971229293815E-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.7261327081402323E-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.6357242168970311E-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.0906612133605999E-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2.1815603610482397E-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8.1826364454627284E-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8.1833060556464816E-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3.2760032760032761E-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5.8168114042274292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.565718994643593E-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.8779575217343459E-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8631996255815873E-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387338137441674E-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.8515959651789415E-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6.6725732321833986E-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3.4283802993561336E-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8.4466073726016666E-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.5104366467336115E-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1594038967282188E-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9534567691523695E-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.4750517686438033E-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6192721797676202E-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.1056225813794673E-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7964071856287425E-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.0567315108406892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0323457850293402E-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.0234052317576869E-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.669115747782912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6217969510217321E-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8016421525193455E-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2.426250850667219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.1058875871273913E-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.4775888717156105E-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8.649744981656575E-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2.209087109678189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6.8812829104834849E-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7963534025927368E-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.649620587264929E-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5321756894790602E-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2.3469234241010983E-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8698917272370842E-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.3597220123885783E-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4.5385779122541603E-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.5709096412895412E-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0678749543851112E-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.4017552413456849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7.3237717424473603E-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376656690893546E-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.4672542538866448E-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.77503700049334E-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5.8600376276100299E-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.2344155042587335E-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2.4691358024691359E-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7.4092368486045935E-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2048937221947602E-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.8559188344829719E-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1.23750889459518E-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9.2824654228162995E-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.6400544621859141E-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3.0995257725567989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6.1992436922695437E-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7.7495350278983265E-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.8613308515588647E-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3.7233547426231036E-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1174224788155322E-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.5480873807526179E-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7.0407177793700738E-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8824710570074985E-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0121648382736617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.9849798355085582E-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.496958308118610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3.6682615629984052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4.2900592284296464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1253657438667567E-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3.3477113242773452E-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5.9427685550029067E-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3.8663980765481836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.9243941420137643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.6928104575163398E-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7552727392003147E-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4339703318751438E-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1218965346697876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295121708232325E-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.9827758196448764E-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9.9823644894020554E-4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.2323885021483529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6.7364770226105517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422777330110125E-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9.412713887114667E-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8.748611999057842E-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2.0543562455797664E-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.8809395248380128E-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6.1320594911406989E-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3.7496591218980093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9.204133305960446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7281831681458713E-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.6013574347253966E-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816222979078334E-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.8107167710508001E-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.4046477443740592E-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2.5008805917576611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.4365267135138952E-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9.5575221238938055E-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6.8977841315225157E-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0513189621045812E-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7.2124053371799496E-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3.1965128950236107E-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7.7618249398731867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.345109993022145E-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8376272556874563E-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4.2343237968997388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.8776808164472715E-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6.7019137687095089E-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.5573770491803279E-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5376537653765377E-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2.8171130225744657E-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6537592285671239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.75982004461079E-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8576086132383047E-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5.0894450985605223E-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5959152510020996E-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875454510659471E-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.4158294347726051E-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6.2656159907745531E-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114033730465728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29353778751369E-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2.7427317608337905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1786892975011788E-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0061364172763749E-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5.715186630404793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8.3247443114247202E-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1346954969252133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4.8156025522693525E-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.0149355602842572E-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4.0311202483170076E-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761282227708746E-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2.5533984517488754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2190166598943519E-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.912123677786818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9.6604573431704234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.9344748106684228E-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6.1858220957565263E-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3.3424114879920773E-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5.0511323645095847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4148391660771503E-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8.6260782597824721E-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1.0508617065994115E-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.0296654744371974E-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5.9089182458954125E-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3347269732674523E-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.8455037187288708E-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1.0181139439188903E-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1.1465455008705253E-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.9981294107643908E-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.8743343982960596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3.0728522043446714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2.6970332634102486E-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.7774725274725275E-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3.0162013098931403E-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2.160947359322327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515939015939016E-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.5912028803192646E-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8.7420229041000087E-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362411409572141E-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8.7703911594457114E-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.5017556179775281E-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.3640163681964185E-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1.3658794501233697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9854401058901389E-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812555260831123E-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843792904911643E-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.5720620842572062E-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3.9569624755468611E-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.5796098736776321E-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8.0797199030433614E-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4375561545372866E-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7.1981284865934854E-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7107869620025212E-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6.7646793541986108E-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.0379529762173383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.2135887242500903E-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4.5275501426178294E-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6.7944014132354945E-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2.5836279575741092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1.4996591683708249E-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4.0961223375204805E-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.1838091335427765E-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3.1453708346628985E-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.9723797329431131E-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.8068155758381873E-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5.1104972375690611E-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.1287426535239948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.921671381533182E-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4.1860465116279067E-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5820576055092829E-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5.2197418091997948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2.2019208245490749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.784205089679782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.3170272812793979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.6737000753579501E-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0872648198922189E-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.8929534806682127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6.1637665354890713E-4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.5397096498719043E-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.0446343779677114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3.7551098013119118E-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6.6797080013359419E-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2.4349486751014562E-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.5844740116779939E-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3.3589251439539347E-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1184400577756381E-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2.6536717166843579E-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7.2565429829229359E-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3071262587141751E-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179843909060061E-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7.8610248447204961E-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.1249144086862956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3.5254370072956959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3.3413591469706647E-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9.860474288813292E-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.2831268815081676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3.5578396007313337E-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4877262583684603E-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8.9276857454617599E-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1.4892772041302622E-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.1434821517351099E-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.6877706435717488E-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297599441034087E-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4.4975263605017242E-4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.3498650134986501E-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5018773466833541E-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2.6071697167209828E-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8.5457195998592467E-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9.5592674582410946E-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3.877725739034093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1.0616784630940344E-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9231742497089934E-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.4198062978550783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.4374143096531761E-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2.3415627386103332E-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06903413439461E-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.2704788185395268E-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6903358113304286E-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2.103642893791688E-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.799578384492776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3179149067683114E-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3.20099127471733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1394830890350651E-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9.3336790251490791E-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6.2282659469559349E-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2851207478576992E-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1.4054447972515747E-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.9808173477898249E-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462446464013371E-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.2553614394811173E-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3.4042107468314656E-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.4173629723054286E-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4.4776905652425857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3.4924330616996507E-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.7616822429906534E-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9.1069802324958481E-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.6085790884718499E-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9.116748002359629E-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4.8845947396672033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6140029127784668E-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9.7444781290601987E-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.1379646689064701E-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2.1700211577062875E-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4.2407437612135054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.4196014196014195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7.6548745147356331E-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2.4076607387140902E-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9366463715649173E-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.6463615409944023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4736147757255939E-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3.0859095167245273E-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.542700790448289E-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1.884178442781934E-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.4411193159735714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2.5679673979791214E-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5.5969105054010191E-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4.2560340482723858E-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5.8489398796468138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.9216496011766702E-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648664013644116E-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9041626331074541E-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8532267275842377E-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4.1147559721110985E-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2050958338115461E-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.4130996839988508E-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.0891550999251278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9.7154753643303258E-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1095538425601496E-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.163110201695410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2.1092102179517225E-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8.2198215124471583E-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0577036079445293E-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4.8235294117647057E-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2.5416715923868068E-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4.7407407407407408E-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6679314638050631E-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.1889192723814053E-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8450184501845018E-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.4906684157176078E-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8.3602054221903739E-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2.6894573272770741E-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1985377839036375E-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2.3399532009359815E-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9.622323791195574E-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2273055622441607E-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8.4464555052790342E-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.2680393696032849E-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4.1717049576783559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9.7140428632141334E-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.3424491036159222E-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.6463414634146341E-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2.1987418310633359E-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1.163004223541654E-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7.3538423826449316E-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.0425610204832577E-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6.9985880041745965E-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.7496136012364762E-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2.2385275463250838E-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3.8015704848560388E-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2.940256490459806E-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066633203664198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3.9570378745053701E-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5.6753688989784334E-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.8928639030853683E-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4539477843100071E-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.089136490250696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.4741483220199201E-3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.0811498346476724E-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3.8199528872477238E-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2.4839182217693142E-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.6393819435576553E-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.588593399551426E-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8.3606662807897609E-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6.1148300720906285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.1810115925134386E-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8.6582904758804764E-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2.8894142369319674E-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9757639620653321E-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3.6953939553913159E-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4.3714399258179895E-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.929217668972858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4.7990401919616073E-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.8083182640144665E-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6.7096081588835217E-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.349939572982409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516791170334478E-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8.7660148347943354E-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4.8592832557197811E-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5.2899287894201423E-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.3408331628826619E-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8731700643042824E-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2.4012074643249177E-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.8883845677738808E-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8967515001034555E-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.1442899633395585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.6341328157493413E-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.5601890464275787E-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2.7121001390820582E-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2.0221741859005648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.030743432084964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.0533707865168539E-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2.319859402460457E-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0569334836527621E-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3401989137335119E-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2007345670292414E-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3.1115196945053392E-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7.0937078811094561E-4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3.2654220203024065E-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7.8341998433160032E-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9.2658588738417673E-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2.3542840836127559E-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.0022883295194509E-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5047291487532244E-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9.3290276282741299E-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421778480103432E-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.7603686635944703E-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.3592120509849362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5.0968399592252807E-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2.4768704013987033E-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.2805813189220766E-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7191886528992429E-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.3264554163596167E-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.6233766233766235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.9216555801921656E-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.9994075829383885E-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5.9360391778585735E-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.5145890563516222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3.4677723332076893E-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.2860276874196233E-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1208907741251328E-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6.3002884469409446E-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9.930486593843098E-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6.117143294081664E-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448355011476664E-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.5194048166896763E-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2.238863583725778E-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.8570102135561746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6.2015503875968996E-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47378219050574E-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.6101141924959218E-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.0369306851718912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3.3535611625678699E-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5.1273834321422847E-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2.0132066355290708E-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1.6138142499798273E-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8.4053988523397714E-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4.3198304670307277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.1460379829731501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.6390755613833797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4.5805286488261369E-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.8926359256710254E-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0686088605412858E-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6.3914320262566937E-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.6940194714881782E-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.7074235807860261E-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.1893335668622472E-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4920133403545726E-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547596027072163E-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3.3435987681478224E-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6196698154851241E-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6835016835016834E-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3.6389455933256414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.3160520220915732E-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2.232142857142857E-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8.053691275167785E-4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6.9854916711445461E-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4.0584415584415581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.2366204835642486E-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4.5699661822502514E-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.4689100219458669E-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3.3916949307910898E-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.2877115526122149E-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4866457911217536E-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4.1547410211430153E-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4.5429260152048956E-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2.2352612461581448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.0454587883879398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.1696066408829354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5.1049347702779354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.6605853287723297E-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.0480182926829269E-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5.9132093466857417E-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7.0037417250311809E-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7391304347826088E-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3.3875338753387536E-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4.1759735845391865E-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3.5108250438853129E-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6.0677236249755337E-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4769594328475778E-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3.2541169509910264E-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671151563118322E-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63406408094434E-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9745627980922101E-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5.2683896620278328E-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.8965723993204761E-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5.7240409720827473E-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6.9689930310069693E-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.5256305939788447E-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.519303249465213E-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.0506510817184455E-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.7740676050549678E-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2.1636101380589326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.200826019617966E-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5.2827843380981974E-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5.9356451109028431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2.0951183741881418E-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7.4532857442788161E-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7.615018508725542E-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4.7959074922732598E-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4615549368173056E-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6.0299343167869064E-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841620626151013E-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2.138050792272628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7.7631141177775314E-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3471554711076339E-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3.8090970199417431E-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4.3859649122807015E-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8.8105726872246704E-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5.4700854700854701E-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3.3230205110576371E-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.2993791676247414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.1499540018399264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855089131684879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.1579434923575729E-4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3.5900405327156919E-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2.0920502092050207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.1646866992778943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6324626865671641E-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2.3359028264424199E-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.1682242990654206E-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.505082369435682E-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2.337540906965872E-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028524666822538E-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.1706860220088972E-4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9.3665847090504623E-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.3438415563107934E-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8.5570273121556677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.4585008276188223E-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.0118343195266271E-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0672358591248667E-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0180436847103515E-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3.9253003449506363E-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4.5378552663004534E-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9.4769673704414581E-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5.5710306406685237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2.4357569114602361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2.4417043096081063E-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.5909925345734916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2.6967393969110076E-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4.4247787610619468E-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382716049382715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.1166253101736973E-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3599552850577569E-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7430278884462151E-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4.7393364928909956E-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7.2681704260651632E-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.5344609946983086E-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2.1535343298707882E-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.523422622825949E-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5.0858232676414495E-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7.2843450479233227E-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.4675592173017508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4.0501698458322447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.9354584809130262E-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2.0997375328083989E-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2.6170436612309309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4.1863605671843352E-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4.0683482506102524E-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4.6296296296296294E-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2.4623803009575923E-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9.1881513987931984E-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9.134948096885814E-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.2127392093867857E-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.7656950672645739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8.5592011412268193E-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3.569388920616790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5.5881931508812155E-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8.933717579250721E-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.5071241640011628E-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4.0017525923762232E-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2.5863380495968354E-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.1354484441732766E-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9.171507184347295E-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5.091021289725393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.209489843386571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4.7088369172814315E-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1447721179624665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.4464141821112004E-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197080291970801E-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6.3445583211322598E-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3.43811394891945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.9285362247412515E-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4.4576523031203564E-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5.8043117744610278E-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2.168473728106755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3.8448679371447677E-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6.5447222688370535E-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.9121621621621625E-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.5879354290569241E-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584841242744964E-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.7817371937639197E-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3.314146171289028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.6975848792439623E-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4.8068363895317785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4.2933810375670838E-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.3356090549766441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8.2838105528543135E-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7.2634828400217901E-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7.2687624931855347E-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05418268350723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6.4587562280863627E-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1701337295690936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1.672617928960721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.8669724770642203E-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8.8173279662641362E-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.3817443434538773E-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.0334760607240173E-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9.790483649892304E-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.960015680125441E-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2.3524799059008038E-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7.8600903910394974E-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3765978367748278E-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3.9385584875935406E-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.9700551615445234E-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.8817733990147788E-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.1831985801617037E-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.5794669299111549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.768439786434645E-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7.9317866349395201E-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.9845207382417147E-4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.9849146486701071E-4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.985308715505261E-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325655281969817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4044943820224719E-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5.6258790436005627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2.222671246716508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.0376670716889429E-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6.0938452163315053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5.5180870631514412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5.7542129058775178E-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5138486978090119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0371292263015973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.4495912806539508E-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8545837723919916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9540476701739317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5703022339027597E-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.1363138286215212E-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6979051819184122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6.0565275908479139E-3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2.4148047844730309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2.2201665124884366E-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.3245033112582781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902205177372963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3.6460865337870686E-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4.8792388387411565E-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9.3160088256925722E-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8.1662954714179659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4221556886227544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6.327512022272842E-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3.5659704533876719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2.4028629856850715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.5453116815086433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9.5770151636073424E-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3.0889067955949503E-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.3148558758314849E-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45332588038010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.6574021554169031E-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.8591026007430696E-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2.8776978417266188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8.658008658008658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2.0669577874818049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972651605231867E-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.981514609421586E-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1.1929615269907546E-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9719319199761126E-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7.1706005377950403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3.0093289196509181E-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.020469596628537E-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3.0120481927710846E-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.1147936125338957E-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.5234613040828763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.2206286237412267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.8884815154292697E-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7632790911882102E-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23152709359605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6.2344139650872816E-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.1191515907673113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.8081123244929796E-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7.5093867334167707E-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1979823455233291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8.2961072112316524E-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6.1132561132561129E-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3.56102298478472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8.771929824561403E-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1143887250081941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6.6291017567119657E-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.2345679012345678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6.7567567567567571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3.4013605442176869E-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8.8737201365187719E-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6.8870523415977963E-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59500693481276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.6779422128259338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484431571325126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725836089672913E-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.8054532056005896E-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9.7560975609756097E-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.4630541871921183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.0878010878010878E-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3.1421838177533388E-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1820330969267139E-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3.5502958579881655E-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3.5629453681710215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.9459674215335719E-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2.2827392871445733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3.2786885245901639E-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.7565789473684207E-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7.0306038047973536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4.1649312786339023E-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3906996957844416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1.3221683561040105E-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1.500441306266549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1.0304659498207885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8.6011770031688538E-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.2831050228310501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5.6074766355140183E-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3.7593984962406013E-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4.2452830188679245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369493131217432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539651837524178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.9607843137254902E-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.1787819253438114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9.9403578528827028E-4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9.9502487562189048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.9601593625498006E-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5.0301810865191151E-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.0327126321087065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2.014098690835851E-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0454086781029264E-4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5.0479555779909136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6.5656565656565654E-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.0838840874428064E-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5.0864699898270599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.5267175572519084E-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7.1355759429153924E-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.026694045174538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2.5693730729701952E-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1519835136527566E-4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7.7319587628865982E-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5.1948051948051948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.566579634464752E-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4058577405857741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7.502679528403001E-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3995680345572358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9.1842247433819562E-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.4525627044711017E-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.0911074740861974E-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7.6460950300382309E-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4.9532195927352776E-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4.424778761061946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.8888888888888888E-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4.6848856664807585E-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6.436512580456407E-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.8892815076560655E-4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71007660577489E-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5.9066745422327229E-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9.5068330362448016E-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1997600479904018E-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003003003003003E-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6.0240963855421692E-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1.868595539481615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2285012285012285E-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3050430504305041E-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.8826436071649173E-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495321272613849E-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2.5015634771732333E-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5078369905956114E-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8856065367693275E-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.2670025188916875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6.4432989690721648E-4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4.5132172791747258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.748704663212435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6.5919578114700061E-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6.5963060686015829E-4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1.9801980198019802E-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.984126984126984E-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1.9880715705765406E-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.9840637450199202E-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133333333333333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2.6972353337828724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2.0790020790020791E-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9444444444444447E-4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.389854065323141E-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4.8712595685455815E-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9.7902097902097911E-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7.0621468926553672E-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8.4805653710247342E-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8.5531004989308629E-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6534867002156721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7.3099415204678359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3.6818851251840942E-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7.3909830007390983E-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1.4792899408284023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1.4814814814814814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9.6439169139465875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7.4906367041198505E-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.7481259370314842E-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5048908954100827E-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4114544084400905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7.722007722007722E-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7.7279752704791343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7.7339520494972935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6.1919504643962852E-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.7881619937694702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.2470771628994544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9.4711917916337814E-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3.1872509960159364E-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.5987210231814548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.4019215372297837E-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407704654895666E-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3.2180209171359612E-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1.6142050040355124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8.0840743734842367E-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8.9649551752241236E-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.9342105263157892E-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1.652892561983471E-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9668874172185433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6.6555740432612314E-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3.0988274706867672E-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.5073465859982706E-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8.7260034904013961E-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5.281690140845070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7.0796460176991149E-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3475935828877002E-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.2724014336917565E-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.3119927862939585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4.5372050816696917E-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4.1932543299908843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147478591817315E-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.8251681075888569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.2720156555772993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.288404360753221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4.0160642570281121E-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.0241935483870967E-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.0111223458038423E-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9.1093117408906875E-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1.0214504596527069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.0224948875255625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4.0941658137154556E-3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.7471736896197326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2552301255230125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4830508474576272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.0752688172043011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1.5069967707212056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4.3715846994535519E-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2.1953896816684962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.1001100110011001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.2026431718061676E-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1037527593818985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.1049723756906078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4.4247787610619468E-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.3333333333333335E-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.2363433667781496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6565774155995342E-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2.3391812865497076E-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.1723329425556857E-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8.2159624413145546E-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2.3668639053254438E-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4.7449584816132862E-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4.7675804529201428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.592814371257485E-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2.403846153846154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0.2373493975903614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.5797788309636651E-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.3291139240506328E-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.1146496815286623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7713365539452495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9.8360655737704927E-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1589403973509934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0.1574539363484087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3.9761431411530811E-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.9900199600798403E-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.5714285714285712E-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.3572984749455342E-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8.7527352297592995E-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1037527593818985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.464285714285714E-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4.4843049327354259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6.7567567567567571E-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9.0702947845804991E-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.2883295194508009E-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7522935779816515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9.433962264150943E-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0.2166666666666666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3.0395136778115501E-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3.0487804878048782E-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3.975535168195718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6.369426751592357E-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6.7307692307692304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3.0927835051546393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2.1276595744680851E-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1.449275362318840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5735294117647058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886792452830188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.1538461538461539E-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3.5019455252918288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2.419354838709677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.6528925619834711E-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4.2016806722689074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7.1729957805907171E-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4.5454545454545452E-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5.936073059360730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.9126213592233011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0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.0101010101010102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0.1071428571428571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7.4285714285714288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3.7037037037037035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6.41025641025641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7.7419354838709681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3986013986013986E-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4.2553191489361701E-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7.4074074074074077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7.462686567164179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3.7593984962406013E-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2.34375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.4000000000000001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2.564102564102564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7.0175438596491224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9.433962264150943E-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.8095238095238099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7.9207920792079209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0752688172043012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5.434782608695652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.1494252873563218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6.9767441860465115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7.4999999999999997E-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0.189189189189189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0.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0.6111111111111111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0.19047619047619047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.8823529411764705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0.37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0.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0.2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3.9287980899996977E-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.7060276765198763E-4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7.5596401611283305E-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3.2400907225402313E-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6.1365600691443384E-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16181061844347E-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.2541381152033975E-4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.2326696380492679E-4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.5954139036322819E-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4.3258021118565912E-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4.1096897833111989E-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6223126391133087E-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7891603278035947E-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.1053292038812226E-4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8.886962176221957E-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.1243895089842168E-4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.5177435056839495E-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.8067228895283651E-5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7.4169657670161899E-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4.7746889398671336E-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5.4260419628381236E-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.1922399048437648E-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7368083974686017E-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4.9934108687015178E-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2462438990499018E-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3.0434120997369622E-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4.1304706997452149E-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3.2610326168482339E-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.5440589613050125E-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2.544828126223475E-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1530788292551329E-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2.1758713276731668E-6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.9365296952685574E-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3928304054877517E-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.4800884570513156E-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6.0953840527337799E-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9.5790445338488596E-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5.5084782665493844E-4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.4377863318802976E-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4.7279469598429538E-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3.4876928040178223E-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4.1417796573222307E-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3.6841566006352443E-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5.7354454892792964E-4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3.2730438653338831E-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3310814054473961E-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9.8207602141362206E-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527823855005151E-4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8.295168282769189E-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.8993145002838056E-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4.8037766418544326E-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2.5985312839146548E-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.1357877998916633E-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.5558128358600202E-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.1362072092347426E-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.8793254532780025E-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3.8030708704442378E-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.5086880754606419E-4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.640125786713669E-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7.2177372612405324E-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623390656511524E-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5.032096021143555E-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502294094866348E-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.4004529590039278E-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5.2524341749629593E-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.2475186416491759E-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5.6911458903359965E-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4.3780536924504841E-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7.8808416738907714E-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3.8969454953061513E-4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.723252808865722E-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.0087368285027808E-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8.9805734862805317E-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3.9430449069003283E-5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6.3529339601561507E-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0296788497391845E-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865475037576195E-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5.6968695701711911E-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7.6692997929289053E-5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.9847259658580413E-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.0300489382825359E-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6.1370939106877485E-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1919537760787701E-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2.8501646518195012E-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5347477861263184E-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4.6043140229864897E-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.7274734527148065E-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5.4817829389373234E-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3157000291646841E-4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.2281482813599989E-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5094260991632209E-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0089954134578054E-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9.4328654193347411E-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3.2908448695728485E-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.6327625357891156E-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6074557409995548E-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7.4600339650958181E-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7554330653372187E-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3165979109979812E-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.559013299389896E-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7064972861215789E-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7.6822616578320658E-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.4268153481429449E-4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.0757527525000275E-4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2.1956499782630653E-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.3174189128659132E-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9291662274691683E-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.5153212151558474E-4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0323317518889474E-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.0324383337763299E-4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5.7119507190467196E-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.1644256964583882E-4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7798012335560649E-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7141877606993887E-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7.6931869136692547E-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4.8360895379995737E-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253047433341174E-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36231680129454E-5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8.575065907077068E-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8.1360166062695706E-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2.1991023264303512E-6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2.1991071624920281E-6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1.3194671991449852E-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.319484609311603E-5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2.8589210431982969E-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8.7969316302473702E-6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.3195513525401364E-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7814178326522892E-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099836564286547E-5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758244465561539E-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.1999780002199977E-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.1599519523747716E-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2.2001183663681106E-6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8.1404558655284693E-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.9802720893850814E-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6.6010376831237867E-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4.4007208380732765E-6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.3202220613507192E-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.4742674321121851E-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.100361798959498E-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4.401495628214467E-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2007575007317518E-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6.6024178054003372E-6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8.8032818634787041E-6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3.3012597607246927E-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.4018249966436082E-6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2.2009221863960999E-6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2.200927030465232E-6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009318745556867E-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5406862216431198E-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2.2010142273559658E-6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4.402038143660515E-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6.6030862825284541E-6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.2010432945216032E-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2.201091741503786E-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2.2011401906187405E-6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.722977092683614E-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1.5408897097183914E-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4.4026098671292338E-6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.8617090126223379E-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8.80551048846368E-6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416764078484205E-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4.4029103237239812E-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.2014648547143269E-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.1007566601281721E-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1007687769137965E-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.201561787932359E-6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6.6046999044520083E-6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.6047435268009486E-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6.6047871497261212E-6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4.1830594897107742E-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.7613618850094893E-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.3210446821346321E-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.9631864018671009E-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5413002408832092E-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7615131397870771E-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.8470957641468513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3.7539692704491953E-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2.870790151864799E-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7.2875995971944955E-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2.6502293552654537E-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2.2085829952360865E-6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.2085878730857065E-6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2.2085927509568729E-6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2.2085976288495857E-6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.8552261056816301E-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8.3942468482916608E-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2.2091977740123228E-6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.6789940174792114E-4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6.6287209220108886E-6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4.4191765748288123E-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4.4191961040367149E-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4.419215633417225E-6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.5467323070396207E-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1048258794414001E-5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.2096761719569997E-6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.1048405273182868E-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3.027296491650628E-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8.3110085497290083E-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4.4686706368519323E-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.2593031954213273E-4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1.8604403928187E-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.1266132355091244E-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4.94099608708561E-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.3744089487323295E-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3.2369562855704911E-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.2118564189001875E-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9.6968890072338348E-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102635804923337E-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2.3992215858854683E-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.555424208622383E-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6.9772971195317655E-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.1804067891585155E-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.1175141092120863E-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2465108824851866E-3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533338979348955E-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2.1026504109319965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.9683982606517186E-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4.9219644902634592E-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.2456195328098557E-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.1562388745463056E-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2.041970344307615E-4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3017414158008963E-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8.0808262195874742E-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3.7040113320298208E-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.4927127451728956E-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3.5850103439678156E-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3751406137635795E-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6.4708136991860755E-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4664642194010959E-4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6625870417755395E-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2.5504446350381438E-4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7.4952533824588499E-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4007659026467697E-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2.1488951605796369E-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.3976023659313136E-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6.9131683390489748E-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4.8516383068485441E-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8005985280676842E-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4.0805719183703245E-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4.6067710411986729E-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7340394220172811E-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2867894944951466E-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3.08952764555108E-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6.6388141704343847E-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.02397287731797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5.3200271504833885E-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8544840497779082E-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9378821542020897E-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.1318762053448433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3.0110304849597876E-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.1495944230875347E-4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.529136371370888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.9708374307092474E-4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3.2711959676750548E-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.6135499481507088E-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5.654509471303364E-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6.9098244719085491E-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5.824044253454981E-4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2.5074235990351062E-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042620636162865E-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.7188077049039443E-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.3906824607335926E-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.859306292822148E-4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.3389494825518146E-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4.7019170786663316E-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5.5424885307747836E-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8.388245272291762E-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3.4953953991275491E-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3.4033744690968934E-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5.1767558996362276E-4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2.7996957663933852E-4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.9405038063188161E-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3.6883829942199769E-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7.3794878261803677E-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6.6370957564653257E-4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.1926644122970717E-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3.6953618531070277E-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7.8847931119196079E-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4.3552783163336987E-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.3586892865007191E-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.9211665698273762E-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7246954834537027E-3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2.7018398801894809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8.0027303432935948E-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.1722584335520138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3.9356810731447508E-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8.0159186714322088E-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33467353757291E-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.3108853081643353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6.2910485001998475E-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.6329157959754542E-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.8935449054174319E-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1671180470066854E-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7.3474515008947294E-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5.5939547363730317E-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2.1107653777558533E-4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7.0927201174687295E-4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3056069885581352E-4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7.7159577877755484E-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2450104542862574E-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6.7799674561562105E-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4.2611844188244368E-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4.4773417926514437E-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9.0301736461887426E-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2.8378942347820905E-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3.9837216070380673E-4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5.2739721123809481E-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3017157810791321E-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6.84449592441379E-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.4680243696835007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6.9551870105886727E-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3.9575368290775822E-4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2.3274730600991936E-4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7.2720465410978626E-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6.4127043599184364E-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7.2579753613366213E-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2.0923923500211643E-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8.5156541297314199E-4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2.0705379305695665E-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6.2610622132854929E-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2.7213243457382377E-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.5657896638610928E-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2284411207027399E-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2.8679743665753255E-4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3.8330986866212804E-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.0275027794592534E-4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0374395028010867E-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2.5625001508062708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1771893453191638E-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2.1530452284647094E-4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.2102308609922109E-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.3889689062102855E-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1619715752703399E-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3.2200037284253698E-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0101232714150785E-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3.6092600532426416E-4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.1873664212776063E-4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6.0829461816789415E-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5.3349111737289574E-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.1640427203678374E-4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9.289172172259573E-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5.7534745402682528E-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.1577310973358466E-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.3651545515272971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7270190920744418E-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3.6735905333274946E-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3.4185362804371817E-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4.7128575544908892E-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5.0326757466560802E-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8.5794108804528751E-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.2231877250665413E-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4.5018814928630496E-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4.7976423014975498E-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.6080991727441485E-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.6417182664435237E-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.3281917057557802E-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.5198052688216853E-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7897201417066085E-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0544074230282581E-4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71665820599408E-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6.6470606991922963E-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3499317670852273E-4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.5916346935118433E-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5.4009201203914197E-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9.3293658977305086E-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.6829880327442192E-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.7187910514827028E-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5.9176537607794608E-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3513015490829576E-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4.201887163357578E-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5.1132159424173223E-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5.1650224678477349E-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.1491538764266041E-5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.2791026602875522E-4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.5585325831584593E-4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.7963526658611788E-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7.3835975840868705E-6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4767304204005386E-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9535044560998481E-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3.1997243314422144E-5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.2307025834908632E-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.9228709198630461E-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.9691580618561776E-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.199944862488523E-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.2307874085524956E-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692840913846281E-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9693228729466732E-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4.9234041400905414E-6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7.3851425701773169E-6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2.707905607333993E-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2.4617990334976993E-6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4.1850686597440707E-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4.9238162530250694E-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.4619202485554684E-6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4.9238526192434006E-6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.9391014909499141E-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2.4620354139173938E-6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9.8481659022027892E-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.2310328611911966E-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234672221155315E-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9545661588916439E-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4.9244224268046166E-6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.2311116692150678E-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9245073030443303E-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7.3867973309038981E-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.2065191430266887E-4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.4625810804820747E-6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4.9251742896051738E-6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2.7088592008865357E-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2.4626659836873004E-6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.9701376387407864E-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.2313602837054093E-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6047284817140749E-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4.9259749120097735E-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4.187099300754417E-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.2320156515268371E-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3.4496863249505952E-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2.4641466660095608E-6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.0555493951737106E-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3556982462194504E-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.4513361601419979E-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5.1787916152897656E-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2.4662189657170903E-6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.6253508205130736E-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2.7138314118584564E-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3.083983025757426E-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.4679475314354815E-6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.4038608666465941E-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7.4039156842081881E-6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2.4679901675271725E-6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7.4039887755530162E-6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5.4296319696730375E-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6.4171862119349792E-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9.8732277556178662E-6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9.8733252372066396E-6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2.2215201121620822E-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2342052582080821E-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4558173748623843E-5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.4685262898049864E-6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2.4685323834420723E-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057799644028845E-6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2.4686116034619809E-6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.2343088487601368E-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4.937296336526118E-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.6786890426041405E-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7.4072245129749883E-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8.3949166310705745E-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7.4079012674919071E-6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.7285231004765785E-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8.3971350950852065E-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3831736920363774E-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7.6579135890911791E-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2.0752064706914142E-4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2122956794623114E-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2.9661488265173704E-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5.6852872182384011E-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3.9057671866116233E-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7.4189112994965033E-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4.4516770456692604E-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1724656463628174E-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66766841044287E-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4.279381790117349E-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4.2069731817833112E-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.187901226013057E-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.4603020597684307E-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6542539365839289E-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.4606563545978491E-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.4856302414891957E-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4.9528366133493807E-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2.476540965702384E-6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.4765470989727283E-6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2.4765532322734509E-6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4.9531187312091057E-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.9531432647157889E-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8.4203852573913642E-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4.9535849093989319E-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2.4768047237619693E-6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.9814486866710424E-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.907439744189906E-6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6.9352765317672824E-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.4862337597998538E-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5.4496047797988103E-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.4772280808666333E-6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4.9544684350815998E-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.4773569574092794E-6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4320892841659338E-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4.9547630136850556E-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4.9547875634832156E-6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2.4774060567623277E-6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2.4774121943183029E-6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.2387091659523443E-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.4774490202927851E-6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2.4774551580616392E-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4.9549225917218111E-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2297262143956079E-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9.910115254640411E-6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9.9102134659980568E-6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2.4775779198255787E-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2.4775840582331359E-6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.7343131376697769E-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1.2388165832943107E-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2.4776638602994009E-6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2.4776699991328153E-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4.9553522759933001E-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9.9107536632623221E-6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.7343990802729449E-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4.9555118919896626E-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2.4777682246047338E-6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.2299969275597885E-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4.9556592389594109E-6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.4778418988198038E-6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.7344936269748449E-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4.9557820347945456E-6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9823226378767342E-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.9559048367153257E-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4.9559293978297984E-6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.7345838857157017E-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4.9560399258576424E-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2.4780322441555609E-6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.4868230308887484E-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.2214977982301588E-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.9825240504948877E-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2.4782041941127782E-6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1.2391051678120129E-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2.4782410436368682E-6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2.9986790942502188E-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7.4369716651379555E-6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2.4790089913656116E-6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2.4790151368664255E-6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7.4370638471931279E-6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2311357472569426E-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9.668470621484333E-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2.4793347449012481E-6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7.438022676051798E-6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2.4793593335482113E-6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2.2314289327075414E-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.1985520182485367E-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.4795745050149396E-6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.4795806533199103E-6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4795868016553721E-6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.4877557700127948E-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2.4796298408573568E-6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4.9592719788735018E-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7.8108921030641009E-4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5.3949693275892876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3.7924719431927626E-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2.5484098022673608E-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5.9306192617505091E-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6.7604110329908063E-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4.2568428749214364E-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761155907246958E-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0535269325065801E-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.2023114437506105E-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.6303725359045851E-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7.0161722770987125E-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2.7740884600927201E-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2.5455907001756535E-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.9029803743733155E-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2.1933362913960711E-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2.4964129823561599E-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6.9614346608822865E-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5.3004336259509233E-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4.5434696458365411E-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2.2718380431901654E-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.0097287363749729E-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.7670431309984803E-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7.3207366175672431E-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3.0294921056484881E-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.0098612955510561E-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7.0691004569668514E-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6.3121430483106174E-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7.070046485555643E-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7.8281049168074462E-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3.7907601484967107E-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.4336288553492179E-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7.5859296177450068E-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5.0573247763398118E-6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6.5745554589039705E-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.0692194478021836E-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2.4278351297627297E-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4.3003354261632407E-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2.3779347889329902E-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3.2641122247328613E-4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.5311457484344865E-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.0124608620598009E-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7.5935333470016934E-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3.4171159541347105E-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.5320622380898122E-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519275811863012E-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9.1157933652217287E-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8.5088494566745092E-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8.6174777656400882E-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.5347707173147653E-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5.0950182888343052E-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7.5069363077032321E-4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7766226910250096E-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7766542554676535E-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2.5381226014741415E-6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.8934671096547893E-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.3627046006748302E-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2.2597550323982855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8888837992864371E-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5.3445041954357937E-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9.4170106844894194E-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.7817644049288695E-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.018169229907703E-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.2727244958738271E-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.160739513253048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9.4037416188197159E-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5.1016764108686115E-6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8.6218771203950759E-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.0212209717938768E-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2.5530785020577811E-6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7.1486380567959294E-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3.0639210529675354E-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.0853532426214692E-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0213800376378543E-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.0213904699162204E-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2.5535022560192431E-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0469626591830116E-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3.0390634576880644E-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3.9085551374508555E-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.5556100752371604E-4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.6554565997607336E-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3.5800773808153884E-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8.9533988381046425E-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.8119310884726182E-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3.3271141891182891E-4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3.0722044859305835E-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6.7865365358956559E-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819514420292455E-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.3321115590949987E-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4.3318893702099301E-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.4616846300014616E-4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5.8732405925561166E-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2.7715403862192851E-4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2.7723087427836547E-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.0527423939362039E-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3.5694292508307271E-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4.8808181278722974E-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2.4148384113446025E-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5.9100743641530861E-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3.8546241356005379E-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5933060586747805E-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9019909218487353E-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4936245475485355E-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.4142634901451547E-4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.131570826046703E-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2.8292472144775152E-4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5179347854051857E-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595360075342166E-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.7022505887045926E-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.6930958142408483E-5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.2614755659906188E-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.7508400169934473E-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5.6654743418392706E-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4.6356507294711495E-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4.8934137226773669E-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.5498508723580712E-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.5457583103831161E-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2.5763036740666697E-6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1335765370267317E-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7.7298071670772057E-6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1.3398435990260367E-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2.5769675791708867E-6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.5769742199499036E-6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5.1539617215262943E-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3192947282430829E-5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1.2885269559839191E-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4689396575051219E-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.7323971977792548E-6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.5774856627360011E-6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5464953837112795E-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6.9593368525239197E-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6.4442788980798626E-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.6090287588034524E-5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9.0228975359755816E-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2.5782033532112811E-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7.4769824961261496E-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.1345235516775478E-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4.383883811606461E-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8.7681520088094136E-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3.6107321275207425E-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4.0235325067897111E-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.302688853167098E-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.5486468697975143E-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.2607292675056476E-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.3682963161848799E-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4.7509618115623952E-4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2.3249445888206332E-4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.8345494759906567E-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2483815529338795E-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7.2377978483060962E-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.4476643486802988E-4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.318599492209921E-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9393726258846772E-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9.8280606649976199E-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4.6558547373321952E-5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3968214551775515E-4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.8368181136136681E-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4748995386410741E-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.1128076395538417E-4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3458706359497575E-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6.989115100371459E-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3.1064904941390878E-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8.5431142499145692E-5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.4854819375367323E-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7.2511245717304547E-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1136463111113414E-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5.3098353692019185E-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5.9605412171425167E-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4.9242188633866184E-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6285504718411524E-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9.8492800953825025E-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.0218934773197987E-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788959784702579E-4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8.5574255115006612E-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.4004258331885361E-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2.5678069631662357E-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.2712611948817467E-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.8542145071939178E-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9.8602951861000978E-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4.1521126468161082E-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8.3045701087379654E-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1907873905392709E-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3.9971137723929213E-4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.0645921832968082E-4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9476320689305941E-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0389394506088185E-4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.1949045115438166E-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.6107159372548204E-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.5849919451229019E-4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.4948089781938102E-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4.938874924292246E-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.4446507660339184E-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0145180128973854E-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3.3040220615016387E-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4.1378987281816927E-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4.6082469395512555E-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.2242229440217548E-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2.6050485841560947E-6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4.1680885927230381E-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9959385493926062E-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.4659064257383943E-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.8247937331369507E-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165408632849674E-4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2.6077455257606141E-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301298951919742E-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.2272694039126394E-4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7.3122896084530073E-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.2681351514407566E-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.9850338892298851E-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5601571623009022E-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2542756427509399E-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.226804096769051E-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.0453662832785823E-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.3067215141243529E-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0646469715026447E-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5.2280337626420392E-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2.8754336023170768E-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2.8755162858786009E-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.6141808856322003E-6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7.842563158775305E-6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.3071041108424286E-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1370908710655652E-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5.2286488125738545E-6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.3071690378713013E-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5.4901817250150977E-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1.1765321062539217E-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7.5829879587380858E-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5.2300434616611667E-6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7.845106222738256E-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2.0921924607844676E-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2.6152952929915317E-6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3.6614229858904451E-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6.2769549445404872E-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5.2311241424225859E-6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5.4927090825868044E-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.8310035992299323E-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.04630692890606E-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8.3705430128200092E-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.0464054664221566E-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.3544369364066585E-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4.4473744793955757E-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.3081094939970855E-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.3866142020689331E-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.8316312246024706E-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.8839980532020116E-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5.2343140693127865E-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0937365869999895E-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5.2344510631170113E-6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7.8517176941075484E-6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.0469039125416471E-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.8518615455080816E-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.5703846395443792E-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.0938790680144268E-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.3087018201424914E-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5.2348757894847051E-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6.2818838322632322E-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3558544291372075E-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2.6176777010507358E-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.6176845533052196E-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2.6177530778231814E-6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5.2355198609445922E-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7.8536909729675958E-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5708615652064637E-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3.9272156041366669E-5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.3091232801392906E-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7.3311863430471547E-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3092364009615032E-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.8329549590596418E-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.8556652439184057E-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5.2375216047766194E-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.8563235548292825E-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5.2379605476811549E-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5.2379879840555646E-6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.6190077103586995E-6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5.238029139156101E-6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3.6666396033743557E-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8.1192853981199928E-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.190939189472361E-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3.1433361274098909E-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2.5147479489087042E-4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4.1923008395082432E-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3101489377312413E-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.0962657645736327E-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.8342709951968303E-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6.2890444845079869E-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3.1709260152204446E-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5.1380052481053609E-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1.311389417087404E-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9146536575130485E-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2.4396834182850336E-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.4607246315966249E-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.8368509028122188E-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.461005563136349E-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4.4874469575896899E-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4.9357823214979575E-4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8893838782886443E-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9.7216456381340744E-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649545271798969E-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7.6205892554947072E-5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.5767938000467782E-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7.8840933161284895E-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1288730376915657E-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1.0515191823386838E-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.8917081582973624E-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3.6804622660606169E-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.3144991889540004E-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.183064821436083E-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.1034752039713613E-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7.8881979411803377E-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6.310608132270347E-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4.7332547963648604E-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3.1556525626528516E-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3.2346459509070157E-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2.5254186012863851E-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8.1570575651446304E-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1.052609418749079E-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7.8946537404869418E-6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4.7105139197002111E-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7.898436636108493E-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6.0555159167919457E-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6.0558826317286119E-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.0795922827583846E-4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.4269958813057625E-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5.2673163023439559E-6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.8435704164888937E-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.053488231219597E-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5.1621467155841519E-4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8986194666013161E-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2.3716664909876674E-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.3176237446339774E-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2.1082257698976984E-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0349234961445009E-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1.0547716551213119E-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.5823243817726778E-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.0548996131155668E-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5.8020090775069295E-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3.9561448159997044E-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.5056575109062037E-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4.2474943740486009E-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.1114530492021345E-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2.0059227508591155E-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.6399015844689311E-6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2.6663076391033816E-4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0562450488513336E-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2.6406405137630184E-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2.0465018022419097E-3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2.3814563928873837E-4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4.2347087314400657E-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.588083024980546E-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0058018887900733E-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9.3972522963708081E-4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8547222553422625E-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0598609462438527E-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7.9573908245978865E-5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1.267978502724297E-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.9654714475431608E-4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.4800996743051757E-4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.6210685765157654E-4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2.8466326807252934E-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.2519198321796127E-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2.9596764087126476E-4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6.8012695703197935E-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3.7632614932941885E-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.2452754623078278E-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2.6444073455759602E-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.5649520674582394E-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7.2157785023250839E-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4.4366876652064799E-4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.0321561979427092E-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5.6430540957607561E-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.6194808670056195E-5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.6324171280698139E-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8.0295917220262405E-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.6767455057442958E-6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2.6767526707299772E-6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7.8161387204017283E-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5.3577073298793983E-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2.1430944140244098E-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.6789254294317464E-6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0715730424369714E-5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2.6789613131196771E-6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.6789684899726209E-6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.0715902667456071E-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3.2951753810213971E-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.3399437223636607E-5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.9662865642042637E-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2.6809867103488766E-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.0724234356693397E-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5.6302834177429E-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5.3624766061958052E-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.0725010725010725E-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2.6812814380248607E-6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0438658819428623E-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8.0445129717771667E-6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6144877481081834E-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.4898870000295739E-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.344881381462155E-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4.8416380875529553E-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2.6361305906815472E-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.0762553846402213E-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8.0720022601606323E-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6906891393023582E-6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2.4216267412168943E-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5.3815230786617226E-6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.9554407491120442E-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1.3190019731192782E-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2.6921958626333984E-6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5.3844062211429479E-6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.8845523245952924E-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.0769073375081442E-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7.26920281075842E-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.5309434764931893E-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.8102065934302701E-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.885369532428356E-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5.9255588205983196E-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.6935954381267658E-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2.6936026936026937E-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.6162051503070789E-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6.4649250876805465E-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4.0408394170415664E-5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9.9678066784304747E-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5.388540729285102E-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1.8860908880254785E-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5.6583793862544492E-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8.0838565384926296E-6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.9641046921777278E-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.6947205035893678E-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8.4075506271978878E-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2.6969952775612689E-6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8.0910076540932415E-6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.0788097492037036E-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2.6970534690850245E-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2.1577009696168734E-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8.0915532275857237E-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2.6972062337830475E-6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.3486067543620686E-5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8.091749652054765E-6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8880901967659712E-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.3946452750999355E-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6.2038755340727633E-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2.697504538551386E-6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5.3950236302035001E-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8.0925791049607503E-6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3.5068126579751662E-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.6976427997216032E-6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2.6976500770179098E-6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.6976573543534793E-6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.6185987790369877E-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.052106235752728E-4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.0791968616955262E-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2.698021271199702E-6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.1584228404304976E-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2.6980867866595797E-6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3.2377128796218352E-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8.0945442771571955E-6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5.3964065328897489E-6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.6189306962751103E-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.0473922651635551E-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.6983707237569955E-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8.0951340149436173E-6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.1587198791116867E-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8.095374303123196E-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0954398387388384E-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.1271534044298608E-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3972803104515633E-6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6.7466368015544248E-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1590694410708983E-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.3182321157718028E-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8.0970348658321323E-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8.097100428336612E-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.3981106612685557E-6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.6990699005122836E-6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2.6990771855102741E-6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5.1282604940404215E-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.4293006043560058E-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2.6992884675599514E-6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2.6992957537378499E-6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3496515199775417E-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.2944385508865981E-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8.0998768818713949E-6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.0799923320544424E-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8.1000299701108898E-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0125119476409822E-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3.0000729747480345E-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3.3254028333513572E-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.8931352212398953E-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2992423320268227E-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2.3268272357833563E-4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.5181155890407991E-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.9309153105658138E-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4.0598695428586895E-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.3892625624230287E-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9340054498865058E-3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4.6136977973663929E-4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901786053684788E-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5375734802303511E-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.5445639395654637E-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.4502797402703475E-5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2.8042777487367139E-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.0229334437203325E-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7.3825466789436691E-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2.7534615919369923E-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.5543617572468709E-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.6909721180516729E-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8.7290740907441803E-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3.8465840424051792E-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.0468426769427265E-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.2556538544478807E-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8119258415984841E-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.6384757805971699E-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2665953007744655E-4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2.9499733682959809E-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6.8306570818886495E-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5001147628780345E-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6.0751512630567858E-4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5.010939181437072E-4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2.4382359226120357E-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6.9328554321525552E-4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3.8390242297272101E-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.8255096890293413E-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3.7867042776038392E-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5.2430036097119088E-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4.9436424757761521E-5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8.2398114731134955E-6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.09865058242214E-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.5926277939693943E-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.7471093541820619E-6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7471169008125971E-6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.6482746684907571E-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.6483018370323974E-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8.2416450323484565E-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2.1977901220322964E-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9.3408133101095071E-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2.747554676338059E-6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.0440736456578901E-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.2365321044952065E-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4.6719212039266121E-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8.5197837623914759E-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3742757566762316E-4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6218682823040424E-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.2269939156326725E-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.3969937135282892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2.0378376889819072E-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.8836983826186596E-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.9591364369067137E-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3.892833872624267E-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.0105257924725807E-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.97364305961531E-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4.8673508613275145E-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.8538142920781259E-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.6611447912248753E-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2.0518451356020087E-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.4421330256782878E-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2.9124193883919283E-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.1375617335331003E-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9.4345119998668072E-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8315780710152771E-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.3878133335553833E-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4.4138589619381006E-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5.0545727219707278E-4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5.7240030231627622E-4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4.6985948699128675E-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8.6227758106104653E-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7.7889852621271721E-5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5022784556577477E-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993878686700057E-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0837677226669044E-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.8965594180909455E-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.1520994431984289E-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.306328774545262E-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5.2812031083652577E-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3.6344930161818812E-4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2.0696174563842104E-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7.6647644623475443E-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6.1589111045167212E-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8.6790001791793589E-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.7639499038227315E-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5.6008289226805567E-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7.0014282913714399E-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7084681202649525E-4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.4566479169934786E-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4094225230576131E-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.1769783043665895E-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.4573827647672112E-4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3.3636812127192E-4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6.1688238856860854E-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.7946776590673283E-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.450780544445878E-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6.6755861473172837E-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9.2622479195026455E-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8.9824057128100332E-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6.7374094660603001E-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8.141584970072656E-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.4038358410520908E-4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3.0327111595346474E-4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2.9212744621624732E-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2.4163751562917071E-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.0005086855957664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.2659545437921808E-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1.0691636326803932E-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9.8486127525465697E-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6.7539996341583528E-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2.8143565958668358E-4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.8151488791484738E-6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3.4344913011654748E-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3.0977363995291439E-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9842038711639682E-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2.8181795123985809E-6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.3545561636577818E-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.804756791490873E-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2.537469973271983E-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8.4584478748149711E-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9736545315108043E-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.1278248488009812E-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1.2406213257166703E-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.537949393289098E-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.2565277115706279E-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3.1027956188525859E-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.1565324336827377E-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4.2317056312717403E-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5391308273052486E-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.4106640559977202E-4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5938689533935485E-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.7887114479948305E-4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4.5187145386816084E-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6.3264862300073149E-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3.9565570040950364E-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4.24084613362058E-5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0461197439551243E-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1.3007173739081751E-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.8280143097524075E-6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9.1345120530310743E-4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3.9345450222344253E-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9822054584274882E-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.2193495405439847E-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.7822179916483933E-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7.3663781501891171E-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4.8735014691340186E-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.211153853786034E-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3.4025275108526449E-4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.4386386392064872E-4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.1920574912298628E-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.8166851173748901E-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4352943848551783E-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2.4708538646142484E-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.8464964859751489E-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3922313490721773E-4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5.3991997817586612E-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2.3018884010401124E-4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7.5041784630078116E-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7.1115662513511973E-5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.4224144062131061E-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4.0966117606895962E-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2.6183523733087438E-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.1847674464947591E-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.5631751474537701E-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.4783712258251981E-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568599515600513E-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5.7054178648044186E-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.9970101904577146E-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4.5655064573381956E-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.4838573442377823E-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.883636903300931E-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.1114409682575928E-4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.7971080291595638E-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8.8560548275497586E-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7998697187525E-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4.3157777403045051E-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1.4296824961112636E-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.0873662870328803E-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.232804232804233E-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.6609289789471875E-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8030445695445737E-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3.835738780464067E-4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.0090260357605122E-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.2336897691281165E-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.2080659945004584E-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9.7418970338788793E-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5.4445316843088595E-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3.7254087203221043E-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.9804380097552029E-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.4906632878298808E-4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.8740488437035891E-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3511263902468397E-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2.0935681571151204E-4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4.5322333583849183E-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8653718116491035E-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.2814223099907859E-4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9.764306863446168E-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.8931249694835614E-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3.2477517223143535E-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8975332068311195E-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.4377979836321078E-5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4.8885834323031842E-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8.6273336937641632E-6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5.7516054168619817E-6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.7254915494051368E-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2.8758688718829176E-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8.6276314275854132E-6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3.7386725411757265E-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2.8760094793272438E-6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2.876017750781558E-6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2.5884234200551047E-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5.7522009358830923E-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2.876117011944514E-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8761252840173719E-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8.6286240220892772E-6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5.7524656505894842E-6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5.7524987416409007E-6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2.8762659165365157E-6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4.0267838652523071E-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.1505560061899914E-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8.6292693310015132E-6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4382239659888796E-5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.3519499720980537E-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2.8768782418821687E-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3.1646571094021962E-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5.7541041147598521E-6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5.7541372246645338E-6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6.3295873684452811E-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2.3018138292974866E-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.7264001104896071E-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2.8773831926292953E-6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8.6321744159614656E-6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8.63224893103984E-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2.8774411491348975E-6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5.7548988576525763E-6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2.8774659883520178E-6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.0142319877304496E-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8.6325966850828736E-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9.7836940351119514E-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4.3205627100873618E-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7.2040504052998757E-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6.7434769828415972E-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7.5035758778203296E-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.205825096029242E-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7446019109206264E-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8.5343617287762363E-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9.3579185190583781E-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.3635557215556281E-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011003347702868E-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8165244828795142E-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.3744940692043142E-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228916896024242E-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2901489376018443E-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6832269025719138E-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083815028901734E-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5.9518663902733061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2.2197697067090195E-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9857277770481139E-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.880011405402526E-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.1334112508264372E-6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6.2668421382465375E-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9.4003221177045663E-6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9.4004104845911605E-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8800997706278281E-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5.9537612103056476E-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3.1337451074404512E-6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2675098556592478E-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3.4471520256718812E-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3.1338825984900953E-6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9.4016772592230449E-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.1339218838631228E-6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.7008975580404155E-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2.773659946156522E-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0339799112474386E-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.2336948143673768E-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8.464762671969992E-4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.0865491513893657E-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.3557227263268743E-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0405794450873614E-4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6.6540943178449569E-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6.1851701079564635E-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.2788490989639743E-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6.51309258076551E-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059858263730701E-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.8092923086668041E-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5.5779165214084239E-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7599269392492246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3.6848909939358131E-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.9543477086464791E-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5142962670504481E-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.6203064059751714E-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5.3237781610331319E-4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7.4955345751467211E-4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.4427757473227253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7.7037908404803846E-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8.9573629523468284E-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4.4790826838663443E-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8.9621796020792255E-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2.2425547183351274E-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.1269891115568748E-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4.5204767980917815E-4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.8033216474806989E-3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.3480294243468137E-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9.4586681937804432E-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2.3830072263083999E-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911217849395724E-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3.5550039912999356E-4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4710018654243437E-3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7.2525238135324327E-4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.4904385129311742E-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.2032094572698877E-4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3.1786807826041829E-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6.4891663368007116E-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3.2446042231768571E-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3.2446147506675794E-6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3.2446252782266176E-6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5690993864393689E-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.2447516142639281E-6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1.9468572856266771E-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2.2713777203804235E-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5.1918384299880587E-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.8940809968847354E-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3.2451938678816674E-6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9.7356131975972513E-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3.2452359935614519E-6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.2980986100609133E-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.2452886521991701E-6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6.4905983682635706E-6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3.2453202482020926E-6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3.2453307803397859E-6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.914751374402046E-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4.2197516838432203E-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7.1414195843693806E-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.6880924555252565E-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.298751899424653E-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9.7407657540651462E-6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9.7408606375068599E-6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9481911045594165E-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1364669515410492E-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.2474174912400916E-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6.4950459037369244E-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2990176179264431E-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6.4951724630668256E-6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.247607325303083E-6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9.7428536168720245E-6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3.2476495136644855E-6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3.8971920731113236E-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3.2477866334093314E-6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6.4955943631232121E-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987992815825969E-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9.7463670416852121E-6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3.2488206780938521E-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2742483609167171E-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9.747000360639014E-6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3.2490317885270191E-6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9241381102919913E-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.8195169182582026E-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.0399131672505345E-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9.750199879097522E-5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2752684816808384E-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.4304942357584545E-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2.9914613288591475E-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6.6677508537973658E-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7.4858826018324142E-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.3019900918554009E-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3.6456197228027003E-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8.7917526847407733E-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3.5821401007558317E-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8.4671799080333996E-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.5078002357983598E-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.4304725294414671E-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.116856620462864E-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.1520843115771897E-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.8087330431888921E-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7.504396597571838E-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.5471441996449828E-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.2073865953982254E-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2.1213406873143826E-4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5.8757283454928264E-5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8.1612133439102653E-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3.3953418521589802E-4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3.5271295044383044E-4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2414649286157667E-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8753283755701643E-4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2.6800538625459204E-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4.1192355221948332E-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4.3498737555436361E-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5378423744286262E-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.8980548210592455E-4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0474014624342919E-4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211184800612794E-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.8482659953052718E-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4.9122025661346205E-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8.842398975591704E-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6.2229791693960433E-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5.5682752431207232E-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8.5166598970139279E-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9.1725687778862475E-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.2122006355862792E-4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4.1940673606537504E-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3.2779899365708947E-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.7208208355870253E-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.5083351914274099E-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.9515357824521358E-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6571664764004249E-4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0500237896014832E-4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6.5633378510975547E-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.2973190286935147E-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.5148326018520646E-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.1167129226676301E-4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.5767119642874739E-4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.5769606055528724E-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7.2617346016724989E-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3.5184174355669254E-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.4802290736726456E-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1.1843585711371816E-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3.32317735238183E-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2.0406483995721221E-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.0534528563386587E-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302244420227109E-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.0628173968028137E-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3.2284738213599783E-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.702248468451249E-4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3.8237262212025621E-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7147398376932791E-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7.5857269600034303E-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.5397621199427396E-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.6166228418909868E-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.9468606047806978E-4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3.7294590964147685E-4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.1225567881669308E-4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3868434782034433E-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.3870358383640902E-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.6184329605432651E-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8499370691050598E-4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8.2601757104577129E-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2.9210394142060326E-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.31402362236038E-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3.3472747880611655E-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9728647347639715E-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3.3154080272659155E-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930134175007709E-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.3210934339582601E-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4.6422946199121283E-5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.6476865377154207E-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1.2601558613828552E-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4.974926371089708E-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6534260705745E-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.3168705989273239E-6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.6288276813670861E-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7.2976962499792677E-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326950700464101E-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.6207624096417518E-4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.6365808335545528E-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3.318312439026009E-6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6.6366469005199812E-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3.6501800202419072E-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.986619942656897E-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.3274262863590356E-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.3186097679959911E-6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6.6372415624066634E-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3.3186428078373067E-6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5.6417114961487025E-5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6376821214032061E-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9.9565892707794015E-6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1.3607474154096348E-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6.6386956290827981E-6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9.9581095524825576E-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.6555223246442429E-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3.3194910556313504E-6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9.9585062240663906E-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.327814052920029E-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.9876212891253905E-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5.3114854232921914E-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3.3198547231573147E-6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2.3239060212405011E-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3.3199428969821719E-6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6.6399078380792073E-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3.3199759633740253E-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.9799804784765246E-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3.3201523285888356E-6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3.3201633520369201E-6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.7264906752902662E-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1290542178476906E-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2.2251521904464585E-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2.3253032859857294E-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2.9571446608587018E-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3.556270502564171E-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.2864314925025763E-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6.0210704199114467E-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4.3604167360117166E-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4.1625180237030428E-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2.0321546836168355E-4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9988704254730719E-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.1665772290791039E-4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3.0001200048001918E-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.3337868208524232E-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.0014138328876202E-4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.6701848726040286E-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9.0072057646116898E-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.6347882949158083E-4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3.40358510964883E-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0013952774198717E-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8.3450442120442357E-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3.9391895951981944E-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3024486033743439E-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.4402482322802168E-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3030665499475433E-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5.012447578152412E-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7.3519582943456756E-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3.0746813360158816E-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8.3576820470303488E-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6.3523692665688175E-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6.3527728181568934E-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4.3469101828042919E-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4.1464638020397926E-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3381238165967497E-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.3453543064745984E-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.0181993362595014E-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.2713409636095377E-4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5.0860104597820379E-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8.0346292520764494E-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.5445037045965121E-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6.195434132488522E-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1058165952912319E-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3.6194363733247541E-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9.7223758804617123E-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8.0468865254885132E-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.3412556835709591E-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.341273673480337E-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5.0298437395211588E-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.3413591321406415E-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4.6612855087675763E-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6.7100133529265722E-6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6.0390525397570959E-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2.7177377685024261E-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8862837753934237E-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.6999580360889635E-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2427158379095505E-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2.0154653373553063E-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3.7958695564543221E-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2433673075048978E-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6.0495661116749903E-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.5208050442989473E-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.7481988508954475E-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.1022606145993401E-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.691110924228408E-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.6911833469574489E-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3.2295069283015822E-4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3.028640846942587E-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6.7305168363878664E-6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8.7497307775145382E-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7.7408237582709014E-5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.7121705267196896E-4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.0204537265585274E-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3.3674909161932536E-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.3474501190809042E-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.6949365510875753E-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920194040660951E-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7063493133145545E-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.1119460065975463E-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479632275631521E-4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.6851811906816222E-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2809535688040614E-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3.2365078080750869E-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.6187778227438285E-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1130899376669635E-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.6238281737558153E-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4.7263286891527378E-5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6.7522172593425373E-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8.4408415181359923E-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3.0389594602807997E-4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3.7154128837008211E-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.8577754658794202E-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013520361624065E-4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9.460482214293437E-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.5205784956410083E-4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.3934503793575423E-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3518902805848278E-4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7.0983835966495634E-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4.5297663113842495E-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6.7639091336446985E-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6.4261483357966906E-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7.0692174477757338E-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862215211938843E-4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8.1245493414037193E-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7084031593522852E-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6.060216204137875E-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8.8078864460178197E-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4.4382106218915585E-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.7452318893140768E-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5.8979252183757652E-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.4779799555698752E-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2896481975469533E-4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4673473266896574E-5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5.0578083735581853E-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9018832039939548E-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6.4540454976238923E-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5.4353364812990451E-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.7945399077301483E-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6307006577159319E-4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6.7956942481243888E-6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.7957404298985393E-6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3.3978933061501867E-6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5.7764382481761748E-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7379112551905996E-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3.2283167556436073E-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4.4191232459480041E-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6.7989516016630232E-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6.7989978277201943E-6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.0198566081608925E-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6.7991133956132123E-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8.1589915486445869E-5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3799000441981436E-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7545398898184043E-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.0885131250871661E-4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8.8451319455548112E-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3.5723884989503983E-4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9.8701227979415689E-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7230612654746466E-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3.0294881526589715E-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.4981783513228234E-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.3774340532477879E-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4.0899795501022495E-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8.8652482269503552E-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5345059231928635E-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6.8210730229972477E-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.6030615064003084E-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.4347108227411971E-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.2429851703516199E-4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.1685566623200185E-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.4338141162413586E-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8437396503040465E-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8.5374057897271097E-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1.0245761669922542E-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1.4002684417061418E-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6.8315343626178441E-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.3663162065596841E-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3.3816788156609302E-4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.3667970818882302E-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.3668157634862004E-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.2984927233151202E-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9.7399601516016249E-4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3.4208617835004996E-6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367668640510669E-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8.89554914619835E-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6.8433388650322491E-6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.3686771393279112E-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2.0530438085331346E-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.3952669525018563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0803667690032959E-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.7381881409071618E-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3.5939703446104135E-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301142608653968E-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1916832469787305E-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4528325152680779E-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.1303847418612298E-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.7814136887938801E-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662543558185512E-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.7704288691455524E-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1654492292610024E-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571143541801652E-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8.9155899377280328E-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.7146894011618735E-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.7439735480949966E-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3.7739992040292585E-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2.6427968341353249E-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7165554910893605E-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.9788655740632011E-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9.9626914382691022E-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3.9167585730630084E-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3.2996153885812683E-4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.0658524928914515E-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6790685519366196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3.3224566594272084E-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.6692462163883034E-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6.3135234330886506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2.4150214333152208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2.4920698776393691E-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8.1902706706407278E-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.5117629042941901E-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3.4098346429075077E-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6.8067196400711152E-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3.0467534175513456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2.4990839135214365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5.4000837564011192E-4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5253371362622258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0675265777306594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.3450469108141773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.4354153674709688E-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.0158873422825245E-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.5762960759893674E-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.2287711171763584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.081302508490735E-3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14651829371101E-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7.6897396366691802E-4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4.8088473782209144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3.885282324228696E-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5.709433962264151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.537077730590124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1.9385590804387985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7.1866002467894522E-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.6890691831137196E-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.4858606683488214E-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9.2924828499029756E-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8.0153820300684301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.5837246682845346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9.9830327901195598E-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1.8682581751106933E-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3.2488603267063444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.5403977243402692E-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2326686415236885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7.7588339011177504E-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4.8243727310372002E-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6.4328073173183236E-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8145342548922637E-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.6083505560872048E-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4.0209410610459275E-6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258680241418272E-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4.0214099867695614E-6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4.0214261585728759E-6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.0107211652531295E-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.2064569576372747E-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8.0431434213119165E-6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.2064812170982518E-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.206495773243141E-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8151907693916373E-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.0054535802191084E-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6.5843720713219828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.5672073268497298E-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6.9216268265969615E-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.4414267681908872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7.78841605637019E-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.236507580240364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.5977314886697014E-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.6761717871670653E-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.6273858785430398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7.1140125979866154E-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.0052963960582272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7.5789578311756078E-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.8907885193244222E-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0.1117682594534309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7.7048930827182101E-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2.2799318400335087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2.0322973069675358E-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2.1511647361954979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8.527395455568916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5.8948873931551657E-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4.592988681908943E-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.5720076230277351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.7101304640606153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5.0955043093407878E-4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3.539539422894848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2.2121522194610923E-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.6321443919209283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.8680552495385263E-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.6042770795168449E-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.0627646228634153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2.4970630016860089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2.6166529510030503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7.806324110671937E-4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2.5118422483954867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192322563375534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.2170172559550453E-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2.1424076866990941E-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.0209545925440287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.8987119819246626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.3602369121116298E-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0313934026608499E-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7.0408722634895569E-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9.7131842636349452E-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.0677359878290828E-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.3260994524167281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0956109924619944E-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.2391152714737726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.9553147621869982E-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.7851349283272969E-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8.7050919667363072E-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1.2402751155710903E-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2.7761243046860568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6.2263616950111917E-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3.1975037844851556E-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.217130784687463E-4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2.8631674694561014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3.451886098124786E-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.132395772655405E-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.9545298183069079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7.1231989638983325E-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.8409135138831178E-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0679264340726401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.5805092556020748E-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3.0615900040034557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8.4554188584097731E-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.562268452550584E-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5.4823659698579516E-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4.1668265777743661E-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.4425423849668436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.40409988245246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1.5399614455695642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1.9417906638704882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2.6126206252501446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1.6719984840547079E-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5702056035179434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.8819375901602007E-2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1.1543373612339129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2.9506503725196096E-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3.7324445974862876E-3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3.0860197134939299E-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3.3956695951744447E-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3468959213419303E-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.5443729228184188E-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2.8420851019134646E-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5.1295679420544226E-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.1641809502609383E-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5461781568319429E-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.6392517814726838E-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3.8368948381387345E-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9.9054647210683054E-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5244752644592761E-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.4135835800423286E-4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279860429885886E-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4.4708556099923622E-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.3667058041510582E-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8.6984075700998454E-5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2.3612017274054743E-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.9888500096334924E-4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3.9163273552357569E-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1.6790835934876432E-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2.7367438967501167E-4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364198567793394E-4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7.1565033946718274E-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.3041761636089625E-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6.1666490180078612E-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2.7424240535520622E-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.6160051870970958E-4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912186603467631E-3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.4976740410492728E-4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2.3733831327408202E-4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2.4364188391401314E-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6.8736252749450113E-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.6866223808125186E-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9.1924409370036392E-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2.2532813409527626E-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.7596834678302899E-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2.1924467078846647E-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0651362121250094E-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3785584038800153E-4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.3242565725566386E-4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6.2697497115915137E-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.8810428501561265E-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3.1351303900729233E-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3.1352286835801802E-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1.6930765709555849E-4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.2543431632025889E-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.4801434986578359E-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6.2810914024420883E-6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7.5373570257589181E-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.5126417286975095E-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.8845286479763302E-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6.219061738321984E-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1.8857369145572606E-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1.8857724752649509E-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.3829258940301604E-4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.5147584888816241E-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3572870103170563E-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.5698794496697645E-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5328778444398181E-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6.9420340159666787E-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7.5736537830400653E-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3.1559280953342758E-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.5148932947035544E-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.6185804561782293E-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6.3165607589979411E-6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3.4741303620043835E-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.2637591780510306E-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.5275502982509353E-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3.7914212774562092E-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.5277100211063787E-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2.5277739159009619E-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.2639189069629292E-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3.1598372051871887E-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2454955097294459E-4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.6042188329918812E-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9672214104534732E-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.2675877804537964E-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.0140830787562272E-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8.2402606457828876E-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3.6767269523103158E-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2.7902670412388787E-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5.264927337659454E-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7.4255540605722115E-4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2.0324299605581562E-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5.0821078042117968E-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2.1600055906027052E-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4566968236485068E-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.2097287660766586E-4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.9928490012162429E-4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8.2805712320216054E-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.7331779005102531E-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4.0155267032525766E-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6578672175886959E-4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4.5280034693435034E-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2.4245363074312039E-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5.4820572712246237E-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47587817806127E-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5.0060007829898657E-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3.4032170032426877E-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867126578538302E-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.7962221392426251E-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.715608815391462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.0250418332999525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2.5428456518636722E-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2.3165069000949494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3.422012729354744E-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5.8788162201883895E-4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3.5895242042218688E-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1.6771207191493645E-4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1725711218464842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6.1521789824556588E-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.0591421966115734E-3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7.9846139959868637E-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6259936627939296E-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3.0136833753253805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4.6717570399288115E-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097002819094862E-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1.8996576282449475E-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.026298459289493E-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5.2187760124497847E-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3.6381099291296187E-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5.3135736330285914E-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1.9663391862268864E-4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2.476617814166254E-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5.1001821493624775E-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.7487230678431688E-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09314307785365E-4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5.2476604180636129E-4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8.7506927631770853E-4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8.9773158555454997E-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7.3051888756583804E-6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7532581380398575E-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.411152677110124E-4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.023159956442619E-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6.5781299107567042E-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5.5552306882638441E-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3895796155983969E-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.0470694081762525E-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.5953865519159275E-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.1989943265946375E-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7.3315933018563593E-4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2.1717438516170688E-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8.8529411764705877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2.3813763019674174E-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2.2383342628741402E-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0732332642687853E-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4.0214877266283667E-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3.7305885790053263E-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8.3688615190273177E-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7.4916590840157721E-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.987195550530208E-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145577428525452E-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.1266698857234831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5.2176848825253594E-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7.5821853354519231E-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.140071349183526E-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3.3130093946369689E-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4907536010237368E-4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.2728209773391014E-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9742140282566711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1.623143554484981E-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2.3512433212528072E-3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609115067981048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.7080590407123213E-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3.1401844445178989E-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0610783208435573E-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.4937263493328022E-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.7455204281772545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0082503152321864E-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2.0876476654397894E-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7.0574001881973381E-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.6562972927526484E-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2822397951879269E-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2204065095550005E-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4270996943135566E-3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.7335712413215733E-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7450528598536188E-3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7.1281885915038781E-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1.7833183308140423E-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.539796508660292E-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5.1121695195412685E-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3.7934650106131772E-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.4547072615563657E-4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.6603192263254739E-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.4633222175549289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.6688602716629247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7.7723109269040866E-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.4502696459431528E-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.170239952062459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8.4170731054898223E-3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.3218354629571348E-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8.9139399614629662E-4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7.119490280543965E-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.7638252588290461E-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8680793076374662E-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9.2222563787273287E-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8959276018099549E-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4.3451497266176631E-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0001091028112157E-4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.0911372377860825E-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4.3650252353021415E-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5.3676865271068169E-4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7.1911012397822647E-4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.2752894451579993E-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9.6569944882248437E-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2797946360991801E-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2.2803145009759747E-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2.6457681394775976E-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3.9240737360832266E-4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.1994942348247622E-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4659561059813136E-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0231674340422422E-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3.1092252542248882E-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264055324832141E-3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7403570479880556E-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2.6384740824889606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2859846049271582E-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6.4307500091867852E-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.9385364509164407E-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7.8244380212456508E-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9.4888022920524369E-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0419932500968223E-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.5415432047483223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6.7488859715622281E-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6.9384696511337455E-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.6842378122164824E-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9.9623850135935354E-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1407588282990204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.8045685518463707E-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7.4550104275778763E-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4826706960052885E-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4.7288925879337577E-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6.0558462572031448E-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8935986896297069E-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.0869103292575343E-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.546533582549788E-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7.3170268164281509E-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8.4635354755270694E-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.0912932576997754E-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3.8093786903356064E-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8095238095238092E-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5.8097451331479296E-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6.6707962071758709E-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5303446172613601E-6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3.1974610919972932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5.2868900878194781E-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.2371950314247538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.6153007630561886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8090166456569425E-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3.503742634177417E-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9.3894837781684508E-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.6987942170409326E-4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2.211083430881132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1708613255790633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834674319684313E-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.263015217793112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1350667777058079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4.1909753637205047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.0443209824971803E-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.0443318886742207E-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3.1330283852371702E-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.0443755156604108E-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.2219321148825065E-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7.3110867408219751E-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.0445173285424805E-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.0890564776418732E-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.1336501801848852E-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0445827936322232E-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.0891874105566639E-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2.8204619289870362E-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1.4628743390942718E-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.0901262436251148E-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1803398616307503E-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6.2707719320248325E-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1.0451941970818177E-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.0452051215050954E-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4.1808641846269625E-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3.1357792411414234E-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.3170476757920705E-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0907380305247751E-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3.136172614940726E-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.3633892634990328E-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7.3185776867021448E-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.1367628607277288E-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8.3649633510043183E-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.0457078919574606E-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.0457188271217635E-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.0457297625147709E-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0914813962729802E-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.0457625700660922E-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9.4119615573659061E-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0458719434392454E-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.2550594584418437E-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.0920283260635349E-4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6739728607149956E-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3.4531470726730499E-4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2.0935393376041534E-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6.2807495027739974E-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3.1405720028474521E-5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3.1406706378702063E-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.3610000209384618E-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6.2823935919585367E-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.0471313835746972E-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.2357117426542963E-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3.7699098363230815E-4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.047592109536231E-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.0476030841434798E-5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1.0476140589806716E-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9.4286253064303221E-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.0477238200010477E-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.0477347973680903E-5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.0477457749651624E-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4.1910270111690871E-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2.0956013328024476E-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.0956452491722203E-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.0956891673826939E-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2.0957330874339845E-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4.1915540186524154E-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.0958648586339151E-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.0479543930248155E-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.095930750448005E-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1423062009410926E-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3.9029712942756419E-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3.2757531072256161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6.4462268437793916E-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2160561712207089E-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175187659470848E-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5721099828284327E-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9.5739588319770219E-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2766500702157538E-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.0865396906557586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9834922259901466E-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6027695858443391E-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7.1601850961281561E-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.3902851153936647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.7135023989033586E-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7.1765209940017141E-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.329145809439079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8.5865470274447506E-4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3.0293590005263781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3270335211783589E-4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.2733369995363327E-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.2411902474825424E-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8.104778577449264E-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4.6505088521895245E-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5.1936810214239337E-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5.62941150998138E-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4.6577123050259967E-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6.2854232365594888E-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5.0965636148732904E-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9057414399166774E-4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1.8450985499696103E-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1289744786634678E-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5.1078628484486227E-4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4.1318719554627695E-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8.811051887305559E-4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5.9880891463162363E-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4.4665228664182846E-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8.6100726951707305E-4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.7453149202609246E-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8.7280979292587659E-5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1.0365521003818875E-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7305990934411008E-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2.075822134819185E-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9.8348832380806676E-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4.4847463930606753E-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2829940906106366E-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4.1598248494800218E-4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7.1184510250569481E-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8.2194483106293908E-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1.754924757601018E-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097020492342797E-4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.9622802975445985E-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2.8424368133978645E-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4.2923178516398854E-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.6244811222074188E-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1015763557650998E-4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6.1695072106115524E-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2.2047556579542072E-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1.874455580915837E-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.2036057134650863E-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7.7353194686940576E-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5256556190391988E-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.2103843858446985E-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.0946065428824051E-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2111174987838854E-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4.4223327805417359E-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3267585078389316E-4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3.6490700400291923E-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4.4247298149356757E-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.4602254499596226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.9911925995679386E-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2.8812695316828832E-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4.766549904669002E-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8.8722288147811328E-4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3.6630443228363063E-4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7.8839832992804479E-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9.0015002500416731E-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.4534614700124578E-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5.343545442401033E-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6.7943862775673872E-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6.6875466735028259E-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5168583187410076E-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.5638439283759481E-4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8.7142075098593438E-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4.4727219867831068E-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.2300535632415267E-4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2.0689809430079627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6.6120518653831073E-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3.0278562777553492E-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7.0671378091872788E-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4593296064300306E-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.4595426018030965E-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6.4004671218109948E-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.8540095956134343E-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7.3084620747037264E-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.5077695138005919E-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4.1695308714319524E-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.1712700953755271E-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1.6917611233293859E-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.3266113088177142E-4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2.0348409997852113E-4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6.7841838061532547E-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7.5808148810264648E-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3.9631315533211043E-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3.8514255938558434E-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4.0795512493625703E-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2.0406081012141618E-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347563810366137E-4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2.3818705623482976E-4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.4034828974984401E-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.1345329127998004E-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.2690915691902747E-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.1345715290620497E-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2.2691688034672899E-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.2692202959063264E-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4.5385435813647398E-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.3616248723476683E-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.2696838330420573E-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1.2483544418720777E-4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.1350093638272515E-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.675111232180151E-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.1350866638667862E-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.1350995482303797E-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.8106745973188645E-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9.0815179757296427E-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1.1352928487903455E-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2.2706114756703979E-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.1353315168029064E-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.1353444067257803E-5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2.1571788641885602E-4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0661261199877354E-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7.9516539440203568E-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5904572564612326E-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6811080433127676E-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3.4088584869213461E-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.7163771937801218E-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5.5678906917164817E-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5.7250160300448846E-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3.6775657035492517E-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2.0261024550106366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4.5186202363766536E-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4.6924001980711639E-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3.6010424070125561E-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8.0365209948166823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6.9151486097794824E-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4.4205495818399047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3.7121212121212122E-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548526094340101E-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.2677806232409543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9.1396075046332734E-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3.0239117729270958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.026303716164551E-3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9.8328416912487715E-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6.774721341650476E-4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600173959759014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6.0446131447587353E-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9.6778834207394428E-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8.1163518307609736E-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4.543608421659439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.1370729765711852E-4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6.8674715343304907E-4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6.184971892738843E-4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8881065023654968E-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3756861234540728E-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.1158408067115759E-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3.9442835470969518E-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5.8152414709791754E-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2.7569200077581669E-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.4730422460858812E-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.1673476194446761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6.956618526866461E-4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6199599019826241E-4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.9499150394161396E-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6.8260336565251309E-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9.6187356241723011E-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.3953618173192309E-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.0944673131933302E-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7.4112080269083855E-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3.2804655408489274E-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.6331521351424621E-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4.3131955027748227E-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8.6267630947074812E-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.3137536846646053E-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.1898996290011789E-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.4447416483311044E-4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5822784810126583E-4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0070638334604151E-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6406774291104417E-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6.1930206097964946E-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2.19051736561464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8.521332216412952E-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5.7821015047919163E-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.4456089627755693E-4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7.2290898575869299E-5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.6755349913244649E-4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.1577424023154848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8.1135902636916835E-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.5080331767298881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6.6802207377287246E-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2.9935768884238674E-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2.6236007462686567E-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4.0822277299897946E-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6043872699162803E-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8.7526075476652423E-4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.2264385101692194E-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6.8706418933734857E-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9.6547688706846106E-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.503880282308841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4.2570057102593839E-4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.3217023526301876E-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3.9656311962987442E-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2.9386699579770195E-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.4081344774891268E-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5.8777717367346037E-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.9390586195241665E-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2.939145002718709E-4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4.4100136710423806E-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8802775491003177E-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.470155836518671E-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2.0582484305855717E-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.4704801117564885E-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7351920475266161E-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2.9461155466517397E-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.4731011725885333E-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4.4193686195365552E-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.4731879787860931E-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4196290458020891E-5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5.5984442218162537E-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7.6653203219434539E-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2.9504617472634466E-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9010976041543729E-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6.7866627323694302E-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3.8385448962116516E-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6.6461865658415549E-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.0345388173743404E-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1.1824524062906468E-4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3.8877719962157049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5.8469985901906949E-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.5658819841471241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4.6707712838555092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6576774232867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1309763579462708E-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2.2179827214492891E-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2.2073682574226643E-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4.8481958353202986E-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8.8012139605462818E-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3.0135043671640827E-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5.2532044547173775E-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2.404861720451074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123888327849627E-3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2.821035466775377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.3988749345892199E-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3.038615048535716E-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2.8996013048205871E-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.6836852714715311E-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8990639127438953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6.802492002020542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198589495812565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6.7262650354330033E-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.9732582445108571E-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1786257431218028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6.4705676611521111E-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2.554904191092834E-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0877559255425534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2.8656821378340368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5.9770439198124021E-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.0287700876228315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8.0965909090909092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6850923671774306E-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3.4199358985836808E-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3.0543677458766036E-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7.1889434050430434E-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.2352571130722359E-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.9554828385983208E-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8.8134251848121306E-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3.4204651832649239E-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.2034432458715263E-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2039621791985595E-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3.6022405936492498E-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216592517876763E-4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.4413115935501305E-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2.7028488026379803E-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.9478749864821023E-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3.6069180688560661E-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.0821144516385016E-4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3.607438538265904E-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7.2151373581774559E-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.803914494452963E-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5.4118411083450591E-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7.216178672583933E-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7.2166994425099679E-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5.4129152157046711E-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6.1349693251533746E-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3.6110208355902211E-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5.9583995377726422E-4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.8066520930064499E-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3486901535682024E-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3.6142183349296128E-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6.5058281377066958E-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.8083509647552397E-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2.7125755000180837E-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088743374997738E-5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5.0649397633949569E-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3.2576827017048542E-4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.1043522340502571E-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9574082464884459E-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5786768845224906E-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.3472917614929449E-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.9278591092231687E-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3.6487694525021435E-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4.3801215483729673E-4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.2050612572805785E-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5.1185492568963308E-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4.3895747599451303E-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.3357486596768586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5.4967202902268315E-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.6646816307833258E-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3.8493263678856198E-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7236953093482965E-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5532696546656871E-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3940627244433805E-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5.7226191135478397E-4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2.4011821204285186E-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.6627561106287065E-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2.6093232414826878E-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4.267478105981891E-4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3.341191320327437E-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.4111967319654628E-3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7292995407129177E-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2852512759378609E-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3.9166682209000879E-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.0635122024031645E-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2.0172210911671867E-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5534053264958545E-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.799505136087576E-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.2018327950123939E-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6321726705271864E-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1782450069582878E-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6.2258277520988586E-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.9255455712451862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670890864384341E-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3.7903195239358679E-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6.6355742615553789E-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7833089867390108E-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2.6607370241556909E-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2.8515483907761915E-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9.6980299688141777E-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3.6164988484306299E-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4.3794508549449714E-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8477950280979141E-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.4504370395816634E-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.1023661175031535E-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9.9405478771195347E-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.8178686924740237E-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6.7096081588835217E-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4.0284678393984153E-4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.7847547401550626E-3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1147745842545421E-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.0381509114683484E-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.0388011465286729E-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5.9696893835814284E-4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.5434506146672321E-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.9317698875709926E-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.931807205640877E-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7.5341936480952012E-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5.7999033349444176E-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.9334132477475734E-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.5134858181396336E-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.1603620329542818E-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.7078256160303275E-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9.6734251663829125E-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.160923321014647E-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.9026452773961339E-4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.935658704657195E-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.7421265558157991E-4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5.8081003639742894E-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8084377238668703E-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.936258374317469E-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5.808887598024978E-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3.8728166995856087E-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364833462432224E-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.162115049389889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.6955594337793291E-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7453699214583536E-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5215299868104585E-4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.5521021283200435E-4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5.821286504317454E-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.8216253978110691E-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.16439286615304E-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7.7635230867767799E-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.9410314641200334E-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5.6291005085601148E-4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7.7686496144807626E-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.711566475672526E-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7.77000777000777E-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9.7132644339109484E-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.942841600124342E-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.9428793471925393E-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.7200839340185354E-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5.8303371878340297E-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.9435590453237969E-4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3046926635822867E-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3.8891589693728734E-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7.7786204616611242E-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2.3337676734281102E-4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8357811193028186E-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.3344486810364951E-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.362079701120797E-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.8921864357302715E-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.9461689663896618E-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7.7848273714530375E-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7.7854334540075523E-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.3090668431502316E-4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3630079638608173E-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3.8948393378773126E-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9.7374776038015119E-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.9476851761681241E-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.9477231116824433E-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7268654681443679E-4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5.065560036627896E-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3.898559482271301E-5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.9493557379286146E-5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5.8481812156419351E-5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.3646554245053125E-4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.7547964436125408E-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3.9002320638077968E-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.1705261515051015E-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2.5364368914990344E-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5.8548009367681499E-5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171028748755782E-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.9519431594151979E-4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2.869916635754866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3.8963073187923405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9.8280098280098278E-4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4.131824889326119E-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.7240374773639871E-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6.301693580149665E-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.2217230235674313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775638243301898E-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7.4984707066321995E-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.0663717687948023E-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.3144212711278049E-4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7.7154387908522591E-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.7314735987645765E-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.0896483407627539E-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6.346687822292741E-4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.9614987695483057E-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6.5524293628258846E-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.9868865487780646E-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0135905740229291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.9949328705089072E-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3.9899453377488728E-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2.593567951480329E-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.7960128514697373E-4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3.9918566125104789E-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.157684630738523E-3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.5986571280124696E-4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5.9959227725146899E-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2.1986368451560034E-4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3.9984006397441024E-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6.0000000000000002E-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.1601296077764665E-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4.0088997574615648E-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.9651486895666645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9380362058226677E-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7.8668683812405452E-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2.5839793281653748E-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4370142487046631E-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9.5263189898048121E-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3.4489754514100221E-4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8468532461997443E-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8.7430360701069496E-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3.4595738619019515E-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6.7179675094662271E-4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722911446556254E-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2.3060283253744747E-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2.8636298553866925E-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6.1381074168797949E-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3.2756679291636809E-4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4206311822892137E-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4.9197466330483982E-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9893763202690783E-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2124450289753813E-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2.2529473489290786E-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4.5887008503830932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2.3472192852611548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.1869687784819517E-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5.623580841627231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.9755004481625333E-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7.7727952167414051E-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.810700296991348E-4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2.0026271022201168E-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.3809174470288698E-3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.7534678708785271E-4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1.2753999135322093E-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5.3894937339018633E-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8.5306406685236764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2.5241439859525899E-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9.5280008801848382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4.4432595752243848E-4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7780938833570413E-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3.8902720967455093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2.3209623066794615E-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3.8027066323677441E-4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985320443967065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2.6569993920425119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2.1899622965254103E-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4.5252964069146528E-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5.8855487142339734E-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.8992072480181199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3.4073872154831674E-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5.6809143999818216E-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2505115729161929E-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2.4358594941607668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2711090826106801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9.2457758361648521E-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8.3288989658283788E-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3.6816634635422696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5286789997211119E-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5.2574034010282175E-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7.015738640349852E-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.4104280264913062E-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.4544430890494511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.4095757177089697E-4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4.2763157894736845E-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.4215866723299824E-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.9195415906992163E-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7.5815011372251705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2.3634453781512603E-3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8.3275503122831364E-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.893583649043219E-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.0048309178743964E-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.0428802784559229E-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5628113965075217E-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3.0491493841202234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7.6629308838579236E-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8.2754804306268241E-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8.1162655033352774E-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6.8536616321868257E-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5.9947165210323108E-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0732904017172647E-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2.430289076490151E-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.4883959481984869E-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3.2855896093228606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4.017512232809683E-3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6548585613073382E-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.5022015022015023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5.1877982984021578E-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.2197653898058756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4031440821099129E-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2.3418594363924957E-4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9.1093644266305757E-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5.2100971683121889E-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8155529503712388E-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2.6053879422646033E-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7.8163674734894873E-5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866225441659284E-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5638439283759481E-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7465655222752275E-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6.0061628453543633E-4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.8813200595751353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.235739155475274E-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9270099746053355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.6190351474516787E-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5.2382074853984963E-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.8334686607821053E-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1915540186524154E-4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.0663591571443547E-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5.2577617708141644E-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8403133790782658E-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8885090717854332E-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5.2594209377547529E-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.3155471360538848E-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.2691203203625158E-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7.904096956922672E-5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7.1142495784148397E-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457481872116019E-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.3186349491006908E-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7.9128531110700821E-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5826958586125033E-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2.3744195863233431E-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7.9166116901965952E-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5.2781589781484218E-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7.9176563737133813E-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.1877424974265579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.3783098144918344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2.3788755848069146E-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.5520304568527923E-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.4969975927836416E-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.6464828243264702E-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.6465528648934763E-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3.7052720728350622E-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.1119936457505957E-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7.1564885496183206E-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326224768573778E-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3.4486417657045841E-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3.1844598360003182E-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2.3891056781078284E-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3218381629014663E-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.3305303493972698E-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.2503859051471758E-4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.0654449564499375E-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7.7252990223500892E-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5.3319114902692615E-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.0393516049909354E-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2.6742258116275338E-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.0324659695664963E-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.4117694348420291E-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9.9174439798434657E-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2.6830511657857314E-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6831231553528306E-4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2.6838432635534083E-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5.3678305912665394E-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2.6840593713932951E-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2.6841314150740823E-4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2.6848520646512378E-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.3698483017854744E-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9.3440378057621561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.0841577449518905E-4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4.6081700143666478E-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3.17296740250583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2.7205702315205268E-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882576994232234E-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.2651284283848498E-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2.7218290691344584E-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4.3550450474972099E-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3.2677068866922634E-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.9067854321592982E-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5.9938971229293815E-4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.7261327081402323E-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.6357242168970311E-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.0906612133605999E-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2.1815603610482397E-4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8.1826364454627284E-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8.1833060556464816E-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3.2760032760032761E-4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5.8168114042274292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.565718994643593E-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.8779575217343459E-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8631996255815873E-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387338137441674E-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.8515959651789415E-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6.6725732321833986E-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3.4283802993561336E-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8.4466073726016666E-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.5104366467336115E-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1594038967282188E-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9534567691523695E-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.4750517686438033E-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6192721797676202E-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.1056225813794673E-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7964071856287425E-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.0567315108406892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0323457850293402E-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.0234052317576869E-4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.669115747782912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6217969510217321E-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8016421525193455E-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2.426250850667219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.1058875871273913E-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.4775888717156105E-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8.649744981656575E-4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2.209087109678189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6.8812829104834849E-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7963534025927368E-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.649620587264929E-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5321756894790602E-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2.3469234241010983E-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8698917272370842E-3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.3597220123885783E-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4.5385779122541603E-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.5709096412895412E-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0678749543851112E-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.4017552413456849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7.3237717424473603E-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376656690893546E-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.4672542538866448E-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.77503700049334E-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5.8600376276100299E-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.2344155042587335E-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2.4691358024691359E-4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7.4092368486045935E-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2048937221947602E-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.8559188344829719E-4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.23750889459518E-4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9.2824654228162995E-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.6400544621859141E-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3.0995257725567989E-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6.1992436922695437E-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7.7495350278983265E-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.8613308515588647E-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3.7233547426231036E-4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1174224788155322E-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.5480873807526179E-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7.0407177793700738E-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8824710570074985E-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0121648382736617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.9849798355085582E-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.496958308118610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3.6682615629984052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4.2900592284296464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1253657438667567E-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3.3477113242773452E-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5.9427685550029067E-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3.8663980765481836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.9243941420137643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.6928104575163398E-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7552727392003147E-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4339703318751438E-3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1218965346697876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295121708232325E-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.9827758196448764E-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9.9823644894020554E-4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.2323885021483529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6.7364770226105517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422777330110125E-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9.412713887114667E-4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8.748611999057842E-4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2.0543562455797664E-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.8809395248380128E-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6.1320594911406989E-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3.7496591218980093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9.204133305960446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7281831681458713E-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.6013574347253966E-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816222979078334E-3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.8107167710508001E-3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.4046477443740592E-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2.5008805917576611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.4365267135138952E-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9.5575221238938055E-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6.8977841315225157E-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0513189621045812E-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7.2124053371799496E-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3.1965128950236107E-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7.7618249398731867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7.345109993022145E-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8376272556874563E-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4.2343237968997388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.8776808164472715E-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6.7019137687095089E-4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.5573770491803279E-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5376537653765377E-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2.8171130225744657E-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6537592285671239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.75982004461079E-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8576086132383047E-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5.0894450985605223E-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5959152510020996E-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875454510659471E-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.4158294347726051E-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6.2656159907745531E-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114033730465728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29353778751369E-3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2.7427317608337905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1786892975011788E-3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0061364172763749E-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5.715186630404793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8.3247443114247202E-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1346954969252133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4.8156025522693525E-4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.0149355602842572E-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4.0311202483170076E-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761282227708746E-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2.5533984517488754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2190166598943519E-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.912123677786818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9.6604573431704234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.9344748106684228E-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6.1858220957565263E-4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3.3424114879920773E-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5.0511323645095847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4148391660771503E-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8.6260782597824721E-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.0508617065994115E-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.0296654744371974E-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5.9089182458954125E-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6.3347269732674523E-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.8455037187288708E-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.0181139439188903E-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.1465455008705253E-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.9981294107643908E-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.8743343982960596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3.0728522043446714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2.6970332634102486E-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.7774725274725275E-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3.0162013098931403E-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2.160947359322327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515939015939016E-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.5912028803192646E-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8.7420229041000087E-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362411409572141E-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8.7703911594457114E-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.5017556179775281E-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.3640163681964185E-3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.3658794501233697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9854401058901389E-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812555260831123E-3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843792904911643E-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.5720620842572062E-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3.9569624755468611E-3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.5796098736776321E-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8.0797199030433614E-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4375561545372866E-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7.1981284865934854E-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7107869620025212E-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6.7646793541986108E-4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.0379529762173383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.2135887242500903E-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4.5275501426178294E-4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6.7944014132354945E-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2.5836279575741092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.4996591683708249E-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4.0961223375204805E-4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.1838091335427765E-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3.1453708346628985E-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.9723797329431131E-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.8068155758381873E-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5.1104972375690611E-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.1287426535239948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.921671381533182E-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4.1860465116279067E-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5820576055092829E-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5.2197418091997948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2.2019208245490749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.784205089679782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.3170272812793979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.6737000753579501E-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0872648198922189E-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.8929534806682127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6.1637665354890713E-4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.5397096498719043E-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.0446343779677114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3.7551098013119118E-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6.6797080013359419E-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2.4349486751014562E-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.5844740116779939E-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3.3589251439539347E-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1184400577756381E-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2.6536717166843579E-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7.2565429829229359E-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3071262587141751E-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179843909060061E-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7.8610248447204961E-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.1249144086862956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3.5254370072956959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3.3413591469706647E-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9.860474288813292E-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.2831268815081676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3.5578396007313337E-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4877262583684603E-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8.9276857454617599E-4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.4892772041302622E-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.1434821517351099E-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.6877706435717488E-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297599441034087E-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4.4975263605017242E-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.3498650134986501E-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5018773466833541E-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2.6071697167209828E-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8.5457195998592467E-4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9.5592674582410946E-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3.877725739034093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.0616784630940344E-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9231742497089934E-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.4198062978550783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.4374143096531761E-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2.3415627386103332E-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06903413439461E-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.2704788185395268E-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6903358113304286E-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2.103642893791688E-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.799578384492776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3179149067683114E-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3.20099127471733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1394830890350651E-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9.3336790251490791E-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6.2282659469559349E-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2851207478576992E-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.4054447972515747E-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.9808173477898249E-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462446464013371E-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.2553614394811173E-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3.4042107468314656E-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.4173629723054286E-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4.4776905652425857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3.4924330616996507E-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.7616822429906534E-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9.1069802324958481E-4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.6085790884718499E-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9.116748002359629E-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4.8845947396672033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6140029127784668E-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9.7444781290601987E-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.1379646689064701E-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2.1700211577062875E-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4.2407437612135054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.4196014196014195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7.6548745147356331E-4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2.4076607387140902E-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9366463715649173E-4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.6463615409944023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4736147757255939E-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3.0859095167245273E-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.542700790448289E-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.884178442781934E-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.4411193159735714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2.5679673979791214E-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5.5969105054010191E-4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4.2560340482723858E-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5.8489398796468138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.9216496011766702E-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648664013644116E-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9041626331074541E-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8532267275842377E-4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4.1147559721110985E-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2050958338115461E-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2.4130996839988508E-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.0891550999251278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9.7154753643303258E-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1095538425601496E-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.163110201695410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2.1092102179517225E-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8.2198215124471583E-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0577036079445293E-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4.8235294117647057E-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.5416715923868068E-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4.7407407407407408E-4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6679314638050631E-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.1889192723814053E-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8450184501845018E-3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.4906684157176078E-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8.3602054221903739E-4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.6894573272770741E-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1985377839036375E-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2.3399532009359815E-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9.622323791195574E-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2273055622441607E-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8.4464555052790342E-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.2680393696032849E-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4.1717049576783559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9.7140428632141334E-4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3.3424491036159222E-3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.6463414634146341E-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2.1987418310633359E-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1.163004223541654E-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7.3538423826449316E-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.0425610204832577E-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6.9985880041745965E-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.7496136012364762E-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2.2385275463250838E-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3.8015704848560388E-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2.940256490459806E-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066633203664198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3.9570378745053701E-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5.6753688989784334E-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.8928639030853683E-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4539477843100071E-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.089136490250696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.4741483220199201E-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.0811498346476724E-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3.8199528872477238E-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2.4839182217693142E-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.6393819435576553E-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.588593399551426E-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8.3606662807897609E-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6.1148300720906285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.1810115925134386E-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8.6582904758804764E-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.8894142369319674E-3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9757639620653321E-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3.6953939553913159E-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4.3714399258179895E-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.929217668972858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4.7990401919616073E-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.8083182640144665E-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6.7096081588835217E-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.349939572982409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516791170334478E-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8.7660148347943354E-4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4.8592832557197811E-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5.2899287894201423E-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.3408331628826619E-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8731700643042824E-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.4012074643249177E-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.8883845677738808E-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8967515001034555E-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.1442899633395585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2.6341328157493413E-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.5601890464275787E-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.7121001390820582E-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2.0221741859005648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.030743432084964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.0533707865168539E-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2.319859402460457E-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0569334836527621E-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3401989137335119E-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2007345670292414E-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3.1115196945053392E-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7.0937078811094561E-4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3.2654220203024065E-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7.8341998433160032E-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9.2658588738417673E-4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2.3542840836127559E-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2.0022883295194509E-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5047291487532244E-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9.3290276282741299E-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421778480103432E-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.7603686635944703E-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.3592120509849362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5.0968399592252807E-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2.4768704013987033E-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.2805813189220766E-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7191886528992429E-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.3264554163596167E-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.6233766233766235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.9216555801921656E-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.9994075829383885E-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5.9360391778585735E-4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.5145890563516222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3.4677723332076893E-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.2860276874196233E-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1208907741251328E-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6.3002884469409446E-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9.930486593843098E-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6.117143294081664E-4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448355011476664E-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.5194048166896763E-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2.238863583725778E-3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.8570102135561746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6.2015503875968996E-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47378219050574E-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.6101141924959218E-2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.0369306851718912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3.3535611625678699E-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5.1273834321422847E-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2.0132066355290708E-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.6138142499798273E-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8.4053988523397714E-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4.3198304670307277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.1460379829731501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.6390755613833797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4.5805286488261369E-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.8926359256710254E-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0686088605412858E-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6.3914320262566937E-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.6940194714881782E-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.7074235807860261E-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.1893335668622472E-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4920133403545726E-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547596027072163E-3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3.3435987681478224E-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6196698154851241E-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6835016835016834E-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3.6389455933256414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2.3160520220915732E-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2.232142857142857E-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8.053691275167785E-4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6.9854916711445461E-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4.0584415584415581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.2366204835642486E-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4.5699661822502514E-4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.4689100219458669E-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3.3916949307910898E-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.2877115526122149E-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4866457911217536E-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4.1547410211430153E-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4.5429260152048956E-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2.2352612461581448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.0454587883879398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.1696066408829354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5.1049347702779354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.6605853287723297E-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.0480182926829269E-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5.9132093466857417E-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7.0037417250311809E-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7391304347826088E-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3.3875338753387536E-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4.1759735845391865E-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3.5108250438853129E-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6.0677236249755337E-3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4769594328475778E-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3.2541169509910264E-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671151563118322E-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63406408094434E-3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9745627980922101E-4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5.2683896620278328E-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4.8965723993204761E-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5.7240409720827473E-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6.9689930310069693E-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.5256305939788447E-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.519303249465213E-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.0506510817184455E-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.7740676050549678E-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2.1636101380589326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3.200826019617966E-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5.2827843380981974E-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5.9356451109028431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2.0951183741881418E-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7.4532857442788161E-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7.615018508725542E-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4.7959074922732598E-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4615549368173056E-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6.0299343167869064E-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841620626151013E-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2.138050792272628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7.7631141177775314E-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3471554711076339E-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3.8090970199417431E-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4.3859649122807015E-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8.8105726872246704E-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5.4700854700854701E-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3.3230205110576371E-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.2993791676247414E-4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.1499540018399264E-4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855089131684879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.1579434923575729E-4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3.5900405327156919E-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2.0920502092050207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.1646866992778943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6324626865671641E-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2.3359028264424199E-4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.1682242990654206E-4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3.505082369435682E-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2.337540906965872E-4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028524666822538E-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.1706860220088972E-4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9.3665847090504623E-4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2.3438415563107934E-4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8.5570273121556677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.4585008276188223E-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.0118343195266271E-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0672358591248667E-3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0180436847103515E-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3.9253003449506363E-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4.5378552663004534E-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9.4769673704414581E-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5.5710306406685237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2.4357569114602361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2.4417043096081063E-3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.5909925345734916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2.6967393969110076E-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4.4247787610619468E-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382716049382715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.1166253101736973E-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3599552850577569E-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7430278884462151E-3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4.7393364928909956E-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7.2681704260651632E-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.5344609946983086E-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2.1535343298707882E-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.523422622825949E-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5.0858232676414495E-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7.2843450479233227E-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.4675592173017508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4.0501698458322447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.9354584809130262E-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2.0997375328083989E-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2.6170436612309309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4.1863605671843352E-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4.0683482506102524E-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4.6296296296296294E-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2.4623803009575923E-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9.1881513987931984E-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9.134948096885814E-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3.2127392093867857E-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.7656950672645739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8.5592011412268193E-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3.569388920616790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5.5881931508812155E-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8.933717579250721E-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4.5071241640011628E-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4.0017525923762232E-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2.5863380495968354E-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.1354484441732766E-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9.171507184347295E-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5.091021289725393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.209489843386571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4.7088369172814315E-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1447721179624665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.4464141821112004E-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197080291970801E-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6.3445583211322598E-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3.43811394891945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.9285362247412515E-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4.4576523031203564E-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5.8043117744610278E-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2.168473728106755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3.8448679371447677E-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6.5447222688370535E-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.9121621621621625E-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4.5879354290569241E-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584841242744964E-3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.7817371937639197E-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3.314146171289028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.6975848792439623E-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4.8068363895317785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4.2933810375670838E-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.3356090549766441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8.2838105528543135E-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7.2634828400217901E-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7.2687624931855347E-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05418268350723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6.4587562280863627E-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1701337295690936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1.672617928960721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.8669724770642203E-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8.8173279662641362E-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.3817443434538773E-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.0334760607240173E-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9.790483649892304E-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.960015680125441E-4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2.3524799059008038E-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7.8600903910394974E-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3765978367748278E-3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3.9385584875935406E-4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.9700551615445234E-4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.8817733990147788E-4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.1831985801617037E-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.5794669299111549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.768439786434645E-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7.9317866349395201E-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.9845207382417147E-4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.9849146486701071E-4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.985308715505261E-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325655281969817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4044943820224719E-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5.6258790436005627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2.222671246716508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.0376670716889429E-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6.0938452163315053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5.5180870631514412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5.7542129058775178E-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5138486978090119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0371292263015973E-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.4495912806539508E-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8545837723919916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9540476701739317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5703022339027597E-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.1363138286215212E-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6979051819184122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6.0565275908479139E-3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2.4148047844730309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2.2201665124884366E-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.3245033112582781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902205177372963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3.6460865337870686E-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4.8792388387411565E-3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9.3160088256925722E-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8.1662954714179659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4221556886227544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6.327512022272842E-3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3.5659704533876719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2.4028629856850715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.5453116815086433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9.5770151636073424E-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3.0889067955949503E-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8.3148558758314849E-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45332588038010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.6574021554169031E-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.8591026007430696E-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2.8776978417266188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8.658008658008658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2.0669577874818049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972651605231867E-3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.981514609421586E-4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.1929615269907546E-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9719319199761126E-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7.1706005377950403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3.0093289196509181E-4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.020469596628537E-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3.0120481927710846E-4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.1147936125338957E-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.5234613040828763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.2206286237412267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.8884815154292697E-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7632790911882102E-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23152709359605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6.2344139650872816E-4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.1191515907673113E-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.8081123244929796E-3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7.5093867334167707E-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1979823455233291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8.2961072112316524E-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6.1132561132561129E-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3.56102298478472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8.771929824561403E-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1143887250081941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6.6291017567119657E-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.2345679012345678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6.7567567567567571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3.4013605442176869E-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8.8737201365187719E-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6.8870523415977963E-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59500693481276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.6779422128259338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484431571325126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725836089672913E-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.8054532056005896E-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9.7560975609756097E-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.4630541871921183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.0878010878010878E-2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3.1421838177533388E-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1820330969267139E-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3.5502958579881655E-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3.5629453681710215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.9459674215335719E-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2.2827392871445733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3.2786885245901639E-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5.7565789473684207E-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7.0306038047973536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4.1649312786339023E-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3906996957844416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1.3221683561040105E-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.500441306266549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1.0304659498207885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8.6011770031688538E-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.2831050228310501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5.6074766355140183E-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3.7593984962406013E-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4.2452830188679245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369493131217432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539651837524178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.9607843137254902E-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.1787819253438114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9.9403578528827028E-4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9.9502487562189048E-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.9601593625498006E-3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5.0301810865191151E-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5.0327126321087065E-4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2.014098690835851E-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0454086781029264E-4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5.0479555779909136E-4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6.5656565656565654E-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.0838840874428064E-4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5.0864699898270599E-4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.5267175572519084E-3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7.1355759429153924E-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.026694045174538E-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2.5693730729701952E-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1519835136527566E-4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7.7319587628865982E-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5.1948051948051948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.566579634464752E-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4058577405857741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7.502679528403001E-3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3995680345572358E-4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9.1842247433819562E-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5.4525627044711017E-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.0911074740861974E-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7.6460950300382309E-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4.9532195927352776E-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4.424778761061946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.8888888888888888E-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4.6848856664807585E-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6.436512580456407E-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.8892815076560655E-4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71007660577489E-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5.9066745422327229E-3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9.5068330362448016E-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1997600479904018E-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003003003003003E-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6.0240963855421692E-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1.868595539481615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2285012285012285E-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3050430504305041E-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9.8826436071649173E-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495321272613849E-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2.5015634771732333E-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5078369905956114E-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8856065367693275E-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2.2670025188916875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6.4432989690721648E-4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4.5132172791747258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.748704663212435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6.5919578114700061E-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6.5963060686015829E-4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1.9801980198019802E-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.984126984126984E-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1.9880715705765406E-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.9840637450199202E-3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133333333333333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2.6972353337828724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2.0790020790020791E-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9444444444444447E-4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.389854065323141E-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4.8712595685455815E-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9.7902097902097911E-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7.0621468926553672E-4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8.4805653710247342E-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8.5531004989308629E-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6534867002156721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7.3099415204678359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3.6818851251840942E-3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7.3909830007390983E-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1.4792899408284023E-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1.4814814814814814E-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9.6439169139465875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7.4906367041198505E-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.7481259370314842E-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5048908954100827E-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4114544084400905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7.722007722007722E-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7.7279752704791343E-4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7.7339520494972935E-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6.1919504643962852E-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.7881619937694702E-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.2470771628994544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9.4711917916337814E-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3.1872509960159364E-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.5987210231814548E-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.4019215372297837E-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407704654895666E-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3.2180209171359612E-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1.6142050040355124E-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8.0840743734842367E-3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8.9649551752241236E-3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4.9342105263157892E-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1.652892561983471E-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9668874172185433E-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6.6555740432612314E-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3.0988274706867672E-2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9.5073465859982706E-3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8.7260034904013961E-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5.281690140845070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7.0796460176991149E-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3475935828877002E-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.2724014336917565E-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.3119927862939585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4.5372050816696917E-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4.1932543299908843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147478591817315E-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.8251681075888569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.2720156555772993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.288404360753221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4.0160642570281121E-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.0241935483870967E-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.0111223458038423E-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9.1093117408906875E-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1.0214504596527069E-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.0224948875255625E-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4.0941658137154556E-3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.7471736896197326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2552301255230125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4830508474576272E-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.0752688172043011E-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1.5069967707212056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4.3715846994535519E-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2.1953896816684962E-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.1001100110011001E-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.2026431718061676E-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1037527593818985E-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.1049723756906078E-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4.4247787610619468E-3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.3333333333333335E-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.2363433667781496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6565774155995342E-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2.3391812865497076E-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.1723329425556857E-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8.2159624413145546E-3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2.3668639053254438E-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4.7449584816132862E-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4.7675804529201428E-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.592814371257485E-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2.403846153846154E-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0.2373493975903614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.5797788309636651E-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.3291139240506328E-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.1146496815286623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7713365539452495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9.8360655737704927E-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1589403973509934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0.15745393634840871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3.9761431411530811E-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4.9900199600798403E-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3.5714285714285712E-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.3572984749455342E-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8.7527352297592995E-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1037527593818985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4.464285714285714E-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4.4843049327354259E-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6.7567567567567571E-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9.0702947845804991E-3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.2883295194508009E-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7522935779816515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9.433962264150943E-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0.2166666666666666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3.0395136778115501E-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3.0487804878048782E-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3.975535168195718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6.369426751592357E-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6.7307692307692304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3.0927835051546393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2.1276595744680851E-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.449275362318840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5735294117647058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886792452830188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.1538461538461539E-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3.5019455252918288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2.419354838709677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.6528925619834711E-2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4.2016806722689074E-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7.1729957805907171E-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4.5454545454545452E-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5.936073059360730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.9126213592233011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01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.0101010101010102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0.10714285714285714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7.4285714285714288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3.7037037037037035E-2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6.41025641025641E-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7.7419354838709681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3986013986013986E-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4.2553191489361701E-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7.4074074074074077E-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7.462686567164179E-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3.7593984962406013E-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2.34375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6.4000000000000001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2.564102564102564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7.0175438596491224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9.433962264150943E-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.8095238095238099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7.9207920792079209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0752688172043012E-2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5.434782608695652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1.1494252873563218E-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6.9767441860465115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7.4999999999999997E-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0.189189189189189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0.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0.6111111111111111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0.1904761904761904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.8823529411764705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0.37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0.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0.25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10"/>
  </r>
  <r>
    <x v="0"/>
    <x v="3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10"/>
  </r>
  <r>
    <x v="0"/>
    <x v="39"/>
  </r>
  <r>
    <x v="0"/>
    <x v="40"/>
  </r>
  <r>
    <x v="0"/>
    <x v="41"/>
  </r>
  <r>
    <x v="0"/>
    <x v="42"/>
  </r>
  <r>
    <x v="0"/>
    <x v="43"/>
  </r>
  <r>
    <x v="0"/>
    <x v="16"/>
  </r>
  <r>
    <x v="0"/>
    <x v="44"/>
  </r>
  <r>
    <x v="0"/>
    <x v="45"/>
  </r>
  <r>
    <x v="0"/>
    <x v="19"/>
  </r>
  <r>
    <x v="0"/>
    <x v="46"/>
  </r>
  <r>
    <x v="0"/>
    <x v="47"/>
  </r>
  <r>
    <x v="0"/>
    <x v="27"/>
  </r>
  <r>
    <x v="0"/>
    <x v="47"/>
  </r>
  <r>
    <x v="0"/>
    <x v="48"/>
  </r>
  <r>
    <x v="0"/>
    <x v="49"/>
  </r>
  <r>
    <x v="0"/>
    <x v="50"/>
  </r>
  <r>
    <x v="0"/>
    <x v="11"/>
  </r>
  <r>
    <x v="0"/>
    <x v="51"/>
  </r>
  <r>
    <x v="0"/>
    <x v="52"/>
  </r>
  <r>
    <x v="0"/>
    <x v="23"/>
  </r>
  <r>
    <x v="0"/>
    <x v="53"/>
  </r>
  <r>
    <x v="0"/>
    <x v="31"/>
  </r>
  <r>
    <x v="0"/>
    <x v="54"/>
  </r>
  <r>
    <x v="0"/>
    <x v="7"/>
  </r>
  <r>
    <x v="0"/>
    <x v="55"/>
  </r>
  <r>
    <x v="0"/>
    <x v="9"/>
  </r>
  <r>
    <x v="0"/>
    <x v="17"/>
  </r>
  <r>
    <x v="0"/>
    <x v="56"/>
  </r>
  <r>
    <x v="0"/>
    <x v="57"/>
  </r>
  <r>
    <x v="0"/>
    <x v="58"/>
  </r>
  <r>
    <x v="0"/>
    <x v="14"/>
  </r>
  <r>
    <x v="0"/>
    <x v="59"/>
  </r>
  <r>
    <x v="0"/>
    <x v="60"/>
  </r>
  <r>
    <x v="0"/>
    <x v="5"/>
  </r>
  <r>
    <x v="0"/>
    <x v="41"/>
  </r>
  <r>
    <x v="0"/>
    <x v="55"/>
  </r>
  <r>
    <x v="0"/>
    <x v="2"/>
  </r>
  <r>
    <x v="0"/>
    <x v="14"/>
  </r>
  <r>
    <x v="0"/>
    <x v="5"/>
  </r>
  <r>
    <x v="0"/>
    <x v="33"/>
  </r>
  <r>
    <x v="0"/>
    <x v="61"/>
  </r>
  <r>
    <x v="0"/>
    <x v="62"/>
  </r>
  <r>
    <x v="0"/>
    <x v="63"/>
  </r>
  <r>
    <x v="0"/>
    <x v="64"/>
  </r>
  <r>
    <x v="0"/>
    <x v="57"/>
  </r>
  <r>
    <x v="0"/>
    <x v="20"/>
  </r>
  <r>
    <x v="0"/>
    <x v="65"/>
  </r>
  <r>
    <x v="0"/>
    <x v="66"/>
  </r>
  <r>
    <x v="0"/>
    <x v="38"/>
  </r>
  <r>
    <x v="0"/>
    <x v="67"/>
  </r>
  <r>
    <x v="0"/>
    <x v="68"/>
  </r>
  <r>
    <x v="0"/>
    <x v="41"/>
  </r>
  <r>
    <x v="0"/>
    <x v="8"/>
  </r>
  <r>
    <x v="0"/>
    <x v="64"/>
  </r>
  <r>
    <x v="0"/>
    <x v="69"/>
  </r>
  <r>
    <x v="0"/>
    <x v="22"/>
  </r>
  <r>
    <x v="0"/>
    <x v="65"/>
  </r>
  <r>
    <x v="0"/>
    <x v="70"/>
  </r>
  <r>
    <x v="0"/>
    <x v="55"/>
  </r>
  <r>
    <x v="0"/>
    <x v="2"/>
  </r>
  <r>
    <x v="0"/>
    <x v="71"/>
  </r>
  <r>
    <x v="0"/>
    <x v="72"/>
  </r>
  <r>
    <x v="0"/>
    <x v="73"/>
  </r>
  <r>
    <x v="0"/>
    <x v="65"/>
  </r>
  <r>
    <x v="0"/>
    <x v="74"/>
  </r>
  <r>
    <x v="0"/>
    <x v="50"/>
  </r>
  <r>
    <x v="0"/>
    <x v="5"/>
  </r>
  <r>
    <x v="0"/>
    <x v="5"/>
  </r>
  <r>
    <x v="0"/>
    <x v="55"/>
  </r>
  <r>
    <x v="0"/>
    <x v="28"/>
  </r>
  <r>
    <x v="0"/>
    <x v="75"/>
  </r>
  <r>
    <x v="0"/>
    <x v="76"/>
  </r>
  <r>
    <x v="0"/>
    <x v="2"/>
  </r>
  <r>
    <x v="0"/>
    <x v="19"/>
  </r>
  <r>
    <x v="0"/>
    <x v="7"/>
  </r>
  <r>
    <x v="0"/>
    <x v="74"/>
  </r>
  <r>
    <x v="0"/>
    <x v="70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52"/>
  </r>
  <r>
    <x v="0"/>
    <x v="63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6"/>
  </r>
  <r>
    <x v="0"/>
    <x v="17"/>
  </r>
  <r>
    <x v="0"/>
    <x v="101"/>
  </r>
  <r>
    <x v="0"/>
    <x v="102"/>
  </r>
  <r>
    <x v="0"/>
    <x v="103"/>
  </r>
  <r>
    <x v="0"/>
    <x v="42"/>
  </r>
  <r>
    <x v="0"/>
    <x v="104"/>
  </r>
  <r>
    <x v="0"/>
    <x v="71"/>
  </r>
  <r>
    <x v="0"/>
    <x v="105"/>
  </r>
  <r>
    <x v="0"/>
    <x v="106"/>
  </r>
  <r>
    <x v="0"/>
    <x v="107"/>
  </r>
  <r>
    <x v="0"/>
    <x v="85"/>
  </r>
  <r>
    <x v="0"/>
    <x v="108"/>
  </r>
  <r>
    <x v="0"/>
    <x v="109"/>
  </r>
  <r>
    <x v="0"/>
    <x v="110"/>
  </r>
  <r>
    <x v="0"/>
    <x v="111"/>
  </r>
  <r>
    <x v="0"/>
    <x v="1"/>
  </r>
  <r>
    <x v="0"/>
    <x v="112"/>
  </r>
  <r>
    <x v="0"/>
    <x v="80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52"/>
  </r>
  <r>
    <x v="0"/>
    <x v="131"/>
  </r>
  <r>
    <x v="0"/>
    <x v="132"/>
  </r>
  <r>
    <x v="0"/>
    <x v="133"/>
  </r>
  <r>
    <x v="0"/>
    <x v="134"/>
  </r>
  <r>
    <x v="0"/>
    <x v="135"/>
  </r>
  <r>
    <x v="0"/>
    <x v="80"/>
  </r>
  <r>
    <x v="0"/>
    <x v="136"/>
  </r>
  <r>
    <x v="0"/>
    <x v="17"/>
  </r>
  <r>
    <x v="0"/>
    <x v="3"/>
  </r>
  <r>
    <x v="0"/>
    <x v="86"/>
  </r>
  <r>
    <x v="0"/>
    <x v="137"/>
  </r>
  <r>
    <x v="0"/>
    <x v="138"/>
  </r>
  <r>
    <x v="0"/>
    <x v="139"/>
  </r>
  <r>
    <x v="0"/>
    <x v="140"/>
  </r>
  <r>
    <x v="0"/>
    <x v="141"/>
  </r>
  <r>
    <x v="0"/>
    <x v="4"/>
  </r>
  <r>
    <x v="0"/>
    <x v="13"/>
  </r>
  <r>
    <x v="0"/>
    <x v="140"/>
  </r>
  <r>
    <x v="0"/>
    <x v="142"/>
  </r>
  <r>
    <x v="0"/>
    <x v="143"/>
  </r>
  <r>
    <x v="0"/>
    <x v="6"/>
  </r>
  <r>
    <x v="0"/>
    <x v="131"/>
  </r>
  <r>
    <x v="0"/>
    <x v="144"/>
  </r>
  <r>
    <x v="0"/>
    <x v="145"/>
  </r>
  <r>
    <x v="0"/>
    <x v="69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50"/>
  </r>
  <r>
    <x v="0"/>
    <x v="134"/>
  </r>
  <r>
    <x v="0"/>
    <x v="121"/>
  </r>
  <r>
    <x v="0"/>
    <x v="152"/>
  </r>
  <r>
    <x v="0"/>
    <x v="153"/>
  </r>
  <r>
    <x v="0"/>
    <x v="30"/>
  </r>
  <r>
    <x v="0"/>
    <x v="154"/>
  </r>
  <r>
    <x v="0"/>
    <x v="155"/>
  </r>
  <r>
    <x v="0"/>
    <x v="156"/>
  </r>
  <r>
    <x v="0"/>
    <x v="157"/>
  </r>
  <r>
    <x v="0"/>
    <x v="158"/>
  </r>
  <r>
    <x v="0"/>
    <x v="112"/>
  </r>
  <r>
    <x v="0"/>
    <x v="91"/>
  </r>
  <r>
    <x v="0"/>
    <x v="159"/>
  </r>
  <r>
    <x v="0"/>
    <x v="46"/>
  </r>
  <r>
    <x v="0"/>
    <x v="147"/>
  </r>
  <r>
    <x v="0"/>
    <x v="160"/>
  </r>
  <r>
    <x v="0"/>
    <x v="161"/>
  </r>
  <r>
    <x v="0"/>
    <x v="162"/>
  </r>
  <r>
    <x v="0"/>
    <x v="163"/>
  </r>
  <r>
    <x v="0"/>
    <x v="60"/>
  </r>
  <r>
    <x v="0"/>
    <x v="101"/>
  </r>
  <r>
    <x v="0"/>
    <x v="164"/>
  </r>
  <r>
    <x v="0"/>
    <x v="165"/>
  </r>
  <r>
    <x v="0"/>
    <x v="166"/>
  </r>
  <r>
    <x v="0"/>
    <x v="167"/>
  </r>
  <r>
    <x v="0"/>
    <x v="45"/>
  </r>
  <r>
    <x v="0"/>
    <x v="168"/>
  </r>
  <r>
    <x v="0"/>
    <x v="48"/>
  </r>
  <r>
    <x v="0"/>
    <x v="55"/>
  </r>
  <r>
    <x v="0"/>
    <x v="106"/>
  </r>
  <r>
    <x v="0"/>
    <x v="71"/>
  </r>
  <r>
    <x v="0"/>
    <x v="169"/>
  </r>
  <r>
    <x v="0"/>
    <x v="46"/>
  </r>
  <r>
    <x v="0"/>
    <x v="170"/>
  </r>
  <r>
    <x v="0"/>
    <x v="147"/>
  </r>
  <r>
    <x v="0"/>
    <x v="68"/>
  </r>
  <r>
    <x v="0"/>
    <x v="171"/>
  </r>
  <r>
    <x v="0"/>
    <x v="172"/>
  </r>
  <r>
    <x v="0"/>
    <x v="30"/>
  </r>
  <r>
    <x v="0"/>
    <x v="49"/>
  </r>
  <r>
    <x v="0"/>
    <x v="25"/>
  </r>
  <r>
    <x v="0"/>
    <x v="53"/>
  </r>
  <r>
    <x v="0"/>
    <x v="173"/>
  </r>
  <r>
    <x v="0"/>
    <x v="174"/>
  </r>
  <r>
    <x v="0"/>
    <x v="175"/>
  </r>
  <r>
    <x v="0"/>
    <x v="72"/>
  </r>
  <r>
    <x v="0"/>
    <x v="130"/>
  </r>
  <r>
    <x v="0"/>
    <x v="19"/>
  </r>
  <r>
    <x v="0"/>
    <x v="53"/>
  </r>
  <r>
    <x v="0"/>
    <x v="176"/>
  </r>
  <r>
    <x v="0"/>
    <x v="177"/>
  </r>
  <r>
    <x v="0"/>
    <x v="62"/>
  </r>
  <r>
    <x v="0"/>
    <x v="178"/>
  </r>
  <r>
    <x v="0"/>
    <x v="26"/>
  </r>
  <r>
    <x v="0"/>
    <x v="179"/>
  </r>
  <r>
    <x v="0"/>
    <x v="25"/>
  </r>
  <r>
    <x v="0"/>
    <x v="180"/>
  </r>
  <r>
    <x v="0"/>
    <x v="181"/>
  </r>
  <r>
    <x v="0"/>
    <x v="182"/>
  </r>
  <r>
    <x v="0"/>
    <x v="123"/>
  </r>
  <r>
    <x v="0"/>
    <x v="183"/>
  </r>
  <r>
    <x v="0"/>
    <x v="184"/>
  </r>
  <r>
    <x v="0"/>
    <x v="185"/>
  </r>
  <r>
    <x v="0"/>
    <x v="186"/>
  </r>
  <r>
    <x v="0"/>
    <x v="187"/>
  </r>
  <r>
    <x v="0"/>
    <x v="85"/>
  </r>
  <r>
    <x v="0"/>
    <x v="188"/>
  </r>
  <r>
    <x v="0"/>
    <x v="68"/>
  </r>
  <r>
    <x v="0"/>
    <x v="16"/>
  </r>
  <r>
    <x v="0"/>
    <x v="189"/>
  </r>
  <r>
    <x v="0"/>
    <x v="155"/>
  </r>
  <r>
    <x v="0"/>
    <x v="2"/>
  </r>
  <r>
    <x v="0"/>
    <x v="19"/>
  </r>
  <r>
    <x v="0"/>
    <x v="44"/>
  </r>
  <r>
    <x v="0"/>
    <x v="41"/>
  </r>
  <r>
    <x v="0"/>
    <x v="63"/>
  </r>
  <r>
    <x v="0"/>
    <x v="190"/>
  </r>
  <r>
    <x v="0"/>
    <x v="155"/>
  </r>
  <r>
    <x v="0"/>
    <x v="191"/>
  </r>
  <r>
    <x v="0"/>
    <x v="192"/>
  </r>
  <r>
    <x v="0"/>
    <x v="64"/>
  </r>
  <r>
    <x v="0"/>
    <x v="20"/>
  </r>
  <r>
    <x v="0"/>
    <x v="47"/>
  </r>
  <r>
    <x v="0"/>
    <x v="193"/>
  </r>
  <r>
    <x v="0"/>
    <x v="188"/>
  </r>
  <r>
    <x v="0"/>
    <x v="69"/>
  </r>
  <r>
    <x v="0"/>
    <x v="66"/>
  </r>
  <r>
    <x v="0"/>
    <x v="152"/>
  </r>
  <r>
    <x v="0"/>
    <x v="82"/>
  </r>
  <r>
    <x v="0"/>
    <x v="194"/>
  </r>
  <r>
    <x v="0"/>
    <x v="8"/>
  </r>
  <r>
    <x v="0"/>
    <x v="23"/>
  </r>
  <r>
    <x v="0"/>
    <x v="140"/>
  </r>
  <r>
    <x v="0"/>
    <x v="195"/>
  </r>
  <r>
    <x v="0"/>
    <x v="59"/>
  </r>
  <r>
    <x v="0"/>
    <x v="60"/>
  </r>
  <r>
    <x v="0"/>
    <x v="152"/>
  </r>
  <r>
    <x v="0"/>
    <x v="196"/>
  </r>
  <r>
    <x v="0"/>
    <x v="57"/>
  </r>
  <r>
    <x v="0"/>
    <x v="53"/>
  </r>
  <r>
    <x v="0"/>
    <x v="197"/>
  </r>
  <r>
    <x v="0"/>
    <x v="70"/>
  </r>
  <r>
    <x v="0"/>
    <x v="197"/>
  </r>
  <r>
    <x v="0"/>
    <x v="65"/>
  </r>
  <r>
    <x v="0"/>
    <x v="9"/>
  </r>
  <r>
    <x v="0"/>
    <x v="198"/>
  </r>
  <r>
    <x v="0"/>
    <x v="199"/>
  </r>
  <r>
    <x v="0"/>
    <x v="200"/>
  </r>
  <r>
    <x v="0"/>
    <x v="201"/>
  </r>
  <r>
    <x v="0"/>
    <x v="202"/>
  </r>
  <r>
    <x v="0"/>
    <x v="177"/>
  </r>
  <r>
    <x v="0"/>
    <x v="74"/>
  </r>
  <r>
    <x v="0"/>
    <x v="57"/>
  </r>
  <r>
    <x v="0"/>
    <x v="74"/>
  </r>
  <r>
    <x v="0"/>
    <x v="131"/>
  </r>
  <r>
    <x v="0"/>
    <x v="53"/>
  </r>
  <r>
    <x v="0"/>
    <x v="203"/>
  </r>
  <r>
    <x v="0"/>
    <x v="33"/>
  </r>
  <r>
    <x v="0"/>
    <x v="204"/>
  </r>
  <r>
    <x v="0"/>
    <x v="205"/>
  </r>
  <r>
    <x v="0"/>
    <x v="206"/>
  </r>
  <r>
    <x v="0"/>
    <x v="45"/>
  </r>
  <r>
    <x v="0"/>
    <x v="207"/>
  </r>
  <r>
    <x v="0"/>
    <x v="208"/>
  </r>
  <r>
    <x v="0"/>
    <x v="64"/>
  </r>
  <r>
    <x v="0"/>
    <x v="14"/>
  </r>
  <r>
    <x v="0"/>
    <x v="46"/>
  </r>
  <r>
    <x v="0"/>
    <x v="209"/>
  </r>
  <r>
    <x v="0"/>
    <x v="61"/>
  </r>
  <r>
    <x v="0"/>
    <x v="210"/>
  </r>
  <r>
    <x v="0"/>
    <x v="211"/>
  </r>
  <r>
    <x v="0"/>
    <x v="2"/>
  </r>
  <r>
    <x v="0"/>
    <x v="175"/>
  </r>
  <r>
    <x v="0"/>
    <x v="194"/>
  </r>
  <r>
    <x v="0"/>
    <x v="138"/>
  </r>
  <r>
    <x v="0"/>
    <x v="212"/>
  </r>
  <r>
    <x v="0"/>
    <x v="26"/>
  </r>
  <r>
    <x v="0"/>
    <x v="62"/>
  </r>
  <r>
    <x v="0"/>
    <x v="39"/>
  </r>
  <r>
    <x v="0"/>
    <x v="7"/>
  </r>
  <r>
    <x v="0"/>
    <x v="185"/>
  </r>
  <r>
    <x v="0"/>
    <x v="52"/>
  </r>
  <r>
    <x v="0"/>
    <x v="52"/>
  </r>
  <r>
    <x v="0"/>
    <x v="14"/>
  </r>
  <r>
    <x v="0"/>
    <x v="213"/>
  </r>
  <r>
    <x v="0"/>
    <x v="10"/>
  </r>
  <r>
    <x v="0"/>
    <x v="214"/>
  </r>
  <r>
    <x v="0"/>
    <x v="23"/>
  </r>
  <r>
    <x v="0"/>
    <x v="41"/>
  </r>
  <r>
    <x v="0"/>
    <x v="85"/>
  </r>
  <r>
    <x v="0"/>
    <x v="132"/>
  </r>
  <r>
    <x v="0"/>
    <x v="164"/>
  </r>
  <r>
    <x v="0"/>
    <x v="155"/>
  </r>
  <r>
    <x v="0"/>
    <x v="34"/>
  </r>
  <r>
    <x v="0"/>
    <x v="215"/>
  </r>
  <r>
    <x v="0"/>
    <x v="197"/>
  </r>
  <r>
    <x v="0"/>
    <x v="85"/>
  </r>
  <r>
    <x v="0"/>
    <x v="203"/>
  </r>
  <r>
    <x v="0"/>
    <x v="55"/>
  </r>
  <r>
    <x v="0"/>
    <x v="72"/>
  </r>
  <r>
    <x v="0"/>
    <x v="32"/>
  </r>
  <r>
    <x v="0"/>
    <x v="19"/>
  </r>
  <r>
    <x v="0"/>
    <x v="59"/>
  </r>
  <r>
    <x v="0"/>
    <x v="10"/>
  </r>
  <r>
    <x v="0"/>
    <x v="207"/>
  </r>
  <r>
    <x v="0"/>
    <x v="74"/>
  </r>
  <r>
    <x v="0"/>
    <x v="20"/>
  </r>
  <r>
    <x v="0"/>
    <x v="25"/>
  </r>
  <r>
    <x v="0"/>
    <x v="2"/>
  </r>
  <r>
    <x v="0"/>
    <x v="73"/>
  </r>
  <r>
    <x v="0"/>
    <x v="60"/>
  </r>
  <r>
    <x v="0"/>
    <x v="34"/>
  </r>
  <r>
    <x v="0"/>
    <x v="57"/>
  </r>
  <r>
    <x v="0"/>
    <x v="69"/>
  </r>
  <r>
    <x v="0"/>
    <x v="25"/>
  </r>
  <r>
    <x v="0"/>
    <x v="216"/>
  </r>
  <r>
    <x v="0"/>
    <x v="120"/>
  </r>
  <r>
    <x v="0"/>
    <x v="65"/>
  </r>
  <r>
    <x v="0"/>
    <x v="58"/>
  </r>
  <r>
    <x v="0"/>
    <x v="28"/>
  </r>
  <r>
    <x v="0"/>
    <x v="183"/>
  </r>
  <r>
    <x v="0"/>
    <x v="217"/>
  </r>
  <r>
    <x v="0"/>
    <x v="26"/>
  </r>
  <r>
    <x v="0"/>
    <x v="45"/>
  </r>
  <r>
    <x v="0"/>
    <x v="33"/>
  </r>
  <r>
    <x v="0"/>
    <x v="66"/>
  </r>
  <r>
    <x v="0"/>
    <x v="13"/>
  </r>
  <r>
    <x v="0"/>
    <x v="11"/>
  </r>
  <r>
    <x v="0"/>
    <x v="44"/>
  </r>
  <r>
    <x v="0"/>
    <x v="59"/>
  </r>
  <r>
    <x v="0"/>
    <x v="218"/>
  </r>
  <r>
    <x v="0"/>
    <x v="26"/>
  </r>
  <r>
    <x v="0"/>
    <x v="7"/>
  </r>
  <r>
    <x v="0"/>
    <x v="68"/>
  </r>
  <r>
    <x v="0"/>
    <x v="47"/>
  </r>
  <r>
    <x v="0"/>
    <x v="74"/>
  </r>
  <r>
    <x v="0"/>
    <x v="8"/>
  </r>
  <r>
    <x v="0"/>
    <x v="51"/>
  </r>
  <r>
    <x v="0"/>
    <x v="83"/>
  </r>
  <r>
    <x v="0"/>
    <x v="33"/>
  </r>
  <r>
    <x v="0"/>
    <x v="68"/>
  </r>
  <r>
    <x v="0"/>
    <x v="219"/>
  </r>
  <r>
    <x v="0"/>
    <x v="23"/>
  </r>
  <r>
    <x v="0"/>
    <x v="10"/>
  </r>
  <r>
    <x v="0"/>
    <x v="25"/>
  </r>
  <r>
    <x v="0"/>
    <x v="44"/>
  </r>
  <r>
    <x v="0"/>
    <x v="76"/>
  </r>
  <r>
    <x v="0"/>
    <x v="50"/>
  </r>
  <r>
    <x v="0"/>
    <x v="51"/>
  </r>
  <r>
    <x v="0"/>
    <x v="218"/>
  </r>
  <r>
    <x v="0"/>
    <x v="207"/>
  </r>
  <r>
    <x v="0"/>
    <x v="72"/>
  </r>
  <r>
    <x v="0"/>
    <x v="220"/>
  </r>
  <r>
    <x v="0"/>
    <x v="44"/>
  </r>
  <r>
    <x v="0"/>
    <x v="38"/>
  </r>
  <r>
    <x v="0"/>
    <x v="58"/>
  </r>
  <r>
    <x v="0"/>
    <x v="9"/>
  </r>
  <r>
    <x v="0"/>
    <x v="221"/>
  </r>
  <r>
    <x v="0"/>
    <x v="14"/>
  </r>
  <r>
    <x v="0"/>
    <x v="11"/>
  </r>
  <r>
    <x v="0"/>
    <x v="222"/>
  </r>
  <r>
    <x v="0"/>
    <x v="67"/>
  </r>
  <r>
    <x v="0"/>
    <x v="85"/>
  </r>
  <r>
    <x v="0"/>
    <x v="42"/>
  </r>
  <r>
    <x v="0"/>
    <x v="83"/>
  </r>
  <r>
    <x v="0"/>
    <x v="223"/>
  </r>
  <r>
    <x v="0"/>
    <x v="214"/>
  </r>
  <r>
    <x v="0"/>
    <x v="70"/>
  </r>
  <r>
    <x v="0"/>
    <x v="224"/>
  </r>
  <r>
    <x v="0"/>
    <x v="170"/>
  </r>
  <r>
    <x v="0"/>
    <x v="225"/>
  </r>
  <r>
    <x v="0"/>
    <x v="5"/>
  </r>
  <r>
    <x v="0"/>
    <x v="29"/>
  </r>
  <r>
    <x v="0"/>
    <x v="38"/>
  </r>
  <r>
    <x v="0"/>
    <x v="226"/>
  </r>
  <r>
    <x v="0"/>
    <x v="173"/>
  </r>
  <r>
    <x v="0"/>
    <x v="16"/>
  </r>
  <r>
    <x v="0"/>
    <x v="85"/>
  </r>
  <r>
    <x v="0"/>
    <x v="73"/>
  </r>
  <r>
    <x v="0"/>
    <x v="227"/>
  </r>
  <r>
    <x v="0"/>
    <x v="5"/>
  </r>
  <r>
    <x v="0"/>
    <x v="33"/>
  </r>
  <r>
    <x v="0"/>
    <x v="54"/>
  </r>
  <r>
    <x v="0"/>
    <x v="228"/>
  </r>
  <r>
    <x v="0"/>
    <x v="15"/>
  </r>
  <r>
    <x v="0"/>
    <x v="195"/>
  </r>
  <r>
    <x v="0"/>
    <x v="229"/>
  </r>
  <r>
    <x v="0"/>
    <x v="132"/>
  </r>
  <r>
    <x v="0"/>
    <x v="122"/>
  </r>
  <r>
    <x v="0"/>
    <x v="42"/>
  </r>
  <r>
    <x v="0"/>
    <x v="230"/>
  </r>
  <r>
    <x v="0"/>
    <x v="231"/>
  </r>
  <r>
    <x v="0"/>
    <x v="102"/>
  </r>
  <r>
    <x v="0"/>
    <x v="232"/>
  </r>
  <r>
    <x v="0"/>
    <x v="233"/>
  </r>
  <r>
    <x v="0"/>
    <x v="170"/>
  </r>
  <r>
    <x v="0"/>
    <x v="207"/>
  </r>
  <r>
    <x v="0"/>
    <x v="83"/>
  </r>
  <r>
    <x v="0"/>
    <x v="74"/>
  </r>
  <r>
    <x v="0"/>
    <x v="234"/>
  </r>
  <r>
    <x v="0"/>
    <x v="228"/>
  </r>
  <r>
    <x v="0"/>
    <x v="235"/>
  </r>
  <r>
    <x v="0"/>
    <x v="64"/>
  </r>
  <r>
    <x v="0"/>
    <x v="42"/>
  </r>
  <r>
    <x v="0"/>
    <x v="195"/>
  </r>
  <r>
    <x v="0"/>
    <x v="236"/>
  </r>
  <r>
    <x v="0"/>
    <x v="102"/>
  </r>
  <r>
    <x v="0"/>
    <x v="237"/>
  </r>
  <r>
    <x v="0"/>
    <x v="16"/>
  </r>
  <r>
    <x v="0"/>
    <x v="238"/>
  </r>
  <r>
    <x v="0"/>
    <x v="48"/>
  </r>
  <r>
    <x v="0"/>
    <x v="62"/>
  </r>
  <r>
    <x v="0"/>
    <x v="51"/>
  </r>
  <r>
    <x v="0"/>
    <x v="41"/>
  </r>
  <r>
    <x v="0"/>
    <x v="239"/>
  </r>
  <r>
    <x v="0"/>
    <x v="240"/>
  </r>
  <r>
    <x v="0"/>
    <x v="241"/>
  </r>
  <r>
    <x v="0"/>
    <x v="242"/>
  </r>
  <r>
    <x v="0"/>
    <x v="90"/>
  </r>
  <r>
    <x v="0"/>
    <x v="147"/>
  </r>
  <r>
    <x v="0"/>
    <x v="172"/>
  </r>
  <r>
    <x v="0"/>
    <x v="243"/>
  </r>
  <r>
    <x v="0"/>
    <x v="102"/>
  </r>
  <r>
    <x v="0"/>
    <x v="189"/>
  </r>
  <r>
    <x v="0"/>
    <x v="21"/>
  </r>
  <r>
    <x v="0"/>
    <x v="7"/>
  </r>
  <r>
    <x v="0"/>
    <x v="85"/>
  </r>
  <r>
    <x v="0"/>
    <x v="58"/>
  </r>
  <r>
    <x v="0"/>
    <x v="233"/>
  </r>
  <r>
    <x v="0"/>
    <x v="11"/>
  </r>
  <r>
    <x v="0"/>
    <x v="67"/>
  </r>
  <r>
    <x v="0"/>
    <x v="243"/>
  </r>
  <r>
    <x v="0"/>
    <x v="244"/>
  </r>
  <r>
    <x v="0"/>
    <x v="174"/>
  </r>
  <r>
    <x v="0"/>
    <x v="52"/>
  </r>
  <r>
    <x v="0"/>
    <x v="20"/>
  </r>
  <r>
    <x v="0"/>
    <x v="245"/>
  </r>
  <r>
    <x v="0"/>
    <x v="137"/>
  </r>
  <r>
    <x v="0"/>
    <x v="246"/>
  </r>
  <r>
    <x v="0"/>
    <x v="30"/>
  </r>
  <r>
    <x v="0"/>
    <x v="35"/>
  </r>
  <r>
    <x v="0"/>
    <x v="211"/>
  </r>
  <r>
    <x v="0"/>
    <x v="243"/>
  </r>
  <r>
    <x v="0"/>
    <x v="247"/>
  </r>
  <r>
    <x v="0"/>
    <x v="248"/>
  </r>
  <r>
    <x v="0"/>
    <x v="43"/>
  </r>
  <r>
    <x v="0"/>
    <x v="57"/>
  </r>
  <r>
    <x v="0"/>
    <x v="152"/>
  </r>
  <r>
    <x v="0"/>
    <x v="123"/>
  </r>
  <r>
    <x v="0"/>
    <x v="197"/>
  </r>
  <r>
    <x v="0"/>
    <x v="75"/>
  </r>
  <r>
    <x v="0"/>
    <x v="249"/>
  </r>
  <r>
    <x v="0"/>
    <x v="132"/>
  </r>
  <r>
    <x v="0"/>
    <x v="233"/>
  </r>
  <r>
    <x v="0"/>
    <x v="250"/>
  </r>
  <r>
    <x v="0"/>
    <x v="233"/>
  </r>
  <r>
    <x v="0"/>
    <x v="251"/>
  </r>
  <r>
    <x v="0"/>
    <x v="252"/>
  </r>
  <r>
    <x v="0"/>
    <x v="253"/>
  </r>
  <r>
    <x v="0"/>
    <x v="254"/>
  </r>
  <r>
    <x v="0"/>
    <x v="83"/>
  </r>
  <r>
    <x v="0"/>
    <x v="132"/>
  </r>
  <r>
    <x v="0"/>
    <x v="47"/>
  </r>
  <r>
    <x v="0"/>
    <x v="203"/>
  </r>
  <r>
    <x v="0"/>
    <x v="14"/>
  </r>
  <r>
    <x v="0"/>
    <x v="69"/>
  </r>
  <r>
    <x v="0"/>
    <x v="36"/>
  </r>
  <r>
    <x v="0"/>
    <x v="123"/>
  </r>
  <r>
    <x v="0"/>
    <x v="170"/>
  </r>
  <r>
    <x v="0"/>
    <x v="0"/>
  </r>
  <r>
    <x v="0"/>
    <x v="181"/>
  </r>
  <r>
    <x v="0"/>
    <x v="39"/>
  </r>
  <r>
    <x v="0"/>
    <x v="152"/>
  </r>
  <r>
    <x v="0"/>
    <x v="33"/>
  </r>
  <r>
    <x v="0"/>
    <x v="218"/>
  </r>
  <r>
    <x v="0"/>
    <x v="255"/>
  </r>
  <r>
    <x v="0"/>
    <x v="256"/>
  </r>
  <r>
    <x v="0"/>
    <x v="32"/>
  </r>
  <r>
    <x v="0"/>
    <x v="257"/>
  </r>
  <r>
    <x v="0"/>
    <x v="223"/>
  </r>
  <r>
    <x v="0"/>
    <x v="133"/>
  </r>
  <r>
    <x v="0"/>
    <x v="194"/>
  </r>
  <r>
    <x v="0"/>
    <x v="132"/>
  </r>
  <r>
    <x v="0"/>
    <x v="206"/>
  </r>
  <r>
    <x v="0"/>
    <x v="19"/>
  </r>
  <r>
    <x v="0"/>
    <x v="152"/>
  </r>
  <r>
    <x v="0"/>
    <x v="258"/>
  </r>
  <r>
    <x v="0"/>
    <x v="9"/>
  </r>
  <r>
    <x v="0"/>
    <x v="20"/>
  </r>
  <r>
    <x v="0"/>
    <x v="42"/>
  </r>
  <r>
    <x v="0"/>
    <x v="47"/>
  </r>
  <r>
    <x v="0"/>
    <x v="48"/>
  </r>
  <r>
    <x v="0"/>
    <x v="259"/>
  </r>
  <r>
    <x v="0"/>
    <x v="47"/>
  </r>
  <r>
    <x v="0"/>
    <x v="138"/>
  </r>
  <r>
    <x v="0"/>
    <x v="19"/>
  </r>
  <r>
    <x v="0"/>
    <x v="31"/>
  </r>
  <r>
    <x v="0"/>
    <x v="23"/>
  </r>
  <r>
    <x v="0"/>
    <x v="136"/>
  </r>
  <r>
    <x v="0"/>
    <x v="51"/>
  </r>
  <r>
    <x v="0"/>
    <x v="58"/>
  </r>
  <r>
    <x v="0"/>
    <x v="54"/>
  </r>
  <r>
    <x v="0"/>
    <x v="60"/>
  </r>
  <r>
    <x v="0"/>
    <x v="123"/>
  </r>
  <r>
    <x v="0"/>
    <x v="52"/>
  </r>
  <r>
    <x v="0"/>
    <x v="213"/>
  </r>
  <r>
    <x v="0"/>
    <x v="63"/>
  </r>
  <r>
    <x v="0"/>
    <x v="175"/>
  </r>
  <r>
    <x v="0"/>
    <x v="152"/>
  </r>
  <r>
    <x v="0"/>
    <x v="55"/>
  </r>
  <r>
    <x v="0"/>
    <x v="260"/>
  </r>
  <r>
    <x v="0"/>
    <x v="76"/>
  </r>
  <r>
    <x v="0"/>
    <x v="138"/>
  </r>
  <r>
    <x v="0"/>
    <x v="261"/>
  </r>
  <r>
    <x v="0"/>
    <x v="259"/>
  </r>
  <r>
    <x v="0"/>
    <x v="31"/>
  </r>
  <r>
    <x v="0"/>
    <x v="262"/>
  </r>
  <r>
    <x v="0"/>
    <x v="45"/>
  </r>
  <r>
    <x v="0"/>
    <x v="71"/>
  </r>
  <r>
    <x v="0"/>
    <x v="72"/>
  </r>
  <r>
    <x v="0"/>
    <x v="10"/>
  </r>
  <r>
    <x v="0"/>
    <x v="75"/>
  </r>
  <r>
    <x v="0"/>
    <x v="263"/>
  </r>
  <r>
    <x v="0"/>
    <x v="20"/>
  </r>
  <r>
    <x v="0"/>
    <x v="264"/>
  </r>
  <r>
    <x v="0"/>
    <x v="265"/>
  </r>
  <r>
    <x v="0"/>
    <x v="266"/>
  </r>
  <r>
    <x v="0"/>
    <x v="267"/>
  </r>
  <r>
    <x v="0"/>
    <x v="217"/>
  </r>
  <r>
    <x v="0"/>
    <x v="45"/>
  </r>
  <r>
    <x v="0"/>
    <x v="268"/>
  </r>
  <r>
    <x v="0"/>
    <x v="9"/>
  </r>
  <r>
    <x v="0"/>
    <x v="16"/>
  </r>
  <r>
    <x v="0"/>
    <x v="38"/>
  </r>
  <r>
    <x v="0"/>
    <x v="47"/>
  </r>
  <r>
    <x v="0"/>
    <x v="36"/>
  </r>
  <r>
    <x v="0"/>
    <x v="251"/>
  </r>
  <r>
    <x v="0"/>
    <x v="119"/>
  </r>
  <r>
    <x v="0"/>
    <x v="152"/>
  </r>
  <r>
    <x v="0"/>
    <x v="173"/>
  </r>
  <r>
    <x v="0"/>
    <x v="269"/>
  </r>
  <r>
    <x v="0"/>
    <x v="264"/>
  </r>
  <r>
    <x v="0"/>
    <x v="188"/>
  </r>
  <r>
    <x v="0"/>
    <x v="270"/>
  </r>
  <r>
    <x v="0"/>
    <x v="271"/>
  </r>
  <r>
    <x v="0"/>
    <x v="258"/>
  </r>
  <r>
    <x v="0"/>
    <x v="169"/>
  </r>
  <r>
    <x v="0"/>
    <x v="25"/>
  </r>
  <r>
    <x v="0"/>
    <x v="76"/>
  </r>
  <r>
    <x v="0"/>
    <x v="272"/>
  </r>
  <r>
    <x v="0"/>
    <x v="69"/>
  </r>
  <r>
    <x v="0"/>
    <x v="10"/>
  </r>
  <r>
    <x v="0"/>
    <x v="62"/>
  </r>
  <r>
    <x v="0"/>
    <x v="193"/>
  </r>
  <r>
    <x v="0"/>
    <x v="47"/>
  </r>
  <r>
    <x v="0"/>
    <x v="57"/>
  </r>
  <r>
    <x v="0"/>
    <x v="131"/>
  </r>
  <r>
    <x v="0"/>
    <x v="188"/>
  </r>
  <r>
    <x v="0"/>
    <x v="140"/>
  </r>
  <r>
    <x v="0"/>
    <x v="71"/>
  </r>
  <r>
    <x v="0"/>
    <x v="183"/>
  </r>
  <r>
    <x v="0"/>
    <x v="69"/>
  </r>
  <r>
    <x v="0"/>
    <x v="273"/>
  </r>
  <r>
    <x v="0"/>
    <x v="106"/>
  </r>
  <r>
    <x v="0"/>
    <x v="36"/>
  </r>
  <r>
    <x v="0"/>
    <x v="148"/>
  </r>
  <r>
    <x v="0"/>
    <x v="3"/>
  </r>
  <r>
    <x v="0"/>
    <x v="20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75"/>
  </r>
  <r>
    <x v="0"/>
    <x v="280"/>
  </r>
  <r>
    <x v="0"/>
    <x v="281"/>
  </r>
  <r>
    <x v="0"/>
    <x v="5"/>
  </r>
  <r>
    <x v="0"/>
    <x v="228"/>
  </r>
  <r>
    <x v="0"/>
    <x v="282"/>
  </r>
  <r>
    <x v="0"/>
    <x v="283"/>
  </r>
  <r>
    <x v="0"/>
    <x v="284"/>
  </r>
  <r>
    <x v="0"/>
    <x v="285"/>
  </r>
  <r>
    <x v="0"/>
    <x v="26"/>
  </r>
  <r>
    <x v="0"/>
    <x v="286"/>
  </r>
  <r>
    <x v="0"/>
    <x v="287"/>
  </r>
  <r>
    <x v="0"/>
    <x v="288"/>
  </r>
  <r>
    <x v="0"/>
    <x v="26"/>
  </r>
  <r>
    <x v="0"/>
    <x v="289"/>
  </r>
  <r>
    <x v="0"/>
    <x v="290"/>
  </r>
  <r>
    <x v="0"/>
    <x v="68"/>
  </r>
  <r>
    <x v="0"/>
    <x v="51"/>
  </r>
  <r>
    <x v="0"/>
    <x v="235"/>
  </r>
  <r>
    <x v="0"/>
    <x v="184"/>
  </r>
  <r>
    <x v="0"/>
    <x v="291"/>
  </r>
  <r>
    <x v="0"/>
    <x v="181"/>
  </r>
  <r>
    <x v="0"/>
    <x v="292"/>
  </r>
  <r>
    <x v="0"/>
    <x v="293"/>
  </r>
  <r>
    <x v="0"/>
    <x v="253"/>
  </r>
  <r>
    <x v="0"/>
    <x v="150"/>
  </r>
  <r>
    <x v="0"/>
    <x v="294"/>
  </r>
  <r>
    <x v="0"/>
    <x v="295"/>
  </r>
  <r>
    <x v="0"/>
    <x v="153"/>
  </r>
  <r>
    <x v="0"/>
    <x v="98"/>
  </r>
  <r>
    <x v="0"/>
    <x v="147"/>
  </r>
  <r>
    <x v="0"/>
    <x v="87"/>
  </r>
  <r>
    <x v="0"/>
    <x v="296"/>
  </r>
  <r>
    <x v="0"/>
    <x v="190"/>
  </r>
  <r>
    <x v="0"/>
    <x v="33"/>
  </r>
  <r>
    <x v="0"/>
    <x v="211"/>
  </r>
  <r>
    <x v="0"/>
    <x v="297"/>
  </r>
  <r>
    <x v="0"/>
    <x v="16"/>
  </r>
  <r>
    <x v="0"/>
    <x v="298"/>
  </r>
  <r>
    <x v="0"/>
    <x v="233"/>
  </r>
  <r>
    <x v="0"/>
    <x v="299"/>
  </r>
  <r>
    <x v="0"/>
    <x v="188"/>
  </r>
  <r>
    <x v="0"/>
    <x v="300"/>
  </r>
  <r>
    <x v="0"/>
    <x v="301"/>
  </r>
  <r>
    <x v="0"/>
    <x v="284"/>
  </r>
  <r>
    <x v="0"/>
    <x v="215"/>
  </r>
  <r>
    <x v="0"/>
    <x v="302"/>
  </r>
  <r>
    <x v="0"/>
    <x v="303"/>
  </r>
  <r>
    <x v="0"/>
    <x v="67"/>
  </r>
  <r>
    <x v="0"/>
    <x v="4"/>
  </r>
  <r>
    <x v="0"/>
    <x v="15"/>
  </r>
  <r>
    <x v="0"/>
    <x v="66"/>
  </r>
  <r>
    <x v="0"/>
    <x v="58"/>
  </r>
  <r>
    <x v="0"/>
    <x v="195"/>
  </r>
  <r>
    <x v="0"/>
    <x v="16"/>
  </r>
  <r>
    <x v="0"/>
    <x v="34"/>
  </r>
  <r>
    <x v="0"/>
    <x v="266"/>
  </r>
  <r>
    <x v="0"/>
    <x v="219"/>
  </r>
  <r>
    <x v="0"/>
    <x v="23"/>
  </r>
  <r>
    <x v="0"/>
    <x v="304"/>
  </r>
  <r>
    <x v="0"/>
    <x v="272"/>
  </r>
  <r>
    <x v="0"/>
    <x v="74"/>
  </r>
  <r>
    <x v="0"/>
    <x v="220"/>
  </r>
  <r>
    <x v="0"/>
    <x v="55"/>
  </r>
  <r>
    <x v="0"/>
    <x v="89"/>
  </r>
  <r>
    <x v="0"/>
    <x v="305"/>
  </r>
  <r>
    <x v="0"/>
    <x v="306"/>
  </r>
  <r>
    <x v="0"/>
    <x v="140"/>
  </r>
  <r>
    <x v="0"/>
    <x v="74"/>
  </r>
  <r>
    <x v="0"/>
    <x v="23"/>
  </r>
  <r>
    <x v="0"/>
    <x v="57"/>
  </r>
  <r>
    <x v="0"/>
    <x v="77"/>
  </r>
  <r>
    <x v="0"/>
    <x v="71"/>
  </r>
  <r>
    <x v="0"/>
    <x v="59"/>
  </r>
  <r>
    <x v="0"/>
    <x v="20"/>
  </r>
  <r>
    <x v="0"/>
    <x v="193"/>
  </r>
  <r>
    <x v="0"/>
    <x v="52"/>
  </r>
  <r>
    <x v="0"/>
    <x v="44"/>
  </r>
  <r>
    <x v="0"/>
    <x v="96"/>
  </r>
  <r>
    <x v="0"/>
    <x v="131"/>
  </r>
  <r>
    <x v="0"/>
    <x v="139"/>
  </r>
  <r>
    <x v="0"/>
    <x v="173"/>
  </r>
  <r>
    <x v="0"/>
    <x v="5"/>
  </r>
  <r>
    <x v="0"/>
    <x v="6"/>
  </r>
  <r>
    <x v="0"/>
    <x v="58"/>
  </r>
  <r>
    <x v="0"/>
    <x v="77"/>
  </r>
  <r>
    <x v="0"/>
    <x v="45"/>
  </r>
  <r>
    <x v="0"/>
    <x v="41"/>
  </r>
  <r>
    <x v="0"/>
    <x v="74"/>
  </r>
  <r>
    <x v="0"/>
    <x v="10"/>
  </r>
  <r>
    <x v="0"/>
    <x v="57"/>
  </r>
  <r>
    <x v="0"/>
    <x v="55"/>
  </r>
  <r>
    <x v="0"/>
    <x v="33"/>
  </r>
  <r>
    <x v="0"/>
    <x v="77"/>
  </r>
  <r>
    <x v="0"/>
    <x v="120"/>
  </r>
  <r>
    <x v="0"/>
    <x v="73"/>
  </r>
  <r>
    <x v="0"/>
    <x v="174"/>
  </r>
  <r>
    <x v="0"/>
    <x v="67"/>
  </r>
  <r>
    <x v="0"/>
    <x v="217"/>
  </r>
  <r>
    <x v="0"/>
    <x v="75"/>
  </r>
  <r>
    <x v="0"/>
    <x v="58"/>
  </r>
  <r>
    <x v="0"/>
    <x v="9"/>
  </r>
  <r>
    <x v="0"/>
    <x v="16"/>
  </r>
  <r>
    <x v="0"/>
    <x v="119"/>
  </r>
  <r>
    <x v="0"/>
    <x v="69"/>
  </r>
  <r>
    <x v="0"/>
    <x v="53"/>
  </r>
  <r>
    <x v="0"/>
    <x v="53"/>
  </r>
  <r>
    <x v="0"/>
    <x v="160"/>
  </r>
  <r>
    <x v="0"/>
    <x v="307"/>
  </r>
  <r>
    <x v="0"/>
    <x v="43"/>
  </r>
  <r>
    <x v="0"/>
    <x v="17"/>
  </r>
  <r>
    <x v="0"/>
    <x v="21"/>
  </r>
  <r>
    <x v="0"/>
    <x v="85"/>
  </r>
  <r>
    <x v="0"/>
    <x v="58"/>
  </r>
  <r>
    <x v="0"/>
    <x v="30"/>
  </r>
  <r>
    <x v="0"/>
    <x v="271"/>
  </r>
  <r>
    <x v="0"/>
    <x v="15"/>
  </r>
  <r>
    <x v="0"/>
    <x v="131"/>
  </r>
  <r>
    <x v="0"/>
    <x v="294"/>
  </r>
  <r>
    <x v="0"/>
    <x v="47"/>
  </r>
  <r>
    <x v="0"/>
    <x v="23"/>
  </r>
  <r>
    <x v="0"/>
    <x v="89"/>
  </r>
  <r>
    <x v="0"/>
    <x v="72"/>
  </r>
  <r>
    <x v="0"/>
    <x v="197"/>
  </r>
  <r>
    <x v="0"/>
    <x v="106"/>
  </r>
  <r>
    <x v="0"/>
    <x v="69"/>
  </r>
  <r>
    <x v="0"/>
    <x v="259"/>
  </r>
  <r>
    <x v="0"/>
    <x v="259"/>
  </r>
  <r>
    <x v="0"/>
    <x v="72"/>
  </r>
  <r>
    <x v="0"/>
    <x v="66"/>
  </r>
  <r>
    <x v="0"/>
    <x v="20"/>
  </r>
  <r>
    <x v="0"/>
    <x v="47"/>
  </r>
  <r>
    <x v="0"/>
    <x v="69"/>
  </r>
  <r>
    <x v="0"/>
    <x v="186"/>
  </r>
  <r>
    <x v="0"/>
    <x v="16"/>
  </r>
  <r>
    <x v="0"/>
    <x v="30"/>
  </r>
  <r>
    <x v="0"/>
    <x v="307"/>
  </r>
  <r>
    <x v="0"/>
    <x v="170"/>
  </r>
  <r>
    <x v="0"/>
    <x v="308"/>
  </r>
  <r>
    <x v="0"/>
    <x v="122"/>
  </r>
  <r>
    <x v="0"/>
    <x v="309"/>
  </r>
  <r>
    <x v="0"/>
    <x v="42"/>
  </r>
  <r>
    <x v="0"/>
    <x v="217"/>
  </r>
  <r>
    <x v="0"/>
    <x v="2"/>
  </r>
  <r>
    <x v="0"/>
    <x v="217"/>
  </r>
  <r>
    <x v="0"/>
    <x v="304"/>
  </r>
  <r>
    <x v="0"/>
    <x v="138"/>
  </r>
  <r>
    <x v="0"/>
    <x v="25"/>
  </r>
  <r>
    <x v="0"/>
    <x v="74"/>
  </r>
  <r>
    <x v="0"/>
    <x v="72"/>
  </r>
  <r>
    <x v="0"/>
    <x v="310"/>
  </r>
  <r>
    <x v="0"/>
    <x v="311"/>
  </r>
  <r>
    <x v="0"/>
    <x v="20"/>
  </r>
  <r>
    <x v="0"/>
    <x v="105"/>
  </r>
  <r>
    <x v="0"/>
    <x v="7"/>
  </r>
  <r>
    <x v="0"/>
    <x v="220"/>
  </r>
  <r>
    <x v="0"/>
    <x v="51"/>
  </r>
  <r>
    <x v="0"/>
    <x v="222"/>
  </r>
  <r>
    <x v="0"/>
    <x v="123"/>
  </r>
  <r>
    <x v="0"/>
    <x v="44"/>
  </r>
  <r>
    <x v="0"/>
    <x v="83"/>
  </r>
  <r>
    <x v="0"/>
    <x v="53"/>
  </r>
  <r>
    <x v="0"/>
    <x v="51"/>
  </r>
  <r>
    <x v="0"/>
    <x v="312"/>
  </r>
  <r>
    <x v="0"/>
    <x v="25"/>
  </r>
  <r>
    <x v="0"/>
    <x v="9"/>
  </r>
  <r>
    <x v="0"/>
    <x v="20"/>
  </r>
  <r>
    <x v="0"/>
    <x v="217"/>
  </r>
  <r>
    <x v="0"/>
    <x v="220"/>
  </r>
  <r>
    <x v="0"/>
    <x v="155"/>
  </r>
  <r>
    <x v="0"/>
    <x v="195"/>
  </r>
  <r>
    <x v="0"/>
    <x v="33"/>
  </r>
  <r>
    <x v="0"/>
    <x v="43"/>
  </r>
  <r>
    <x v="0"/>
    <x v="62"/>
  </r>
  <r>
    <x v="0"/>
    <x v="222"/>
  </r>
  <r>
    <x v="0"/>
    <x v="64"/>
  </r>
  <r>
    <x v="0"/>
    <x v="169"/>
  </r>
  <r>
    <x v="0"/>
    <x v="9"/>
  </r>
  <r>
    <x v="0"/>
    <x v="10"/>
  </r>
  <r>
    <x v="0"/>
    <x v="313"/>
  </r>
  <r>
    <x v="0"/>
    <x v="44"/>
  </r>
  <r>
    <x v="0"/>
    <x v="54"/>
  </r>
  <r>
    <x v="0"/>
    <x v="22"/>
  </r>
  <r>
    <x v="0"/>
    <x v="112"/>
  </r>
  <r>
    <x v="0"/>
    <x v="55"/>
  </r>
  <r>
    <x v="0"/>
    <x v="122"/>
  </r>
  <r>
    <x v="0"/>
    <x v="25"/>
  </r>
  <r>
    <x v="0"/>
    <x v="49"/>
  </r>
  <r>
    <x v="0"/>
    <x v="248"/>
  </r>
  <r>
    <x v="0"/>
    <x v="44"/>
  </r>
  <r>
    <x v="0"/>
    <x v="19"/>
  </r>
  <r>
    <x v="0"/>
    <x v="175"/>
  </r>
  <r>
    <x v="0"/>
    <x v="66"/>
  </r>
  <r>
    <x v="0"/>
    <x v="10"/>
  </r>
  <r>
    <x v="0"/>
    <x v="16"/>
  </r>
  <r>
    <x v="0"/>
    <x v="75"/>
  </r>
  <r>
    <x v="0"/>
    <x v="58"/>
  </r>
  <r>
    <x v="0"/>
    <x v="55"/>
  </r>
  <r>
    <x v="0"/>
    <x v="203"/>
  </r>
  <r>
    <x v="0"/>
    <x v="60"/>
  </r>
  <r>
    <x v="0"/>
    <x v="22"/>
  </r>
  <r>
    <x v="0"/>
    <x v="30"/>
  </r>
  <r>
    <x v="0"/>
    <x v="34"/>
  </r>
  <r>
    <x v="0"/>
    <x v="314"/>
  </r>
  <r>
    <x v="0"/>
    <x v="138"/>
  </r>
  <r>
    <x v="0"/>
    <x v="55"/>
  </r>
  <r>
    <x v="0"/>
    <x v="43"/>
  </r>
  <r>
    <x v="0"/>
    <x v="9"/>
  </r>
  <r>
    <x v="0"/>
    <x v="5"/>
  </r>
  <r>
    <x v="0"/>
    <x v="62"/>
  </r>
  <r>
    <x v="0"/>
    <x v="246"/>
  </r>
  <r>
    <x v="0"/>
    <x v="64"/>
  </r>
  <r>
    <x v="0"/>
    <x v="259"/>
  </r>
  <r>
    <x v="0"/>
    <x v="218"/>
  </r>
  <r>
    <x v="0"/>
    <x v="44"/>
  </r>
  <r>
    <x v="0"/>
    <x v="31"/>
  </r>
  <r>
    <x v="0"/>
    <x v="62"/>
  </r>
  <r>
    <x v="0"/>
    <x v="51"/>
  </r>
  <r>
    <x v="0"/>
    <x v="47"/>
  </r>
  <r>
    <x v="0"/>
    <x v="307"/>
  </r>
  <r>
    <x v="0"/>
    <x v="220"/>
  </r>
  <r>
    <x v="0"/>
    <x v="69"/>
  </r>
  <r>
    <x v="0"/>
    <x v="11"/>
  </r>
  <r>
    <x v="0"/>
    <x v="55"/>
  </r>
  <r>
    <x v="0"/>
    <x v="123"/>
  </r>
  <r>
    <x v="0"/>
    <x v="134"/>
  </r>
  <r>
    <x v="0"/>
    <x v="215"/>
  </r>
  <r>
    <x v="0"/>
    <x v="89"/>
  </r>
  <r>
    <x v="0"/>
    <x v="123"/>
  </r>
  <r>
    <x v="0"/>
    <x v="98"/>
  </r>
  <r>
    <x v="0"/>
    <x v="60"/>
  </r>
  <r>
    <x v="0"/>
    <x v="315"/>
  </r>
  <r>
    <x v="0"/>
    <x v="83"/>
  </r>
  <r>
    <x v="0"/>
    <x v="152"/>
  </r>
  <r>
    <x v="0"/>
    <x v="316"/>
  </r>
  <r>
    <x v="0"/>
    <x v="187"/>
  </r>
  <r>
    <x v="0"/>
    <x v="317"/>
  </r>
  <r>
    <x v="0"/>
    <x v="318"/>
  </r>
  <r>
    <x v="0"/>
    <x v="319"/>
  </r>
  <r>
    <x v="0"/>
    <x v="16"/>
  </r>
  <r>
    <x v="0"/>
    <x v="23"/>
  </r>
  <r>
    <x v="0"/>
    <x v="320"/>
  </r>
  <r>
    <x v="0"/>
    <x v="321"/>
  </r>
  <r>
    <x v="0"/>
    <x v="322"/>
  </r>
  <r>
    <x v="0"/>
    <x v="323"/>
  </r>
  <r>
    <x v="0"/>
    <x v="324"/>
  </r>
  <r>
    <x v="0"/>
    <x v="267"/>
  </r>
  <r>
    <x v="0"/>
    <x v="109"/>
  </r>
  <r>
    <x v="0"/>
    <x v="116"/>
  </r>
  <r>
    <x v="0"/>
    <x v="325"/>
  </r>
  <r>
    <x v="0"/>
    <x v="326"/>
  </r>
  <r>
    <x v="0"/>
    <x v="327"/>
  </r>
  <r>
    <x v="0"/>
    <x v="328"/>
  </r>
  <r>
    <x v="0"/>
    <x v="51"/>
  </r>
  <r>
    <x v="0"/>
    <x v="329"/>
  </r>
  <r>
    <x v="0"/>
    <x v="330"/>
  </r>
  <r>
    <x v="0"/>
    <x v="219"/>
  </r>
  <r>
    <x v="0"/>
    <x v="331"/>
  </r>
  <r>
    <x v="0"/>
    <x v="243"/>
  </r>
  <r>
    <x v="0"/>
    <x v="332"/>
  </r>
  <r>
    <x v="0"/>
    <x v="291"/>
  </r>
  <r>
    <x v="0"/>
    <x v="333"/>
  </r>
  <r>
    <x v="0"/>
    <x v="334"/>
  </r>
  <r>
    <x v="0"/>
    <x v="335"/>
  </r>
  <r>
    <x v="0"/>
    <x v="336"/>
  </r>
  <r>
    <x v="0"/>
    <x v="136"/>
  </r>
  <r>
    <x v="0"/>
    <x v="337"/>
  </r>
  <r>
    <x v="0"/>
    <x v="338"/>
  </r>
  <r>
    <x v="0"/>
    <x v="35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57"/>
  </r>
  <r>
    <x v="0"/>
    <x v="168"/>
  </r>
  <r>
    <x v="0"/>
    <x v="248"/>
  </r>
  <r>
    <x v="0"/>
    <x v="165"/>
  </r>
  <r>
    <x v="0"/>
    <x v="78"/>
  </r>
  <r>
    <x v="0"/>
    <x v="14"/>
  </r>
  <r>
    <x v="0"/>
    <x v="346"/>
  </r>
  <r>
    <x v="0"/>
    <x v="347"/>
  </r>
  <r>
    <x v="0"/>
    <x v="348"/>
  </r>
  <r>
    <x v="0"/>
    <x v="246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231"/>
  </r>
  <r>
    <x v="0"/>
    <x v="187"/>
  </r>
  <r>
    <x v="0"/>
    <x v="156"/>
  </r>
  <r>
    <x v="0"/>
    <x v="356"/>
  </r>
  <r>
    <x v="0"/>
    <x v="203"/>
  </r>
  <r>
    <x v="0"/>
    <x v="357"/>
  </r>
  <r>
    <x v="0"/>
    <x v="358"/>
  </r>
  <r>
    <x v="0"/>
    <x v="359"/>
  </r>
  <r>
    <x v="0"/>
    <x v="1"/>
  </r>
  <r>
    <x v="0"/>
    <x v="214"/>
  </r>
  <r>
    <x v="0"/>
    <x v="360"/>
  </r>
  <r>
    <x v="0"/>
    <x v="249"/>
  </r>
  <r>
    <x v="0"/>
    <x v="361"/>
  </r>
  <r>
    <x v="0"/>
    <x v="140"/>
  </r>
  <r>
    <x v="0"/>
    <x v="249"/>
  </r>
  <r>
    <x v="0"/>
    <x v="362"/>
  </r>
  <r>
    <x v="0"/>
    <x v="363"/>
  </r>
  <r>
    <x v="0"/>
    <x v="364"/>
  </r>
  <r>
    <x v="0"/>
    <x v="365"/>
  </r>
  <r>
    <x v="0"/>
    <x v="159"/>
  </r>
  <r>
    <x v="0"/>
    <x v="189"/>
  </r>
  <r>
    <x v="0"/>
    <x v="138"/>
  </r>
  <r>
    <x v="0"/>
    <x v="211"/>
  </r>
  <r>
    <x v="0"/>
    <x v="180"/>
  </r>
  <r>
    <x v="0"/>
    <x v="366"/>
  </r>
  <r>
    <x v="0"/>
    <x v="40"/>
  </r>
  <r>
    <x v="0"/>
    <x v="37"/>
  </r>
  <r>
    <x v="0"/>
    <x v="367"/>
  </r>
  <r>
    <x v="0"/>
    <x v="368"/>
  </r>
  <r>
    <x v="0"/>
    <x v="369"/>
  </r>
  <r>
    <x v="0"/>
    <x v="241"/>
  </r>
  <r>
    <x v="0"/>
    <x v="370"/>
  </r>
  <r>
    <x v="0"/>
    <x v="371"/>
  </r>
  <r>
    <x v="0"/>
    <x v="262"/>
  </r>
  <r>
    <x v="0"/>
    <x v="372"/>
  </r>
  <r>
    <x v="0"/>
    <x v="21"/>
  </r>
  <r>
    <x v="0"/>
    <x v="373"/>
  </r>
  <r>
    <x v="0"/>
    <x v="374"/>
  </r>
  <r>
    <x v="0"/>
    <x v="375"/>
  </r>
  <r>
    <x v="0"/>
    <x v="236"/>
  </r>
  <r>
    <x v="0"/>
    <x v="376"/>
  </r>
  <r>
    <x v="0"/>
    <x v="2"/>
  </r>
  <r>
    <x v="0"/>
    <x v="377"/>
  </r>
  <r>
    <x v="0"/>
    <x v="72"/>
  </r>
  <r>
    <x v="0"/>
    <x v="378"/>
  </r>
  <r>
    <x v="0"/>
    <x v="379"/>
  </r>
  <r>
    <x v="0"/>
    <x v="71"/>
  </r>
  <r>
    <x v="0"/>
    <x v="73"/>
  </r>
  <r>
    <x v="0"/>
    <x v="228"/>
  </r>
  <r>
    <x v="0"/>
    <x v="40"/>
  </r>
  <r>
    <x v="0"/>
    <x v="380"/>
  </r>
  <r>
    <x v="0"/>
    <x v="381"/>
  </r>
  <r>
    <x v="0"/>
    <x v="382"/>
  </r>
  <r>
    <x v="0"/>
    <x v="383"/>
  </r>
  <r>
    <x v="0"/>
    <x v="311"/>
  </r>
  <r>
    <x v="0"/>
    <x v="384"/>
  </r>
  <r>
    <x v="0"/>
    <x v="385"/>
  </r>
  <r>
    <x v="0"/>
    <x v="91"/>
  </r>
  <r>
    <x v="0"/>
    <x v="53"/>
  </r>
  <r>
    <x v="0"/>
    <x v="386"/>
  </r>
  <r>
    <x v="0"/>
    <x v="123"/>
  </r>
  <r>
    <x v="0"/>
    <x v="155"/>
  </r>
  <r>
    <x v="0"/>
    <x v="44"/>
  </r>
  <r>
    <x v="0"/>
    <x v="20"/>
  </r>
  <r>
    <x v="0"/>
    <x v="67"/>
  </r>
  <r>
    <x v="0"/>
    <x v="174"/>
  </r>
  <r>
    <x v="0"/>
    <x v="2"/>
  </r>
  <r>
    <x v="0"/>
    <x v="20"/>
  </r>
  <r>
    <x v="0"/>
    <x v="11"/>
  </r>
  <r>
    <x v="0"/>
    <x v="85"/>
  </r>
  <r>
    <x v="0"/>
    <x v="298"/>
  </r>
  <r>
    <x v="0"/>
    <x v="314"/>
  </r>
  <r>
    <x v="0"/>
    <x v="155"/>
  </r>
  <r>
    <x v="0"/>
    <x v="23"/>
  </r>
  <r>
    <x v="0"/>
    <x v="387"/>
  </r>
  <r>
    <x v="0"/>
    <x v="19"/>
  </r>
  <r>
    <x v="0"/>
    <x v="25"/>
  </r>
  <r>
    <x v="0"/>
    <x v="44"/>
  </r>
  <r>
    <x v="0"/>
    <x v="58"/>
  </r>
  <r>
    <x v="0"/>
    <x v="258"/>
  </r>
  <r>
    <x v="0"/>
    <x v="74"/>
  </r>
  <r>
    <x v="0"/>
    <x v="34"/>
  </r>
  <r>
    <x v="0"/>
    <x v="44"/>
  </r>
  <r>
    <x v="0"/>
    <x v="226"/>
  </r>
  <r>
    <x v="0"/>
    <x v="77"/>
  </r>
  <r>
    <x v="0"/>
    <x v="207"/>
  </r>
  <r>
    <x v="0"/>
    <x v="34"/>
  </r>
  <r>
    <x v="0"/>
    <x v="6"/>
  </r>
  <r>
    <x v="0"/>
    <x v="248"/>
  </r>
  <r>
    <x v="0"/>
    <x v="222"/>
  </r>
  <r>
    <x v="0"/>
    <x v="44"/>
  </r>
  <r>
    <x v="0"/>
    <x v="70"/>
  </r>
  <r>
    <x v="0"/>
    <x v="220"/>
  </r>
  <r>
    <x v="0"/>
    <x v="307"/>
  </r>
  <r>
    <x v="0"/>
    <x v="267"/>
  </r>
  <r>
    <x v="0"/>
    <x v="17"/>
  </r>
  <r>
    <x v="0"/>
    <x v="266"/>
  </r>
  <r>
    <x v="0"/>
    <x v="2"/>
  </r>
  <r>
    <x v="0"/>
    <x v="57"/>
  </r>
  <r>
    <x v="0"/>
    <x v="19"/>
  </r>
  <r>
    <x v="0"/>
    <x v="50"/>
  </r>
  <r>
    <x v="0"/>
    <x v="62"/>
  </r>
  <r>
    <x v="0"/>
    <x v="6"/>
  </r>
  <r>
    <x v="0"/>
    <x v="34"/>
  </r>
  <r>
    <x v="0"/>
    <x v="174"/>
  </r>
  <r>
    <x v="0"/>
    <x v="27"/>
  </r>
  <r>
    <x v="0"/>
    <x v="58"/>
  </r>
  <r>
    <x v="0"/>
    <x v="22"/>
  </r>
  <r>
    <x v="0"/>
    <x v="148"/>
  </r>
  <r>
    <x v="0"/>
    <x v="63"/>
  </r>
  <r>
    <x v="0"/>
    <x v="10"/>
  </r>
  <r>
    <x v="0"/>
    <x v="5"/>
  </r>
  <r>
    <x v="0"/>
    <x v="62"/>
  </r>
  <r>
    <x v="0"/>
    <x v="217"/>
  </r>
  <r>
    <x v="0"/>
    <x v="258"/>
  </r>
  <r>
    <x v="0"/>
    <x v="55"/>
  </r>
  <r>
    <x v="0"/>
    <x v="26"/>
  </r>
  <r>
    <x v="0"/>
    <x v="44"/>
  </r>
  <r>
    <x v="0"/>
    <x v="388"/>
  </r>
  <r>
    <x v="0"/>
    <x v="64"/>
  </r>
  <r>
    <x v="0"/>
    <x v="76"/>
  </r>
  <r>
    <x v="0"/>
    <x v="28"/>
  </r>
  <r>
    <x v="0"/>
    <x v="389"/>
  </r>
  <r>
    <x v="0"/>
    <x v="390"/>
  </r>
  <r>
    <x v="0"/>
    <x v="151"/>
  </r>
  <r>
    <x v="0"/>
    <x v="391"/>
  </r>
  <r>
    <x v="0"/>
    <x v="392"/>
  </r>
  <r>
    <x v="0"/>
    <x v="393"/>
  </r>
  <r>
    <x v="0"/>
    <x v="394"/>
  </r>
  <r>
    <x v="0"/>
    <x v="96"/>
  </r>
  <r>
    <x v="0"/>
    <x v="395"/>
  </r>
  <r>
    <x v="0"/>
    <x v="20"/>
  </r>
  <r>
    <x v="0"/>
    <x v="396"/>
  </r>
  <r>
    <x v="0"/>
    <x v="397"/>
  </r>
  <r>
    <x v="0"/>
    <x v="398"/>
  </r>
  <r>
    <x v="0"/>
    <x v="226"/>
  </r>
  <r>
    <x v="0"/>
    <x v="274"/>
  </r>
  <r>
    <x v="0"/>
    <x v="399"/>
  </r>
  <r>
    <x v="0"/>
    <x v="400"/>
  </r>
  <r>
    <x v="0"/>
    <x v="130"/>
  </r>
  <r>
    <x v="0"/>
    <x v="40"/>
  </r>
  <r>
    <x v="0"/>
    <x v="33"/>
  </r>
  <r>
    <x v="0"/>
    <x v="401"/>
  </r>
  <r>
    <x v="0"/>
    <x v="123"/>
  </r>
  <r>
    <x v="0"/>
    <x v="188"/>
  </r>
  <r>
    <x v="0"/>
    <x v="74"/>
  </r>
  <r>
    <x v="0"/>
    <x v="69"/>
  </r>
  <r>
    <x v="0"/>
    <x v="63"/>
  </r>
  <r>
    <x v="0"/>
    <x v="54"/>
  </r>
  <r>
    <x v="0"/>
    <x v="41"/>
  </r>
  <r>
    <x v="0"/>
    <x v="387"/>
  </r>
  <r>
    <x v="0"/>
    <x v="138"/>
  </r>
  <r>
    <x v="0"/>
    <x v="237"/>
  </r>
  <r>
    <x v="0"/>
    <x v="29"/>
  </r>
  <r>
    <x v="0"/>
    <x v="54"/>
  </r>
  <r>
    <x v="0"/>
    <x v="51"/>
  </r>
  <r>
    <x v="0"/>
    <x v="25"/>
  </r>
  <r>
    <x v="0"/>
    <x v="172"/>
  </r>
  <r>
    <x v="0"/>
    <x v="228"/>
  </r>
  <r>
    <x v="0"/>
    <x v="10"/>
  </r>
  <r>
    <x v="0"/>
    <x v="50"/>
  </r>
  <r>
    <x v="0"/>
    <x v="402"/>
  </r>
  <r>
    <x v="0"/>
    <x v="195"/>
  </r>
  <r>
    <x v="0"/>
    <x v="61"/>
  </r>
  <r>
    <x v="0"/>
    <x v="403"/>
  </r>
  <r>
    <x v="0"/>
    <x v="404"/>
  </r>
  <r>
    <x v="0"/>
    <x v="279"/>
  </r>
  <r>
    <x v="0"/>
    <x v="405"/>
  </r>
  <r>
    <x v="0"/>
    <x v="265"/>
  </r>
  <r>
    <x v="0"/>
    <x v="359"/>
  </r>
  <r>
    <x v="0"/>
    <x v="146"/>
  </r>
  <r>
    <x v="0"/>
    <x v="406"/>
  </r>
  <r>
    <x v="0"/>
    <x v="407"/>
  </r>
  <r>
    <x v="0"/>
    <x v="408"/>
  </r>
  <r>
    <x v="0"/>
    <x v="33"/>
  </r>
  <r>
    <x v="0"/>
    <x v="267"/>
  </r>
  <r>
    <x v="0"/>
    <x v="319"/>
  </r>
  <r>
    <x v="0"/>
    <x v="409"/>
  </r>
  <r>
    <x v="0"/>
    <x v="1"/>
  </r>
  <r>
    <x v="0"/>
    <x v="353"/>
  </r>
  <r>
    <x v="0"/>
    <x v="83"/>
  </r>
  <r>
    <x v="0"/>
    <x v="410"/>
  </r>
  <r>
    <x v="0"/>
    <x v="411"/>
  </r>
  <r>
    <x v="0"/>
    <x v="412"/>
  </r>
  <r>
    <x v="0"/>
    <x v="116"/>
  </r>
  <r>
    <x v="0"/>
    <x v="413"/>
  </r>
  <r>
    <x v="0"/>
    <x v="7"/>
  </r>
  <r>
    <x v="0"/>
    <x v="414"/>
  </r>
  <r>
    <x v="0"/>
    <x v="120"/>
  </r>
  <r>
    <x v="0"/>
    <x v="366"/>
  </r>
  <r>
    <x v="0"/>
    <x v="415"/>
  </r>
  <r>
    <x v="0"/>
    <x v="416"/>
  </r>
  <r>
    <x v="0"/>
    <x v="417"/>
  </r>
  <r>
    <x v="0"/>
    <x v="82"/>
  </r>
  <r>
    <x v="0"/>
    <x v="418"/>
  </r>
  <r>
    <x v="0"/>
    <x v="189"/>
  </r>
  <r>
    <x v="0"/>
    <x v="123"/>
  </r>
  <r>
    <x v="0"/>
    <x v="39"/>
  </r>
  <r>
    <x v="0"/>
    <x v="219"/>
  </r>
  <r>
    <x v="0"/>
    <x v="181"/>
  </r>
  <r>
    <x v="0"/>
    <x v="82"/>
  </r>
  <r>
    <x v="0"/>
    <x v="419"/>
  </r>
  <r>
    <x v="0"/>
    <x v="308"/>
  </r>
  <r>
    <x v="0"/>
    <x v="65"/>
  </r>
  <r>
    <x v="0"/>
    <x v="420"/>
  </r>
  <r>
    <x v="0"/>
    <x v="57"/>
  </r>
  <r>
    <x v="0"/>
    <x v="421"/>
  </r>
  <r>
    <x v="0"/>
    <x v="422"/>
  </r>
  <r>
    <x v="0"/>
    <x v="421"/>
  </r>
  <r>
    <x v="0"/>
    <x v="423"/>
  </r>
  <r>
    <x v="0"/>
    <x v="424"/>
  </r>
  <r>
    <x v="0"/>
    <x v="425"/>
  </r>
  <r>
    <x v="0"/>
    <x v="426"/>
  </r>
  <r>
    <x v="0"/>
    <x v="267"/>
  </r>
  <r>
    <x v="0"/>
    <x v="207"/>
  </r>
  <r>
    <x v="0"/>
    <x v="1"/>
  </r>
  <r>
    <x v="0"/>
    <x v="11"/>
  </r>
  <r>
    <x v="0"/>
    <x v="427"/>
  </r>
  <r>
    <x v="0"/>
    <x v="310"/>
  </r>
  <r>
    <x v="0"/>
    <x v="58"/>
  </r>
  <r>
    <x v="0"/>
    <x v="416"/>
  </r>
  <r>
    <x v="0"/>
    <x v="220"/>
  </r>
  <r>
    <x v="0"/>
    <x v="8"/>
  </r>
  <r>
    <x v="0"/>
    <x v="53"/>
  </r>
  <r>
    <x v="0"/>
    <x v="197"/>
  </r>
  <r>
    <x v="0"/>
    <x v="1"/>
  </r>
  <r>
    <x v="0"/>
    <x v="25"/>
  </r>
  <r>
    <x v="0"/>
    <x v="428"/>
  </r>
  <r>
    <x v="0"/>
    <x v="20"/>
  </r>
  <r>
    <x v="0"/>
    <x v="20"/>
  </r>
  <r>
    <x v="0"/>
    <x v="60"/>
  </r>
  <r>
    <x v="0"/>
    <x v="68"/>
  </r>
  <r>
    <x v="0"/>
    <x v="67"/>
  </r>
  <r>
    <x v="0"/>
    <x v="74"/>
  </r>
  <r>
    <x v="0"/>
    <x v="272"/>
  </r>
  <r>
    <x v="0"/>
    <x v="69"/>
  </r>
  <r>
    <x v="0"/>
    <x v="98"/>
  </r>
  <r>
    <x v="0"/>
    <x v="10"/>
  </r>
  <r>
    <x v="0"/>
    <x v="429"/>
  </r>
  <r>
    <x v="0"/>
    <x v="25"/>
  </r>
  <r>
    <x v="0"/>
    <x v="63"/>
  </r>
  <r>
    <x v="0"/>
    <x v="235"/>
  </r>
  <r>
    <x v="0"/>
    <x v="238"/>
  </r>
  <r>
    <x v="0"/>
    <x v="243"/>
  </r>
  <r>
    <x v="0"/>
    <x v="106"/>
  </r>
  <r>
    <x v="0"/>
    <x v="147"/>
  </r>
  <r>
    <x v="0"/>
    <x v="188"/>
  </r>
  <r>
    <x v="0"/>
    <x v="11"/>
  </r>
  <r>
    <x v="0"/>
    <x v="430"/>
  </r>
  <r>
    <x v="0"/>
    <x v="307"/>
  </r>
  <r>
    <x v="0"/>
    <x v="431"/>
  </r>
  <r>
    <x v="0"/>
    <x v="193"/>
  </r>
  <r>
    <x v="0"/>
    <x v="1"/>
  </r>
  <r>
    <x v="0"/>
    <x v="306"/>
  </r>
  <r>
    <x v="0"/>
    <x v="123"/>
  </r>
  <r>
    <x v="0"/>
    <x v="31"/>
  </r>
  <r>
    <x v="0"/>
    <x v="432"/>
  </r>
  <r>
    <x v="0"/>
    <x v="19"/>
  </r>
  <r>
    <x v="0"/>
    <x v="410"/>
  </r>
  <r>
    <x v="0"/>
    <x v="89"/>
  </r>
  <r>
    <x v="0"/>
    <x v="30"/>
  </r>
  <r>
    <x v="0"/>
    <x v="433"/>
  </r>
  <r>
    <x v="0"/>
    <x v="395"/>
  </r>
  <r>
    <x v="0"/>
    <x v="309"/>
  </r>
  <r>
    <x v="0"/>
    <x v="410"/>
  </r>
  <r>
    <x v="0"/>
    <x v="434"/>
  </r>
  <r>
    <x v="0"/>
    <x v="435"/>
  </r>
  <r>
    <x v="0"/>
    <x v="214"/>
  </r>
  <r>
    <x v="0"/>
    <x v="186"/>
  </r>
  <r>
    <x v="0"/>
    <x v="160"/>
  </r>
  <r>
    <x v="0"/>
    <x v="436"/>
  </r>
  <r>
    <x v="0"/>
    <x v="112"/>
  </r>
  <r>
    <x v="0"/>
    <x v="237"/>
  </r>
  <r>
    <x v="0"/>
    <x v="437"/>
  </r>
  <r>
    <x v="0"/>
    <x v="438"/>
  </r>
  <r>
    <x v="0"/>
    <x v="251"/>
  </r>
  <r>
    <x v="0"/>
    <x v="439"/>
  </r>
  <r>
    <x v="0"/>
    <x v="440"/>
  </r>
  <r>
    <x v="0"/>
    <x v="42"/>
  </r>
  <r>
    <x v="0"/>
    <x v="226"/>
  </r>
  <r>
    <x v="0"/>
    <x v="102"/>
  </r>
  <r>
    <x v="0"/>
    <x v="142"/>
  </r>
  <r>
    <x v="0"/>
    <x v="172"/>
  </r>
  <r>
    <x v="0"/>
    <x v="138"/>
  </r>
  <r>
    <x v="0"/>
    <x v="310"/>
  </r>
  <r>
    <x v="0"/>
    <x v="143"/>
  </r>
  <r>
    <x v="0"/>
    <x v="41"/>
  </r>
  <r>
    <x v="0"/>
    <x v="186"/>
  </r>
  <r>
    <x v="0"/>
    <x v="194"/>
  </r>
  <r>
    <x v="0"/>
    <x v="38"/>
  </r>
  <r>
    <x v="0"/>
    <x v="186"/>
  </r>
  <r>
    <x v="0"/>
    <x v="441"/>
  </r>
  <r>
    <x v="0"/>
    <x v="134"/>
  </r>
  <r>
    <x v="0"/>
    <x v="442"/>
  </r>
  <r>
    <x v="0"/>
    <x v="32"/>
  </r>
  <r>
    <x v="0"/>
    <x v="48"/>
  </r>
  <r>
    <x v="0"/>
    <x v="226"/>
  </r>
  <r>
    <x v="0"/>
    <x v="11"/>
  </r>
  <r>
    <x v="0"/>
    <x v="68"/>
  </r>
  <r>
    <x v="0"/>
    <x v="53"/>
  </r>
  <r>
    <x v="0"/>
    <x v="47"/>
  </r>
  <r>
    <x v="0"/>
    <x v="68"/>
  </r>
  <r>
    <x v="0"/>
    <x v="6"/>
  </r>
  <r>
    <x v="0"/>
    <x v="5"/>
  </r>
  <r>
    <x v="0"/>
    <x v="17"/>
  </r>
  <r>
    <x v="0"/>
    <x v="57"/>
  </r>
  <r>
    <x v="0"/>
    <x v="193"/>
  </r>
  <r>
    <x v="0"/>
    <x v="5"/>
  </r>
  <r>
    <x v="0"/>
    <x v="44"/>
  </r>
  <r>
    <x v="0"/>
    <x v="75"/>
  </r>
  <r>
    <x v="0"/>
    <x v="155"/>
  </r>
  <r>
    <x v="0"/>
    <x v="14"/>
  </r>
  <r>
    <x v="0"/>
    <x v="1"/>
  </r>
  <r>
    <x v="0"/>
    <x v="38"/>
  </r>
  <r>
    <x v="0"/>
    <x v="22"/>
  </r>
  <r>
    <x v="0"/>
    <x v="187"/>
  </r>
  <r>
    <x v="0"/>
    <x v="20"/>
  </r>
  <r>
    <x v="0"/>
    <x v="10"/>
  </r>
  <r>
    <x v="0"/>
    <x v="217"/>
  </r>
  <r>
    <x v="0"/>
    <x v="14"/>
  </r>
  <r>
    <x v="0"/>
    <x v="195"/>
  </r>
  <r>
    <x v="0"/>
    <x v="44"/>
  </r>
  <r>
    <x v="0"/>
    <x v="71"/>
  </r>
  <r>
    <x v="0"/>
    <x v="11"/>
  </r>
  <r>
    <x v="0"/>
    <x v="38"/>
  </r>
  <r>
    <x v="0"/>
    <x v="73"/>
  </r>
  <r>
    <x v="0"/>
    <x v="74"/>
  </r>
  <r>
    <x v="0"/>
    <x v="443"/>
  </r>
  <r>
    <x v="0"/>
    <x v="70"/>
  </r>
  <r>
    <x v="0"/>
    <x v="259"/>
  </r>
  <r>
    <x v="0"/>
    <x v="73"/>
  </r>
  <r>
    <x v="0"/>
    <x v="66"/>
  </r>
  <r>
    <x v="0"/>
    <x v="9"/>
  </r>
  <r>
    <x v="0"/>
    <x v="241"/>
  </r>
  <r>
    <x v="0"/>
    <x v="60"/>
  </r>
  <r>
    <x v="0"/>
    <x v="444"/>
  </r>
  <r>
    <x v="0"/>
    <x v="74"/>
  </r>
  <r>
    <x v="0"/>
    <x v="55"/>
  </r>
  <r>
    <x v="0"/>
    <x v="68"/>
  </r>
  <r>
    <x v="0"/>
    <x v="134"/>
  </r>
  <r>
    <x v="0"/>
    <x v="51"/>
  </r>
  <r>
    <x v="0"/>
    <x v="26"/>
  </r>
  <r>
    <x v="0"/>
    <x v="75"/>
  </r>
  <r>
    <x v="0"/>
    <x v="228"/>
  </r>
  <r>
    <x v="0"/>
    <x v="53"/>
  </r>
  <r>
    <x v="0"/>
    <x v="42"/>
  </r>
  <r>
    <x v="0"/>
    <x v="65"/>
  </r>
  <r>
    <x v="0"/>
    <x v="305"/>
  </r>
  <r>
    <x v="0"/>
    <x v="25"/>
  </r>
  <r>
    <x v="0"/>
    <x v="76"/>
  </r>
  <r>
    <x v="0"/>
    <x v="304"/>
  </r>
  <r>
    <x v="0"/>
    <x v="220"/>
  </r>
  <r>
    <x v="0"/>
    <x v="445"/>
  </r>
  <r>
    <x v="0"/>
    <x v="197"/>
  </r>
  <r>
    <x v="0"/>
    <x v="74"/>
  </r>
  <r>
    <x v="0"/>
    <x v="258"/>
  </r>
  <r>
    <x v="0"/>
    <x v="62"/>
  </r>
  <r>
    <x v="0"/>
    <x v="62"/>
  </r>
  <r>
    <x v="0"/>
    <x v="7"/>
  </r>
  <r>
    <x v="0"/>
    <x v="42"/>
  </r>
  <r>
    <x v="0"/>
    <x v="71"/>
  </r>
  <r>
    <x v="0"/>
    <x v="169"/>
  </r>
  <r>
    <x v="0"/>
    <x v="77"/>
  </r>
  <r>
    <x v="0"/>
    <x v="77"/>
  </r>
  <r>
    <x v="0"/>
    <x v="3"/>
  </r>
  <r>
    <x v="0"/>
    <x v="66"/>
  </r>
  <r>
    <x v="0"/>
    <x v="59"/>
  </r>
  <r>
    <x v="0"/>
    <x v="65"/>
  </r>
  <r>
    <x v="0"/>
    <x v="186"/>
  </r>
  <r>
    <x v="0"/>
    <x v="2"/>
  </r>
  <r>
    <x v="0"/>
    <x v="69"/>
  </r>
  <r>
    <x v="0"/>
    <x v="17"/>
  </r>
  <r>
    <x v="0"/>
    <x v="59"/>
  </r>
  <r>
    <x v="0"/>
    <x v="20"/>
  </r>
  <r>
    <x v="0"/>
    <x v="64"/>
  </r>
  <r>
    <x v="0"/>
    <x v="269"/>
  </r>
  <r>
    <x v="0"/>
    <x v="446"/>
  </r>
  <r>
    <x v="0"/>
    <x v="123"/>
  </r>
  <r>
    <x v="0"/>
    <x v="279"/>
  </r>
  <r>
    <x v="0"/>
    <x v="447"/>
  </r>
  <r>
    <x v="0"/>
    <x v="448"/>
  </r>
  <r>
    <x v="0"/>
    <x v="346"/>
  </r>
  <r>
    <x v="0"/>
    <x v="449"/>
  </r>
  <r>
    <x v="0"/>
    <x v="450"/>
  </r>
  <r>
    <x v="0"/>
    <x v="451"/>
  </r>
  <r>
    <x v="0"/>
    <x v="452"/>
  </r>
  <r>
    <x v="0"/>
    <x v="300"/>
  </r>
  <r>
    <x v="0"/>
    <x v="33"/>
  </r>
  <r>
    <x v="0"/>
    <x v="61"/>
  </r>
  <r>
    <x v="0"/>
    <x v="387"/>
  </r>
  <r>
    <x v="0"/>
    <x v="136"/>
  </r>
  <r>
    <x v="0"/>
    <x v="170"/>
  </r>
  <r>
    <x v="0"/>
    <x v="89"/>
  </r>
  <r>
    <x v="0"/>
    <x v="28"/>
  </r>
  <r>
    <x v="0"/>
    <x v="453"/>
  </r>
  <r>
    <x v="0"/>
    <x v="454"/>
  </r>
  <r>
    <x v="0"/>
    <x v="132"/>
  </r>
  <r>
    <x v="0"/>
    <x v="85"/>
  </r>
  <r>
    <x v="0"/>
    <x v="455"/>
  </r>
  <r>
    <x v="0"/>
    <x v="47"/>
  </r>
  <r>
    <x v="0"/>
    <x v="123"/>
  </r>
  <r>
    <x v="0"/>
    <x v="43"/>
  </r>
  <r>
    <x v="0"/>
    <x v="64"/>
  </r>
  <r>
    <x v="0"/>
    <x v="61"/>
  </r>
  <r>
    <x v="0"/>
    <x v="75"/>
  </r>
  <r>
    <x v="0"/>
    <x v="162"/>
  </r>
  <r>
    <x v="0"/>
    <x v="259"/>
  </r>
  <r>
    <x v="0"/>
    <x v="456"/>
  </r>
  <r>
    <x v="0"/>
    <x v="20"/>
  </r>
  <r>
    <x v="0"/>
    <x v="82"/>
  </r>
  <r>
    <x v="0"/>
    <x v="123"/>
  </r>
  <r>
    <x v="0"/>
    <x v="55"/>
  </r>
  <r>
    <x v="0"/>
    <x v="25"/>
  </r>
  <r>
    <x v="0"/>
    <x v="72"/>
  </r>
  <r>
    <x v="0"/>
    <x v="50"/>
  </r>
  <r>
    <x v="0"/>
    <x v="65"/>
  </r>
  <r>
    <x v="0"/>
    <x v="134"/>
  </r>
  <r>
    <x v="0"/>
    <x v="66"/>
  </r>
  <r>
    <x v="0"/>
    <x v="193"/>
  </r>
  <r>
    <x v="0"/>
    <x v="67"/>
  </r>
  <r>
    <x v="0"/>
    <x v="181"/>
  </r>
  <r>
    <x v="0"/>
    <x v="59"/>
  </r>
  <r>
    <x v="0"/>
    <x v="33"/>
  </r>
  <r>
    <x v="0"/>
    <x v="220"/>
  </r>
  <r>
    <x v="0"/>
    <x v="40"/>
  </r>
  <r>
    <x v="0"/>
    <x v="457"/>
  </r>
  <r>
    <x v="0"/>
    <x v="458"/>
  </r>
  <r>
    <x v="0"/>
    <x v="459"/>
  </r>
  <r>
    <x v="0"/>
    <x v="460"/>
  </r>
  <r>
    <x v="0"/>
    <x v="188"/>
  </r>
  <r>
    <x v="0"/>
    <x v="210"/>
  </r>
  <r>
    <x v="0"/>
    <x v="461"/>
  </r>
  <r>
    <x v="0"/>
    <x v="110"/>
  </r>
  <r>
    <x v="0"/>
    <x v="462"/>
  </r>
  <r>
    <x v="0"/>
    <x v="463"/>
  </r>
  <r>
    <x v="0"/>
    <x v="156"/>
  </r>
  <r>
    <x v="0"/>
    <x v="270"/>
  </r>
  <r>
    <x v="0"/>
    <x v="50"/>
  </r>
  <r>
    <x v="0"/>
    <x v="196"/>
  </r>
  <r>
    <x v="0"/>
    <x v="289"/>
  </r>
  <r>
    <x v="0"/>
    <x v="445"/>
  </r>
  <r>
    <x v="0"/>
    <x v="253"/>
  </r>
  <r>
    <x v="0"/>
    <x v="464"/>
  </r>
  <r>
    <x v="0"/>
    <x v="106"/>
  </r>
  <r>
    <x v="0"/>
    <x v="422"/>
  </r>
  <r>
    <x v="0"/>
    <x v="465"/>
  </r>
  <r>
    <x v="0"/>
    <x v="392"/>
  </r>
  <r>
    <x v="0"/>
    <x v="23"/>
  </r>
  <r>
    <x v="0"/>
    <x v="324"/>
  </r>
  <r>
    <x v="0"/>
    <x v="77"/>
  </r>
  <r>
    <x v="0"/>
    <x v="86"/>
  </r>
  <r>
    <x v="0"/>
    <x v="46"/>
  </r>
  <r>
    <x v="0"/>
    <x v="410"/>
  </r>
  <r>
    <x v="0"/>
    <x v="466"/>
  </r>
  <r>
    <x v="0"/>
    <x v="6"/>
  </r>
  <r>
    <x v="0"/>
    <x v="467"/>
  </r>
  <r>
    <x v="0"/>
    <x v="41"/>
  </r>
  <r>
    <x v="0"/>
    <x v="248"/>
  </r>
  <r>
    <x v="0"/>
    <x v="57"/>
  </r>
  <r>
    <x v="0"/>
    <x v="33"/>
  </r>
  <r>
    <x v="0"/>
    <x v="59"/>
  </r>
  <r>
    <x v="0"/>
    <x v="42"/>
  </r>
  <r>
    <x v="0"/>
    <x v="52"/>
  </r>
  <r>
    <x v="0"/>
    <x v="126"/>
  </r>
  <r>
    <x v="0"/>
    <x v="132"/>
  </r>
  <r>
    <x v="0"/>
    <x v="44"/>
  </r>
  <r>
    <x v="0"/>
    <x v="9"/>
  </r>
  <r>
    <x v="0"/>
    <x v="54"/>
  </r>
  <r>
    <x v="0"/>
    <x v="36"/>
  </r>
  <r>
    <x v="0"/>
    <x v="33"/>
  </r>
  <r>
    <x v="0"/>
    <x v="54"/>
  </r>
  <r>
    <x v="0"/>
    <x v="188"/>
  </r>
  <r>
    <x v="0"/>
    <x v="311"/>
  </r>
  <r>
    <x v="0"/>
    <x v="9"/>
  </r>
  <r>
    <x v="0"/>
    <x v="64"/>
  </r>
  <r>
    <x v="0"/>
    <x v="214"/>
  </r>
  <r>
    <x v="0"/>
    <x v="213"/>
  </r>
  <r>
    <x v="0"/>
    <x v="194"/>
  </r>
  <r>
    <x v="0"/>
    <x v="152"/>
  </r>
  <r>
    <x v="0"/>
    <x v="62"/>
  </r>
  <r>
    <x v="0"/>
    <x v="217"/>
  </r>
  <r>
    <x v="0"/>
    <x v="233"/>
  </r>
  <r>
    <x v="0"/>
    <x v="23"/>
  </r>
  <r>
    <x v="0"/>
    <x v="59"/>
  </r>
  <r>
    <x v="0"/>
    <x v="228"/>
  </r>
  <r>
    <x v="0"/>
    <x v="271"/>
  </r>
  <r>
    <x v="0"/>
    <x v="50"/>
  </r>
  <r>
    <x v="0"/>
    <x v="64"/>
  </r>
  <r>
    <x v="0"/>
    <x v="7"/>
  </r>
  <r>
    <x v="0"/>
    <x v="52"/>
  </r>
  <r>
    <x v="0"/>
    <x v="174"/>
  </r>
  <r>
    <x v="0"/>
    <x v="83"/>
  </r>
  <r>
    <x v="0"/>
    <x v="31"/>
  </r>
  <r>
    <x v="0"/>
    <x v="25"/>
  </r>
  <r>
    <x v="0"/>
    <x v="39"/>
  </r>
  <r>
    <x v="0"/>
    <x v="51"/>
  </r>
  <r>
    <x v="0"/>
    <x v="310"/>
  </r>
  <r>
    <x v="0"/>
    <x v="193"/>
  </r>
  <r>
    <x v="0"/>
    <x v="9"/>
  </r>
  <r>
    <x v="0"/>
    <x v="2"/>
  </r>
  <r>
    <x v="0"/>
    <x v="214"/>
  </r>
  <r>
    <x v="0"/>
    <x v="25"/>
  </r>
  <r>
    <x v="0"/>
    <x v="41"/>
  </r>
  <r>
    <x v="0"/>
    <x v="13"/>
  </r>
  <r>
    <x v="0"/>
    <x v="10"/>
  </r>
  <r>
    <x v="0"/>
    <x v="23"/>
  </r>
  <r>
    <x v="0"/>
    <x v="164"/>
  </r>
  <r>
    <x v="0"/>
    <x v="228"/>
  </r>
  <r>
    <x v="0"/>
    <x v="220"/>
  </r>
  <r>
    <x v="0"/>
    <x v="47"/>
  </r>
  <r>
    <x v="0"/>
    <x v="187"/>
  </r>
  <r>
    <x v="0"/>
    <x v="2"/>
  </r>
  <r>
    <x v="0"/>
    <x v="64"/>
  </r>
  <r>
    <x v="0"/>
    <x v="271"/>
  </r>
  <r>
    <x v="0"/>
    <x v="220"/>
  </r>
  <r>
    <x v="0"/>
    <x v="64"/>
  </r>
  <r>
    <x v="0"/>
    <x v="218"/>
  </r>
  <r>
    <x v="0"/>
    <x v="152"/>
  </r>
  <r>
    <x v="0"/>
    <x v="444"/>
  </r>
  <r>
    <x v="0"/>
    <x v="311"/>
  </r>
  <r>
    <x v="0"/>
    <x v="244"/>
  </r>
  <r>
    <x v="0"/>
    <x v="73"/>
  </r>
  <r>
    <x v="0"/>
    <x v="267"/>
  </r>
  <r>
    <x v="0"/>
    <x v="456"/>
  </r>
  <r>
    <x v="0"/>
    <x v="123"/>
  </r>
  <r>
    <x v="0"/>
    <x v="64"/>
  </r>
  <r>
    <x v="0"/>
    <x v="54"/>
  </r>
  <r>
    <x v="0"/>
    <x v="58"/>
  </r>
  <r>
    <x v="0"/>
    <x v="85"/>
  </r>
  <r>
    <x v="0"/>
    <x v="172"/>
  </r>
  <r>
    <x v="0"/>
    <x v="44"/>
  </r>
  <r>
    <x v="0"/>
    <x v="218"/>
  </r>
  <r>
    <x v="0"/>
    <x v="77"/>
  </r>
  <r>
    <x v="0"/>
    <x v="70"/>
  </r>
  <r>
    <x v="0"/>
    <x v="69"/>
  </r>
  <r>
    <x v="0"/>
    <x v="155"/>
  </r>
  <r>
    <x v="0"/>
    <x v="58"/>
  </r>
  <r>
    <x v="0"/>
    <x v="20"/>
  </r>
  <r>
    <x v="0"/>
    <x v="51"/>
  </r>
  <r>
    <x v="0"/>
    <x v="52"/>
  </r>
  <r>
    <x v="0"/>
    <x v="9"/>
  </r>
  <r>
    <x v="0"/>
    <x v="15"/>
  </r>
  <r>
    <x v="0"/>
    <x v="184"/>
  </r>
  <r>
    <x v="0"/>
    <x v="70"/>
  </r>
  <r>
    <x v="0"/>
    <x v="120"/>
  </r>
  <r>
    <x v="0"/>
    <x v="26"/>
  </r>
  <r>
    <x v="0"/>
    <x v="5"/>
  </r>
  <r>
    <x v="0"/>
    <x v="57"/>
  </r>
  <r>
    <x v="0"/>
    <x v="100"/>
  </r>
  <r>
    <x v="0"/>
    <x v="68"/>
  </r>
  <r>
    <x v="0"/>
    <x v="57"/>
  </r>
  <r>
    <x v="0"/>
    <x v="51"/>
  </r>
  <r>
    <x v="0"/>
    <x v="45"/>
  </r>
  <r>
    <x v="0"/>
    <x v="106"/>
  </r>
  <r>
    <x v="0"/>
    <x v="25"/>
  </r>
  <r>
    <x v="0"/>
    <x v="195"/>
  </r>
  <r>
    <x v="0"/>
    <x v="38"/>
  </r>
  <r>
    <x v="0"/>
    <x v="67"/>
  </r>
  <r>
    <x v="0"/>
    <x v="54"/>
  </r>
  <r>
    <x v="0"/>
    <x v="164"/>
  </r>
  <r>
    <x v="0"/>
    <x v="197"/>
  </r>
  <r>
    <x v="0"/>
    <x v="468"/>
  </r>
  <r>
    <x v="0"/>
    <x v="402"/>
  </r>
  <r>
    <x v="0"/>
    <x v="102"/>
  </r>
  <r>
    <x v="0"/>
    <x v="66"/>
  </r>
  <r>
    <x v="0"/>
    <x v="212"/>
  </r>
  <r>
    <x v="0"/>
    <x v="33"/>
  </r>
  <r>
    <x v="0"/>
    <x v="469"/>
  </r>
  <r>
    <x v="0"/>
    <x v="74"/>
  </r>
  <r>
    <x v="0"/>
    <x v="271"/>
  </r>
  <r>
    <x v="0"/>
    <x v="31"/>
  </r>
  <r>
    <x v="0"/>
    <x v="19"/>
  </r>
  <r>
    <x v="0"/>
    <x v="197"/>
  </r>
  <r>
    <x v="0"/>
    <x v="417"/>
  </r>
  <r>
    <x v="0"/>
    <x v="392"/>
  </r>
  <r>
    <x v="0"/>
    <x v="226"/>
  </r>
  <r>
    <x v="0"/>
    <x v="470"/>
  </r>
  <r>
    <x v="0"/>
    <x v="9"/>
  </r>
  <r>
    <x v="0"/>
    <x v="22"/>
  </r>
  <r>
    <x v="0"/>
    <x v="471"/>
  </r>
  <r>
    <x v="0"/>
    <x v="193"/>
  </r>
  <r>
    <x v="0"/>
    <x v="57"/>
  </r>
  <r>
    <x v="0"/>
    <x v="472"/>
  </r>
  <r>
    <x v="0"/>
    <x v="105"/>
  </r>
  <r>
    <x v="0"/>
    <x v="164"/>
  </r>
  <r>
    <x v="0"/>
    <x v="9"/>
  </r>
  <r>
    <x v="0"/>
    <x v="55"/>
  </r>
  <r>
    <x v="0"/>
    <x v="120"/>
  </r>
  <r>
    <x v="0"/>
    <x v="41"/>
  </r>
  <r>
    <x v="0"/>
    <x v="20"/>
  </r>
  <r>
    <x v="0"/>
    <x v="155"/>
  </r>
  <r>
    <x v="0"/>
    <x v="307"/>
  </r>
  <r>
    <x v="0"/>
    <x v="473"/>
  </r>
  <r>
    <x v="0"/>
    <x v="222"/>
  </r>
  <r>
    <x v="0"/>
    <x v="17"/>
  </r>
  <r>
    <x v="0"/>
    <x v="170"/>
  </r>
  <r>
    <x v="0"/>
    <x v="14"/>
  </r>
  <r>
    <x v="0"/>
    <x v="312"/>
  </r>
  <r>
    <x v="0"/>
    <x v="195"/>
  </r>
  <r>
    <x v="0"/>
    <x v="243"/>
  </r>
  <r>
    <x v="0"/>
    <x v="85"/>
  </r>
  <r>
    <x v="0"/>
    <x v="244"/>
  </r>
  <r>
    <x v="0"/>
    <x v="0"/>
  </r>
  <r>
    <x v="0"/>
    <x v="98"/>
  </r>
  <r>
    <x v="0"/>
    <x v="20"/>
  </r>
  <r>
    <x v="0"/>
    <x v="474"/>
  </r>
  <r>
    <x v="0"/>
    <x v="207"/>
  </r>
  <r>
    <x v="0"/>
    <x v="475"/>
  </r>
  <r>
    <x v="0"/>
    <x v="14"/>
  </r>
  <r>
    <x v="0"/>
    <x v="60"/>
  </r>
  <r>
    <x v="0"/>
    <x v="20"/>
  </r>
  <r>
    <x v="0"/>
    <x v="23"/>
  </r>
  <r>
    <x v="0"/>
    <x v="476"/>
  </r>
  <r>
    <x v="0"/>
    <x v="477"/>
  </r>
  <r>
    <x v="0"/>
    <x v="288"/>
  </r>
  <r>
    <x v="0"/>
    <x v="58"/>
  </r>
  <r>
    <x v="0"/>
    <x v="74"/>
  </r>
  <r>
    <x v="0"/>
    <x v="153"/>
  </r>
  <r>
    <x v="0"/>
    <x v="259"/>
  </r>
  <r>
    <x v="0"/>
    <x v="187"/>
  </r>
  <r>
    <x v="0"/>
    <x v="77"/>
  </r>
  <r>
    <x v="0"/>
    <x v="120"/>
  </r>
  <r>
    <x v="0"/>
    <x v="216"/>
  </r>
  <r>
    <x v="0"/>
    <x v="31"/>
  </r>
  <r>
    <x v="0"/>
    <x v="6"/>
  </r>
  <r>
    <x v="0"/>
    <x v="9"/>
  </r>
  <r>
    <x v="0"/>
    <x v="5"/>
  </r>
  <r>
    <x v="0"/>
    <x v="218"/>
  </r>
  <r>
    <x v="0"/>
    <x v="172"/>
  </r>
  <r>
    <x v="0"/>
    <x v="478"/>
  </r>
  <r>
    <x v="0"/>
    <x v="7"/>
  </r>
  <r>
    <x v="0"/>
    <x v="20"/>
  </r>
  <r>
    <x v="0"/>
    <x v="193"/>
  </r>
  <r>
    <x v="0"/>
    <x v="69"/>
  </r>
  <r>
    <x v="0"/>
    <x v="186"/>
  </r>
  <r>
    <x v="0"/>
    <x v="190"/>
  </r>
  <r>
    <x v="0"/>
    <x v="237"/>
  </r>
  <r>
    <x v="0"/>
    <x v="167"/>
  </r>
  <r>
    <x v="0"/>
    <x v="30"/>
  </r>
  <r>
    <x v="0"/>
    <x v="14"/>
  </r>
  <r>
    <x v="0"/>
    <x v="50"/>
  </r>
  <r>
    <x v="0"/>
    <x v="47"/>
  </r>
  <r>
    <x v="0"/>
    <x v="7"/>
  </r>
  <r>
    <x v="0"/>
    <x v="132"/>
  </r>
  <r>
    <x v="0"/>
    <x v="258"/>
  </r>
  <r>
    <x v="0"/>
    <x v="387"/>
  </r>
  <r>
    <x v="0"/>
    <x v="26"/>
  </r>
  <r>
    <x v="0"/>
    <x v="64"/>
  </r>
  <r>
    <x v="0"/>
    <x v="479"/>
  </r>
  <r>
    <x v="0"/>
    <x v="155"/>
  </r>
  <r>
    <x v="0"/>
    <x v="42"/>
  </r>
  <r>
    <x v="0"/>
    <x v="131"/>
  </r>
  <r>
    <x v="0"/>
    <x v="26"/>
  </r>
  <r>
    <x v="0"/>
    <x v="27"/>
  </r>
  <r>
    <x v="0"/>
    <x v="60"/>
  </r>
  <r>
    <x v="0"/>
    <x v="132"/>
  </r>
  <r>
    <x v="0"/>
    <x v="23"/>
  </r>
  <r>
    <x v="0"/>
    <x v="65"/>
  </r>
  <r>
    <x v="0"/>
    <x v="155"/>
  </r>
  <r>
    <x v="0"/>
    <x v="13"/>
  </r>
  <r>
    <x v="0"/>
    <x v="76"/>
  </r>
  <r>
    <x v="0"/>
    <x v="85"/>
  </r>
  <r>
    <x v="0"/>
    <x v="43"/>
  </r>
  <r>
    <x v="0"/>
    <x v="41"/>
  </r>
  <r>
    <x v="0"/>
    <x v="269"/>
  </r>
  <r>
    <x v="0"/>
    <x v="32"/>
  </r>
  <r>
    <x v="0"/>
    <x v="67"/>
  </r>
  <r>
    <x v="0"/>
    <x v="54"/>
  </r>
  <r>
    <x v="0"/>
    <x v="16"/>
  </r>
  <r>
    <x v="0"/>
    <x v="128"/>
  </r>
  <r>
    <x v="0"/>
    <x v="131"/>
  </r>
  <r>
    <x v="0"/>
    <x v="312"/>
  </r>
  <r>
    <x v="0"/>
    <x v="65"/>
  </r>
  <r>
    <x v="0"/>
    <x v="480"/>
  </r>
  <r>
    <x v="0"/>
    <x v="214"/>
  </r>
  <r>
    <x v="0"/>
    <x v="5"/>
  </r>
  <r>
    <x v="0"/>
    <x v="226"/>
  </r>
  <r>
    <x v="0"/>
    <x v="169"/>
  </r>
  <r>
    <x v="0"/>
    <x v="2"/>
  </r>
  <r>
    <x v="0"/>
    <x v="193"/>
  </r>
  <r>
    <x v="0"/>
    <x v="183"/>
  </r>
  <r>
    <x v="0"/>
    <x v="46"/>
  </r>
  <r>
    <x v="0"/>
    <x v="197"/>
  </r>
  <r>
    <x v="0"/>
    <x v="106"/>
  </r>
  <r>
    <x v="0"/>
    <x v="82"/>
  </r>
  <r>
    <x v="0"/>
    <x v="132"/>
  </r>
  <r>
    <x v="0"/>
    <x v="481"/>
  </r>
  <r>
    <x v="0"/>
    <x v="70"/>
  </r>
  <r>
    <x v="0"/>
    <x v="64"/>
  </r>
  <r>
    <x v="0"/>
    <x v="195"/>
  </r>
  <r>
    <x v="0"/>
    <x v="77"/>
  </r>
  <r>
    <x v="0"/>
    <x v="80"/>
  </r>
  <r>
    <x v="0"/>
    <x v="77"/>
  </r>
  <r>
    <x v="0"/>
    <x v="33"/>
  </r>
  <r>
    <x v="0"/>
    <x v="55"/>
  </r>
  <r>
    <x v="0"/>
    <x v="42"/>
  </r>
  <r>
    <x v="0"/>
    <x v="226"/>
  </r>
  <r>
    <x v="0"/>
    <x v="308"/>
  </r>
  <r>
    <x v="0"/>
    <x v="215"/>
  </r>
  <r>
    <x v="0"/>
    <x v="289"/>
  </r>
  <r>
    <x v="0"/>
    <x v="1"/>
  </r>
  <r>
    <x v="0"/>
    <x v="193"/>
  </r>
  <r>
    <x v="0"/>
    <x v="69"/>
  </r>
  <r>
    <x v="0"/>
    <x v="147"/>
  </r>
  <r>
    <x v="0"/>
    <x v="246"/>
  </r>
  <r>
    <x v="0"/>
    <x v="26"/>
  </r>
  <r>
    <x v="0"/>
    <x v="50"/>
  </r>
  <r>
    <x v="0"/>
    <x v="482"/>
  </r>
  <r>
    <x v="0"/>
    <x v="180"/>
  </r>
  <r>
    <x v="0"/>
    <x v="7"/>
  </r>
  <r>
    <x v="0"/>
    <x v="432"/>
  </r>
  <r>
    <x v="0"/>
    <x v="96"/>
  </r>
  <r>
    <x v="0"/>
    <x v="478"/>
  </r>
  <r>
    <x v="0"/>
    <x v="9"/>
  </r>
  <r>
    <x v="0"/>
    <x v="123"/>
  </r>
  <r>
    <x v="0"/>
    <x v="226"/>
  </r>
  <r>
    <x v="0"/>
    <x v="143"/>
  </r>
  <r>
    <x v="0"/>
    <x v="59"/>
  </r>
  <r>
    <x v="0"/>
    <x v="253"/>
  </r>
  <r>
    <x v="0"/>
    <x v="14"/>
  </r>
  <r>
    <x v="0"/>
    <x v="11"/>
  </r>
  <r>
    <x v="0"/>
    <x v="164"/>
  </r>
  <r>
    <x v="0"/>
    <x v="188"/>
  </r>
  <r>
    <x v="0"/>
    <x v="72"/>
  </r>
  <r>
    <x v="0"/>
    <x v="169"/>
  </r>
  <r>
    <x v="0"/>
    <x v="32"/>
  </r>
  <r>
    <x v="0"/>
    <x v="72"/>
  </r>
  <r>
    <x v="0"/>
    <x v="258"/>
  </r>
  <r>
    <x v="0"/>
    <x v="410"/>
  </r>
  <r>
    <x v="0"/>
    <x v="429"/>
  </r>
  <r>
    <x v="0"/>
    <x v="259"/>
  </r>
  <r>
    <x v="0"/>
    <x v="16"/>
  </r>
  <r>
    <x v="0"/>
    <x v="195"/>
  </r>
  <r>
    <x v="0"/>
    <x v="13"/>
  </r>
  <r>
    <x v="0"/>
    <x v="98"/>
  </r>
  <r>
    <x v="0"/>
    <x v="64"/>
  </r>
  <r>
    <x v="0"/>
    <x v="162"/>
  </r>
  <r>
    <x v="0"/>
    <x v="8"/>
  </r>
  <r>
    <x v="0"/>
    <x v="61"/>
  </r>
  <r>
    <x v="0"/>
    <x v="61"/>
  </r>
  <r>
    <x v="0"/>
    <x v="69"/>
  </r>
  <r>
    <x v="0"/>
    <x v="258"/>
  </r>
  <r>
    <x v="0"/>
    <x v="195"/>
  </r>
  <r>
    <x v="0"/>
    <x v="5"/>
  </r>
  <r>
    <x v="0"/>
    <x v="177"/>
  </r>
  <r>
    <x v="0"/>
    <x v="5"/>
  </r>
  <r>
    <x v="0"/>
    <x v="41"/>
  </r>
  <r>
    <x v="0"/>
    <x v="75"/>
  </r>
  <r>
    <x v="0"/>
    <x v="231"/>
  </r>
  <r>
    <x v="0"/>
    <x v="69"/>
  </r>
  <r>
    <x v="0"/>
    <x v="427"/>
  </r>
  <r>
    <x v="0"/>
    <x v="20"/>
  </r>
  <r>
    <x v="0"/>
    <x v="387"/>
  </r>
  <r>
    <x v="0"/>
    <x v="25"/>
  </r>
  <r>
    <x v="0"/>
    <x v="41"/>
  </r>
  <r>
    <x v="0"/>
    <x v="100"/>
  </r>
  <r>
    <x v="0"/>
    <x v="54"/>
  </r>
  <r>
    <x v="0"/>
    <x v="74"/>
  </r>
  <r>
    <x v="0"/>
    <x v="5"/>
  </r>
  <r>
    <x v="0"/>
    <x v="34"/>
  </r>
  <r>
    <x v="0"/>
    <x v="387"/>
  </r>
  <r>
    <x v="0"/>
    <x v="258"/>
  </r>
  <r>
    <x v="0"/>
    <x v="96"/>
  </r>
  <r>
    <x v="0"/>
    <x v="16"/>
  </r>
  <r>
    <x v="0"/>
    <x v="123"/>
  </r>
  <r>
    <x v="0"/>
    <x v="2"/>
  </r>
  <r>
    <x v="0"/>
    <x v="471"/>
  </r>
  <r>
    <x v="0"/>
    <x v="9"/>
  </r>
  <r>
    <x v="0"/>
    <x v="218"/>
  </r>
  <r>
    <x v="0"/>
    <x v="9"/>
  </r>
  <r>
    <x v="0"/>
    <x v="7"/>
  </r>
  <r>
    <x v="0"/>
    <x v="152"/>
  </r>
  <r>
    <x v="0"/>
    <x v="152"/>
  </r>
  <r>
    <x v="0"/>
    <x v="43"/>
  </r>
  <r>
    <x v="0"/>
    <x v="14"/>
  </r>
  <r>
    <x v="0"/>
    <x v="60"/>
  </r>
  <r>
    <x v="0"/>
    <x v="6"/>
  </r>
  <r>
    <x v="0"/>
    <x v="30"/>
  </r>
  <r>
    <x v="0"/>
    <x v="309"/>
  </r>
  <r>
    <x v="0"/>
    <x v="59"/>
  </r>
  <r>
    <x v="0"/>
    <x v="58"/>
  </r>
  <r>
    <x v="0"/>
    <x v="38"/>
  </r>
  <r>
    <x v="0"/>
    <x v="44"/>
  </r>
  <r>
    <x v="0"/>
    <x v="41"/>
  </r>
  <r>
    <x v="0"/>
    <x v="23"/>
  </r>
  <r>
    <x v="0"/>
    <x v="72"/>
  </r>
  <r>
    <x v="0"/>
    <x v="73"/>
  </r>
  <r>
    <x v="0"/>
    <x v="41"/>
  </r>
  <r>
    <x v="0"/>
    <x v="7"/>
  </r>
  <r>
    <x v="0"/>
    <x v="51"/>
  </r>
  <r>
    <x v="0"/>
    <x v="172"/>
  </r>
  <r>
    <x v="0"/>
    <x v="55"/>
  </r>
  <r>
    <x v="0"/>
    <x v="50"/>
  </r>
  <r>
    <x v="0"/>
    <x v="71"/>
  </r>
  <r>
    <x v="0"/>
    <x v="174"/>
  </r>
  <r>
    <x v="0"/>
    <x v="102"/>
  </r>
  <r>
    <x v="0"/>
    <x v="67"/>
  </r>
  <r>
    <x v="0"/>
    <x v="258"/>
  </r>
  <r>
    <x v="0"/>
    <x v="172"/>
  </r>
  <r>
    <x v="0"/>
    <x v="69"/>
  </r>
  <r>
    <x v="0"/>
    <x v="272"/>
  </r>
  <r>
    <x v="0"/>
    <x v="5"/>
  </r>
  <r>
    <x v="0"/>
    <x v="44"/>
  </r>
  <r>
    <x v="0"/>
    <x v="33"/>
  </r>
  <r>
    <x v="0"/>
    <x v="76"/>
  </r>
  <r>
    <x v="0"/>
    <x v="23"/>
  </r>
  <r>
    <x v="0"/>
    <x v="222"/>
  </r>
  <r>
    <x v="0"/>
    <x v="62"/>
  </r>
  <r>
    <x v="0"/>
    <x v="59"/>
  </r>
  <r>
    <x v="0"/>
    <x v="19"/>
  </r>
  <r>
    <x v="0"/>
    <x v="1"/>
  </r>
  <r>
    <x v="0"/>
    <x v="25"/>
  </r>
  <r>
    <x v="0"/>
    <x v="13"/>
  </r>
  <r>
    <x v="0"/>
    <x v="218"/>
  </r>
  <r>
    <x v="0"/>
    <x v="16"/>
  </r>
  <r>
    <x v="0"/>
    <x v="34"/>
  </r>
  <r>
    <x v="0"/>
    <x v="155"/>
  </r>
  <r>
    <x v="0"/>
    <x v="41"/>
  </r>
  <r>
    <x v="0"/>
    <x v="74"/>
  </r>
  <r>
    <x v="0"/>
    <x v="64"/>
  </r>
  <r>
    <x v="0"/>
    <x v="351"/>
  </r>
  <r>
    <x v="0"/>
    <x v="23"/>
  </r>
  <r>
    <x v="0"/>
    <x v="387"/>
  </r>
  <r>
    <x v="0"/>
    <x v="32"/>
  </r>
  <r>
    <x v="0"/>
    <x v="9"/>
  </r>
  <r>
    <x v="0"/>
    <x v="55"/>
  </r>
  <r>
    <x v="0"/>
    <x v="387"/>
  </r>
  <r>
    <x v="0"/>
    <x v="311"/>
  </r>
  <r>
    <x v="0"/>
    <x v="59"/>
  </r>
  <r>
    <x v="0"/>
    <x v="195"/>
  </r>
  <r>
    <x v="0"/>
    <x v="23"/>
  </r>
  <r>
    <x v="0"/>
    <x v="218"/>
  </r>
  <r>
    <x v="0"/>
    <x v="55"/>
  </r>
  <r>
    <x v="0"/>
    <x v="172"/>
  </r>
  <r>
    <x v="0"/>
    <x v="74"/>
  </r>
  <r>
    <x v="0"/>
    <x v="195"/>
  </r>
  <r>
    <x v="0"/>
    <x v="47"/>
  </r>
  <r>
    <x v="0"/>
    <x v="57"/>
  </r>
  <r>
    <x v="0"/>
    <x v="10"/>
  </r>
  <r>
    <x v="0"/>
    <x v="89"/>
  </r>
  <r>
    <x v="0"/>
    <x v="64"/>
  </r>
  <r>
    <x v="0"/>
    <x v="44"/>
  </r>
  <r>
    <x v="0"/>
    <x v="33"/>
  </r>
  <r>
    <x v="0"/>
    <x v="53"/>
  </r>
  <r>
    <x v="0"/>
    <x v="67"/>
  </r>
  <r>
    <x v="0"/>
    <x v="195"/>
  </r>
  <r>
    <x v="0"/>
    <x v="31"/>
  </r>
  <r>
    <x v="0"/>
    <x v="41"/>
  </r>
  <r>
    <x v="0"/>
    <x v="14"/>
  </r>
  <r>
    <x v="0"/>
    <x v="2"/>
  </r>
  <r>
    <x v="0"/>
    <x v="43"/>
  </r>
  <r>
    <x v="0"/>
    <x v="85"/>
  </r>
  <r>
    <x v="0"/>
    <x v="19"/>
  </r>
  <r>
    <x v="0"/>
    <x v="59"/>
  </r>
  <r>
    <x v="0"/>
    <x v="8"/>
  </r>
  <r>
    <x v="0"/>
    <x v="34"/>
  </r>
  <r>
    <x v="0"/>
    <x v="74"/>
  </r>
  <r>
    <x v="0"/>
    <x v="44"/>
  </r>
  <r>
    <x v="0"/>
    <x v="33"/>
  </r>
  <r>
    <x v="0"/>
    <x v="54"/>
  </r>
  <r>
    <x v="0"/>
    <x v="71"/>
  </r>
  <r>
    <x v="0"/>
    <x v="67"/>
  </r>
  <r>
    <x v="0"/>
    <x v="238"/>
  </r>
  <r>
    <x v="0"/>
    <x v="36"/>
  </r>
  <r>
    <x v="0"/>
    <x v="101"/>
  </r>
  <r>
    <x v="0"/>
    <x v="57"/>
  </r>
  <r>
    <x v="0"/>
    <x v="311"/>
  </r>
  <r>
    <x v="0"/>
    <x v="57"/>
  </r>
  <r>
    <x v="0"/>
    <x v="100"/>
  </r>
  <r>
    <x v="0"/>
    <x v="186"/>
  </r>
  <r>
    <x v="0"/>
    <x v="59"/>
  </r>
  <r>
    <x v="0"/>
    <x v="64"/>
  </r>
  <r>
    <x v="0"/>
    <x v="222"/>
  </r>
  <r>
    <x v="0"/>
    <x v="76"/>
  </r>
  <r>
    <x v="0"/>
    <x v="55"/>
  </r>
  <r>
    <x v="0"/>
    <x v="25"/>
  </r>
  <r>
    <x v="0"/>
    <x v="34"/>
  </r>
  <r>
    <x v="0"/>
    <x v="172"/>
  </r>
  <r>
    <x v="0"/>
    <x v="195"/>
  </r>
  <r>
    <x v="0"/>
    <x v="43"/>
  </r>
  <r>
    <x v="0"/>
    <x v="66"/>
  </r>
  <r>
    <x v="0"/>
    <x v="67"/>
  </r>
  <r>
    <x v="0"/>
    <x v="69"/>
  </r>
  <r>
    <x v="0"/>
    <x v="15"/>
  </r>
  <r>
    <x v="0"/>
    <x v="67"/>
  </r>
  <r>
    <x v="0"/>
    <x v="73"/>
  </r>
  <r>
    <x v="0"/>
    <x v="228"/>
  </r>
  <r>
    <x v="0"/>
    <x v="193"/>
  </r>
  <r>
    <x v="0"/>
    <x v="45"/>
  </r>
  <r>
    <x v="0"/>
    <x v="60"/>
  </r>
  <r>
    <x v="0"/>
    <x v="13"/>
  </r>
  <r>
    <x v="0"/>
    <x v="8"/>
  </r>
  <r>
    <x v="0"/>
    <x v="387"/>
  </r>
  <r>
    <x v="0"/>
    <x v="64"/>
  </r>
  <r>
    <x v="0"/>
    <x v="259"/>
  </r>
  <r>
    <x v="0"/>
    <x v="26"/>
  </r>
  <r>
    <x v="0"/>
    <x v="119"/>
  </r>
  <r>
    <x v="0"/>
    <x v="10"/>
  </r>
  <r>
    <x v="0"/>
    <x v="77"/>
  </r>
  <r>
    <x v="0"/>
    <x v="17"/>
  </r>
  <r>
    <x v="0"/>
    <x v="25"/>
  </r>
  <r>
    <x v="0"/>
    <x v="59"/>
  </r>
  <r>
    <x v="0"/>
    <x v="131"/>
  </r>
  <r>
    <x v="0"/>
    <x v="68"/>
  </r>
  <r>
    <x v="0"/>
    <x v="22"/>
  </r>
  <r>
    <x v="0"/>
    <x v="43"/>
  </r>
  <r>
    <x v="0"/>
    <x v="9"/>
  </r>
  <r>
    <x v="0"/>
    <x v="152"/>
  </r>
  <r>
    <x v="0"/>
    <x v="20"/>
  </r>
  <r>
    <x v="0"/>
    <x v="25"/>
  </r>
  <r>
    <x v="0"/>
    <x v="43"/>
  </r>
  <r>
    <x v="0"/>
    <x v="9"/>
  </r>
  <r>
    <x v="0"/>
    <x v="70"/>
  </r>
  <r>
    <x v="0"/>
    <x v="38"/>
  </r>
  <r>
    <x v="0"/>
    <x v="77"/>
  </r>
  <r>
    <x v="0"/>
    <x v="25"/>
  </r>
  <r>
    <x v="0"/>
    <x v="64"/>
  </r>
  <r>
    <x v="0"/>
    <x v="50"/>
  </r>
  <r>
    <x v="0"/>
    <x v="38"/>
  </r>
  <r>
    <x v="0"/>
    <x v="155"/>
  </r>
  <r>
    <x v="0"/>
    <x v="74"/>
  </r>
  <r>
    <x v="0"/>
    <x v="17"/>
  </r>
  <r>
    <x v="0"/>
    <x v="10"/>
  </r>
  <r>
    <x v="0"/>
    <x v="8"/>
  </r>
  <r>
    <x v="0"/>
    <x v="57"/>
  </r>
  <r>
    <x v="0"/>
    <x v="315"/>
  </r>
  <r>
    <x v="0"/>
    <x v="271"/>
  </r>
  <r>
    <x v="0"/>
    <x v="17"/>
  </r>
  <r>
    <x v="0"/>
    <x v="42"/>
  </r>
  <r>
    <x v="0"/>
    <x v="5"/>
  </r>
  <r>
    <x v="0"/>
    <x v="57"/>
  </r>
  <r>
    <x v="0"/>
    <x v="258"/>
  </r>
  <r>
    <x v="0"/>
    <x v="172"/>
  </r>
  <r>
    <x v="0"/>
    <x v="195"/>
  </r>
  <r>
    <x v="0"/>
    <x v="23"/>
  </r>
  <r>
    <x v="0"/>
    <x v="51"/>
  </r>
  <r>
    <x v="0"/>
    <x v="70"/>
  </r>
  <r>
    <x v="0"/>
    <x v="57"/>
  </r>
  <r>
    <x v="0"/>
    <x v="244"/>
  </r>
  <r>
    <x v="0"/>
    <x v="70"/>
  </r>
  <r>
    <x v="0"/>
    <x v="7"/>
  </r>
  <r>
    <x v="0"/>
    <x v="66"/>
  </r>
  <r>
    <x v="0"/>
    <x v="62"/>
  </r>
  <r>
    <x v="0"/>
    <x v="187"/>
  </r>
  <r>
    <x v="0"/>
    <x v="134"/>
  </r>
  <r>
    <x v="0"/>
    <x v="173"/>
  </r>
  <r>
    <x v="0"/>
    <x v="34"/>
  </r>
  <r>
    <x v="0"/>
    <x v="195"/>
  </r>
  <r>
    <x v="0"/>
    <x v="66"/>
  </r>
  <r>
    <x v="0"/>
    <x v="36"/>
  </r>
  <r>
    <x v="0"/>
    <x v="60"/>
  </r>
  <r>
    <x v="0"/>
    <x v="387"/>
  </r>
  <r>
    <x v="0"/>
    <x v="74"/>
  </r>
  <r>
    <x v="0"/>
    <x v="73"/>
  </r>
  <r>
    <x v="0"/>
    <x v="2"/>
  </r>
  <r>
    <x v="0"/>
    <x v="60"/>
  </r>
  <r>
    <x v="0"/>
    <x v="62"/>
  </r>
  <r>
    <x v="0"/>
    <x v="387"/>
  </r>
  <r>
    <x v="0"/>
    <x v="76"/>
  </r>
  <r>
    <x v="0"/>
    <x v="72"/>
  </r>
  <r>
    <x v="0"/>
    <x v="259"/>
  </r>
  <r>
    <x v="0"/>
    <x v="2"/>
  </r>
  <r>
    <x v="0"/>
    <x v="259"/>
  </r>
  <r>
    <x v="0"/>
    <x v="259"/>
  </r>
  <r>
    <x v="0"/>
    <x v="152"/>
  </r>
  <r>
    <x v="0"/>
    <x v="44"/>
  </r>
  <r>
    <x v="0"/>
    <x v="22"/>
  </r>
  <r>
    <x v="0"/>
    <x v="70"/>
  </r>
  <r>
    <x v="0"/>
    <x v="60"/>
  </r>
  <r>
    <x v="0"/>
    <x v="387"/>
  </r>
  <r>
    <x v="0"/>
    <x v="41"/>
  </r>
  <r>
    <x v="0"/>
    <x v="51"/>
  </r>
  <r>
    <x v="0"/>
    <x v="41"/>
  </r>
  <r>
    <x v="0"/>
    <x v="10"/>
  </r>
  <r>
    <x v="0"/>
    <x v="57"/>
  </r>
  <r>
    <x v="0"/>
    <x v="34"/>
  </r>
  <r>
    <x v="0"/>
    <x v="73"/>
  </r>
  <r>
    <x v="0"/>
    <x v="67"/>
  </r>
  <r>
    <x v="0"/>
    <x v="220"/>
  </r>
  <r>
    <x v="0"/>
    <x v="62"/>
  </r>
  <r>
    <x v="0"/>
    <x v="51"/>
  </r>
  <r>
    <x v="0"/>
    <x v="33"/>
  </r>
  <r>
    <x v="0"/>
    <x v="64"/>
  </r>
  <r>
    <x v="0"/>
    <x v="62"/>
  </r>
  <r>
    <x v="0"/>
    <x v="69"/>
  </r>
  <r>
    <x v="0"/>
    <x v="134"/>
  </r>
  <r>
    <x v="0"/>
    <x v="132"/>
  </r>
  <r>
    <x v="0"/>
    <x v="63"/>
  </r>
  <r>
    <x v="0"/>
    <x v="69"/>
  </r>
  <r>
    <x v="0"/>
    <x v="48"/>
  </r>
  <r>
    <x v="0"/>
    <x v="77"/>
  </r>
  <r>
    <x v="0"/>
    <x v="59"/>
  </r>
  <r>
    <x v="0"/>
    <x v="19"/>
  </r>
  <r>
    <x v="0"/>
    <x v="55"/>
  </r>
  <r>
    <x v="0"/>
    <x v="74"/>
  </r>
  <r>
    <x v="0"/>
    <x v="22"/>
  </r>
  <r>
    <x v="0"/>
    <x v="365"/>
  </r>
  <r>
    <x v="0"/>
    <x v="67"/>
  </r>
  <r>
    <x v="0"/>
    <x v="57"/>
  </r>
  <r>
    <x v="0"/>
    <x v="33"/>
  </r>
  <r>
    <x v="0"/>
    <x v="174"/>
  </r>
  <r>
    <x v="0"/>
    <x v="62"/>
  </r>
  <r>
    <x v="0"/>
    <x v="22"/>
  </r>
  <r>
    <x v="0"/>
    <x v="58"/>
  </r>
  <r>
    <x v="0"/>
    <x v="238"/>
  </r>
  <r>
    <x v="0"/>
    <x v="60"/>
  </r>
  <r>
    <x v="0"/>
    <x v="54"/>
  </r>
  <r>
    <x v="0"/>
    <x v="22"/>
  </r>
  <r>
    <x v="0"/>
    <x v="10"/>
  </r>
  <r>
    <x v="0"/>
    <x v="281"/>
  </r>
  <r>
    <x v="0"/>
    <x v="62"/>
  </r>
  <r>
    <x v="0"/>
    <x v="259"/>
  </r>
  <r>
    <x v="0"/>
    <x v="31"/>
  </r>
  <r>
    <x v="0"/>
    <x v="20"/>
  </r>
  <r>
    <x v="0"/>
    <x v="9"/>
  </r>
  <r>
    <x v="0"/>
    <x v="193"/>
  </r>
  <r>
    <x v="0"/>
    <x v="28"/>
  </r>
  <r>
    <x v="0"/>
    <x v="25"/>
  </r>
  <r>
    <x v="0"/>
    <x v="9"/>
  </r>
  <r>
    <x v="0"/>
    <x v="483"/>
  </r>
  <r>
    <x v="0"/>
    <x v="19"/>
  </r>
  <r>
    <x v="0"/>
    <x v="54"/>
  </r>
  <r>
    <x v="0"/>
    <x v="132"/>
  </r>
  <r>
    <x v="0"/>
    <x v="218"/>
  </r>
  <r>
    <x v="0"/>
    <x v="152"/>
  </r>
  <r>
    <x v="0"/>
    <x v="20"/>
  </r>
  <r>
    <x v="0"/>
    <x v="57"/>
  </r>
  <r>
    <x v="0"/>
    <x v="8"/>
  </r>
  <r>
    <x v="0"/>
    <x v="44"/>
  </r>
  <r>
    <x v="0"/>
    <x v="14"/>
  </r>
  <r>
    <x v="0"/>
    <x v="10"/>
  </r>
  <r>
    <x v="0"/>
    <x v="14"/>
  </r>
  <r>
    <x v="0"/>
    <x v="55"/>
  </r>
  <r>
    <x v="0"/>
    <x v="20"/>
  </r>
  <r>
    <x v="0"/>
    <x v="172"/>
  </r>
  <r>
    <x v="0"/>
    <x v="76"/>
  </r>
  <r>
    <x v="0"/>
    <x v="43"/>
  </r>
  <r>
    <x v="0"/>
    <x v="310"/>
  </r>
  <r>
    <x v="0"/>
    <x v="264"/>
  </r>
  <r>
    <x v="0"/>
    <x v="74"/>
  </r>
  <r>
    <x v="0"/>
    <x v="77"/>
  </r>
  <r>
    <x v="0"/>
    <x v="25"/>
  </r>
  <r>
    <x v="0"/>
    <x v="74"/>
  </r>
  <r>
    <x v="0"/>
    <x v="43"/>
  </r>
  <r>
    <x v="0"/>
    <x v="72"/>
  </r>
  <r>
    <x v="0"/>
    <x v="54"/>
  </r>
  <r>
    <x v="0"/>
    <x v="272"/>
  </r>
  <r>
    <x v="0"/>
    <x v="23"/>
  </r>
  <r>
    <x v="0"/>
    <x v="218"/>
  </r>
  <r>
    <x v="0"/>
    <x v="33"/>
  </r>
  <r>
    <x v="0"/>
    <x v="220"/>
  </r>
  <r>
    <x v="0"/>
    <x v="85"/>
  </r>
  <r>
    <x v="0"/>
    <x v="188"/>
  </r>
  <r>
    <x v="0"/>
    <x v="59"/>
  </r>
  <r>
    <x v="0"/>
    <x v="2"/>
  </r>
  <r>
    <x v="0"/>
    <x v="68"/>
  </r>
  <r>
    <x v="0"/>
    <x v="17"/>
  </r>
  <r>
    <x v="0"/>
    <x v="85"/>
  </r>
  <r>
    <x v="0"/>
    <x v="41"/>
  </r>
  <r>
    <x v="0"/>
    <x v="51"/>
  </r>
  <r>
    <x v="0"/>
    <x v="74"/>
  </r>
  <r>
    <x v="0"/>
    <x v="57"/>
  </r>
  <r>
    <x v="0"/>
    <x v="304"/>
  </r>
  <r>
    <x v="0"/>
    <x v="28"/>
  </r>
  <r>
    <x v="0"/>
    <x v="72"/>
  </r>
  <r>
    <x v="0"/>
    <x v="7"/>
  </r>
  <r>
    <x v="0"/>
    <x v="50"/>
  </r>
  <r>
    <x v="0"/>
    <x v="41"/>
  </r>
  <r>
    <x v="0"/>
    <x v="31"/>
  </r>
  <r>
    <x v="0"/>
    <x v="9"/>
  </r>
  <r>
    <x v="0"/>
    <x v="74"/>
  </r>
  <r>
    <x v="0"/>
    <x v="64"/>
  </r>
  <r>
    <x v="0"/>
    <x v="152"/>
  </r>
  <r>
    <x v="0"/>
    <x v="13"/>
  </r>
  <r>
    <x v="0"/>
    <x v="7"/>
  </r>
  <r>
    <x v="0"/>
    <x v="9"/>
  </r>
  <r>
    <x v="0"/>
    <x v="26"/>
  </r>
  <r>
    <x v="0"/>
    <x v="387"/>
  </r>
  <r>
    <x v="0"/>
    <x v="43"/>
  </r>
  <r>
    <x v="0"/>
    <x v="13"/>
  </r>
  <r>
    <x v="0"/>
    <x v="66"/>
  </r>
  <r>
    <x v="0"/>
    <x v="57"/>
  </r>
  <r>
    <x v="0"/>
    <x v="418"/>
  </r>
  <r>
    <x v="0"/>
    <x v="16"/>
  </r>
  <r>
    <x v="0"/>
    <x v="64"/>
  </r>
  <r>
    <x v="0"/>
    <x v="69"/>
  </r>
  <r>
    <x v="0"/>
    <x v="70"/>
  </r>
  <r>
    <x v="0"/>
    <x v="76"/>
  </r>
  <r>
    <x v="0"/>
    <x v="53"/>
  </r>
  <r>
    <x v="0"/>
    <x v="60"/>
  </r>
  <r>
    <x v="0"/>
    <x v="188"/>
  </r>
  <r>
    <x v="0"/>
    <x v="22"/>
  </r>
  <r>
    <x v="0"/>
    <x v="57"/>
  </r>
  <r>
    <x v="0"/>
    <x v="172"/>
  </r>
  <r>
    <x v="0"/>
    <x v="57"/>
  </r>
  <r>
    <x v="0"/>
    <x v="51"/>
  </r>
  <r>
    <x v="0"/>
    <x v="44"/>
  </r>
  <r>
    <x v="0"/>
    <x v="1"/>
  </r>
  <r>
    <x v="0"/>
    <x v="67"/>
  </r>
  <r>
    <x v="0"/>
    <x v="9"/>
  </r>
  <r>
    <x v="0"/>
    <x v="9"/>
  </r>
  <r>
    <x v="0"/>
    <x v="62"/>
  </r>
  <r>
    <x v="0"/>
    <x v="19"/>
  </r>
  <r>
    <x v="0"/>
    <x v="17"/>
  </r>
  <r>
    <x v="0"/>
    <x v="222"/>
  </r>
  <r>
    <x v="0"/>
    <x v="172"/>
  </r>
  <r>
    <x v="0"/>
    <x v="10"/>
  </r>
  <r>
    <x v="0"/>
    <x v="25"/>
  </r>
  <r>
    <x v="0"/>
    <x v="44"/>
  </r>
  <r>
    <x v="0"/>
    <x v="6"/>
  </r>
  <r>
    <x v="0"/>
    <x v="33"/>
  </r>
  <r>
    <x v="0"/>
    <x v="57"/>
  </r>
  <r>
    <x v="0"/>
    <x v="8"/>
  </r>
  <r>
    <x v="0"/>
    <x v="222"/>
  </r>
  <r>
    <x v="0"/>
    <x v="7"/>
  </r>
  <r>
    <x v="0"/>
    <x v="315"/>
  </r>
  <r>
    <x v="0"/>
    <x v="152"/>
  </r>
  <r>
    <x v="0"/>
    <x v="311"/>
  </r>
  <r>
    <x v="0"/>
    <x v="38"/>
  </r>
  <r>
    <x v="0"/>
    <x v="456"/>
  </r>
  <r>
    <x v="0"/>
    <x v="152"/>
  </r>
  <r>
    <x v="0"/>
    <x v="195"/>
  </r>
  <r>
    <x v="0"/>
    <x v="69"/>
  </r>
  <r>
    <x v="0"/>
    <x v="59"/>
  </r>
  <r>
    <x v="0"/>
    <x v="186"/>
  </r>
  <r>
    <x v="0"/>
    <x v="36"/>
  </r>
  <r>
    <x v="0"/>
    <x v="23"/>
  </r>
  <r>
    <x v="0"/>
    <x v="139"/>
  </r>
  <r>
    <x v="0"/>
    <x v="244"/>
  </r>
  <r>
    <x v="0"/>
    <x v="20"/>
  </r>
  <r>
    <x v="0"/>
    <x v="70"/>
  </r>
  <r>
    <x v="0"/>
    <x v="85"/>
  </r>
  <r>
    <x v="0"/>
    <x v="152"/>
  </r>
  <r>
    <x v="0"/>
    <x v="206"/>
  </r>
  <r>
    <x v="0"/>
    <x v="57"/>
  </r>
  <r>
    <x v="0"/>
    <x v="25"/>
  </r>
  <r>
    <x v="0"/>
    <x v="65"/>
  </r>
  <r>
    <x v="0"/>
    <x v="51"/>
  </r>
  <r>
    <x v="0"/>
    <x v="76"/>
  </r>
  <r>
    <x v="0"/>
    <x v="195"/>
  </r>
  <r>
    <x v="0"/>
    <x v="305"/>
  </r>
  <r>
    <x v="0"/>
    <x v="222"/>
  </r>
  <r>
    <x v="0"/>
    <x v="59"/>
  </r>
  <r>
    <x v="0"/>
    <x v="70"/>
  </r>
  <r>
    <x v="0"/>
    <x v="64"/>
  </r>
  <r>
    <x v="0"/>
    <x v="195"/>
  </r>
  <r>
    <x v="0"/>
    <x v="74"/>
  </r>
  <r>
    <x v="0"/>
    <x v="2"/>
  </r>
  <r>
    <x v="0"/>
    <x v="62"/>
  </r>
  <r>
    <x v="0"/>
    <x v="23"/>
  </r>
  <r>
    <x v="0"/>
    <x v="70"/>
  </r>
  <r>
    <x v="0"/>
    <x v="2"/>
  </r>
  <r>
    <x v="0"/>
    <x v="74"/>
  </r>
  <r>
    <x v="0"/>
    <x v="64"/>
  </r>
  <r>
    <x v="0"/>
    <x v="193"/>
  </r>
  <r>
    <x v="0"/>
    <x v="10"/>
  </r>
  <r>
    <x v="0"/>
    <x v="164"/>
  </r>
  <r>
    <x v="0"/>
    <x v="74"/>
  </r>
  <r>
    <x v="0"/>
    <x v="54"/>
  </r>
  <r>
    <x v="0"/>
    <x v="62"/>
  </r>
  <r>
    <x v="0"/>
    <x v="67"/>
  </r>
  <r>
    <x v="0"/>
    <x v="304"/>
  </r>
  <r>
    <x v="0"/>
    <x v="222"/>
  </r>
  <r>
    <x v="0"/>
    <x v="34"/>
  </r>
  <r>
    <x v="0"/>
    <x v="2"/>
  </r>
  <r>
    <x v="0"/>
    <x v="258"/>
  </r>
  <r>
    <x v="0"/>
    <x v="30"/>
  </r>
  <r>
    <x v="0"/>
    <x v="41"/>
  </r>
  <r>
    <x v="0"/>
    <x v="67"/>
  </r>
  <r>
    <x v="0"/>
    <x v="51"/>
  </r>
  <r>
    <x v="0"/>
    <x v="47"/>
  </r>
  <r>
    <x v="0"/>
    <x v="63"/>
  </r>
  <r>
    <x v="0"/>
    <x v="33"/>
  </r>
  <r>
    <x v="0"/>
    <x v="220"/>
  </r>
  <r>
    <x v="0"/>
    <x v="41"/>
  </r>
  <r>
    <x v="0"/>
    <x v="195"/>
  </r>
  <r>
    <x v="0"/>
    <x v="74"/>
  </r>
  <r>
    <x v="0"/>
    <x v="33"/>
  </r>
  <r>
    <x v="0"/>
    <x v="57"/>
  </r>
  <r>
    <x v="0"/>
    <x v="123"/>
  </r>
  <r>
    <x v="0"/>
    <x v="55"/>
  </r>
  <r>
    <x v="0"/>
    <x v="96"/>
  </r>
  <r>
    <x v="0"/>
    <x v="100"/>
  </r>
  <r>
    <x v="0"/>
    <x v="311"/>
  </r>
  <r>
    <x v="0"/>
    <x v="33"/>
  </r>
  <r>
    <x v="0"/>
    <x v="89"/>
  </r>
  <r>
    <x v="0"/>
    <x v="74"/>
  </r>
  <r>
    <x v="0"/>
    <x v="307"/>
  </r>
  <r>
    <x v="0"/>
    <x v="83"/>
  </r>
  <r>
    <x v="0"/>
    <x v="66"/>
  </r>
  <r>
    <x v="0"/>
    <x v="6"/>
  </r>
  <r>
    <x v="0"/>
    <x v="41"/>
  </r>
  <r>
    <x v="0"/>
    <x v="9"/>
  </r>
  <r>
    <x v="0"/>
    <x v="44"/>
  </r>
  <r>
    <x v="0"/>
    <x v="51"/>
  </r>
  <r>
    <x v="0"/>
    <x v="7"/>
  </r>
  <r>
    <x v="0"/>
    <x v="20"/>
  </r>
  <r>
    <x v="0"/>
    <x v="25"/>
  </r>
  <r>
    <x v="0"/>
    <x v="214"/>
  </r>
  <r>
    <x v="0"/>
    <x v="197"/>
  </r>
  <r>
    <x v="0"/>
    <x v="17"/>
  </r>
  <r>
    <x v="0"/>
    <x v="226"/>
  </r>
  <r>
    <x v="0"/>
    <x v="195"/>
  </r>
  <r>
    <x v="0"/>
    <x v="47"/>
  </r>
  <r>
    <x v="0"/>
    <x v="74"/>
  </r>
  <r>
    <x v="0"/>
    <x v="54"/>
  </r>
  <r>
    <x v="0"/>
    <x v="73"/>
  </r>
  <r>
    <x v="0"/>
    <x v="195"/>
  </r>
  <r>
    <x v="0"/>
    <x v="26"/>
  </r>
  <r>
    <x v="0"/>
    <x v="73"/>
  </r>
  <r>
    <x v="0"/>
    <x v="54"/>
  </r>
  <r>
    <x v="0"/>
    <x v="44"/>
  </r>
  <r>
    <x v="0"/>
    <x v="55"/>
  </r>
  <r>
    <x v="0"/>
    <x v="10"/>
  </r>
  <r>
    <x v="0"/>
    <x v="220"/>
  </r>
  <r>
    <x v="0"/>
    <x v="74"/>
  </r>
  <r>
    <x v="0"/>
    <x v="69"/>
  </r>
  <r>
    <x v="0"/>
    <x v="9"/>
  </r>
  <r>
    <x v="0"/>
    <x v="77"/>
  </r>
  <r>
    <x v="0"/>
    <x v="9"/>
  </r>
  <r>
    <x v="0"/>
    <x v="73"/>
  </r>
  <r>
    <x v="0"/>
    <x v="55"/>
  </r>
  <r>
    <x v="0"/>
    <x v="9"/>
  </r>
  <r>
    <x v="0"/>
    <x v="67"/>
  </r>
  <r>
    <x v="0"/>
    <x v="228"/>
  </r>
  <r>
    <x v="0"/>
    <x v="14"/>
  </r>
  <r>
    <x v="0"/>
    <x v="63"/>
  </r>
  <r>
    <x v="0"/>
    <x v="72"/>
  </r>
  <r>
    <x v="0"/>
    <x v="55"/>
  </r>
  <r>
    <x v="0"/>
    <x v="71"/>
  </r>
  <r>
    <x v="0"/>
    <x v="33"/>
  </r>
  <r>
    <x v="0"/>
    <x v="22"/>
  </r>
  <r>
    <x v="0"/>
    <x v="311"/>
  </r>
  <r>
    <x v="0"/>
    <x v="172"/>
  </r>
  <r>
    <x v="0"/>
    <x v="172"/>
  </r>
  <r>
    <x v="0"/>
    <x v="9"/>
  </r>
  <r>
    <x v="0"/>
    <x v="7"/>
  </r>
  <r>
    <x v="0"/>
    <x v="22"/>
  </r>
  <r>
    <x v="0"/>
    <x v="25"/>
  </r>
  <r>
    <x v="0"/>
    <x v="57"/>
  </r>
  <r>
    <x v="0"/>
    <x v="61"/>
  </r>
  <r>
    <x v="0"/>
    <x v="58"/>
  </r>
  <r>
    <x v="0"/>
    <x v="3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">
  <r>
    <x v="0"/>
    <n v="0"/>
  </r>
  <r>
    <x v="0"/>
    <n v="1"/>
  </r>
  <r>
    <x v="0"/>
    <n v="10"/>
  </r>
  <r>
    <x v="0"/>
    <n v="0"/>
  </r>
  <r>
    <x v="0"/>
    <n v="7"/>
  </r>
  <r>
    <x v="0"/>
    <n v="0"/>
  </r>
  <r>
    <x v="0"/>
    <n v="1"/>
  </r>
  <r>
    <x v="0"/>
    <n v="2"/>
  </r>
  <r>
    <x v="0"/>
    <n v="3"/>
  </r>
  <r>
    <x v="0"/>
    <n v="10"/>
  </r>
  <r>
    <x v="0"/>
    <n v="10"/>
  </r>
  <r>
    <x v="0"/>
    <n v="1"/>
  </r>
  <r>
    <x v="0"/>
    <n v="0"/>
  </r>
  <r>
    <x v="0"/>
    <n v="0"/>
  </r>
  <r>
    <x v="0"/>
    <n v="0"/>
  </r>
  <r>
    <x v="0"/>
    <n v="26"/>
  </r>
  <r>
    <x v="0"/>
    <n v="0"/>
  </r>
  <r>
    <x v="0"/>
    <n v="7"/>
  </r>
  <r>
    <x v="0"/>
    <n v="0"/>
  </r>
  <r>
    <x v="0"/>
    <n v="2"/>
  </r>
  <r>
    <x v="0"/>
    <n v="13"/>
  </r>
  <r>
    <x v="0"/>
    <n v="4"/>
  </r>
  <r>
    <x v="0"/>
    <n v="0"/>
  </r>
  <r>
    <x v="0"/>
    <n v="12"/>
  </r>
  <r>
    <x v="0"/>
    <n v="2"/>
  </r>
  <r>
    <x v="0"/>
    <n v="10"/>
  </r>
  <r>
    <x v="0"/>
    <n v="0"/>
  </r>
  <r>
    <x v="0"/>
    <n v="5"/>
  </r>
  <r>
    <x v="0"/>
    <n v="0"/>
  </r>
  <r>
    <x v="0"/>
    <n v="5"/>
  </r>
  <r>
    <x v="0"/>
    <n v="1"/>
  </r>
  <r>
    <x v="0"/>
    <n v="3"/>
  </r>
  <r>
    <x v="0"/>
    <n v="3"/>
  </r>
  <r>
    <x v="0"/>
    <n v="0"/>
  </r>
  <r>
    <x v="0"/>
    <n v="3"/>
  </r>
  <r>
    <x v="0"/>
    <n v="0"/>
  </r>
  <r>
    <x v="0"/>
    <n v="19"/>
  </r>
  <r>
    <x v="0"/>
    <n v="8"/>
  </r>
  <r>
    <x v="0"/>
    <n v="6"/>
  </r>
  <r>
    <x v="0"/>
    <n v="0"/>
  </r>
  <r>
    <x v="0"/>
    <n v="18"/>
  </r>
  <r>
    <x v="0"/>
    <n v="7"/>
  </r>
  <r>
    <x v="0"/>
    <n v="0"/>
  </r>
  <r>
    <x v="0"/>
    <n v="8"/>
  </r>
  <r>
    <x v="0"/>
    <n v="1293"/>
  </r>
  <r>
    <x v="0"/>
    <n v="17"/>
  </r>
  <r>
    <x v="0"/>
    <n v="0"/>
  </r>
  <r>
    <x v="0"/>
    <n v="13"/>
  </r>
  <r>
    <x v="0"/>
    <n v="0"/>
  </r>
  <r>
    <x v="0"/>
    <n v="0"/>
  </r>
  <r>
    <x v="0"/>
    <n v="33"/>
  </r>
  <r>
    <x v="0"/>
    <n v="12"/>
  </r>
  <r>
    <x v="0"/>
    <n v="1"/>
  </r>
  <r>
    <x v="0"/>
    <n v="1"/>
  </r>
  <r>
    <x v="0"/>
    <n v="1"/>
  </r>
  <r>
    <x v="0"/>
    <n v="1"/>
  </r>
  <r>
    <x v="0"/>
    <n v="84"/>
  </r>
  <r>
    <x v="0"/>
    <n v="38"/>
  </r>
  <r>
    <x v="0"/>
    <n v="1"/>
  </r>
  <r>
    <x v="0"/>
    <n v="76"/>
  </r>
  <r>
    <x v="0"/>
    <n v="3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7"/>
  </r>
  <r>
    <x v="0"/>
    <n v="0"/>
  </r>
  <r>
    <x v="0"/>
    <n v="5"/>
  </r>
  <r>
    <x v="0"/>
    <n v="0"/>
  </r>
  <r>
    <x v="0"/>
    <n v="0"/>
  </r>
  <r>
    <x v="0"/>
    <n v="1"/>
  </r>
  <r>
    <x v="0"/>
    <n v="0"/>
  </r>
  <r>
    <x v="0"/>
    <n v="5"/>
  </r>
  <r>
    <x v="0"/>
    <n v="3"/>
  </r>
  <r>
    <x v="0"/>
    <n v="6"/>
  </r>
  <r>
    <x v="0"/>
    <n v="12"/>
  </r>
  <r>
    <x v="0"/>
    <n v="13"/>
  </r>
  <r>
    <x v="0"/>
    <n v="5"/>
  </r>
  <r>
    <x v="0"/>
    <n v="2"/>
  </r>
  <r>
    <x v="0"/>
    <n v="8"/>
  </r>
  <r>
    <x v="0"/>
    <n v="0"/>
  </r>
  <r>
    <x v="0"/>
    <n v="13"/>
  </r>
  <r>
    <x v="0"/>
    <n v="0"/>
  </r>
  <r>
    <x v="0"/>
    <n v="5"/>
  </r>
  <r>
    <x v="0"/>
    <n v="8"/>
  </r>
  <r>
    <x v="0"/>
    <n v="8"/>
  </r>
  <r>
    <x v="0"/>
    <n v="0"/>
  </r>
  <r>
    <x v="0"/>
    <n v="2"/>
  </r>
  <r>
    <x v="0"/>
    <n v="3"/>
  </r>
  <r>
    <x v="0"/>
    <n v="0"/>
  </r>
  <r>
    <x v="0"/>
    <n v="0"/>
  </r>
  <r>
    <x v="0"/>
    <n v="11"/>
  </r>
  <r>
    <x v="0"/>
    <n v="0"/>
  </r>
  <r>
    <x v="0"/>
    <n v="1"/>
  </r>
  <r>
    <x v="0"/>
    <n v="0"/>
  </r>
  <r>
    <x v="0"/>
    <n v="17"/>
  </r>
  <r>
    <x v="0"/>
    <n v="2"/>
  </r>
  <r>
    <x v="0"/>
    <n v="1"/>
  </r>
  <r>
    <x v="0"/>
    <n v="2"/>
  </r>
  <r>
    <x v="0"/>
    <n v="16"/>
  </r>
  <r>
    <x v="0"/>
    <n v="1"/>
  </r>
  <r>
    <x v="0"/>
    <n v="4"/>
  </r>
  <r>
    <x v="0"/>
    <n v="5"/>
  </r>
  <r>
    <x v="0"/>
    <n v="7"/>
  </r>
  <r>
    <x v="0"/>
    <n v="0"/>
  </r>
  <r>
    <x v="0"/>
    <n v="12"/>
  </r>
  <r>
    <x v="0"/>
    <n v="2"/>
  </r>
  <r>
    <x v="0"/>
    <n v="5"/>
  </r>
  <r>
    <x v="0"/>
    <n v="2"/>
  </r>
  <r>
    <x v="0"/>
    <n v="3"/>
  </r>
  <r>
    <x v="0"/>
    <n v="0"/>
  </r>
  <r>
    <x v="0"/>
    <n v="49"/>
  </r>
  <r>
    <x v="0"/>
    <n v="1"/>
  </r>
  <r>
    <x v="0"/>
    <n v="2"/>
  </r>
  <r>
    <x v="0"/>
    <n v="0"/>
  </r>
  <r>
    <x v="0"/>
    <n v="0"/>
  </r>
  <r>
    <x v="0"/>
    <n v="11"/>
  </r>
  <r>
    <x v="0"/>
    <n v="1"/>
  </r>
  <r>
    <x v="0"/>
    <n v="8"/>
  </r>
  <r>
    <x v="0"/>
    <n v="5"/>
  </r>
  <r>
    <x v="0"/>
    <n v="39"/>
  </r>
  <r>
    <x v="0"/>
    <n v="0"/>
  </r>
  <r>
    <x v="0"/>
    <n v="0"/>
  </r>
  <r>
    <x v="0"/>
    <n v="2"/>
  </r>
  <r>
    <x v="0"/>
    <n v="170"/>
  </r>
  <r>
    <x v="0"/>
    <n v="5"/>
  </r>
  <r>
    <x v="0"/>
    <n v="14"/>
  </r>
  <r>
    <x v="0"/>
    <n v="1"/>
  </r>
  <r>
    <x v="0"/>
    <n v="0"/>
  </r>
  <r>
    <x v="0"/>
    <n v="124"/>
  </r>
  <r>
    <x v="0"/>
    <n v="0"/>
  </r>
  <r>
    <x v="0"/>
    <n v="0"/>
  </r>
  <r>
    <x v="0"/>
    <n v="55"/>
  </r>
  <r>
    <x v="0"/>
    <n v="140"/>
  </r>
  <r>
    <x v="0"/>
    <n v="21"/>
  </r>
  <r>
    <x v="0"/>
    <n v="1"/>
  </r>
  <r>
    <x v="0"/>
    <n v="147"/>
  </r>
  <r>
    <x v="0"/>
    <n v="11"/>
  </r>
  <r>
    <x v="0"/>
    <n v="125"/>
  </r>
  <r>
    <x v="0"/>
    <n v="1"/>
  </r>
  <r>
    <x v="0"/>
    <n v="0"/>
  </r>
  <r>
    <x v="0"/>
    <n v="0"/>
  </r>
  <r>
    <x v="0"/>
    <n v="3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1"/>
  </r>
  <r>
    <x v="0"/>
    <n v="3"/>
  </r>
  <r>
    <x v="0"/>
    <n v="22"/>
  </r>
  <r>
    <x v="0"/>
    <n v="26"/>
  </r>
  <r>
    <x v="0"/>
    <n v="4"/>
  </r>
  <r>
    <x v="0"/>
    <n v="0"/>
  </r>
  <r>
    <x v="0"/>
    <n v="4"/>
  </r>
  <r>
    <x v="0"/>
    <n v="9"/>
  </r>
  <r>
    <x v="0"/>
    <n v="5"/>
  </r>
  <r>
    <x v="0"/>
    <n v="14"/>
  </r>
  <r>
    <x v="0"/>
    <n v="1"/>
  </r>
  <r>
    <x v="0"/>
    <n v="10"/>
  </r>
  <r>
    <x v="0"/>
    <n v="3"/>
  </r>
  <r>
    <x v="0"/>
    <n v="1"/>
  </r>
  <r>
    <x v="0"/>
    <n v="0"/>
  </r>
  <r>
    <x v="0"/>
    <n v="5"/>
  </r>
  <r>
    <x v="0"/>
    <n v="2"/>
  </r>
  <r>
    <x v="0"/>
    <n v="68"/>
  </r>
  <r>
    <x v="0"/>
    <n v="3"/>
  </r>
  <r>
    <x v="0"/>
    <n v="34"/>
  </r>
  <r>
    <x v="0"/>
    <n v="0"/>
  </r>
  <r>
    <x v="0"/>
    <n v="3"/>
  </r>
  <r>
    <x v="0"/>
    <n v="0"/>
  </r>
  <r>
    <x v="0"/>
    <n v="70"/>
  </r>
  <r>
    <x v="0"/>
    <n v="1"/>
  </r>
  <r>
    <x v="0"/>
    <n v="1"/>
  </r>
  <r>
    <x v="0"/>
    <n v="1"/>
  </r>
  <r>
    <x v="0"/>
    <n v="2"/>
  </r>
  <r>
    <x v="0"/>
    <n v="2"/>
  </r>
  <r>
    <x v="0"/>
    <n v="34"/>
  </r>
  <r>
    <x v="0"/>
    <n v="2"/>
  </r>
  <r>
    <x v="0"/>
    <n v="0"/>
  </r>
  <r>
    <x v="0"/>
    <n v="1"/>
  </r>
  <r>
    <x v="0"/>
    <n v="8"/>
  </r>
  <r>
    <x v="0"/>
    <n v="4"/>
  </r>
  <r>
    <x v="0"/>
    <n v="28"/>
  </r>
  <r>
    <x v="0"/>
    <n v="0"/>
  </r>
  <r>
    <x v="0"/>
    <n v="6"/>
  </r>
  <r>
    <x v="0"/>
    <n v="22"/>
  </r>
  <r>
    <x v="0"/>
    <n v="0"/>
  </r>
  <r>
    <x v="0"/>
    <n v="1"/>
  </r>
  <r>
    <x v="0"/>
    <n v="20"/>
  </r>
  <r>
    <x v="0"/>
    <n v="0"/>
  </r>
  <r>
    <x v="0"/>
    <n v="1"/>
  </r>
  <r>
    <x v="0"/>
    <n v="3"/>
  </r>
  <r>
    <x v="0"/>
    <n v="2"/>
  </r>
  <r>
    <x v="0"/>
    <n v="0"/>
  </r>
  <r>
    <x v="0"/>
    <n v="2"/>
  </r>
  <r>
    <x v="0"/>
    <n v="1"/>
  </r>
  <r>
    <x v="0"/>
    <n v="0"/>
  </r>
  <r>
    <x v="0"/>
    <n v="1"/>
  </r>
  <r>
    <x v="0"/>
    <n v="0"/>
  </r>
  <r>
    <x v="0"/>
    <n v="5"/>
  </r>
  <r>
    <x v="0"/>
    <n v="1"/>
  </r>
  <r>
    <x v="0"/>
    <n v="1"/>
  </r>
  <r>
    <x v="0"/>
    <n v="2"/>
  </r>
  <r>
    <x v="0"/>
    <n v="0"/>
  </r>
  <r>
    <x v="0"/>
    <n v="9"/>
  </r>
  <r>
    <x v="0"/>
    <n v="4"/>
  </r>
  <r>
    <x v="0"/>
    <n v="4"/>
  </r>
  <r>
    <x v="0"/>
    <n v="1"/>
  </r>
  <r>
    <x v="0"/>
    <n v="1"/>
  </r>
  <r>
    <x v="0"/>
    <n v="7"/>
  </r>
  <r>
    <x v="0"/>
    <n v="5"/>
  </r>
  <r>
    <x v="0"/>
    <n v="1"/>
  </r>
  <r>
    <x v="0"/>
    <n v="0"/>
  </r>
  <r>
    <x v="0"/>
    <n v="0"/>
  </r>
  <r>
    <x v="0"/>
    <n v="1"/>
  </r>
  <r>
    <x v="0"/>
    <n v="2"/>
  </r>
  <r>
    <x v="0"/>
    <n v="0"/>
  </r>
  <r>
    <x v="0"/>
    <n v="4"/>
  </r>
  <r>
    <x v="0"/>
    <n v="7"/>
  </r>
  <r>
    <x v="0"/>
    <n v="2"/>
  </r>
  <r>
    <x v="0"/>
    <n v="1"/>
  </r>
  <r>
    <x v="0"/>
    <n v="9"/>
  </r>
  <r>
    <x v="0"/>
    <n v="2"/>
  </r>
  <r>
    <x v="0"/>
    <n v="1"/>
  </r>
  <r>
    <x v="0"/>
    <n v="7"/>
  </r>
  <r>
    <x v="0"/>
    <n v="2"/>
  </r>
  <r>
    <x v="0"/>
    <n v="8"/>
  </r>
  <r>
    <x v="0"/>
    <n v="2"/>
  </r>
  <r>
    <x v="0"/>
    <n v="2"/>
  </r>
  <r>
    <x v="0"/>
    <n v="7"/>
  </r>
  <r>
    <x v="0"/>
    <n v="2"/>
  </r>
  <r>
    <x v="0"/>
    <n v="18"/>
  </r>
  <r>
    <x v="0"/>
    <n v="9"/>
  </r>
  <r>
    <x v="0"/>
    <n v="4"/>
  </r>
  <r>
    <x v="0"/>
    <n v="7"/>
  </r>
  <r>
    <x v="0"/>
    <n v="29"/>
  </r>
  <r>
    <x v="0"/>
    <n v="12"/>
  </r>
  <r>
    <x v="0"/>
    <n v="4"/>
  </r>
  <r>
    <x v="0"/>
    <n v="28"/>
  </r>
  <r>
    <x v="0"/>
    <n v="25"/>
  </r>
  <r>
    <x v="0"/>
    <n v="28"/>
  </r>
  <r>
    <x v="0"/>
    <n v="310"/>
  </r>
  <r>
    <x v="0"/>
    <n v="15"/>
  </r>
  <r>
    <x v="0"/>
    <n v="215"/>
  </r>
  <r>
    <x v="0"/>
    <n v="3"/>
  </r>
  <r>
    <x v="0"/>
    <n v="2"/>
  </r>
  <r>
    <x v="0"/>
    <n v="26"/>
  </r>
  <r>
    <x v="0"/>
    <n v="24"/>
  </r>
  <r>
    <x v="0"/>
    <n v="96"/>
  </r>
  <r>
    <x v="0"/>
    <n v="17"/>
  </r>
  <r>
    <x v="0"/>
    <n v="94"/>
  </r>
  <r>
    <x v="0"/>
    <n v="129"/>
  </r>
  <r>
    <x v="0"/>
    <n v="1"/>
  </r>
  <r>
    <x v="0"/>
    <n v="4"/>
  </r>
  <r>
    <x v="0"/>
    <n v="3"/>
  </r>
  <r>
    <x v="0"/>
    <n v="135"/>
  </r>
  <r>
    <x v="0"/>
    <n v="10"/>
  </r>
  <r>
    <x v="0"/>
    <n v="0"/>
  </r>
  <r>
    <x v="0"/>
    <n v="6"/>
  </r>
  <r>
    <x v="0"/>
    <n v="36"/>
  </r>
  <r>
    <x v="0"/>
    <n v="336"/>
  </r>
  <r>
    <x v="0"/>
    <n v="34"/>
  </r>
  <r>
    <x v="0"/>
    <n v="10"/>
  </r>
  <r>
    <x v="0"/>
    <n v="201"/>
  </r>
  <r>
    <x v="0"/>
    <n v="296"/>
  </r>
  <r>
    <x v="0"/>
    <n v="7"/>
  </r>
  <r>
    <x v="0"/>
    <n v="7"/>
  </r>
  <r>
    <x v="0"/>
    <n v="1"/>
  </r>
  <r>
    <x v="0"/>
    <n v="114"/>
  </r>
  <r>
    <x v="0"/>
    <n v="29"/>
  </r>
  <r>
    <x v="0"/>
    <n v="890"/>
  </r>
  <r>
    <x v="0"/>
    <n v="31"/>
  </r>
  <r>
    <x v="0"/>
    <n v="21"/>
  </r>
  <r>
    <x v="0"/>
    <n v="37"/>
  </r>
  <r>
    <x v="0"/>
    <n v="7"/>
  </r>
  <r>
    <x v="0"/>
    <n v="4"/>
  </r>
  <r>
    <x v="0"/>
    <n v="5"/>
  </r>
  <r>
    <x v="0"/>
    <n v="0"/>
  </r>
  <r>
    <x v="0"/>
    <n v="456"/>
  </r>
  <r>
    <x v="0"/>
    <n v="369"/>
  </r>
  <r>
    <x v="0"/>
    <n v="2"/>
  </r>
  <r>
    <x v="0"/>
    <n v="0"/>
  </r>
  <r>
    <x v="0"/>
    <n v="338"/>
  </r>
  <r>
    <x v="0"/>
    <n v="4"/>
  </r>
  <r>
    <x v="0"/>
    <n v="1"/>
  </r>
  <r>
    <x v="0"/>
    <n v="28"/>
  </r>
  <r>
    <x v="0"/>
    <n v="12"/>
  </r>
  <r>
    <x v="0"/>
    <n v="16"/>
  </r>
  <r>
    <x v="0"/>
    <n v="4"/>
  </r>
  <r>
    <x v="0"/>
    <n v="4"/>
  </r>
  <r>
    <x v="0"/>
    <n v="10"/>
  </r>
  <r>
    <x v="0"/>
    <n v="0"/>
  </r>
  <r>
    <x v="0"/>
    <n v="6"/>
  </r>
  <r>
    <x v="0"/>
    <n v="0"/>
  </r>
  <r>
    <x v="0"/>
    <n v="1"/>
  </r>
  <r>
    <x v="0"/>
    <n v="0"/>
  </r>
  <r>
    <x v="0"/>
    <n v="44"/>
  </r>
  <r>
    <x v="0"/>
    <n v="0"/>
  </r>
  <r>
    <x v="0"/>
    <n v="3"/>
  </r>
  <r>
    <x v="0"/>
    <n v="0"/>
  </r>
  <r>
    <x v="0"/>
    <n v="52"/>
  </r>
  <r>
    <x v="0"/>
    <n v="0"/>
  </r>
  <r>
    <x v="0"/>
    <n v="1"/>
  </r>
  <r>
    <x v="0"/>
    <n v="1"/>
  </r>
  <r>
    <x v="0"/>
    <n v="2"/>
  </r>
  <r>
    <x v="0"/>
    <n v="9"/>
  </r>
  <r>
    <x v="0"/>
    <n v="5"/>
  </r>
  <r>
    <x v="0"/>
    <n v="57"/>
  </r>
  <r>
    <x v="0"/>
    <n v="3"/>
  </r>
  <r>
    <x v="0"/>
    <n v="1"/>
  </r>
  <r>
    <x v="0"/>
    <n v="6"/>
  </r>
  <r>
    <x v="0"/>
    <n v="48"/>
  </r>
  <r>
    <x v="0"/>
    <n v="2"/>
  </r>
  <r>
    <x v="0"/>
    <n v="4"/>
  </r>
  <r>
    <x v="0"/>
    <n v="5"/>
  </r>
  <r>
    <x v="0"/>
    <n v="79"/>
  </r>
  <r>
    <x v="0"/>
    <n v="2"/>
  </r>
  <r>
    <x v="0"/>
    <n v="11"/>
  </r>
  <r>
    <x v="0"/>
    <n v="11"/>
  </r>
  <r>
    <x v="0"/>
    <n v="1"/>
  </r>
  <r>
    <x v="0"/>
    <n v="3"/>
  </r>
  <r>
    <x v="0"/>
    <n v="5"/>
  </r>
  <r>
    <x v="0"/>
    <n v="12"/>
  </r>
  <r>
    <x v="0"/>
    <n v="2"/>
  </r>
  <r>
    <x v="0"/>
    <n v="5"/>
  </r>
  <r>
    <x v="0"/>
    <n v="21"/>
  </r>
  <r>
    <x v="0"/>
    <n v="0"/>
  </r>
  <r>
    <x v="0"/>
    <n v="45"/>
  </r>
  <r>
    <x v="0"/>
    <n v="29"/>
  </r>
  <r>
    <x v="0"/>
    <n v="2"/>
  </r>
  <r>
    <x v="0"/>
    <n v="30"/>
  </r>
  <r>
    <x v="0"/>
    <n v="8"/>
  </r>
  <r>
    <x v="0"/>
    <n v="1"/>
  </r>
  <r>
    <x v="0"/>
    <n v="14"/>
  </r>
  <r>
    <x v="0"/>
    <n v="24"/>
  </r>
  <r>
    <x v="0"/>
    <n v="2"/>
  </r>
  <r>
    <x v="0"/>
    <n v="21"/>
  </r>
  <r>
    <x v="0"/>
    <n v="7"/>
  </r>
  <r>
    <x v="0"/>
    <n v="0"/>
  </r>
  <r>
    <x v="0"/>
    <n v="4"/>
  </r>
  <r>
    <x v="0"/>
    <n v="32"/>
  </r>
  <r>
    <x v="0"/>
    <n v="4"/>
  </r>
  <r>
    <x v="0"/>
    <n v="9"/>
  </r>
  <r>
    <x v="0"/>
    <n v="17"/>
  </r>
  <r>
    <x v="0"/>
    <n v="5"/>
  </r>
  <r>
    <x v="0"/>
    <n v="53"/>
  </r>
  <r>
    <x v="0"/>
    <n v="7"/>
  </r>
  <r>
    <x v="0"/>
    <n v="72"/>
  </r>
  <r>
    <x v="0"/>
    <n v="0"/>
  </r>
  <r>
    <x v="0"/>
    <n v="2"/>
  </r>
  <r>
    <x v="0"/>
    <n v="8"/>
  </r>
  <r>
    <x v="0"/>
    <n v="2"/>
  </r>
  <r>
    <x v="0"/>
    <n v="0"/>
  </r>
  <r>
    <x v="0"/>
    <n v="3"/>
  </r>
  <r>
    <x v="0"/>
    <n v="4"/>
  </r>
  <r>
    <x v="0"/>
    <n v="3"/>
  </r>
  <r>
    <x v="0"/>
    <n v="6"/>
  </r>
  <r>
    <x v="0"/>
    <n v="0"/>
  </r>
  <r>
    <x v="0"/>
    <n v="0"/>
  </r>
  <r>
    <x v="0"/>
    <n v="0"/>
  </r>
  <r>
    <x v="0"/>
    <n v="8"/>
  </r>
  <r>
    <x v="0"/>
    <n v="5"/>
  </r>
  <r>
    <x v="0"/>
    <n v="0"/>
  </r>
  <r>
    <x v="0"/>
    <n v="2"/>
  </r>
  <r>
    <x v="0"/>
    <n v="24"/>
  </r>
  <r>
    <x v="0"/>
    <n v="0"/>
  </r>
  <r>
    <x v="0"/>
    <n v="9"/>
  </r>
  <r>
    <x v="0"/>
    <n v="0"/>
  </r>
  <r>
    <x v="0"/>
    <n v="1"/>
  </r>
  <r>
    <x v="0"/>
    <n v="10"/>
  </r>
  <r>
    <x v="0"/>
    <n v="1"/>
  </r>
  <r>
    <x v="0"/>
    <n v="0"/>
  </r>
  <r>
    <x v="0"/>
    <n v="20"/>
  </r>
  <r>
    <x v="0"/>
    <n v="30"/>
  </r>
  <r>
    <x v="0"/>
    <n v="6"/>
  </r>
  <r>
    <x v="0"/>
    <n v="15"/>
  </r>
  <r>
    <x v="0"/>
    <n v="5"/>
  </r>
  <r>
    <x v="0"/>
    <n v="0"/>
  </r>
  <r>
    <x v="0"/>
    <n v="0"/>
  </r>
  <r>
    <x v="0"/>
    <n v="28"/>
  </r>
  <r>
    <x v="0"/>
    <n v="0"/>
  </r>
  <r>
    <x v="0"/>
    <n v="5"/>
  </r>
  <r>
    <x v="0"/>
    <n v="7"/>
  </r>
  <r>
    <x v="0"/>
    <n v="30"/>
  </r>
  <r>
    <x v="0"/>
    <n v="2"/>
  </r>
  <r>
    <x v="0"/>
    <n v="30"/>
  </r>
  <r>
    <x v="0"/>
    <n v="2"/>
  </r>
  <r>
    <x v="0"/>
    <n v="0"/>
  </r>
  <r>
    <x v="0"/>
    <n v="2"/>
  </r>
  <r>
    <x v="0"/>
    <n v="1"/>
  </r>
  <r>
    <x v="0"/>
    <n v="2"/>
  </r>
  <r>
    <x v="0"/>
    <n v="14"/>
  </r>
  <r>
    <x v="0"/>
    <n v="31"/>
  </r>
  <r>
    <x v="0"/>
    <n v="16"/>
  </r>
  <r>
    <x v="0"/>
    <n v="12"/>
  </r>
  <r>
    <x v="0"/>
    <n v="96"/>
  </r>
  <r>
    <x v="0"/>
    <n v="16"/>
  </r>
  <r>
    <x v="0"/>
    <n v="5"/>
  </r>
  <r>
    <x v="0"/>
    <n v="0"/>
  </r>
  <r>
    <x v="0"/>
    <n v="8"/>
  </r>
  <r>
    <x v="0"/>
    <n v="7"/>
  </r>
  <r>
    <x v="0"/>
    <n v="24"/>
  </r>
  <r>
    <x v="0"/>
    <n v="121"/>
  </r>
  <r>
    <x v="0"/>
    <n v="196"/>
  </r>
  <r>
    <x v="0"/>
    <n v="5"/>
  </r>
  <r>
    <x v="0"/>
    <n v="73"/>
  </r>
  <r>
    <x v="0"/>
    <n v="93"/>
  </r>
  <r>
    <x v="0"/>
    <n v="17"/>
  </r>
  <r>
    <x v="0"/>
    <n v="7"/>
  </r>
  <r>
    <x v="0"/>
    <n v="17"/>
  </r>
  <r>
    <x v="0"/>
    <n v="171"/>
  </r>
  <r>
    <x v="0"/>
    <n v="188"/>
  </r>
  <r>
    <x v="0"/>
    <n v="110"/>
  </r>
  <r>
    <x v="0"/>
    <n v="37"/>
  </r>
  <r>
    <x v="0"/>
    <n v="9"/>
  </r>
  <r>
    <x v="0"/>
    <n v="29"/>
  </r>
  <r>
    <x v="0"/>
    <n v="6"/>
  </r>
  <r>
    <x v="0"/>
    <n v="30"/>
  </r>
  <r>
    <x v="0"/>
    <n v="81"/>
  </r>
  <r>
    <x v="0"/>
    <n v="4"/>
  </r>
  <r>
    <x v="0"/>
    <n v="11"/>
  </r>
  <r>
    <x v="0"/>
    <n v="14"/>
  </r>
  <r>
    <x v="0"/>
    <n v="5"/>
  </r>
  <r>
    <x v="0"/>
    <n v="45"/>
  </r>
  <r>
    <x v="0"/>
    <n v="8"/>
  </r>
  <r>
    <x v="0"/>
    <n v="3"/>
  </r>
  <r>
    <x v="0"/>
    <n v="24"/>
  </r>
  <r>
    <x v="0"/>
    <n v="18"/>
  </r>
  <r>
    <x v="0"/>
    <n v="12"/>
  </r>
  <r>
    <x v="0"/>
    <n v="123"/>
  </r>
  <r>
    <x v="0"/>
    <n v="96"/>
  </r>
  <r>
    <x v="0"/>
    <n v="31"/>
  </r>
  <r>
    <x v="0"/>
    <n v="4"/>
  </r>
  <r>
    <x v="0"/>
    <n v="3"/>
  </r>
  <r>
    <x v="0"/>
    <n v="179"/>
  </r>
  <r>
    <x v="0"/>
    <n v="3"/>
  </r>
  <r>
    <x v="0"/>
    <n v="23"/>
  </r>
  <r>
    <x v="0"/>
    <n v="23"/>
  </r>
  <r>
    <x v="0"/>
    <n v="41"/>
  </r>
  <r>
    <x v="0"/>
    <n v="0"/>
  </r>
  <r>
    <x v="0"/>
    <n v="32"/>
  </r>
  <r>
    <x v="0"/>
    <n v="2"/>
  </r>
  <r>
    <x v="0"/>
    <n v="7"/>
  </r>
  <r>
    <x v="0"/>
    <n v="4"/>
  </r>
  <r>
    <x v="0"/>
    <n v="196"/>
  </r>
  <r>
    <x v="0"/>
    <n v="11"/>
  </r>
  <r>
    <x v="0"/>
    <n v="9"/>
  </r>
  <r>
    <x v="0"/>
    <n v="5"/>
  </r>
  <r>
    <x v="0"/>
    <n v="8"/>
  </r>
  <r>
    <x v="0"/>
    <n v="229"/>
  </r>
  <r>
    <x v="0"/>
    <n v="40"/>
  </r>
  <r>
    <x v="0"/>
    <n v="123"/>
  </r>
  <r>
    <x v="0"/>
    <n v="5"/>
  </r>
  <r>
    <x v="0"/>
    <n v="148"/>
  </r>
  <r>
    <x v="0"/>
    <n v="10"/>
  </r>
  <r>
    <x v="0"/>
    <n v="4"/>
  </r>
  <r>
    <x v="0"/>
    <n v="21"/>
  </r>
  <r>
    <x v="0"/>
    <n v="2"/>
  </r>
  <r>
    <x v="0"/>
    <n v="0"/>
  </r>
  <r>
    <x v="0"/>
    <n v="4"/>
  </r>
  <r>
    <x v="0"/>
    <n v="1"/>
  </r>
  <r>
    <x v="0"/>
    <n v="30"/>
  </r>
  <r>
    <x v="0"/>
    <n v="3"/>
  </r>
  <r>
    <x v="0"/>
    <n v="975"/>
  </r>
  <r>
    <x v="0"/>
    <n v="167"/>
  </r>
  <r>
    <x v="0"/>
    <n v="5"/>
  </r>
  <r>
    <x v="0"/>
    <n v="18"/>
  </r>
  <r>
    <x v="0"/>
    <n v="98"/>
  </r>
  <r>
    <x v="0"/>
    <n v="4"/>
  </r>
  <r>
    <x v="0"/>
    <n v="3"/>
  </r>
  <r>
    <x v="0"/>
    <n v="1"/>
  </r>
  <r>
    <x v="0"/>
    <n v="0"/>
  </r>
  <r>
    <x v="0"/>
    <n v="9"/>
  </r>
  <r>
    <x v="0"/>
    <n v="2"/>
  </r>
  <r>
    <x v="0"/>
    <n v="0"/>
  </r>
  <r>
    <x v="0"/>
    <n v="147"/>
  </r>
  <r>
    <x v="0"/>
    <n v="49"/>
  </r>
  <r>
    <x v="0"/>
    <n v="1"/>
  </r>
  <r>
    <x v="0"/>
    <n v="2"/>
  </r>
  <r>
    <x v="0"/>
    <n v="7"/>
  </r>
  <r>
    <x v="0"/>
    <n v="4"/>
  </r>
  <r>
    <x v="0"/>
    <n v="27"/>
  </r>
  <r>
    <x v="0"/>
    <n v="94"/>
  </r>
  <r>
    <x v="0"/>
    <n v="29"/>
  </r>
  <r>
    <x v="0"/>
    <n v="7"/>
  </r>
  <r>
    <x v="0"/>
    <n v="22"/>
  </r>
  <r>
    <x v="0"/>
    <n v="1"/>
  </r>
  <r>
    <x v="0"/>
    <n v="10"/>
  </r>
  <r>
    <x v="0"/>
    <n v="6"/>
  </r>
  <r>
    <x v="0"/>
    <n v="24"/>
  </r>
  <r>
    <x v="0"/>
    <n v="15"/>
  </r>
  <r>
    <x v="0"/>
    <n v="37"/>
  </r>
  <r>
    <x v="0"/>
    <n v="20"/>
  </r>
  <r>
    <x v="0"/>
    <n v="7"/>
  </r>
  <r>
    <x v="0"/>
    <n v="0"/>
  </r>
  <r>
    <x v="0"/>
    <n v="21"/>
  </r>
  <r>
    <x v="0"/>
    <n v="3"/>
  </r>
  <r>
    <x v="0"/>
    <n v="11"/>
  </r>
  <r>
    <x v="0"/>
    <n v="1"/>
  </r>
  <r>
    <x v="0"/>
    <n v="312"/>
  </r>
  <r>
    <x v="0"/>
    <n v="1"/>
  </r>
  <r>
    <x v="0"/>
    <n v="3"/>
  </r>
  <r>
    <x v="0"/>
    <n v="4"/>
  </r>
  <r>
    <x v="0"/>
    <n v="10"/>
  </r>
  <r>
    <x v="0"/>
    <n v="8"/>
  </r>
  <r>
    <x v="0"/>
    <n v="3"/>
  </r>
  <r>
    <x v="0"/>
    <n v="1"/>
  </r>
  <r>
    <x v="0"/>
    <n v="0"/>
  </r>
  <r>
    <x v="0"/>
    <n v="5"/>
  </r>
  <r>
    <x v="0"/>
    <n v="0"/>
  </r>
  <r>
    <x v="0"/>
    <n v="3"/>
  </r>
  <r>
    <x v="0"/>
    <n v="7"/>
  </r>
  <r>
    <x v="0"/>
    <n v="0"/>
  </r>
  <r>
    <x v="0"/>
    <n v="2"/>
  </r>
  <r>
    <x v="0"/>
    <n v="23"/>
  </r>
  <r>
    <x v="0"/>
    <n v="1"/>
  </r>
  <r>
    <x v="0"/>
    <n v="2"/>
  </r>
  <r>
    <x v="0"/>
    <n v="3"/>
  </r>
  <r>
    <x v="0"/>
    <n v="0"/>
  </r>
  <r>
    <x v="0"/>
    <n v="13"/>
  </r>
  <r>
    <x v="0"/>
    <n v="1"/>
  </r>
  <r>
    <x v="0"/>
    <n v="1"/>
  </r>
  <r>
    <x v="0"/>
    <n v="1"/>
  </r>
  <r>
    <x v="0"/>
    <n v="6"/>
  </r>
  <r>
    <x v="0"/>
    <n v="39"/>
  </r>
  <r>
    <x v="0"/>
    <n v="4"/>
  </r>
  <r>
    <x v="0"/>
    <n v="1"/>
  </r>
  <r>
    <x v="0"/>
    <n v="0"/>
  </r>
  <r>
    <x v="0"/>
    <n v="0"/>
  </r>
  <r>
    <x v="0"/>
    <n v="0"/>
  </r>
  <r>
    <x v="0"/>
    <n v="8"/>
  </r>
  <r>
    <x v="0"/>
    <n v="0"/>
  </r>
  <r>
    <x v="0"/>
    <n v="1"/>
  </r>
  <r>
    <x v="0"/>
    <n v="12"/>
  </r>
  <r>
    <x v="0"/>
    <n v="0"/>
  </r>
  <r>
    <x v="0"/>
    <n v="3"/>
  </r>
  <r>
    <x v="0"/>
    <n v="2"/>
  </r>
  <r>
    <x v="0"/>
    <n v="6"/>
  </r>
  <r>
    <x v="0"/>
    <n v="0"/>
  </r>
  <r>
    <x v="0"/>
    <n v="15"/>
  </r>
  <r>
    <x v="0"/>
    <n v="1"/>
  </r>
  <r>
    <x v="0"/>
    <n v="3"/>
  </r>
  <r>
    <x v="0"/>
    <n v="8"/>
  </r>
  <r>
    <x v="0"/>
    <n v="0"/>
  </r>
  <r>
    <x v="0"/>
    <n v="3"/>
  </r>
  <r>
    <x v="0"/>
    <n v="3"/>
  </r>
  <r>
    <x v="0"/>
    <n v="0"/>
  </r>
  <r>
    <x v="0"/>
    <n v="19"/>
  </r>
  <r>
    <x v="0"/>
    <n v="0"/>
  </r>
  <r>
    <x v="0"/>
    <n v="2"/>
  </r>
  <r>
    <x v="0"/>
    <n v="0"/>
  </r>
  <r>
    <x v="0"/>
    <n v="0"/>
  </r>
  <r>
    <x v="0"/>
    <n v="25"/>
  </r>
  <r>
    <x v="0"/>
    <n v="8"/>
  </r>
  <r>
    <x v="0"/>
    <n v="16"/>
  </r>
  <r>
    <x v="0"/>
    <n v="3"/>
  </r>
  <r>
    <x v="0"/>
    <n v="3"/>
  </r>
  <r>
    <x v="0"/>
    <n v="2"/>
  </r>
  <r>
    <x v="0"/>
    <n v="1"/>
  </r>
  <r>
    <x v="0"/>
    <n v="0"/>
  </r>
  <r>
    <x v="0"/>
    <n v="1"/>
  </r>
  <r>
    <x v="0"/>
    <n v="19"/>
  </r>
  <r>
    <x v="0"/>
    <n v="9"/>
  </r>
  <r>
    <x v="0"/>
    <n v="1"/>
  </r>
  <r>
    <x v="0"/>
    <n v="0"/>
  </r>
  <r>
    <x v="0"/>
    <n v="1"/>
  </r>
  <r>
    <x v="0"/>
    <n v="5"/>
  </r>
  <r>
    <x v="0"/>
    <n v="85"/>
  </r>
  <r>
    <x v="0"/>
    <n v="3"/>
  </r>
  <r>
    <x v="0"/>
    <n v="4"/>
  </r>
  <r>
    <x v="0"/>
    <n v="3"/>
  </r>
  <r>
    <x v="0"/>
    <n v="5"/>
  </r>
  <r>
    <x v="0"/>
    <n v="17"/>
  </r>
  <r>
    <x v="0"/>
    <n v="3"/>
  </r>
  <r>
    <x v="0"/>
    <n v="2"/>
  </r>
  <r>
    <x v="0"/>
    <n v="6"/>
  </r>
  <r>
    <x v="0"/>
    <n v="0"/>
  </r>
  <r>
    <x v="0"/>
    <n v="1"/>
  </r>
  <r>
    <x v="0"/>
    <n v="3"/>
  </r>
  <r>
    <x v="0"/>
    <n v="13"/>
  </r>
  <r>
    <x v="0"/>
    <n v="1"/>
  </r>
  <r>
    <x v="0"/>
    <n v="1"/>
  </r>
  <r>
    <x v="0"/>
    <n v="9"/>
  </r>
  <r>
    <x v="0"/>
    <n v="0"/>
  </r>
  <r>
    <x v="0"/>
    <n v="2"/>
  </r>
  <r>
    <x v="0"/>
    <n v="1"/>
  </r>
  <r>
    <x v="0"/>
    <n v="10"/>
  </r>
  <r>
    <x v="0"/>
    <n v="3"/>
  </r>
  <r>
    <x v="0"/>
    <n v="2"/>
  </r>
  <r>
    <x v="0"/>
    <n v="2"/>
  </r>
  <r>
    <x v="0"/>
    <n v="1"/>
  </r>
  <r>
    <x v="0"/>
    <n v="14"/>
  </r>
  <r>
    <x v="0"/>
    <n v="0"/>
  </r>
  <r>
    <x v="0"/>
    <n v="0"/>
  </r>
  <r>
    <x v="0"/>
    <n v="4"/>
  </r>
  <r>
    <x v="0"/>
    <n v="3"/>
  </r>
  <r>
    <x v="0"/>
    <n v="0"/>
  </r>
  <r>
    <x v="0"/>
    <n v="5"/>
  </r>
  <r>
    <x v="0"/>
    <n v="47"/>
  </r>
  <r>
    <x v="0"/>
    <n v="0"/>
  </r>
  <r>
    <x v="0"/>
    <n v="10"/>
  </r>
  <r>
    <x v="0"/>
    <n v="11"/>
  </r>
  <r>
    <x v="0"/>
    <n v="2"/>
  </r>
  <r>
    <x v="0"/>
    <n v="2"/>
  </r>
  <r>
    <x v="0"/>
    <n v="22"/>
  </r>
  <r>
    <x v="0"/>
    <n v="8"/>
  </r>
  <r>
    <x v="0"/>
    <n v="6"/>
  </r>
  <r>
    <x v="0"/>
    <n v="1"/>
  </r>
  <r>
    <x v="0"/>
    <n v="3"/>
  </r>
  <r>
    <x v="0"/>
    <n v="0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0"/>
  </r>
  <r>
    <x v="0"/>
    <n v="1"/>
  </r>
  <r>
    <x v="0"/>
    <n v="6"/>
  </r>
  <r>
    <x v="0"/>
    <n v="1"/>
  </r>
  <r>
    <x v="0"/>
    <n v="2"/>
  </r>
  <r>
    <x v="0"/>
    <n v="0"/>
  </r>
  <r>
    <x v="0"/>
    <n v="3"/>
  </r>
  <r>
    <x v="0"/>
    <n v="3"/>
  </r>
  <r>
    <x v="0"/>
    <n v="0"/>
  </r>
  <r>
    <x v="0"/>
    <n v="6"/>
  </r>
  <r>
    <x v="0"/>
    <n v="0"/>
  </r>
  <r>
    <x v="0"/>
    <n v="19"/>
  </r>
  <r>
    <x v="0"/>
    <n v="1"/>
  </r>
  <r>
    <x v="0"/>
    <n v="2"/>
  </r>
  <r>
    <x v="0"/>
    <n v="0"/>
  </r>
  <r>
    <x v="0"/>
    <n v="11"/>
  </r>
  <r>
    <x v="0"/>
    <n v="0"/>
  </r>
  <r>
    <x v="0"/>
    <n v="0"/>
  </r>
  <r>
    <x v="0"/>
    <n v="1"/>
  </r>
  <r>
    <x v="0"/>
    <n v="3"/>
  </r>
  <r>
    <x v="0"/>
    <n v="1"/>
  </r>
  <r>
    <x v="0"/>
    <n v="15"/>
  </r>
  <r>
    <x v="0"/>
    <n v="2"/>
  </r>
  <r>
    <x v="0"/>
    <n v="1"/>
  </r>
  <r>
    <x v="0"/>
    <n v="1"/>
  </r>
  <r>
    <x v="0"/>
    <n v="0"/>
  </r>
  <r>
    <x v="0"/>
    <n v="1"/>
  </r>
  <r>
    <x v="0"/>
    <n v="11"/>
  </r>
  <r>
    <x v="0"/>
    <n v="0"/>
  </r>
  <r>
    <x v="0"/>
    <n v="1"/>
  </r>
  <r>
    <x v="0"/>
    <n v="6"/>
  </r>
  <r>
    <x v="0"/>
    <n v="7"/>
  </r>
  <r>
    <x v="0"/>
    <n v="0"/>
  </r>
  <r>
    <x v="0"/>
    <n v="16"/>
  </r>
  <r>
    <x v="0"/>
    <n v="0"/>
  </r>
  <r>
    <x v="0"/>
    <n v="0"/>
  </r>
  <r>
    <x v="0"/>
    <n v="0"/>
  </r>
  <r>
    <x v="0"/>
    <n v="12"/>
  </r>
  <r>
    <x v="0"/>
    <n v="1"/>
  </r>
  <r>
    <x v="0"/>
    <n v="3"/>
  </r>
  <r>
    <x v="0"/>
    <n v="1"/>
  </r>
  <r>
    <x v="0"/>
    <n v="4"/>
  </r>
  <r>
    <x v="0"/>
    <n v="1"/>
  </r>
  <r>
    <x v="0"/>
    <n v="3"/>
  </r>
  <r>
    <x v="0"/>
    <n v="1"/>
  </r>
  <r>
    <x v="0"/>
    <n v="0"/>
  </r>
  <r>
    <x v="0"/>
    <n v="12"/>
  </r>
  <r>
    <x v="0"/>
    <n v="0"/>
  </r>
  <r>
    <x v="0"/>
    <n v="1"/>
  </r>
  <r>
    <x v="0"/>
    <n v="0"/>
  </r>
  <r>
    <x v="0"/>
    <n v="0"/>
  </r>
  <r>
    <x v="0"/>
    <n v="2"/>
  </r>
  <r>
    <x v="0"/>
    <n v="92"/>
  </r>
  <r>
    <x v="0"/>
    <n v="0"/>
  </r>
  <r>
    <x v="0"/>
    <n v="3"/>
  </r>
  <r>
    <x v="0"/>
    <n v="10"/>
  </r>
  <r>
    <x v="0"/>
    <n v="7"/>
  </r>
  <r>
    <x v="0"/>
    <n v="3"/>
  </r>
  <r>
    <x v="0"/>
    <n v="0"/>
  </r>
  <r>
    <x v="0"/>
    <n v="1"/>
  </r>
  <r>
    <x v="0"/>
    <n v="0"/>
  </r>
  <r>
    <x v="0"/>
    <n v="9"/>
  </r>
  <r>
    <x v="0"/>
    <n v="2"/>
  </r>
  <r>
    <x v="0"/>
    <n v="1"/>
  </r>
  <r>
    <x v="0"/>
    <n v="2"/>
  </r>
  <r>
    <x v="0"/>
    <n v="11"/>
  </r>
  <r>
    <x v="0"/>
    <n v="0"/>
  </r>
  <r>
    <x v="0"/>
    <n v="0"/>
  </r>
  <r>
    <x v="0"/>
    <n v="9"/>
  </r>
  <r>
    <x v="0"/>
    <n v="0"/>
  </r>
  <r>
    <x v="0"/>
    <n v="4"/>
  </r>
  <r>
    <x v="0"/>
    <n v="1"/>
  </r>
  <r>
    <x v="0"/>
    <n v="2"/>
  </r>
  <r>
    <x v="0"/>
    <n v="0"/>
  </r>
  <r>
    <x v="0"/>
    <n v="1"/>
  </r>
  <r>
    <x v="0"/>
    <n v="17"/>
  </r>
  <r>
    <x v="0"/>
    <n v="2"/>
  </r>
  <r>
    <x v="0"/>
    <n v="3"/>
  </r>
  <r>
    <x v="0"/>
    <n v="41"/>
  </r>
  <r>
    <x v="0"/>
    <n v="2"/>
  </r>
  <r>
    <x v="0"/>
    <n v="3"/>
  </r>
  <r>
    <x v="0"/>
    <n v="8"/>
  </r>
  <r>
    <x v="0"/>
    <n v="0"/>
  </r>
  <r>
    <x v="0"/>
    <n v="1"/>
  </r>
  <r>
    <x v="0"/>
    <n v="3"/>
  </r>
  <r>
    <x v="0"/>
    <n v="4"/>
  </r>
  <r>
    <x v="0"/>
    <n v="9"/>
  </r>
  <r>
    <x v="0"/>
    <n v="16"/>
  </r>
  <r>
    <x v="0"/>
    <n v="1"/>
  </r>
  <r>
    <x v="0"/>
    <n v="7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2"/>
  </r>
  <r>
    <x v="0"/>
    <n v="1"/>
  </r>
  <r>
    <x v="0"/>
    <n v="15"/>
  </r>
  <r>
    <x v="0"/>
    <n v="1"/>
  </r>
  <r>
    <x v="0"/>
    <n v="1"/>
  </r>
  <r>
    <x v="0"/>
    <n v="0"/>
  </r>
  <r>
    <x v="0"/>
    <n v="39"/>
  </r>
  <r>
    <x v="0"/>
    <n v="103"/>
  </r>
  <r>
    <x v="0"/>
    <n v="0"/>
  </r>
  <r>
    <x v="0"/>
    <n v="39"/>
  </r>
  <r>
    <x v="0"/>
    <n v="15"/>
  </r>
  <r>
    <x v="0"/>
    <n v="22"/>
  </r>
  <r>
    <x v="0"/>
    <n v="92"/>
  </r>
  <r>
    <x v="0"/>
    <n v="25"/>
  </r>
  <r>
    <x v="0"/>
    <n v="19"/>
  </r>
  <r>
    <x v="0"/>
    <n v="19"/>
  </r>
  <r>
    <x v="0"/>
    <n v="13"/>
  </r>
  <r>
    <x v="0"/>
    <n v="124"/>
  </r>
  <r>
    <x v="0"/>
    <n v="4"/>
  </r>
  <r>
    <x v="0"/>
    <n v="10"/>
  </r>
  <r>
    <x v="0"/>
    <n v="15"/>
  </r>
  <r>
    <x v="0"/>
    <n v="38"/>
  </r>
  <r>
    <x v="0"/>
    <n v="152"/>
  </r>
  <r>
    <x v="0"/>
    <n v="24"/>
  </r>
  <r>
    <x v="0"/>
    <n v="76"/>
  </r>
  <r>
    <x v="0"/>
    <n v="185"/>
  </r>
  <r>
    <x v="0"/>
    <n v="33"/>
  </r>
  <r>
    <x v="0"/>
    <n v="108"/>
  </r>
  <r>
    <x v="0"/>
    <n v="29"/>
  </r>
  <r>
    <x v="0"/>
    <n v="24"/>
  </r>
  <r>
    <x v="0"/>
    <n v="4"/>
  </r>
  <r>
    <x v="0"/>
    <n v="4"/>
  </r>
  <r>
    <x v="0"/>
    <n v="15"/>
  </r>
  <r>
    <x v="0"/>
    <n v="4"/>
  </r>
  <r>
    <x v="0"/>
    <n v="139"/>
  </r>
  <r>
    <x v="0"/>
    <n v="2"/>
  </r>
  <r>
    <x v="0"/>
    <n v="18"/>
  </r>
  <r>
    <x v="0"/>
    <n v="81"/>
  </r>
  <r>
    <x v="0"/>
    <n v="86"/>
  </r>
  <r>
    <x v="0"/>
    <n v="140"/>
  </r>
  <r>
    <x v="0"/>
    <n v="37"/>
  </r>
  <r>
    <x v="0"/>
    <n v="6"/>
  </r>
  <r>
    <x v="0"/>
    <n v="113"/>
  </r>
  <r>
    <x v="0"/>
    <n v="37"/>
  </r>
  <r>
    <x v="0"/>
    <n v="18"/>
  </r>
  <r>
    <x v="0"/>
    <n v="75"/>
  </r>
  <r>
    <x v="0"/>
    <n v="52"/>
  </r>
  <r>
    <x v="0"/>
    <n v="122"/>
  </r>
  <r>
    <x v="0"/>
    <n v="8"/>
  </r>
  <r>
    <x v="0"/>
    <n v="8"/>
  </r>
  <r>
    <x v="0"/>
    <n v="96"/>
  </r>
  <r>
    <x v="0"/>
    <n v="9"/>
  </r>
  <r>
    <x v="0"/>
    <n v="2"/>
  </r>
  <r>
    <x v="0"/>
    <n v="26"/>
  </r>
  <r>
    <x v="0"/>
    <n v="23"/>
  </r>
  <r>
    <x v="0"/>
    <n v="0"/>
  </r>
  <r>
    <x v="0"/>
    <n v="140"/>
  </r>
  <r>
    <x v="0"/>
    <n v="0"/>
  </r>
  <r>
    <x v="0"/>
    <n v="6"/>
  </r>
  <r>
    <x v="0"/>
    <n v="100"/>
  </r>
  <r>
    <x v="0"/>
    <n v="0"/>
  </r>
  <r>
    <x v="0"/>
    <n v="4"/>
  </r>
  <r>
    <x v="0"/>
    <n v="8"/>
  </r>
  <r>
    <x v="0"/>
    <n v="0"/>
  </r>
  <r>
    <x v="0"/>
    <n v="16"/>
  </r>
  <r>
    <x v="0"/>
    <n v="2"/>
  </r>
  <r>
    <x v="0"/>
    <n v="48"/>
  </r>
  <r>
    <x v="0"/>
    <n v="2"/>
  </r>
  <r>
    <x v="0"/>
    <n v="2"/>
  </r>
  <r>
    <x v="0"/>
    <n v="1"/>
  </r>
  <r>
    <x v="0"/>
    <n v="17"/>
  </r>
  <r>
    <x v="0"/>
    <n v="0"/>
  </r>
  <r>
    <x v="0"/>
    <n v="11"/>
  </r>
  <r>
    <x v="0"/>
    <n v="95"/>
  </r>
  <r>
    <x v="0"/>
    <n v="13"/>
  </r>
  <r>
    <x v="0"/>
    <n v="2"/>
  </r>
  <r>
    <x v="0"/>
    <n v="2"/>
  </r>
  <r>
    <x v="0"/>
    <n v="3"/>
  </r>
  <r>
    <x v="0"/>
    <n v="0"/>
  </r>
  <r>
    <x v="0"/>
    <n v="0"/>
  </r>
  <r>
    <x v="0"/>
    <n v="0"/>
  </r>
  <r>
    <x v="0"/>
    <n v="2"/>
  </r>
  <r>
    <x v="0"/>
    <n v="24"/>
  </r>
  <r>
    <x v="0"/>
    <n v="25"/>
  </r>
  <r>
    <x v="0"/>
    <n v="3"/>
  </r>
  <r>
    <x v="0"/>
    <n v="41"/>
  </r>
  <r>
    <x v="0"/>
    <n v="2"/>
  </r>
  <r>
    <x v="0"/>
    <n v="4"/>
  </r>
  <r>
    <x v="0"/>
    <n v="99"/>
  </r>
  <r>
    <x v="0"/>
    <n v="4"/>
  </r>
  <r>
    <x v="0"/>
    <n v="4"/>
  </r>
  <r>
    <x v="0"/>
    <n v="38"/>
  </r>
  <r>
    <x v="0"/>
    <n v="285"/>
  </r>
  <r>
    <x v="0"/>
    <n v="1"/>
  </r>
  <r>
    <x v="0"/>
    <n v="42"/>
  </r>
  <r>
    <x v="0"/>
    <n v="26"/>
  </r>
  <r>
    <x v="0"/>
    <n v="2"/>
  </r>
  <r>
    <x v="0"/>
    <n v="4"/>
  </r>
  <r>
    <x v="0"/>
    <n v="6"/>
  </r>
  <r>
    <x v="0"/>
    <n v="70"/>
  </r>
  <r>
    <x v="0"/>
    <n v="9"/>
  </r>
  <r>
    <x v="0"/>
    <n v="8"/>
  </r>
  <r>
    <x v="0"/>
    <n v="105"/>
  </r>
  <r>
    <x v="0"/>
    <n v="12"/>
  </r>
  <r>
    <x v="0"/>
    <n v="0"/>
  </r>
  <r>
    <x v="0"/>
    <n v="16"/>
  </r>
  <r>
    <x v="0"/>
    <n v="7"/>
  </r>
  <r>
    <x v="0"/>
    <n v="4"/>
  </r>
  <r>
    <x v="0"/>
    <n v="1"/>
  </r>
  <r>
    <x v="0"/>
    <n v="28"/>
  </r>
  <r>
    <x v="0"/>
    <n v="1"/>
  </r>
  <r>
    <x v="0"/>
    <n v="1"/>
  </r>
  <r>
    <x v="0"/>
    <n v="5"/>
  </r>
  <r>
    <x v="0"/>
    <n v="3"/>
  </r>
  <r>
    <x v="0"/>
    <n v="2"/>
  </r>
  <r>
    <x v="0"/>
    <n v="0"/>
  </r>
  <r>
    <x v="0"/>
    <n v="0"/>
  </r>
  <r>
    <x v="0"/>
    <n v="3"/>
  </r>
  <r>
    <x v="0"/>
    <n v="0"/>
  </r>
  <r>
    <x v="0"/>
    <n v="0"/>
  </r>
  <r>
    <x v="0"/>
    <n v="3"/>
  </r>
  <r>
    <x v="0"/>
    <n v="7"/>
  </r>
  <r>
    <x v="0"/>
    <n v="25"/>
  </r>
  <r>
    <x v="0"/>
    <n v="10"/>
  </r>
  <r>
    <x v="0"/>
    <n v="3"/>
  </r>
  <r>
    <x v="0"/>
    <n v="5"/>
  </r>
  <r>
    <x v="0"/>
    <n v="5"/>
  </r>
  <r>
    <x v="0"/>
    <n v="27"/>
  </r>
  <r>
    <x v="0"/>
    <n v="2"/>
  </r>
  <r>
    <x v="0"/>
    <n v="236"/>
  </r>
  <r>
    <x v="0"/>
    <n v="1"/>
  </r>
  <r>
    <x v="0"/>
    <n v="12"/>
  </r>
  <r>
    <x v="0"/>
    <n v="4"/>
  </r>
  <r>
    <x v="0"/>
    <n v="3"/>
  </r>
  <r>
    <x v="0"/>
    <n v="99"/>
  </r>
  <r>
    <x v="0"/>
    <n v="3"/>
  </r>
  <r>
    <x v="0"/>
    <n v="3"/>
  </r>
  <r>
    <x v="0"/>
    <n v="22"/>
  </r>
  <r>
    <x v="0"/>
    <n v="4"/>
  </r>
  <r>
    <x v="0"/>
    <n v="534"/>
  </r>
  <r>
    <x v="0"/>
    <n v="12"/>
  </r>
  <r>
    <x v="0"/>
    <n v="56"/>
  </r>
  <r>
    <x v="0"/>
    <n v="11"/>
  </r>
  <r>
    <x v="0"/>
    <n v="0"/>
  </r>
  <r>
    <x v="0"/>
    <n v="12"/>
  </r>
  <r>
    <x v="0"/>
    <n v="5"/>
  </r>
  <r>
    <x v="0"/>
    <n v="24"/>
  </r>
  <r>
    <x v="0"/>
    <n v="89"/>
  </r>
  <r>
    <x v="0"/>
    <n v="1"/>
  </r>
  <r>
    <x v="0"/>
    <n v="55"/>
  </r>
  <r>
    <x v="0"/>
    <n v="2"/>
  </r>
  <r>
    <x v="0"/>
    <n v="0"/>
  </r>
  <r>
    <x v="0"/>
    <n v="4"/>
  </r>
  <r>
    <x v="0"/>
    <n v="6"/>
  </r>
  <r>
    <x v="0"/>
    <n v="4"/>
  </r>
  <r>
    <x v="0"/>
    <n v="4"/>
  </r>
  <r>
    <x v="0"/>
    <n v="2"/>
  </r>
  <r>
    <x v="0"/>
    <n v="5"/>
  </r>
  <r>
    <x v="0"/>
    <n v="83"/>
  </r>
  <r>
    <x v="0"/>
    <n v="57"/>
  </r>
  <r>
    <x v="0"/>
    <n v="311"/>
  </r>
  <r>
    <x v="0"/>
    <n v="2"/>
  </r>
  <r>
    <x v="0"/>
    <n v="16"/>
  </r>
  <r>
    <x v="0"/>
    <n v="9"/>
  </r>
  <r>
    <x v="0"/>
    <n v="1"/>
  </r>
  <r>
    <x v="0"/>
    <n v="12"/>
  </r>
  <r>
    <x v="0"/>
    <n v="0"/>
  </r>
  <r>
    <x v="0"/>
    <n v="20"/>
  </r>
  <r>
    <x v="0"/>
    <n v="16"/>
  </r>
  <r>
    <x v="0"/>
    <n v="33"/>
  </r>
  <r>
    <x v="0"/>
    <n v="2"/>
  </r>
  <r>
    <x v="0"/>
    <n v="6"/>
  </r>
  <r>
    <x v="0"/>
    <n v="0"/>
  </r>
  <r>
    <x v="0"/>
    <n v="3"/>
  </r>
  <r>
    <x v="0"/>
    <n v="0"/>
  </r>
  <r>
    <x v="0"/>
    <n v="3"/>
  </r>
  <r>
    <x v="0"/>
    <n v="13"/>
  </r>
  <r>
    <x v="0"/>
    <n v="6"/>
  </r>
  <r>
    <x v="0"/>
    <n v="1"/>
  </r>
  <r>
    <x v="0"/>
    <n v="0"/>
  </r>
  <r>
    <x v="0"/>
    <n v="5"/>
  </r>
  <r>
    <x v="0"/>
    <n v="0"/>
  </r>
  <r>
    <x v="0"/>
    <n v="36"/>
  </r>
  <r>
    <x v="0"/>
    <n v="1"/>
  </r>
  <r>
    <x v="0"/>
    <n v="1"/>
  </r>
  <r>
    <x v="0"/>
    <n v="1"/>
  </r>
  <r>
    <x v="0"/>
    <n v="9"/>
  </r>
  <r>
    <x v="0"/>
    <n v="1"/>
  </r>
  <r>
    <x v="0"/>
    <n v="0"/>
  </r>
  <r>
    <x v="0"/>
    <n v="1"/>
  </r>
  <r>
    <x v="0"/>
    <n v="1"/>
  </r>
  <r>
    <x v="0"/>
    <n v="4"/>
  </r>
  <r>
    <x v="0"/>
    <n v="2"/>
  </r>
  <r>
    <x v="0"/>
    <n v="2"/>
  </r>
  <r>
    <x v="0"/>
    <n v="2"/>
  </r>
  <r>
    <x v="0"/>
    <n v="0"/>
  </r>
  <r>
    <x v="0"/>
    <n v="2"/>
  </r>
  <r>
    <x v="0"/>
    <n v="4"/>
  </r>
  <r>
    <x v="0"/>
    <n v="2"/>
  </r>
  <r>
    <x v="0"/>
    <n v="0"/>
  </r>
  <r>
    <x v="0"/>
    <n v="1"/>
  </r>
  <r>
    <x v="0"/>
    <n v="0"/>
  </r>
  <r>
    <x v="0"/>
    <n v="2"/>
  </r>
  <r>
    <x v="0"/>
    <n v="7"/>
  </r>
  <r>
    <x v="0"/>
    <n v="5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28"/>
  </r>
  <r>
    <x v="0"/>
    <n v="2"/>
  </r>
  <r>
    <x v="0"/>
    <n v="0"/>
  </r>
  <r>
    <x v="0"/>
    <n v="0"/>
  </r>
  <r>
    <x v="0"/>
    <n v="0"/>
  </r>
  <r>
    <x v="0"/>
    <n v="4"/>
  </r>
  <r>
    <x v="0"/>
    <n v="12"/>
  </r>
  <r>
    <x v="0"/>
    <n v="0"/>
  </r>
  <r>
    <x v="0"/>
    <n v="33"/>
  </r>
  <r>
    <x v="0"/>
    <n v="0"/>
  </r>
  <r>
    <x v="0"/>
    <n v="4"/>
  </r>
  <r>
    <x v="0"/>
    <n v="0"/>
  </r>
  <r>
    <x v="0"/>
    <n v="11"/>
  </r>
  <r>
    <x v="0"/>
    <n v="1"/>
  </r>
  <r>
    <x v="0"/>
    <n v="5"/>
  </r>
  <r>
    <x v="0"/>
    <n v="0"/>
  </r>
  <r>
    <x v="0"/>
    <n v="1"/>
  </r>
  <r>
    <x v="0"/>
    <n v="1"/>
  </r>
  <r>
    <x v="0"/>
    <n v="6"/>
  </r>
  <r>
    <x v="0"/>
    <n v="8"/>
  </r>
  <r>
    <x v="0"/>
    <n v="1"/>
  </r>
  <r>
    <x v="0"/>
    <n v="0"/>
  </r>
  <r>
    <x v="0"/>
    <n v="2"/>
  </r>
  <r>
    <x v="0"/>
    <n v="1"/>
  </r>
  <r>
    <x v="0"/>
    <n v="0"/>
  </r>
  <r>
    <x v="0"/>
    <n v="1"/>
  </r>
  <r>
    <x v="0"/>
    <n v="19"/>
  </r>
  <r>
    <x v="0"/>
    <n v="27"/>
  </r>
  <r>
    <x v="0"/>
    <n v="7"/>
  </r>
  <r>
    <x v="0"/>
    <n v="14"/>
  </r>
  <r>
    <x v="0"/>
    <n v="5"/>
  </r>
  <r>
    <x v="0"/>
    <n v="30"/>
  </r>
  <r>
    <x v="0"/>
    <n v="1"/>
  </r>
  <r>
    <x v="0"/>
    <n v="0"/>
  </r>
  <r>
    <x v="0"/>
    <n v="60"/>
  </r>
  <r>
    <x v="0"/>
    <n v="84"/>
  </r>
  <r>
    <x v="0"/>
    <n v="47"/>
  </r>
  <r>
    <x v="0"/>
    <n v="66"/>
  </r>
  <r>
    <x v="0"/>
    <n v="171"/>
  </r>
  <r>
    <x v="0"/>
    <n v="29"/>
  </r>
  <r>
    <x v="0"/>
    <n v="9"/>
  </r>
  <r>
    <x v="0"/>
    <n v="27"/>
  </r>
  <r>
    <x v="0"/>
    <n v="2"/>
  </r>
  <r>
    <x v="0"/>
    <n v="3"/>
  </r>
  <r>
    <x v="0"/>
    <n v="4"/>
  </r>
  <r>
    <x v="0"/>
    <n v="2"/>
  </r>
  <r>
    <x v="0"/>
    <n v="20"/>
  </r>
  <r>
    <x v="0"/>
    <n v="3"/>
  </r>
  <r>
    <x v="0"/>
    <n v="4"/>
  </r>
  <r>
    <x v="0"/>
    <n v="1"/>
  </r>
  <r>
    <x v="0"/>
    <n v="0"/>
  </r>
  <r>
    <x v="0"/>
    <n v="0"/>
  </r>
  <r>
    <x v="0"/>
    <n v="14"/>
  </r>
  <r>
    <x v="0"/>
    <n v="1"/>
  </r>
  <r>
    <x v="0"/>
    <n v="118"/>
  </r>
  <r>
    <x v="0"/>
    <n v="2"/>
  </r>
  <r>
    <x v="0"/>
    <n v="1"/>
  </r>
  <r>
    <x v="0"/>
    <n v="3"/>
  </r>
  <r>
    <x v="0"/>
    <n v="1"/>
  </r>
  <r>
    <x v="0"/>
    <n v="3"/>
  </r>
  <r>
    <x v="0"/>
    <n v="38"/>
  </r>
  <r>
    <x v="0"/>
    <n v="52"/>
  </r>
  <r>
    <x v="0"/>
    <n v="2"/>
  </r>
  <r>
    <x v="0"/>
    <n v="0"/>
  </r>
  <r>
    <x v="0"/>
    <n v="4"/>
  </r>
  <r>
    <x v="0"/>
    <n v="4"/>
  </r>
  <r>
    <x v="0"/>
    <n v="18"/>
  </r>
  <r>
    <x v="0"/>
    <n v="0"/>
  </r>
  <r>
    <x v="0"/>
    <n v="22"/>
  </r>
  <r>
    <x v="0"/>
    <n v="49"/>
  </r>
  <r>
    <x v="0"/>
    <n v="19"/>
  </r>
  <r>
    <x v="0"/>
    <n v="4"/>
  </r>
  <r>
    <x v="0"/>
    <n v="4"/>
  </r>
  <r>
    <x v="0"/>
    <n v="2"/>
  </r>
  <r>
    <x v="0"/>
    <n v="0"/>
  </r>
  <r>
    <x v="0"/>
    <n v="0"/>
  </r>
  <r>
    <x v="0"/>
    <n v="14"/>
  </r>
  <r>
    <x v="0"/>
    <n v="8"/>
  </r>
  <r>
    <x v="0"/>
    <n v="0"/>
  </r>
  <r>
    <x v="0"/>
    <n v="15"/>
  </r>
  <r>
    <x v="0"/>
    <n v="33"/>
  </r>
  <r>
    <x v="0"/>
    <n v="2"/>
  </r>
  <r>
    <x v="0"/>
    <n v="6"/>
  </r>
  <r>
    <x v="0"/>
    <n v="2"/>
  </r>
  <r>
    <x v="0"/>
    <n v="0"/>
  </r>
  <r>
    <x v="0"/>
    <n v="4"/>
  </r>
  <r>
    <x v="0"/>
    <n v="1"/>
  </r>
  <r>
    <x v="0"/>
    <n v="3"/>
  </r>
  <r>
    <x v="0"/>
    <n v="4"/>
  </r>
  <r>
    <x v="0"/>
    <n v="0"/>
  </r>
  <r>
    <x v="0"/>
    <n v="4"/>
  </r>
  <r>
    <x v="0"/>
    <n v="3"/>
  </r>
  <r>
    <x v="0"/>
    <n v="34"/>
  </r>
  <r>
    <x v="0"/>
    <n v="2"/>
  </r>
  <r>
    <x v="0"/>
    <n v="33"/>
  </r>
  <r>
    <x v="0"/>
    <n v="0"/>
  </r>
  <r>
    <x v="0"/>
    <n v="0"/>
  </r>
  <r>
    <x v="0"/>
    <n v="1"/>
  </r>
  <r>
    <x v="0"/>
    <n v="13"/>
  </r>
  <r>
    <x v="0"/>
    <n v="2"/>
  </r>
  <r>
    <x v="0"/>
    <n v="36"/>
  </r>
  <r>
    <x v="0"/>
    <n v="1"/>
  </r>
  <r>
    <x v="0"/>
    <n v="15"/>
  </r>
  <r>
    <x v="0"/>
    <n v="1"/>
  </r>
  <r>
    <x v="0"/>
    <n v="0"/>
  </r>
  <r>
    <x v="0"/>
    <n v="1"/>
  </r>
  <r>
    <x v="0"/>
    <n v="0"/>
  </r>
  <r>
    <x v="0"/>
    <n v="0"/>
  </r>
  <r>
    <x v="0"/>
    <n v="1"/>
  </r>
  <r>
    <x v="0"/>
    <n v="39"/>
  </r>
  <r>
    <x v="0"/>
    <n v="0"/>
  </r>
  <r>
    <x v="0"/>
    <n v="0"/>
  </r>
  <r>
    <x v="0"/>
    <n v="3"/>
  </r>
  <r>
    <x v="0"/>
    <n v="1"/>
  </r>
  <r>
    <x v="0"/>
    <n v="13"/>
  </r>
  <r>
    <x v="0"/>
    <n v="0"/>
  </r>
  <r>
    <x v="0"/>
    <n v="6"/>
  </r>
  <r>
    <x v="0"/>
    <n v="0"/>
  </r>
  <r>
    <x v="0"/>
    <n v="14"/>
  </r>
  <r>
    <x v="0"/>
    <n v="5"/>
  </r>
  <r>
    <x v="0"/>
    <n v="6"/>
  </r>
  <r>
    <x v="0"/>
    <n v="15"/>
  </r>
  <r>
    <x v="0"/>
    <n v="0"/>
  </r>
  <r>
    <x v="0"/>
    <n v="1"/>
  </r>
  <r>
    <x v="0"/>
    <n v="9"/>
  </r>
  <r>
    <x v="0"/>
    <n v="3"/>
  </r>
  <r>
    <x v="0"/>
    <n v="3"/>
  </r>
  <r>
    <x v="0"/>
    <n v="1"/>
  </r>
  <r>
    <x v="0"/>
    <n v="3"/>
  </r>
  <r>
    <x v="0"/>
    <n v="0"/>
  </r>
  <r>
    <x v="0"/>
    <n v="2"/>
  </r>
  <r>
    <x v="0"/>
    <n v="10"/>
  </r>
  <r>
    <x v="0"/>
    <n v="60"/>
  </r>
  <r>
    <x v="0"/>
    <n v="5"/>
  </r>
  <r>
    <x v="0"/>
    <n v="9"/>
  </r>
  <r>
    <x v="0"/>
    <n v="13"/>
  </r>
  <r>
    <x v="0"/>
    <n v="0"/>
  </r>
  <r>
    <x v="0"/>
    <n v="8"/>
  </r>
  <r>
    <x v="0"/>
    <n v="3"/>
  </r>
  <r>
    <x v="0"/>
    <n v="3"/>
  </r>
  <r>
    <x v="0"/>
    <n v="0"/>
  </r>
  <r>
    <x v="0"/>
    <n v="6"/>
  </r>
  <r>
    <x v="0"/>
    <n v="4"/>
  </r>
  <r>
    <x v="0"/>
    <n v="1"/>
  </r>
  <r>
    <x v="0"/>
    <n v="29"/>
  </r>
  <r>
    <x v="0"/>
    <n v="0"/>
  </r>
  <r>
    <x v="0"/>
    <n v="4"/>
  </r>
  <r>
    <x v="0"/>
    <n v="5"/>
  </r>
  <r>
    <x v="0"/>
    <n v="4"/>
  </r>
  <r>
    <x v="0"/>
    <n v="5"/>
  </r>
  <r>
    <x v="0"/>
    <n v="1"/>
  </r>
  <r>
    <x v="0"/>
    <n v="1"/>
  </r>
  <r>
    <x v="0"/>
    <n v="0"/>
  </r>
  <r>
    <x v="0"/>
    <n v="14"/>
  </r>
  <r>
    <x v="0"/>
    <n v="3"/>
  </r>
  <r>
    <x v="0"/>
    <n v="10"/>
  </r>
  <r>
    <x v="0"/>
    <n v="17"/>
  </r>
  <r>
    <x v="0"/>
    <n v="2"/>
  </r>
  <r>
    <x v="0"/>
    <n v="0"/>
  </r>
  <r>
    <x v="0"/>
    <n v="4"/>
  </r>
  <r>
    <x v="0"/>
    <n v="12"/>
  </r>
  <r>
    <x v="0"/>
    <n v="3"/>
  </r>
  <r>
    <x v="0"/>
    <n v="12"/>
  </r>
  <r>
    <x v="0"/>
    <n v="0"/>
  </r>
  <r>
    <x v="0"/>
    <n v="7"/>
  </r>
  <r>
    <x v="0"/>
    <n v="2"/>
  </r>
  <r>
    <x v="0"/>
    <n v="1"/>
  </r>
  <r>
    <x v="0"/>
    <n v="4"/>
  </r>
  <r>
    <x v="0"/>
    <n v="4"/>
  </r>
  <r>
    <x v="0"/>
    <n v="17"/>
  </r>
  <r>
    <x v="0"/>
    <n v="7"/>
  </r>
  <r>
    <x v="0"/>
    <n v="2"/>
  </r>
  <r>
    <x v="0"/>
    <n v="5"/>
  </r>
  <r>
    <x v="0"/>
    <n v="1"/>
  </r>
  <r>
    <x v="0"/>
    <n v="1"/>
  </r>
  <r>
    <x v="0"/>
    <n v="14"/>
  </r>
  <r>
    <x v="0"/>
    <n v="26"/>
  </r>
  <r>
    <x v="0"/>
    <n v="2"/>
  </r>
  <r>
    <x v="0"/>
    <n v="1"/>
  </r>
  <r>
    <x v="0"/>
    <n v="3"/>
  </r>
  <r>
    <x v="0"/>
    <n v="7"/>
  </r>
  <r>
    <x v="0"/>
    <n v="9"/>
  </r>
  <r>
    <x v="0"/>
    <n v="20"/>
  </r>
  <r>
    <x v="0"/>
    <n v="6"/>
  </r>
  <r>
    <x v="0"/>
    <n v="13"/>
  </r>
  <r>
    <x v="0"/>
    <n v="1"/>
  </r>
  <r>
    <x v="0"/>
    <n v="202"/>
  </r>
  <r>
    <x v="0"/>
    <n v="0"/>
  </r>
  <r>
    <x v="0"/>
    <n v="1"/>
  </r>
  <r>
    <x v="0"/>
    <n v="0"/>
  </r>
  <r>
    <x v="0"/>
    <n v="2"/>
  </r>
  <r>
    <x v="0"/>
    <n v="13"/>
  </r>
  <r>
    <x v="0"/>
    <n v="9"/>
  </r>
  <r>
    <x v="0"/>
    <n v="2"/>
  </r>
  <r>
    <x v="0"/>
    <n v="0"/>
  </r>
  <r>
    <x v="0"/>
    <n v="35"/>
  </r>
  <r>
    <x v="0"/>
    <n v="2"/>
  </r>
  <r>
    <x v="0"/>
    <n v="3"/>
  </r>
  <r>
    <x v="0"/>
    <n v="0"/>
  </r>
  <r>
    <x v="0"/>
    <n v="1"/>
  </r>
  <r>
    <x v="0"/>
    <n v="0"/>
  </r>
  <r>
    <x v="0"/>
    <n v="0"/>
  </r>
  <r>
    <x v="0"/>
    <n v="3"/>
  </r>
  <r>
    <x v="0"/>
    <n v="11"/>
  </r>
  <r>
    <x v="0"/>
    <n v="6"/>
  </r>
  <r>
    <x v="0"/>
    <n v="0"/>
  </r>
  <r>
    <x v="0"/>
    <n v="67"/>
  </r>
  <r>
    <x v="0"/>
    <n v="23"/>
  </r>
  <r>
    <x v="0"/>
    <n v="72"/>
  </r>
  <r>
    <x v="0"/>
    <n v="2"/>
  </r>
  <r>
    <x v="0"/>
    <n v="15"/>
  </r>
  <r>
    <x v="0"/>
    <n v="1"/>
  </r>
  <r>
    <x v="0"/>
    <n v="2"/>
  </r>
  <r>
    <x v="0"/>
    <n v="7"/>
  </r>
  <r>
    <x v="0"/>
    <n v="16"/>
  </r>
  <r>
    <x v="0"/>
    <n v="117"/>
  </r>
  <r>
    <x v="0"/>
    <n v="2"/>
  </r>
  <r>
    <x v="0"/>
    <n v="7"/>
  </r>
  <r>
    <x v="0"/>
    <n v="3"/>
  </r>
  <r>
    <x v="0"/>
    <n v="20"/>
  </r>
  <r>
    <x v="0"/>
    <n v="50"/>
  </r>
  <r>
    <x v="0"/>
    <n v="2"/>
  </r>
  <r>
    <x v="0"/>
    <n v="3"/>
  </r>
  <r>
    <x v="0"/>
    <n v="27"/>
  </r>
  <r>
    <x v="0"/>
    <n v="7"/>
  </r>
  <r>
    <x v="0"/>
    <n v="5"/>
  </r>
  <r>
    <x v="0"/>
    <n v="0"/>
  </r>
  <r>
    <x v="0"/>
    <n v="3"/>
  </r>
  <r>
    <x v="0"/>
    <n v="6"/>
  </r>
  <r>
    <x v="0"/>
    <n v="9"/>
  </r>
  <r>
    <x v="0"/>
    <n v="3"/>
  </r>
  <r>
    <x v="0"/>
    <n v="2"/>
  </r>
  <r>
    <x v="0"/>
    <n v="3"/>
  </r>
  <r>
    <x v="0"/>
    <n v="45"/>
  </r>
  <r>
    <x v="0"/>
    <n v="9"/>
  </r>
  <r>
    <x v="0"/>
    <n v="9"/>
  </r>
  <r>
    <x v="0"/>
    <n v="21"/>
  </r>
  <r>
    <x v="0"/>
    <n v="17"/>
  </r>
  <r>
    <x v="0"/>
    <n v="1"/>
  </r>
  <r>
    <x v="0"/>
    <n v="1"/>
  </r>
  <r>
    <x v="0"/>
    <n v="14"/>
  </r>
  <r>
    <x v="0"/>
    <n v="42"/>
  </r>
  <r>
    <x v="0"/>
    <n v="27"/>
  </r>
  <r>
    <x v="0"/>
    <n v="5"/>
  </r>
  <r>
    <x v="0"/>
    <n v="13"/>
  </r>
  <r>
    <x v="0"/>
    <n v="12"/>
  </r>
  <r>
    <x v="0"/>
    <n v="90"/>
  </r>
  <r>
    <x v="0"/>
    <n v="2"/>
  </r>
  <r>
    <x v="0"/>
    <n v="5"/>
  </r>
  <r>
    <x v="0"/>
    <n v="31"/>
  </r>
  <r>
    <x v="0"/>
    <n v="4"/>
  </r>
  <r>
    <x v="0"/>
    <n v="29"/>
  </r>
  <r>
    <x v="0"/>
    <n v="2"/>
  </r>
  <r>
    <x v="0"/>
    <n v="114"/>
  </r>
  <r>
    <x v="0"/>
    <n v="1"/>
  </r>
  <r>
    <x v="0"/>
    <n v="76"/>
  </r>
  <r>
    <x v="0"/>
    <n v="9"/>
  </r>
  <r>
    <x v="0"/>
    <n v="37"/>
  </r>
  <r>
    <x v="0"/>
    <n v="0"/>
  </r>
  <r>
    <x v="0"/>
    <n v="1"/>
  </r>
  <r>
    <x v="0"/>
    <n v="10"/>
  </r>
  <r>
    <x v="0"/>
    <n v="1"/>
  </r>
  <r>
    <x v="0"/>
    <n v="2"/>
  </r>
  <r>
    <x v="0"/>
    <n v="1"/>
  </r>
  <r>
    <x v="0"/>
    <n v="10"/>
  </r>
  <r>
    <x v="0"/>
    <n v="9"/>
  </r>
  <r>
    <x v="0"/>
    <n v="19"/>
  </r>
  <r>
    <x v="0"/>
    <n v="0"/>
  </r>
  <r>
    <x v="0"/>
    <n v="4"/>
  </r>
  <r>
    <x v="0"/>
    <n v="8"/>
  </r>
  <r>
    <x v="0"/>
    <n v="24"/>
  </r>
  <r>
    <x v="0"/>
    <n v="0"/>
  </r>
  <r>
    <x v="0"/>
    <n v="39"/>
  </r>
  <r>
    <x v="0"/>
    <n v="6"/>
  </r>
  <r>
    <x v="0"/>
    <n v="4"/>
  </r>
  <r>
    <x v="0"/>
    <n v="3"/>
  </r>
  <r>
    <x v="0"/>
    <n v="53"/>
  </r>
  <r>
    <x v="0"/>
    <n v="1"/>
  </r>
  <r>
    <x v="0"/>
    <n v="2"/>
  </r>
  <r>
    <x v="0"/>
    <n v="25"/>
  </r>
  <r>
    <x v="0"/>
    <n v="6"/>
  </r>
  <r>
    <x v="0"/>
    <n v="0"/>
  </r>
  <r>
    <x v="0"/>
    <n v="12"/>
  </r>
  <r>
    <x v="0"/>
    <n v="0"/>
  </r>
  <r>
    <x v="0"/>
    <n v="36"/>
  </r>
  <r>
    <x v="0"/>
    <n v="0"/>
  </r>
  <r>
    <x v="0"/>
    <n v="2"/>
  </r>
  <r>
    <x v="0"/>
    <n v="1"/>
  </r>
  <r>
    <x v="0"/>
    <n v="59"/>
  </r>
  <r>
    <x v="0"/>
    <n v="1"/>
  </r>
  <r>
    <x v="0"/>
    <n v="31"/>
  </r>
  <r>
    <x v="0"/>
    <n v="18"/>
  </r>
  <r>
    <x v="0"/>
    <n v="10"/>
  </r>
  <r>
    <x v="0"/>
    <n v="0"/>
  </r>
  <r>
    <x v="0"/>
    <n v="14"/>
  </r>
  <r>
    <x v="0"/>
    <n v="2"/>
  </r>
  <r>
    <x v="0"/>
    <n v="1"/>
  </r>
  <r>
    <x v="0"/>
    <n v="3"/>
  </r>
  <r>
    <x v="0"/>
    <n v="0"/>
  </r>
  <r>
    <x v="0"/>
    <n v="2"/>
  </r>
  <r>
    <x v="0"/>
    <n v="0"/>
  </r>
  <r>
    <x v="0"/>
    <n v="12"/>
  </r>
  <r>
    <x v="0"/>
    <n v="1"/>
  </r>
  <r>
    <x v="0"/>
    <n v="8"/>
  </r>
  <r>
    <x v="0"/>
    <n v="2"/>
  </r>
  <r>
    <x v="0"/>
    <n v="31"/>
  </r>
  <r>
    <x v="0"/>
    <n v="5"/>
  </r>
  <r>
    <x v="0"/>
    <n v="1"/>
  </r>
  <r>
    <x v="0"/>
    <n v="12"/>
  </r>
  <r>
    <x v="0"/>
    <n v="4"/>
  </r>
  <r>
    <x v="0"/>
    <n v="0"/>
  </r>
  <r>
    <x v="0"/>
    <n v="7"/>
  </r>
  <r>
    <x v="0"/>
    <n v="2"/>
  </r>
  <r>
    <x v="0"/>
    <n v="1"/>
  </r>
  <r>
    <x v="0"/>
    <n v="4"/>
  </r>
  <r>
    <x v="0"/>
    <n v="6"/>
  </r>
  <r>
    <x v="0"/>
    <n v="8"/>
  </r>
  <r>
    <x v="0"/>
    <n v="14"/>
  </r>
  <r>
    <x v="0"/>
    <n v="0"/>
  </r>
  <r>
    <x v="0"/>
    <n v="4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4"/>
  </r>
  <r>
    <x v="0"/>
    <n v="0"/>
  </r>
  <r>
    <x v="0"/>
    <n v="0"/>
  </r>
  <r>
    <x v="0"/>
    <n v="2"/>
  </r>
  <r>
    <x v="0"/>
    <n v="24"/>
  </r>
  <r>
    <x v="0"/>
    <n v="1"/>
  </r>
  <r>
    <x v="0"/>
    <n v="2"/>
  </r>
  <r>
    <x v="0"/>
    <n v="1"/>
  </r>
  <r>
    <x v="0"/>
    <n v="37"/>
  </r>
  <r>
    <x v="0"/>
    <n v="5"/>
  </r>
  <r>
    <x v="0"/>
    <n v="4"/>
  </r>
  <r>
    <x v="0"/>
    <n v="16"/>
  </r>
  <r>
    <x v="0"/>
    <n v="9"/>
  </r>
  <r>
    <x v="0"/>
    <n v="0"/>
  </r>
  <r>
    <x v="0"/>
    <n v="40"/>
  </r>
  <r>
    <x v="0"/>
    <n v="0"/>
  </r>
  <r>
    <x v="0"/>
    <n v="2"/>
  </r>
  <r>
    <x v="0"/>
    <n v="1"/>
  </r>
  <r>
    <x v="0"/>
    <n v="9"/>
  </r>
  <r>
    <x v="0"/>
    <n v="34"/>
  </r>
  <r>
    <x v="0"/>
    <n v="23"/>
  </r>
  <r>
    <x v="0"/>
    <n v="19"/>
  </r>
  <r>
    <x v="0"/>
    <n v="50"/>
  </r>
  <r>
    <x v="0"/>
    <n v="12"/>
  </r>
  <r>
    <x v="0"/>
    <n v="8"/>
  </r>
  <r>
    <x v="0"/>
    <n v="9"/>
  </r>
  <r>
    <x v="0"/>
    <n v="43"/>
  </r>
  <r>
    <x v="0"/>
    <n v="28"/>
  </r>
  <r>
    <x v="0"/>
    <n v="4"/>
  </r>
  <r>
    <x v="0"/>
    <n v="24"/>
  </r>
  <r>
    <x v="0"/>
    <n v="2"/>
  </r>
  <r>
    <x v="0"/>
    <n v="2"/>
  </r>
  <r>
    <x v="0"/>
    <n v="20"/>
  </r>
  <r>
    <x v="0"/>
    <n v="1"/>
  </r>
  <r>
    <x v="0"/>
    <n v="1"/>
  </r>
  <r>
    <x v="0"/>
    <n v="4"/>
  </r>
  <r>
    <x v="0"/>
    <n v="1"/>
  </r>
  <r>
    <x v="0"/>
    <n v="1"/>
  </r>
  <r>
    <x v="0"/>
    <n v="13"/>
  </r>
  <r>
    <x v="0"/>
    <n v="1"/>
  </r>
  <r>
    <x v="0"/>
    <n v="1"/>
  </r>
  <r>
    <x v="0"/>
    <n v="0"/>
  </r>
  <r>
    <x v="0"/>
    <n v="3"/>
  </r>
  <r>
    <x v="0"/>
    <n v="14"/>
  </r>
  <r>
    <x v="0"/>
    <n v="2"/>
  </r>
  <r>
    <x v="0"/>
    <n v="5"/>
  </r>
  <r>
    <x v="0"/>
    <n v="14"/>
  </r>
  <r>
    <x v="0"/>
    <n v="9"/>
  </r>
  <r>
    <x v="0"/>
    <n v="8"/>
  </r>
  <r>
    <x v="0"/>
    <n v="7"/>
  </r>
  <r>
    <x v="0"/>
    <n v="0"/>
  </r>
  <r>
    <x v="0"/>
    <n v="84"/>
  </r>
  <r>
    <x v="0"/>
    <n v="11"/>
  </r>
  <r>
    <x v="0"/>
    <n v="1"/>
  </r>
  <r>
    <x v="0"/>
    <n v="4"/>
  </r>
  <r>
    <x v="0"/>
    <n v="10"/>
  </r>
  <r>
    <x v="0"/>
    <n v="16"/>
  </r>
  <r>
    <x v="0"/>
    <n v="2"/>
  </r>
  <r>
    <x v="0"/>
    <n v="5"/>
  </r>
  <r>
    <x v="0"/>
    <n v="1"/>
  </r>
  <r>
    <x v="0"/>
    <n v="31"/>
  </r>
  <r>
    <x v="0"/>
    <n v="0"/>
  </r>
  <r>
    <x v="0"/>
    <n v="2"/>
  </r>
  <r>
    <x v="0"/>
    <n v="7"/>
  </r>
  <r>
    <x v="0"/>
    <n v="16"/>
  </r>
  <r>
    <x v="0"/>
    <n v="4"/>
  </r>
  <r>
    <x v="0"/>
    <n v="4"/>
  </r>
  <r>
    <x v="0"/>
    <n v="4"/>
  </r>
  <r>
    <x v="0"/>
    <n v="3"/>
  </r>
  <r>
    <x v="0"/>
    <n v="36"/>
  </r>
  <r>
    <x v="0"/>
    <n v="1"/>
  </r>
  <r>
    <x v="0"/>
    <n v="7"/>
  </r>
  <r>
    <x v="0"/>
    <n v="27"/>
  </r>
  <r>
    <x v="0"/>
    <n v="1"/>
  </r>
  <r>
    <x v="0"/>
    <n v="0"/>
  </r>
  <r>
    <x v="0"/>
    <n v="1"/>
  </r>
  <r>
    <x v="0"/>
    <n v="3"/>
  </r>
  <r>
    <x v="0"/>
    <n v="3"/>
  </r>
  <r>
    <x v="0"/>
    <n v="3"/>
  </r>
  <r>
    <x v="0"/>
    <n v="0"/>
  </r>
  <r>
    <x v="0"/>
    <n v="6"/>
  </r>
  <r>
    <x v="0"/>
    <n v="17"/>
  </r>
  <r>
    <x v="0"/>
    <n v="40"/>
  </r>
  <r>
    <x v="0"/>
    <n v="3"/>
  </r>
  <r>
    <x v="0"/>
    <n v="1"/>
  </r>
  <r>
    <x v="0"/>
    <n v="2"/>
  </r>
  <r>
    <x v="0"/>
    <n v="7"/>
  </r>
  <r>
    <x v="0"/>
    <n v="14"/>
  </r>
  <r>
    <x v="0"/>
    <n v="0"/>
  </r>
  <r>
    <x v="0"/>
    <n v="0"/>
  </r>
  <r>
    <x v="0"/>
    <n v="1"/>
  </r>
  <r>
    <x v="0"/>
    <n v="12"/>
  </r>
  <r>
    <x v="0"/>
    <n v="12"/>
  </r>
  <r>
    <x v="0"/>
    <n v="23"/>
  </r>
  <r>
    <x v="0"/>
    <n v="0"/>
  </r>
  <r>
    <x v="0"/>
    <n v="10"/>
  </r>
  <r>
    <x v="0"/>
    <n v="5"/>
  </r>
  <r>
    <x v="0"/>
    <n v="1"/>
  </r>
  <r>
    <x v="0"/>
    <n v="2"/>
  </r>
  <r>
    <x v="0"/>
    <n v="2"/>
  </r>
  <r>
    <x v="0"/>
    <n v="0"/>
  </r>
  <r>
    <x v="0"/>
    <n v="13"/>
  </r>
  <r>
    <x v="0"/>
    <n v="0"/>
  </r>
  <r>
    <x v="0"/>
    <n v="1"/>
  </r>
  <r>
    <x v="0"/>
    <n v="5"/>
  </r>
  <r>
    <x v="0"/>
    <n v="2"/>
  </r>
  <r>
    <x v="0"/>
    <n v="0"/>
  </r>
  <r>
    <x v="0"/>
    <n v="32"/>
  </r>
  <r>
    <x v="0"/>
    <n v="1"/>
  </r>
  <r>
    <x v="0"/>
    <n v="1"/>
  </r>
  <r>
    <x v="0"/>
    <n v="1"/>
  </r>
  <r>
    <x v="0"/>
    <n v="0"/>
  </r>
  <r>
    <x v="0"/>
    <n v="0"/>
  </r>
  <r>
    <x v="0"/>
    <n v="8"/>
  </r>
  <r>
    <x v="0"/>
    <n v="0"/>
  </r>
  <r>
    <x v="0"/>
    <n v="1"/>
  </r>
  <r>
    <x v="0"/>
    <n v="16"/>
  </r>
  <r>
    <x v="0"/>
    <n v="12"/>
  </r>
  <r>
    <x v="0"/>
    <n v="4"/>
  </r>
  <r>
    <x v="0"/>
    <n v="2"/>
  </r>
  <r>
    <x v="0"/>
    <n v="3"/>
  </r>
  <r>
    <x v="0"/>
    <n v="0"/>
  </r>
  <r>
    <x v="0"/>
    <n v="3"/>
  </r>
  <r>
    <x v="0"/>
    <n v="4"/>
  </r>
  <r>
    <x v="0"/>
    <n v="2"/>
  </r>
  <r>
    <x v="0"/>
    <n v="10"/>
  </r>
  <r>
    <x v="0"/>
    <n v="11"/>
  </r>
  <r>
    <x v="0"/>
    <n v="6"/>
  </r>
  <r>
    <x v="0"/>
    <n v="2"/>
  </r>
  <r>
    <x v="0"/>
    <n v="6"/>
  </r>
  <r>
    <x v="0"/>
    <n v="8"/>
  </r>
  <r>
    <x v="0"/>
    <n v="37"/>
  </r>
  <r>
    <x v="0"/>
    <n v="11"/>
  </r>
  <r>
    <x v="0"/>
    <n v="0"/>
  </r>
  <r>
    <x v="0"/>
    <n v="10"/>
  </r>
  <r>
    <x v="0"/>
    <n v="6"/>
  </r>
  <r>
    <x v="0"/>
    <n v="8"/>
  </r>
  <r>
    <x v="0"/>
    <n v="6"/>
  </r>
  <r>
    <x v="0"/>
    <n v="7"/>
  </r>
  <r>
    <x v="0"/>
    <n v="7"/>
  </r>
  <r>
    <x v="0"/>
    <n v="5"/>
  </r>
  <r>
    <x v="0"/>
    <n v="46"/>
  </r>
  <r>
    <x v="0"/>
    <n v="10"/>
  </r>
  <r>
    <x v="0"/>
    <n v="19"/>
  </r>
  <r>
    <x v="0"/>
    <n v="13"/>
  </r>
  <r>
    <x v="0"/>
    <n v="13"/>
  </r>
  <r>
    <x v="0"/>
    <n v="4"/>
  </r>
  <r>
    <x v="0"/>
    <n v="0"/>
  </r>
  <r>
    <x v="0"/>
    <n v="3"/>
  </r>
  <r>
    <x v="0"/>
    <n v="1"/>
  </r>
  <r>
    <x v="0"/>
    <n v="9"/>
  </r>
  <r>
    <x v="0"/>
    <n v="1"/>
  </r>
  <r>
    <x v="0"/>
    <n v="1"/>
  </r>
  <r>
    <x v="0"/>
    <n v="4"/>
  </r>
  <r>
    <x v="0"/>
    <n v="17"/>
  </r>
  <r>
    <x v="0"/>
    <n v="0"/>
  </r>
  <r>
    <x v="0"/>
    <n v="12"/>
  </r>
  <r>
    <x v="0"/>
    <n v="14"/>
  </r>
  <r>
    <x v="0"/>
    <n v="1"/>
  </r>
  <r>
    <x v="0"/>
    <n v="14"/>
  </r>
  <r>
    <x v="0"/>
    <n v="4"/>
  </r>
  <r>
    <x v="0"/>
    <n v="2"/>
  </r>
  <r>
    <x v="0"/>
    <n v="1"/>
  </r>
  <r>
    <x v="0"/>
    <n v="2"/>
  </r>
  <r>
    <x v="0"/>
    <n v="1"/>
  </r>
  <r>
    <x v="0"/>
    <n v="1"/>
  </r>
  <r>
    <x v="0"/>
    <n v="4"/>
  </r>
  <r>
    <x v="0"/>
    <n v="3"/>
  </r>
  <r>
    <x v="0"/>
    <n v="38"/>
  </r>
  <r>
    <x v="0"/>
    <n v="4"/>
  </r>
  <r>
    <x v="0"/>
    <n v="0"/>
  </r>
  <r>
    <x v="0"/>
    <n v="2"/>
  </r>
  <r>
    <x v="0"/>
    <n v="0"/>
  </r>
  <r>
    <x v="0"/>
    <n v="1"/>
  </r>
  <r>
    <x v="0"/>
    <n v="7"/>
  </r>
  <r>
    <x v="0"/>
    <n v="2"/>
  </r>
  <r>
    <x v="0"/>
    <n v="4"/>
  </r>
  <r>
    <x v="0"/>
    <n v="4"/>
  </r>
  <r>
    <x v="0"/>
    <n v="3"/>
  </r>
  <r>
    <x v="0"/>
    <n v="2"/>
  </r>
  <r>
    <x v="0"/>
    <n v="197"/>
  </r>
  <r>
    <x v="0"/>
    <n v="0"/>
  </r>
  <r>
    <x v="0"/>
    <n v="1"/>
  </r>
  <r>
    <x v="0"/>
    <n v="4"/>
  </r>
  <r>
    <x v="0"/>
    <n v="0"/>
  </r>
  <r>
    <x v="0"/>
    <n v="7"/>
  </r>
  <r>
    <x v="0"/>
    <n v="11"/>
  </r>
  <r>
    <x v="0"/>
    <n v="0"/>
  </r>
  <r>
    <x v="0"/>
    <n v="6"/>
  </r>
  <r>
    <x v="0"/>
    <n v="0"/>
  </r>
  <r>
    <x v="0"/>
    <n v="7"/>
  </r>
  <r>
    <x v="0"/>
    <n v="94"/>
  </r>
  <r>
    <x v="0"/>
    <n v="2"/>
  </r>
  <r>
    <x v="0"/>
    <n v="25"/>
  </r>
  <r>
    <x v="0"/>
    <n v="17"/>
  </r>
  <r>
    <x v="0"/>
    <n v="2"/>
  </r>
  <r>
    <x v="0"/>
    <n v="4"/>
  </r>
  <r>
    <x v="0"/>
    <n v="5"/>
  </r>
  <r>
    <x v="0"/>
    <n v="2"/>
  </r>
  <r>
    <x v="0"/>
    <n v="2"/>
  </r>
  <r>
    <x v="0"/>
    <n v="3"/>
  </r>
  <r>
    <x v="0"/>
    <n v="0"/>
  </r>
  <r>
    <x v="0"/>
    <n v="4"/>
  </r>
  <r>
    <x v="0"/>
    <n v="1"/>
  </r>
  <r>
    <x v="0"/>
    <n v="12"/>
  </r>
  <r>
    <x v="0"/>
    <n v="4"/>
  </r>
  <r>
    <x v="0"/>
    <n v="91"/>
  </r>
  <r>
    <x v="0"/>
    <n v="1"/>
  </r>
  <r>
    <x v="0"/>
    <n v="1"/>
  </r>
  <r>
    <x v="0"/>
    <n v="0"/>
  </r>
  <r>
    <x v="0"/>
    <n v="13"/>
  </r>
  <r>
    <x v="0"/>
    <n v="2"/>
  </r>
  <r>
    <x v="0"/>
    <n v="0"/>
  </r>
  <r>
    <x v="0"/>
    <n v="21"/>
  </r>
  <r>
    <x v="0"/>
    <n v="9"/>
  </r>
  <r>
    <x v="0"/>
    <n v="6"/>
  </r>
  <r>
    <x v="0"/>
    <n v="4"/>
  </r>
  <r>
    <x v="0"/>
    <n v="7"/>
  </r>
  <r>
    <x v="0"/>
    <n v="5"/>
  </r>
  <r>
    <x v="0"/>
    <n v="0"/>
  </r>
  <r>
    <x v="0"/>
    <n v="3"/>
  </r>
  <r>
    <x v="0"/>
    <n v="9"/>
  </r>
  <r>
    <x v="0"/>
    <n v="6"/>
  </r>
  <r>
    <x v="0"/>
    <n v="4"/>
  </r>
  <r>
    <x v="0"/>
    <n v="1"/>
  </r>
  <r>
    <x v="0"/>
    <n v="17"/>
  </r>
  <r>
    <x v="0"/>
    <n v="1"/>
  </r>
  <r>
    <x v="0"/>
    <n v="13"/>
  </r>
  <r>
    <x v="0"/>
    <n v="6"/>
  </r>
  <r>
    <x v="0"/>
    <n v="0"/>
  </r>
  <r>
    <x v="0"/>
    <n v="2"/>
  </r>
  <r>
    <x v="0"/>
    <n v="2"/>
  </r>
  <r>
    <x v="0"/>
    <n v="21"/>
  </r>
  <r>
    <x v="0"/>
    <n v="13"/>
  </r>
  <r>
    <x v="0"/>
    <n v="0"/>
  </r>
  <r>
    <x v="0"/>
    <n v="6"/>
  </r>
  <r>
    <x v="0"/>
    <n v="0"/>
  </r>
  <r>
    <x v="0"/>
    <n v="1"/>
  </r>
  <r>
    <x v="0"/>
    <n v="0"/>
  </r>
  <r>
    <x v="0"/>
    <n v="12"/>
  </r>
  <r>
    <x v="0"/>
    <n v="2"/>
  </r>
  <r>
    <x v="0"/>
    <n v="6"/>
  </r>
  <r>
    <x v="0"/>
    <n v="1"/>
  </r>
  <r>
    <x v="0"/>
    <n v="1"/>
  </r>
  <r>
    <x v="0"/>
    <n v="5"/>
  </r>
  <r>
    <x v="0"/>
    <n v="0"/>
  </r>
  <r>
    <x v="0"/>
    <n v="3"/>
  </r>
  <r>
    <x v="0"/>
    <n v="8"/>
  </r>
  <r>
    <x v="0"/>
    <n v="3"/>
  </r>
  <r>
    <x v="0"/>
    <n v="8"/>
  </r>
  <r>
    <x v="0"/>
    <n v="1"/>
  </r>
  <r>
    <x v="0"/>
    <n v="4"/>
  </r>
  <r>
    <x v="0"/>
    <n v="8"/>
  </r>
  <r>
    <x v="0"/>
    <n v="1"/>
  </r>
  <r>
    <x v="0"/>
    <n v="5"/>
  </r>
  <r>
    <x v="0"/>
    <n v="0"/>
  </r>
  <r>
    <x v="0"/>
    <n v="0"/>
  </r>
  <r>
    <x v="0"/>
    <n v="1"/>
  </r>
  <r>
    <x v="0"/>
    <n v="0"/>
  </r>
  <r>
    <x v="0"/>
    <n v="0"/>
  </r>
  <r>
    <x v="0"/>
    <n v="6"/>
  </r>
  <r>
    <x v="0"/>
    <n v="6"/>
  </r>
  <r>
    <x v="0"/>
    <n v="14"/>
  </r>
  <r>
    <x v="0"/>
    <n v="6"/>
  </r>
  <r>
    <x v="0"/>
    <n v="33"/>
  </r>
  <r>
    <x v="0"/>
    <n v="4"/>
  </r>
  <r>
    <x v="0"/>
    <n v="1"/>
  </r>
  <r>
    <x v="0"/>
    <n v="0"/>
  </r>
  <r>
    <x v="0"/>
    <n v="6"/>
  </r>
  <r>
    <x v="0"/>
    <n v="6"/>
  </r>
  <r>
    <x v="0"/>
    <n v="1"/>
  </r>
  <r>
    <x v="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C25E6-1869-4AD9-87EA-29747BBEE67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4C461-9C9B-4650-A5C8-9F7530AB86A9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D6958-A12A-4C48-8029-3414D5C0212D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23423-9525-4CC3-90EE-089CF12DCD74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7:N9" firstHeaderRow="0" firstDataRow="1" firstDataCol="1"/>
  <pivotFields count="2">
    <pivotField axis="axisRow" showAll="0">
      <items count="2">
        <item x="0"/>
        <item t="default"/>
      </items>
    </pivotField>
    <pivotField dataField="1" showAll="0"/>
  </pivotFields>
  <rowFields count="1">
    <field x="0"/>
  </rowFields>
  <rowItems count="2">
    <i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ean of backers" fld="1" subtotal="average" baseField="0" baseItem="0"/>
    <dataField name="Min of backers" fld="1" subtotal="min" baseField="0" baseItem="0"/>
    <dataField name="Max of backers" fld="1" subtotal="max" baseField="0" baseItem="0"/>
    <dataField name="Varp of backers" fld="1" subtotal="varp" baseField="0" baseItem="0"/>
    <dataField name="StdDevp of backers" fld="1" subtotal="stdDevp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2B5E1-77F4-41A3-B3F7-A0F218F4813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N5" firstHeaderRow="0" firstDataRow="1" firstDataCol="1"/>
  <pivotFields count="2">
    <pivotField axis="axisRow" showAll="0">
      <items count="2">
        <item x="0"/>
        <item t="default"/>
      </items>
    </pivotField>
    <pivotField dataField="1" showAll="0">
      <items count="485"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40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t="default"/>
      </items>
    </pivotField>
  </pivotFields>
  <rowFields count="1">
    <field x="0"/>
  </rowFields>
  <rowItems count="2">
    <i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ean of backers" fld="1" subtotal="average" baseField="0" baseItem="0"/>
    <dataField name="Min of backers" fld="1" subtotal="min" baseField="0" baseItem="0"/>
    <dataField name="Max of backers" fld="1" subtotal="max" baseField="0" baseItem="0"/>
    <dataField name="Varp of backers" fld="1" subtotal="varp" baseField="0" baseItem="0"/>
    <dataField name="StdDevp of backers" fld="1" subtotal="stdDevp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D1" zoomScale="55" zoomScaleNormal="55" workbookViewId="0">
      <selection activeCell="P406" sqref="P406"/>
    </sheetView>
  </sheetViews>
  <sheetFormatPr defaultRowHeight="14.4" x14ac:dyDescent="0.3"/>
  <cols>
    <col min="2" max="2" width="38.44140625" style="3" customWidth="1"/>
    <col min="3" max="3" width="44.33203125" style="3" customWidth="1"/>
    <col min="4" max="4" width="10.66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0.44140625" customWidth="1"/>
    <col min="13" max="13" width="19.33203125" customWidth="1"/>
    <col min="14" max="14" width="31" customWidth="1"/>
    <col min="15" max="15" width="15.5546875" style="20" customWidth="1"/>
    <col min="16" max="16" width="13.109375" style="6" customWidth="1"/>
    <col min="17" max="17" width="20.44140625" customWidth="1"/>
    <col min="18" max="18" width="19" customWidth="1"/>
    <col min="19" max="19" width="21.88671875" customWidth="1"/>
    <col min="20" max="20" width="23.88671875" customWidth="1"/>
  </cols>
  <sheetData>
    <row r="1" spans="1:20" ht="37.200000000000003" customHeight="1" x14ac:dyDescent="0.3">
      <c r="A1" s="1" t="s">
        <v>0</v>
      </c>
      <c r="B1" s="2" t="s">
        <v>1</v>
      </c>
      <c r="C1" s="5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19" t="s">
        <v>8306</v>
      </c>
      <c r="P1" s="7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52.2" hidden="1" customHeight="1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20">
        <f>E2/D2</f>
        <v>0</v>
      </c>
      <c r="P2" s="6">
        <f>L2/COUNT(L2:L4115)</f>
        <v>0</v>
      </c>
      <c r="Q2" t="str">
        <f t="shared" ref="Q2:Q65" si="0">LEFT(N2,FIND("/",N2)-1)</f>
        <v>film &amp; video</v>
      </c>
      <c r="R2" t="str">
        <f t="shared" ref="R2:R65" si="1">RIGHT(N2,LEN(N2)-FIND("/",N2))</f>
        <v>science fiction</v>
      </c>
      <c r="S2" s="11">
        <f>(((J2/60)/60)/24)+DATE(1970,1,1)</f>
        <v>42593.431793981479</v>
      </c>
      <c r="T2" s="11">
        <f>(((I2/60)/60)/24)+DATE(1970,1,1)</f>
        <v>42653.431793981479</v>
      </c>
    </row>
    <row r="3" spans="1:20" ht="43.2" hidden="1" x14ac:dyDescent="0.3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20">
        <f>E3/D3</f>
        <v>0</v>
      </c>
      <c r="P3" s="6">
        <f>L3/COUNT(L3:L4116)</f>
        <v>0</v>
      </c>
      <c r="Q3" t="str">
        <f t="shared" si="0"/>
        <v>film &amp; video</v>
      </c>
      <c r="R3" t="str">
        <f t="shared" si="1"/>
        <v>science fiction</v>
      </c>
      <c r="S3" s="11">
        <f>(((J3/60)/60)/24)+DATE(1970,1,1)</f>
        <v>42114.928726851853</v>
      </c>
      <c r="T3" s="11">
        <f>(((I3/60)/60)/24)+DATE(1970,1,1)</f>
        <v>42139.928726851853</v>
      </c>
    </row>
    <row r="4" spans="1:20" ht="43.2" hidden="1" x14ac:dyDescent="0.3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20">
        <f>E4/D4</f>
        <v>0</v>
      </c>
      <c r="P4" s="6">
        <f>L4/COUNT(L4:L4117)</f>
        <v>0</v>
      </c>
      <c r="Q4" t="str">
        <f t="shared" si="0"/>
        <v>film &amp; video</v>
      </c>
      <c r="R4" t="str">
        <f t="shared" si="1"/>
        <v>science fiction</v>
      </c>
      <c r="S4" s="11">
        <f>(((J4/60)/60)/24)+DATE(1970,1,1)</f>
        <v>41882.937303240738</v>
      </c>
      <c r="T4" s="11">
        <f>(((I4/60)/60)/24)+DATE(1970,1,1)</f>
        <v>41942.937303240738</v>
      </c>
    </row>
    <row r="5" spans="1:20" ht="43.2" hidden="1" x14ac:dyDescent="0.3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20">
        <f>E5/D5</f>
        <v>0</v>
      </c>
      <c r="P5" s="6">
        <f>L5/COUNT(L5:L4118)</f>
        <v>0</v>
      </c>
      <c r="Q5" t="str">
        <f t="shared" si="0"/>
        <v>film &amp; video</v>
      </c>
      <c r="R5" t="str">
        <f t="shared" si="1"/>
        <v>science fiction</v>
      </c>
      <c r="S5" s="11">
        <f>(((J5/60)/60)/24)+DATE(1970,1,1)</f>
        <v>41778.915416666663</v>
      </c>
      <c r="T5" s="11">
        <f>(((I5/60)/60)/24)+DATE(1970,1,1)</f>
        <v>41806.844444444447</v>
      </c>
    </row>
    <row r="6" spans="1:20" hidden="1" x14ac:dyDescent="0.3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20">
        <f>E6/D6</f>
        <v>0</v>
      </c>
      <c r="P6" s="6">
        <f>L6/COUNT(L6:L4119)</f>
        <v>0</v>
      </c>
      <c r="Q6" t="str">
        <f t="shared" si="0"/>
        <v>film &amp; video</v>
      </c>
      <c r="R6" t="str">
        <f t="shared" si="1"/>
        <v>science fiction</v>
      </c>
      <c r="S6" s="11">
        <f>(((J6/60)/60)/24)+DATE(1970,1,1)</f>
        <v>42541.837511574078</v>
      </c>
      <c r="T6" s="11">
        <f>(((I6/60)/60)/24)+DATE(1970,1,1)</f>
        <v>42557</v>
      </c>
    </row>
    <row r="7" spans="1:20" ht="28.8" hidden="1" x14ac:dyDescent="0.3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20">
        <f>E7/D7</f>
        <v>0</v>
      </c>
      <c r="P7" s="6">
        <f>L7/COUNT(L7:L4120)</f>
        <v>0</v>
      </c>
      <c r="Q7" t="str">
        <f t="shared" si="0"/>
        <v>film &amp; video</v>
      </c>
      <c r="R7" t="str">
        <f t="shared" si="1"/>
        <v>science fiction</v>
      </c>
      <c r="S7" s="11">
        <f>(((J7/60)/60)/24)+DATE(1970,1,1)</f>
        <v>42491.80768518518</v>
      </c>
      <c r="T7" s="11">
        <f>(((I7/60)/60)/24)+DATE(1970,1,1)</f>
        <v>42521.729861111111</v>
      </c>
    </row>
    <row r="8" spans="1:20" ht="28.8" hidden="1" x14ac:dyDescent="0.3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20">
        <f>E8/D8</f>
        <v>0</v>
      </c>
      <c r="P8" s="6">
        <f>L8/COUNT(L8:L4121)</f>
        <v>0</v>
      </c>
      <c r="Q8" t="str">
        <f t="shared" si="0"/>
        <v>film &amp; video</v>
      </c>
      <c r="R8" t="str">
        <f t="shared" si="1"/>
        <v>science fiction</v>
      </c>
      <c r="S8" s="11">
        <f>(((J8/60)/60)/24)+DATE(1970,1,1)</f>
        <v>42221.909930555557</v>
      </c>
      <c r="T8" s="11">
        <f>(((I8/60)/60)/24)+DATE(1970,1,1)</f>
        <v>42251.708333333328</v>
      </c>
    </row>
    <row r="9" spans="1:20" ht="43.2" hidden="1" x14ac:dyDescent="0.3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20">
        <f>E9/D9</f>
        <v>0</v>
      </c>
      <c r="P9" s="6">
        <f>L9/COUNT(L9:L4122)</f>
        <v>0</v>
      </c>
      <c r="Q9" t="str">
        <f t="shared" si="0"/>
        <v>film &amp; video</v>
      </c>
      <c r="R9" t="str">
        <f t="shared" si="1"/>
        <v>science fiction</v>
      </c>
      <c r="S9" s="11">
        <f>(((J9/60)/60)/24)+DATE(1970,1,1)</f>
        <v>42096.410115740742</v>
      </c>
      <c r="T9" s="11">
        <f>(((I9/60)/60)/24)+DATE(1970,1,1)</f>
        <v>42140.427777777775</v>
      </c>
    </row>
    <row r="10" spans="1:20" ht="43.2" hidden="1" x14ac:dyDescent="0.3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20">
        <f>E10/D10</f>
        <v>0</v>
      </c>
      <c r="P10" s="6">
        <f>L10/COUNT(L10:L4123)</f>
        <v>0</v>
      </c>
      <c r="Q10" t="str">
        <f t="shared" si="0"/>
        <v>film &amp; video</v>
      </c>
      <c r="R10" t="str">
        <f t="shared" si="1"/>
        <v>science fiction</v>
      </c>
      <c r="S10" s="11">
        <f>(((J10/60)/60)/24)+DATE(1970,1,1)</f>
        <v>42239.573993055557</v>
      </c>
      <c r="T10" s="11">
        <f>(((I10/60)/60)/24)+DATE(1970,1,1)</f>
        <v>42289.573993055557</v>
      </c>
    </row>
    <row r="11" spans="1:20" ht="43.2" hidden="1" x14ac:dyDescent="0.3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20">
        <f>E11/D11</f>
        <v>0</v>
      </c>
      <c r="P11" s="6">
        <f>L11/COUNT(L11:L4124)</f>
        <v>0</v>
      </c>
      <c r="Q11" t="str">
        <f t="shared" si="0"/>
        <v>film &amp; video</v>
      </c>
      <c r="R11" t="str">
        <f t="shared" si="1"/>
        <v>science fiction</v>
      </c>
      <c r="S11" s="11">
        <f>(((J11/60)/60)/24)+DATE(1970,1,1)</f>
        <v>42053.198287037041</v>
      </c>
      <c r="T11" s="11">
        <f>(((I11/60)/60)/24)+DATE(1970,1,1)</f>
        <v>42083.15662037037</v>
      </c>
    </row>
    <row r="12" spans="1:20" ht="43.2" hidden="1" x14ac:dyDescent="0.3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20">
        <f>E12/D12</f>
        <v>0</v>
      </c>
      <c r="P12" s="6">
        <f>L12/COUNT(L12:L4125)</f>
        <v>0</v>
      </c>
      <c r="Q12" t="str">
        <f t="shared" si="0"/>
        <v>film &amp; video</v>
      </c>
      <c r="R12" t="str">
        <f t="shared" si="1"/>
        <v>science fiction</v>
      </c>
      <c r="S12" s="11">
        <f>(((J12/60)/60)/24)+DATE(1970,1,1)</f>
        <v>42559.064143518524</v>
      </c>
      <c r="T12" s="11">
        <f>(((I12/60)/60)/24)+DATE(1970,1,1)</f>
        <v>42616.246527777781</v>
      </c>
    </row>
    <row r="13" spans="1:20" ht="28.8" hidden="1" x14ac:dyDescent="0.3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20">
        <f>E13/D13</f>
        <v>0</v>
      </c>
      <c r="P13" s="6">
        <f>L13/COUNT(L13:L4126)</f>
        <v>0</v>
      </c>
      <c r="Q13" t="str">
        <f t="shared" si="0"/>
        <v>film &amp; video</v>
      </c>
      <c r="R13" t="str">
        <f t="shared" si="1"/>
        <v>science fiction</v>
      </c>
      <c r="S13" s="11">
        <f>(((J13/60)/60)/24)+DATE(1970,1,1)</f>
        <v>41969.767824074079</v>
      </c>
      <c r="T13" s="11">
        <f>(((I13/60)/60)/24)+DATE(1970,1,1)</f>
        <v>42012.762499999997</v>
      </c>
    </row>
    <row r="14" spans="1:20" ht="43.2" hidden="1" x14ac:dyDescent="0.3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20">
        <f>E14/D14</f>
        <v>0</v>
      </c>
      <c r="P14" s="6">
        <f>L14/COUNT(L14:L4127)</f>
        <v>0</v>
      </c>
      <c r="Q14" t="str">
        <f t="shared" si="0"/>
        <v>film &amp; video</v>
      </c>
      <c r="R14" t="str">
        <f t="shared" si="1"/>
        <v>science fiction</v>
      </c>
      <c r="S14" s="11">
        <f>(((J14/60)/60)/24)+DATE(1970,1,1)</f>
        <v>41904.07671296296</v>
      </c>
      <c r="T14" s="11">
        <f>(((I14/60)/60)/24)+DATE(1970,1,1)</f>
        <v>41934.07671296296</v>
      </c>
    </row>
    <row r="15" spans="1:20" ht="43.2" hidden="1" x14ac:dyDescent="0.3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t="s">
        <v>8220</v>
      </c>
      <c r="G15" t="s">
        <v>8224</v>
      </c>
      <c r="H15" t="s">
        <v>8246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8272</v>
      </c>
      <c r="O15" s="20">
        <f>E15/D15</f>
        <v>0</v>
      </c>
      <c r="P15" s="6">
        <f>L15/COUNT(L15:L4128)</f>
        <v>0</v>
      </c>
      <c r="Q15" t="str">
        <f t="shared" si="0"/>
        <v>technology</v>
      </c>
      <c r="R15" t="str">
        <f t="shared" si="1"/>
        <v>web</v>
      </c>
      <c r="S15" s="11">
        <f>(((J15/60)/60)/24)+DATE(1970,1,1)</f>
        <v>42143.79415509259</v>
      </c>
      <c r="T15" s="11">
        <f>(((I15/60)/60)/24)+DATE(1970,1,1)</f>
        <v>42173.79415509259</v>
      </c>
    </row>
    <row r="16" spans="1:20" ht="43.2" hidden="1" x14ac:dyDescent="0.3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t="s">
        <v>8220</v>
      </c>
      <c r="G16" t="s">
        <v>8224</v>
      </c>
      <c r="H16" t="s">
        <v>8246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8272</v>
      </c>
      <c r="O16" s="20">
        <f>E16/D16</f>
        <v>0</v>
      </c>
      <c r="P16" s="6">
        <f>L16/COUNT(L16:L4129)</f>
        <v>0</v>
      </c>
      <c r="Q16" t="str">
        <f t="shared" si="0"/>
        <v>technology</v>
      </c>
      <c r="R16" t="str">
        <f t="shared" si="1"/>
        <v>web</v>
      </c>
      <c r="S16" s="11">
        <f>(((J16/60)/60)/24)+DATE(1970,1,1)</f>
        <v>41849.035370370373</v>
      </c>
      <c r="T16" s="11">
        <f>(((I16/60)/60)/24)+DATE(1970,1,1)</f>
        <v>41879.035370370373</v>
      </c>
    </row>
    <row r="17" spans="1:20" ht="43.2" hidden="1" x14ac:dyDescent="0.3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t="s">
        <v>8220</v>
      </c>
      <c r="G17" t="s">
        <v>8224</v>
      </c>
      <c r="H17" t="s">
        <v>8246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8272</v>
      </c>
      <c r="O17" s="20">
        <f>E17/D17</f>
        <v>0</v>
      </c>
      <c r="P17" s="6">
        <f>L17/COUNT(L17:L4130)</f>
        <v>0</v>
      </c>
      <c r="Q17" t="str">
        <f t="shared" si="0"/>
        <v>technology</v>
      </c>
      <c r="R17" t="str">
        <f t="shared" si="1"/>
        <v>web</v>
      </c>
      <c r="S17" s="11">
        <f>(((J17/60)/60)/24)+DATE(1970,1,1)</f>
        <v>42300.825648148151</v>
      </c>
      <c r="T17" s="11">
        <f>(((I17/60)/60)/24)+DATE(1970,1,1)</f>
        <v>42330.867314814815</v>
      </c>
    </row>
    <row r="18" spans="1:20" ht="43.2" hidden="1" x14ac:dyDescent="0.3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t="s">
        <v>8220</v>
      </c>
      <c r="G18" t="s">
        <v>8224</v>
      </c>
      <c r="H18" t="s">
        <v>8246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8272</v>
      </c>
      <c r="O18" s="20">
        <f>E18/D18</f>
        <v>0</v>
      </c>
      <c r="P18" s="6">
        <f>L18/COUNT(L18:L4131)</f>
        <v>0</v>
      </c>
      <c r="Q18" t="str">
        <f t="shared" si="0"/>
        <v>technology</v>
      </c>
      <c r="R18" t="str">
        <f t="shared" si="1"/>
        <v>web</v>
      </c>
      <c r="S18" s="11">
        <f>(((J18/60)/60)/24)+DATE(1970,1,1)</f>
        <v>42086.83085648148</v>
      </c>
      <c r="T18" s="11">
        <f>(((I18/60)/60)/24)+DATE(1970,1,1)</f>
        <v>42116.83085648148</v>
      </c>
    </row>
    <row r="19" spans="1:20" ht="43.2" hidden="1" x14ac:dyDescent="0.3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t="s">
        <v>8220</v>
      </c>
      <c r="G19" t="s">
        <v>8230</v>
      </c>
      <c r="H19" t="s">
        <v>8249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8272</v>
      </c>
      <c r="O19" s="20">
        <f>E19/D19</f>
        <v>0</v>
      </c>
      <c r="P19" s="6">
        <f>L19/COUNT(L19:L4132)</f>
        <v>0</v>
      </c>
      <c r="Q19" t="str">
        <f t="shared" si="0"/>
        <v>technology</v>
      </c>
      <c r="R19" t="str">
        <f t="shared" si="1"/>
        <v>web</v>
      </c>
      <c r="S19" s="11">
        <f>(((J19/60)/60)/24)+DATE(1970,1,1)</f>
        <v>42328.560613425929</v>
      </c>
      <c r="T19" s="11">
        <f>(((I19/60)/60)/24)+DATE(1970,1,1)</f>
        <v>42388.560613425929</v>
      </c>
    </row>
    <row r="20" spans="1:20" ht="28.8" hidden="1" x14ac:dyDescent="0.3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t="s">
        <v>8220</v>
      </c>
      <c r="G20" t="s">
        <v>8237</v>
      </c>
      <c r="H20" t="s">
        <v>8249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8272</v>
      </c>
      <c r="O20" s="20">
        <f>E20/D20</f>
        <v>0</v>
      </c>
      <c r="P20" s="6">
        <f>L20/COUNT(L20:L4133)</f>
        <v>0</v>
      </c>
      <c r="Q20" t="str">
        <f t="shared" si="0"/>
        <v>technology</v>
      </c>
      <c r="R20" t="str">
        <f t="shared" si="1"/>
        <v>web</v>
      </c>
      <c r="S20" s="11">
        <f>(((J20/60)/60)/24)+DATE(1970,1,1)</f>
        <v>42585.031782407401</v>
      </c>
      <c r="T20" s="11">
        <f>(((I20/60)/60)/24)+DATE(1970,1,1)</f>
        <v>42615.031782407401</v>
      </c>
    </row>
    <row r="21" spans="1:20" ht="43.2" hidden="1" x14ac:dyDescent="0.3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t="s">
        <v>8220</v>
      </c>
      <c r="G21" t="s">
        <v>8224</v>
      </c>
      <c r="H21" t="s">
        <v>8246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8272</v>
      </c>
      <c r="O21" s="20">
        <f>E21/D21</f>
        <v>0</v>
      </c>
      <c r="P21" s="6">
        <f>L21/COUNT(L21:L4134)</f>
        <v>0</v>
      </c>
      <c r="Q21" t="str">
        <f t="shared" si="0"/>
        <v>technology</v>
      </c>
      <c r="R21" t="str">
        <f t="shared" si="1"/>
        <v>web</v>
      </c>
      <c r="S21" s="11">
        <f>(((J21/60)/60)/24)+DATE(1970,1,1)</f>
        <v>42515.061805555553</v>
      </c>
      <c r="T21" s="11">
        <f>(((I21/60)/60)/24)+DATE(1970,1,1)</f>
        <v>42545.061805555553</v>
      </c>
    </row>
    <row r="22" spans="1:20" ht="43.2" hidden="1" x14ac:dyDescent="0.3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t="s">
        <v>8220</v>
      </c>
      <c r="G22" t="s">
        <v>8228</v>
      </c>
      <c r="H22" t="s">
        <v>8250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8272</v>
      </c>
      <c r="O22" s="20">
        <f>E22/D22</f>
        <v>0</v>
      </c>
      <c r="P22" s="6">
        <f>L22/COUNT(L22:L4135)</f>
        <v>0</v>
      </c>
      <c r="Q22" t="str">
        <f t="shared" si="0"/>
        <v>technology</v>
      </c>
      <c r="R22" t="str">
        <f t="shared" si="1"/>
        <v>web</v>
      </c>
      <c r="S22" s="11">
        <f>(((J22/60)/60)/24)+DATE(1970,1,1)</f>
        <v>42242.122210648144</v>
      </c>
      <c r="T22" s="11">
        <f>(((I22/60)/60)/24)+DATE(1970,1,1)</f>
        <v>42272.122210648144</v>
      </c>
    </row>
    <row r="23" spans="1:20" ht="43.2" hidden="1" x14ac:dyDescent="0.3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t="s">
        <v>8220</v>
      </c>
      <c r="G23" t="s">
        <v>8230</v>
      </c>
      <c r="H23" t="s">
        <v>8249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8272</v>
      </c>
      <c r="O23" s="20">
        <f>E23/D23</f>
        <v>0</v>
      </c>
      <c r="P23" s="6">
        <f>L23/COUNT(L23:L4136)</f>
        <v>0</v>
      </c>
      <c r="Q23" t="str">
        <f t="shared" si="0"/>
        <v>technology</v>
      </c>
      <c r="R23" t="str">
        <f t="shared" si="1"/>
        <v>web</v>
      </c>
      <c r="S23" s="11">
        <f>(((J23/60)/60)/24)+DATE(1970,1,1)</f>
        <v>42761.376238425932</v>
      </c>
      <c r="T23" s="11">
        <f>(((I23/60)/60)/24)+DATE(1970,1,1)</f>
        <v>42791.376238425932</v>
      </c>
    </row>
    <row r="24" spans="1:20" ht="43.2" hidden="1" x14ac:dyDescent="0.3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t="s">
        <v>8220</v>
      </c>
      <c r="G24" t="s">
        <v>8224</v>
      </c>
      <c r="H24" t="s">
        <v>8246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8272</v>
      </c>
      <c r="O24" s="20">
        <f>E24/D24</f>
        <v>0</v>
      </c>
      <c r="P24" s="6">
        <f>L24/COUNT(L24:L4137)</f>
        <v>0</v>
      </c>
      <c r="Q24" t="str">
        <f t="shared" si="0"/>
        <v>technology</v>
      </c>
      <c r="R24" t="str">
        <f t="shared" si="1"/>
        <v>web</v>
      </c>
      <c r="S24" s="11">
        <f>(((J24/60)/60)/24)+DATE(1970,1,1)</f>
        <v>42317.810219907406</v>
      </c>
      <c r="T24" s="11">
        <f>(((I24/60)/60)/24)+DATE(1970,1,1)</f>
        <v>42347.810219907406</v>
      </c>
    </row>
    <row r="25" spans="1:20" ht="43.2" hidden="1" x14ac:dyDescent="0.3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t="s">
        <v>8220</v>
      </c>
      <c r="G25" t="s">
        <v>8226</v>
      </c>
      <c r="H25" t="s">
        <v>8248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8272</v>
      </c>
      <c r="O25" s="20">
        <f>E25/D25</f>
        <v>0</v>
      </c>
      <c r="P25" s="6">
        <f>L25/COUNT(L25:L4138)</f>
        <v>0</v>
      </c>
      <c r="Q25" t="str">
        <f t="shared" si="0"/>
        <v>technology</v>
      </c>
      <c r="R25" t="str">
        <f t="shared" si="1"/>
        <v>web</v>
      </c>
      <c r="S25" s="11">
        <f>(((J25/60)/60)/24)+DATE(1970,1,1)</f>
        <v>42122.009224537032</v>
      </c>
      <c r="T25" s="11">
        <f>(((I25/60)/60)/24)+DATE(1970,1,1)</f>
        <v>42152.009224537032</v>
      </c>
    </row>
    <row r="26" spans="1:20" ht="43.2" hidden="1" x14ac:dyDescent="0.3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t="s">
        <v>8220</v>
      </c>
      <c r="G26" t="s">
        <v>8224</v>
      </c>
      <c r="H26" t="s">
        <v>8246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8272</v>
      </c>
      <c r="O26" s="20">
        <f>E26/D26</f>
        <v>0</v>
      </c>
      <c r="P26" s="6">
        <f>L26/COUNT(L26:L4139)</f>
        <v>0</v>
      </c>
      <c r="Q26" t="str">
        <f t="shared" si="0"/>
        <v>technology</v>
      </c>
      <c r="R26" t="str">
        <f t="shared" si="1"/>
        <v>web</v>
      </c>
      <c r="S26" s="11">
        <f>(((J26/60)/60)/24)+DATE(1970,1,1)</f>
        <v>42108.988900462966</v>
      </c>
      <c r="T26" s="11">
        <f>(((I26/60)/60)/24)+DATE(1970,1,1)</f>
        <v>42138.988900462966</v>
      </c>
    </row>
    <row r="27" spans="1:20" ht="43.2" hidden="1" x14ac:dyDescent="0.3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t="s">
        <v>8220</v>
      </c>
      <c r="G27" t="s">
        <v>8229</v>
      </c>
      <c r="H27" t="s">
        <v>8251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8272</v>
      </c>
      <c r="O27" s="20">
        <f>E27/D27</f>
        <v>0</v>
      </c>
      <c r="P27" s="6">
        <f>L27/COUNT(L27:L4140)</f>
        <v>0</v>
      </c>
      <c r="Q27" t="str">
        <f t="shared" si="0"/>
        <v>technology</v>
      </c>
      <c r="R27" t="str">
        <f t="shared" si="1"/>
        <v>web</v>
      </c>
      <c r="S27" s="11">
        <f>(((J27/60)/60)/24)+DATE(1970,1,1)</f>
        <v>42790.895567129628</v>
      </c>
      <c r="T27" s="11">
        <f>(((I27/60)/60)/24)+DATE(1970,1,1)</f>
        <v>42820.853900462964</v>
      </c>
    </row>
    <row r="28" spans="1:20" ht="43.2" hidden="1" x14ac:dyDescent="0.3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t="s">
        <v>8220</v>
      </c>
      <c r="G28" t="s">
        <v>8224</v>
      </c>
      <c r="H28" t="s">
        <v>8246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8272</v>
      </c>
      <c r="O28" s="20">
        <f>E28/D28</f>
        <v>0</v>
      </c>
      <c r="P28" s="6">
        <f>L28/COUNT(L28:L4141)</f>
        <v>0</v>
      </c>
      <c r="Q28" t="str">
        <f t="shared" si="0"/>
        <v>technology</v>
      </c>
      <c r="R28" t="str">
        <f t="shared" si="1"/>
        <v>web</v>
      </c>
      <c r="S28" s="11">
        <f>(((J28/60)/60)/24)+DATE(1970,1,1)</f>
        <v>41803.692789351851</v>
      </c>
      <c r="T28" s="11">
        <f>(((I28/60)/60)/24)+DATE(1970,1,1)</f>
        <v>41833.692789351851</v>
      </c>
    </row>
    <row r="29" spans="1:20" ht="28.8" hidden="1" x14ac:dyDescent="0.3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t="s">
        <v>8220</v>
      </c>
      <c r="G29" t="s">
        <v>8233</v>
      </c>
      <c r="H29" t="s">
        <v>8249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8272</v>
      </c>
      <c r="O29" s="20">
        <f>E29/D29</f>
        <v>0</v>
      </c>
      <c r="P29" s="6">
        <f>L29/COUNT(L29:L4142)</f>
        <v>0</v>
      </c>
      <c r="Q29" t="str">
        <f t="shared" si="0"/>
        <v>technology</v>
      </c>
      <c r="R29" t="str">
        <f t="shared" si="1"/>
        <v>web</v>
      </c>
      <c r="S29" s="11">
        <f>(((J29/60)/60)/24)+DATE(1970,1,1)</f>
        <v>42303.659317129626</v>
      </c>
      <c r="T29" s="11">
        <f>(((I29/60)/60)/24)+DATE(1970,1,1)</f>
        <v>42333.700983796298</v>
      </c>
    </row>
    <row r="30" spans="1:20" ht="43.2" hidden="1" x14ac:dyDescent="0.3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t="s">
        <v>8220</v>
      </c>
      <c r="G30" t="s">
        <v>8225</v>
      </c>
      <c r="H30" t="s">
        <v>8247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8272</v>
      </c>
      <c r="O30" s="20">
        <f>E30/D30</f>
        <v>0</v>
      </c>
      <c r="P30" s="6">
        <f>L30/COUNT(L30:L4143)</f>
        <v>0</v>
      </c>
      <c r="Q30" t="str">
        <f t="shared" si="0"/>
        <v>technology</v>
      </c>
      <c r="R30" t="str">
        <f t="shared" si="1"/>
        <v>web</v>
      </c>
      <c r="S30" s="11">
        <f>(((J30/60)/60)/24)+DATE(1970,1,1)</f>
        <v>42762.962013888886</v>
      </c>
      <c r="T30" s="11">
        <f>(((I30/60)/60)/24)+DATE(1970,1,1)</f>
        <v>42791.961111111115</v>
      </c>
    </row>
    <row r="31" spans="1:20" ht="28.8" hidden="1" x14ac:dyDescent="0.3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t="s">
        <v>8220</v>
      </c>
      <c r="G31" t="s">
        <v>8224</v>
      </c>
      <c r="H31" t="s">
        <v>8246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8281</v>
      </c>
      <c r="O31" s="20">
        <f>E31/D31</f>
        <v>0</v>
      </c>
      <c r="P31" s="6">
        <f>L31/COUNT(L31:L4144)</f>
        <v>0</v>
      </c>
      <c r="Q31" t="str">
        <f t="shared" si="0"/>
        <v>journalism</v>
      </c>
      <c r="R31" t="str">
        <f t="shared" si="1"/>
        <v>audio</v>
      </c>
      <c r="S31" s="11">
        <f>(((J31/60)/60)/24)+DATE(1970,1,1)</f>
        <v>41831.060092592597</v>
      </c>
      <c r="T31" s="11">
        <f>(((I31/60)/60)/24)+DATE(1970,1,1)</f>
        <v>41851.060092592597</v>
      </c>
    </row>
    <row r="32" spans="1:20" ht="43.2" hidden="1" x14ac:dyDescent="0.3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t="s">
        <v>8220</v>
      </c>
      <c r="G32" t="s">
        <v>8236</v>
      </c>
      <c r="H32" t="s">
        <v>8249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8281</v>
      </c>
      <c r="O32" s="20">
        <f>E32/D32</f>
        <v>0</v>
      </c>
      <c r="P32" s="6">
        <f>L32/COUNT(L32:L4145)</f>
        <v>0</v>
      </c>
      <c r="Q32" t="str">
        <f t="shared" si="0"/>
        <v>journalism</v>
      </c>
      <c r="R32" t="str">
        <f t="shared" si="1"/>
        <v>audio</v>
      </c>
      <c r="S32" s="11">
        <f>(((J32/60)/60)/24)+DATE(1970,1,1)</f>
        <v>42319.851388888885</v>
      </c>
      <c r="T32" s="11">
        <f>(((I32/60)/60)/24)+DATE(1970,1,1)</f>
        <v>42364.851388888885</v>
      </c>
    </row>
    <row r="33" spans="1:20" hidden="1" x14ac:dyDescent="0.3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t="s">
        <v>8220</v>
      </c>
      <c r="G33" t="s">
        <v>8224</v>
      </c>
      <c r="H33" t="s">
        <v>8246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8281</v>
      </c>
      <c r="O33" s="20">
        <f>E33/D33</f>
        <v>0</v>
      </c>
      <c r="P33" s="6">
        <f>L33/COUNT(L33:L4146)</f>
        <v>0</v>
      </c>
      <c r="Q33" t="str">
        <f t="shared" si="0"/>
        <v>journalism</v>
      </c>
      <c r="R33" t="str">
        <f t="shared" si="1"/>
        <v>audio</v>
      </c>
      <c r="S33" s="11">
        <f>(((J33/60)/60)/24)+DATE(1970,1,1)</f>
        <v>42382.431076388893</v>
      </c>
      <c r="T33" s="11">
        <f>(((I33/60)/60)/24)+DATE(1970,1,1)</f>
        <v>42412.431076388893</v>
      </c>
    </row>
    <row r="34" spans="1:20" hidden="1" x14ac:dyDescent="0.3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t="s">
        <v>8220</v>
      </c>
      <c r="G34" t="s">
        <v>8224</v>
      </c>
      <c r="H34" t="s">
        <v>8246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8281</v>
      </c>
      <c r="O34" s="20">
        <f>E34/D34</f>
        <v>0</v>
      </c>
      <c r="P34" s="6">
        <f>L34/COUNT(L34:L4147)</f>
        <v>0</v>
      </c>
      <c r="Q34" t="str">
        <f t="shared" si="0"/>
        <v>journalism</v>
      </c>
      <c r="R34" t="str">
        <f t="shared" si="1"/>
        <v>audio</v>
      </c>
      <c r="S34" s="11">
        <f>(((J34/60)/60)/24)+DATE(1970,1,1)</f>
        <v>42231.7971875</v>
      </c>
      <c r="T34" s="11">
        <f>(((I34/60)/60)/24)+DATE(1970,1,1)</f>
        <v>42261.7971875</v>
      </c>
    </row>
    <row r="35" spans="1:20" ht="43.2" hidden="1" x14ac:dyDescent="0.3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t="s">
        <v>8220</v>
      </c>
      <c r="G35" t="s">
        <v>8224</v>
      </c>
      <c r="H35" t="s">
        <v>8246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8281</v>
      </c>
      <c r="O35" s="20">
        <f>E35/D35</f>
        <v>0</v>
      </c>
      <c r="P35" s="6">
        <f>L35/COUNT(L35:L4148)</f>
        <v>0</v>
      </c>
      <c r="Q35" t="str">
        <f t="shared" si="0"/>
        <v>journalism</v>
      </c>
      <c r="R35" t="str">
        <f t="shared" si="1"/>
        <v>audio</v>
      </c>
      <c r="S35" s="11">
        <f>(((J35/60)/60)/24)+DATE(1970,1,1)</f>
        <v>41850.014178240745</v>
      </c>
      <c r="T35" s="11">
        <f>(((I35/60)/60)/24)+DATE(1970,1,1)</f>
        <v>41878.014178240745</v>
      </c>
    </row>
    <row r="36" spans="1:20" ht="57.6" hidden="1" x14ac:dyDescent="0.3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t="s">
        <v>8220</v>
      </c>
      <c r="G36" t="s">
        <v>8224</v>
      </c>
      <c r="H36" t="s">
        <v>8246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8281</v>
      </c>
      <c r="O36" s="20">
        <f>E36/D36</f>
        <v>0</v>
      </c>
      <c r="P36" s="6">
        <f>L36/COUNT(L36:L4149)</f>
        <v>0</v>
      </c>
      <c r="Q36" t="str">
        <f t="shared" si="0"/>
        <v>journalism</v>
      </c>
      <c r="R36" t="str">
        <f t="shared" si="1"/>
        <v>audio</v>
      </c>
      <c r="S36" s="11">
        <f>(((J36/60)/60)/24)+DATE(1970,1,1)</f>
        <v>42483.797395833331</v>
      </c>
      <c r="T36" s="11">
        <f>(((I36/60)/60)/24)+DATE(1970,1,1)</f>
        <v>42527.839583333334</v>
      </c>
    </row>
    <row r="37" spans="1:20" ht="43.2" hidden="1" x14ac:dyDescent="0.3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t="s">
        <v>8220</v>
      </c>
      <c r="G37" t="s">
        <v>8224</v>
      </c>
      <c r="H37" t="s">
        <v>8246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8281</v>
      </c>
      <c r="O37" s="20">
        <f>E37/D37</f>
        <v>0</v>
      </c>
      <c r="P37" s="6">
        <f>L37/COUNT(L37:L4150)</f>
        <v>0</v>
      </c>
      <c r="Q37" t="str">
        <f t="shared" si="0"/>
        <v>journalism</v>
      </c>
      <c r="R37" t="str">
        <f t="shared" si="1"/>
        <v>audio</v>
      </c>
      <c r="S37" s="11">
        <f>(((J37/60)/60)/24)+DATE(1970,1,1)</f>
        <v>41831.851840277777</v>
      </c>
      <c r="T37" s="11">
        <f>(((I37/60)/60)/24)+DATE(1970,1,1)</f>
        <v>41861.916666666664</v>
      </c>
    </row>
    <row r="38" spans="1:20" ht="43.2" hidden="1" x14ac:dyDescent="0.3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t="s">
        <v>8220</v>
      </c>
      <c r="G38" t="s">
        <v>8224</v>
      </c>
      <c r="H38" t="s">
        <v>8246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8281</v>
      </c>
      <c r="O38" s="20">
        <f>E38/D38</f>
        <v>0</v>
      </c>
      <c r="P38" s="6">
        <f>L38/COUNT(L38:L4151)</f>
        <v>0</v>
      </c>
      <c r="Q38" t="str">
        <f t="shared" si="0"/>
        <v>journalism</v>
      </c>
      <c r="R38" t="str">
        <f t="shared" si="1"/>
        <v>audio</v>
      </c>
      <c r="S38" s="11">
        <f>(((J38/60)/60)/24)+DATE(1970,1,1)</f>
        <v>42406.992418981477</v>
      </c>
      <c r="T38" s="11">
        <f>(((I38/60)/60)/24)+DATE(1970,1,1)</f>
        <v>42436.992418981477</v>
      </c>
    </row>
    <row r="39" spans="1:20" ht="43.2" hidden="1" x14ac:dyDescent="0.3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t="s">
        <v>8220</v>
      </c>
      <c r="G39" t="s">
        <v>8224</v>
      </c>
      <c r="H39" t="s">
        <v>8246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8281</v>
      </c>
      <c r="O39" s="20">
        <f>E39/D39</f>
        <v>0</v>
      </c>
      <c r="P39" s="6">
        <f>L39/COUNT(L39:L4152)</f>
        <v>0</v>
      </c>
      <c r="Q39" t="str">
        <f t="shared" si="0"/>
        <v>journalism</v>
      </c>
      <c r="R39" t="str">
        <f t="shared" si="1"/>
        <v>audio</v>
      </c>
      <c r="S39" s="11">
        <f>(((J39/60)/60)/24)+DATE(1970,1,1)</f>
        <v>42058.719641203701</v>
      </c>
      <c r="T39" s="11">
        <f>(((I39/60)/60)/24)+DATE(1970,1,1)</f>
        <v>42118.677974537044</v>
      </c>
    </row>
    <row r="40" spans="1:20" ht="28.8" hidden="1" x14ac:dyDescent="0.3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t="s">
        <v>8220</v>
      </c>
      <c r="G40" t="s">
        <v>8224</v>
      </c>
      <c r="H40" t="s">
        <v>8246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8281</v>
      </c>
      <c r="O40" s="20">
        <f>E40/D40</f>
        <v>0</v>
      </c>
      <c r="P40" s="6">
        <f>L40/COUNT(L40:L4153)</f>
        <v>0</v>
      </c>
      <c r="Q40" t="str">
        <f t="shared" si="0"/>
        <v>journalism</v>
      </c>
      <c r="R40" t="str">
        <f t="shared" si="1"/>
        <v>audio</v>
      </c>
      <c r="S40" s="11">
        <f>(((J40/60)/60)/24)+DATE(1970,1,1)</f>
        <v>42678.871331018512</v>
      </c>
      <c r="T40" s="11">
        <f>(((I40/60)/60)/24)+DATE(1970,1,1)</f>
        <v>42708.912997685184</v>
      </c>
    </row>
    <row r="41" spans="1:20" ht="43.2" hidden="1" x14ac:dyDescent="0.3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t="s">
        <v>8220</v>
      </c>
      <c r="G41" t="s">
        <v>8224</v>
      </c>
      <c r="H41" t="s">
        <v>8246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8281</v>
      </c>
      <c r="O41" s="20">
        <f>E41/D41</f>
        <v>0</v>
      </c>
      <c r="P41" s="6">
        <f>L41/COUNT(L41:L4154)</f>
        <v>0</v>
      </c>
      <c r="Q41" t="str">
        <f t="shared" si="0"/>
        <v>journalism</v>
      </c>
      <c r="R41" t="str">
        <f t="shared" si="1"/>
        <v>audio</v>
      </c>
      <c r="S41" s="11">
        <f>(((J41/60)/60)/24)+DATE(1970,1,1)</f>
        <v>42047.900960648149</v>
      </c>
      <c r="T41" s="11">
        <f>(((I41/60)/60)/24)+DATE(1970,1,1)</f>
        <v>42089</v>
      </c>
    </row>
    <row r="42" spans="1:20" hidden="1" x14ac:dyDescent="0.3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t="s">
        <v>8220</v>
      </c>
      <c r="G42" t="s">
        <v>8224</v>
      </c>
      <c r="H42" t="s">
        <v>8246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8281</v>
      </c>
      <c r="O42" s="20">
        <f>E42/D42</f>
        <v>0</v>
      </c>
      <c r="P42" s="6">
        <f>L42/COUNT(L42:L4155)</f>
        <v>0</v>
      </c>
      <c r="Q42" t="str">
        <f t="shared" si="0"/>
        <v>journalism</v>
      </c>
      <c r="R42" t="str">
        <f t="shared" si="1"/>
        <v>audio</v>
      </c>
      <c r="S42" s="11">
        <f>(((J42/60)/60)/24)+DATE(1970,1,1)</f>
        <v>42046.79</v>
      </c>
      <c r="T42" s="11">
        <f>(((I42/60)/60)/24)+DATE(1970,1,1)</f>
        <v>42076.748333333337</v>
      </c>
    </row>
    <row r="43" spans="1:20" ht="28.8" hidden="1" x14ac:dyDescent="0.3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t="s">
        <v>8220</v>
      </c>
      <c r="G43" t="s">
        <v>8224</v>
      </c>
      <c r="H43" t="s">
        <v>8246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8281</v>
      </c>
      <c r="O43" s="20">
        <f>E43/D43</f>
        <v>0</v>
      </c>
      <c r="P43" s="6">
        <f>L43/COUNT(L43:L4156)</f>
        <v>0</v>
      </c>
      <c r="Q43" t="str">
        <f t="shared" si="0"/>
        <v>journalism</v>
      </c>
      <c r="R43" t="str">
        <f t="shared" si="1"/>
        <v>audio</v>
      </c>
      <c r="S43" s="11">
        <f>(((J43/60)/60)/24)+DATE(1970,1,1)</f>
        <v>42432.276712962965</v>
      </c>
      <c r="T43" s="11">
        <f>(((I43/60)/60)/24)+DATE(1970,1,1)</f>
        <v>42492.041666666672</v>
      </c>
    </row>
    <row r="44" spans="1:20" ht="43.2" hidden="1" x14ac:dyDescent="0.3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t="s">
        <v>8220</v>
      </c>
      <c r="G44" t="s">
        <v>8224</v>
      </c>
      <c r="H44" t="s">
        <v>8246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8281</v>
      </c>
      <c r="O44" s="20">
        <f>E44/D44</f>
        <v>0</v>
      </c>
      <c r="P44" s="6">
        <f>L44/COUNT(L44:L4157)</f>
        <v>0</v>
      </c>
      <c r="Q44" t="str">
        <f t="shared" si="0"/>
        <v>journalism</v>
      </c>
      <c r="R44" t="str">
        <f t="shared" si="1"/>
        <v>audio</v>
      </c>
      <c r="S44" s="11">
        <f>(((J44/60)/60)/24)+DATE(1970,1,1)</f>
        <v>42583.030810185184</v>
      </c>
      <c r="T44" s="11">
        <f>(((I44/60)/60)/24)+DATE(1970,1,1)</f>
        <v>42613.030810185184</v>
      </c>
    </row>
    <row r="45" spans="1:20" ht="43.2" hidden="1" x14ac:dyDescent="0.3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t="s">
        <v>8220</v>
      </c>
      <c r="G45" t="s">
        <v>8224</v>
      </c>
      <c r="H45" t="s">
        <v>8246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8286</v>
      </c>
      <c r="O45" s="20">
        <f>E45/D45</f>
        <v>0</v>
      </c>
      <c r="P45" s="6">
        <f>L45/COUNT(L45:L4158)</f>
        <v>0</v>
      </c>
      <c r="Q45" t="str">
        <f t="shared" si="0"/>
        <v>music</v>
      </c>
      <c r="R45" t="str">
        <f t="shared" si="1"/>
        <v>world music</v>
      </c>
      <c r="S45" s="11">
        <f>(((J45/60)/60)/24)+DATE(1970,1,1)</f>
        <v>41827.919166666667</v>
      </c>
      <c r="T45" s="11">
        <f>(((I45/60)/60)/24)+DATE(1970,1,1)</f>
        <v>41858.291666666664</v>
      </c>
    </row>
    <row r="46" spans="1:20" ht="43.2" hidden="1" x14ac:dyDescent="0.3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t="s">
        <v>8220</v>
      </c>
      <c r="G46" t="s">
        <v>8224</v>
      </c>
      <c r="H46" t="s">
        <v>8246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8286</v>
      </c>
      <c r="O46" s="20">
        <f>E46/D46</f>
        <v>0</v>
      </c>
      <c r="P46" s="6">
        <f>L46/COUNT(L46:L4159)</f>
        <v>0</v>
      </c>
      <c r="Q46" t="str">
        <f t="shared" si="0"/>
        <v>music</v>
      </c>
      <c r="R46" t="str">
        <f t="shared" si="1"/>
        <v>world music</v>
      </c>
      <c r="S46" s="11">
        <f>(((J46/60)/60)/24)+DATE(1970,1,1)</f>
        <v>40568.972569444442</v>
      </c>
      <c r="T46" s="11">
        <f>(((I46/60)/60)/24)+DATE(1970,1,1)</f>
        <v>40598.972569444442</v>
      </c>
    </row>
    <row r="47" spans="1:20" ht="43.2" hidden="1" x14ac:dyDescent="0.3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t="s">
        <v>8220</v>
      </c>
      <c r="G47" t="s">
        <v>8224</v>
      </c>
      <c r="H47" t="s">
        <v>8246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8286</v>
      </c>
      <c r="O47" s="20">
        <f>E47/D47</f>
        <v>0</v>
      </c>
      <c r="P47" s="6">
        <f>L47/COUNT(L47:L4160)</f>
        <v>0</v>
      </c>
      <c r="Q47" t="str">
        <f t="shared" si="0"/>
        <v>music</v>
      </c>
      <c r="R47" t="str">
        <f t="shared" si="1"/>
        <v>world music</v>
      </c>
      <c r="S47" s="11">
        <f>(((J47/60)/60)/24)+DATE(1970,1,1)</f>
        <v>42193.941759259258</v>
      </c>
      <c r="T47" s="11">
        <f>(((I47/60)/60)/24)+DATE(1970,1,1)</f>
        <v>42244.041666666672</v>
      </c>
    </row>
    <row r="48" spans="1:20" ht="43.2" hidden="1" x14ac:dyDescent="0.3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t="s">
        <v>8220</v>
      </c>
      <c r="G48" t="s">
        <v>8225</v>
      </c>
      <c r="H48" t="s">
        <v>8247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8286</v>
      </c>
      <c r="O48" s="20">
        <f>E48/D48</f>
        <v>0</v>
      </c>
      <c r="P48" s="6">
        <f>L48/COUNT(L48:L4161)</f>
        <v>0</v>
      </c>
      <c r="Q48" t="str">
        <f t="shared" si="0"/>
        <v>music</v>
      </c>
      <c r="R48" t="str">
        <f t="shared" si="1"/>
        <v>world music</v>
      </c>
      <c r="S48" s="11">
        <f>(((J48/60)/60)/24)+DATE(1970,1,1)</f>
        <v>42007.788680555561</v>
      </c>
      <c r="T48" s="11">
        <f>(((I48/60)/60)/24)+DATE(1970,1,1)</f>
        <v>42037.788680555561</v>
      </c>
    </row>
    <row r="49" spans="1:20" hidden="1" x14ac:dyDescent="0.3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t="s">
        <v>8220</v>
      </c>
      <c r="G49" t="s">
        <v>8224</v>
      </c>
      <c r="H49" t="s">
        <v>8246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8286</v>
      </c>
      <c r="O49" s="20">
        <f>E49/D49</f>
        <v>0</v>
      </c>
      <c r="P49" s="6">
        <f>L49/COUNT(L49:L4162)</f>
        <v>0</v>
      </c>
      <c r="Q49" t="str">
        <f t="shared" si="0"/>
        <v>music</v>
      </c>
      <c r="R49" t="str">
        <f t="shared" si="1"/>
        <v>world music</v>
      </c>
      <c r="S49" s="11">
        <f>(((J49/60)/60)/24)+DATE(1970,1,1)</f>
        <v>41110.680138888885</v>
      </c>
      <c r="T49" s="11">
        <f>(((I49/60)/60)/24)+DATE(1970,1,1)</f>
        <v>41118.666666666664</v>
      </c>
    </row>
    <row r="50" spans="1:20" ht="43.2" hidden="1" x14ac:dyDescent="0.3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t="s">
        <v>8220</v>
      </c>
      <c r="G50" t="s">
        <v>8224</v>
      </c>
      <c r="H50" t="s">
        <v>8246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8286</v>
      </c>
      <c r="O50" s="20">
        <f>E50/D50</f>
        <v>0</v>
      </c>
      <c r="P50" s="6">
        <f>L50/COUNT(L50:L4163)</f>
        <v>0</v>
      </c>
      <c r="Q50" t="str">
        <f t="shared" si="0"/>
        <v>music</v>
      </c>
      <c r="R50" t="str">
        <f t="shared" si="1"/>
        <v>world music</v>
      </c>
      <c r="S50" s="11">
        <f>(((J50/60)/60)/24)+DATE(1970,1,1)</f>
        <v>41125.283159722225</v>
      </c>
      <c r="T50" s="11">
        <f>(((I50/60)/60)/24)+DATE(1970,1,1)</f>
        <v>41145.283159722225</v>
      </c>
    </row>
    <row r="51" spans="1:20" ht="28.8" hidden="1" x14ac:dyDescent="0.3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t="s">
        <v>8220</v>
      </c>
      <c r="G51" t="s">
        <v>8224</v>
      </c>
      <c r="H51" t="s">
        <v>8246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8286</v>
      </c>
      <c r="O51" s="20">
        <f>E51/D51</f>
        <v>0</v>
      </c>
      <c r="P51" s="6">
        <f>L51/COUNT(L51:L4164)</f>
        <v>0</v>
      </c>
      <c r="Q51" t="str">
        <f t="shared" si="0"/>
        <v>music</v>
      </c>
      <c r="R51" t="str">
        <f t="shared" si="1"/>
        <v>world music</v>
      </c>
      <c r="S51" s="11">
        <f>(((J51/60)/60)/24)+DATE(1970,1,1)</f>
        <v>40883.962581018517</v>
      </c>
      <c r="T51" s="11">
        <f>(((I51/60)/60)/24)+DATE(1970,1,1)</f>
        <v>40913.962581018517</v>
      </c>
    </row>
    <row r="52" spans="1:20" ht="43.2" hidden="1" x14ac:dyDescent="0.3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t="s">
        <v>8220</v>
      </c>
      <c r="G52" t="s">
        <v>8240</v>
      </c>
      <c r="H52" t="s">
        <v>8257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8273</v>
      </c>
      <c r="O52" s="20">
        <f>E52/D52</f>
        <v>0</v>
      </c>
      <c r="P52" s="6">
        <f>L52/COUNT(L52:L4165)</f>
        <v>0</v>
      </c>
      <c r="Q52" t="str">
        <f t="shared" si="0"/>
        <v>technology</v>
      </c>
      <c r="R52" t="str">
        <f t="shared" si="1"/>
        <v>wearables</v>
      </c>
      <c r="S52" s="11">
        <f>(((J52/60)/60)/24)+DATE(1970,1,1)</f>
        <v>42732.060277777782</v>
      </c>
      <c r="T52" s="11">
        <f>(((I52/60)/60)/24)+DATE(1970,1,1)</f>
        <v>42762.060277777782</v>
      </c>
    </row>
    <row r="53" spans="1:20" ht="43.2" hidden="1" x14ac:dyDescent="0.3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t="s">
        <v>8220</v>
      </c>
      <c r="G53" t="s">
        <v>8226</v>
      </c>
      <c r="H53" t="s">
        <v>8248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8273</v>
      </c>
      <c r="O53" s="20">
        <f>E53/D53</f>
        <v>0</v>
      </c>
      <c r="P53" s="6">
        <f>L53/COUNT(L53:L4166)</f>
        <v>0</v>
      </c>
      <c r="Q53" t="str">
        <f t="shared" si="0"/>
        <v>technology</v>
      </c>
      <c r="R53" t="str">
        <f t="shared" si="1"/>
        <v>wearables</v>
      </c>
      <c r="S53" s="11">
        <f>(((J53/60)/60)/24)+DATE(1970,1,1)</f>
        <v>41806.106770833336</v>
      </c>
      <c r="T53" s="11">
        <f>(((I53/60)/60)/24)+DATE(1970,1,1)</f>
        <v>41836.106770833336</v>
      </c>
    </row>
    <row r="54" spans="1:20" ht="43.2" hidden="1" x14ac:dyDescent="0.3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t="s">
        <v>8220</v>
      </c>
      <c r="G54" t="s">
        <v>8224</v>
      </c>
      <c r="H54" t="s">
        <v>8246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8273</v>
      </c>
      <c r="O54" s="20">
        <f>E54/D54</f>
        <v>0</v>
      </c>
      <c r="P54" s="6">
        <f>L54/COUNT(L54:L4167)</f>
        <v>0</v>
      </c>
      <c r="Q54" t="str">
        <f t="shared" si="0"/>
        <v>technology</v>
      </c>
      <c r="R54" t="str">
        <f t="shared" si="1"/>
        <v>wearables</v>
      </c>
      <c r="S54" s="11">
        <f>(((J54/60)/60)/24)+DATE(1970,1,1)</f>
        <v>41836.595520833333</v>
      </c>
      <c r="T54" s="11">
        <f>(((I54/60)/60)/24)+DATE(1970,1,1)</f>
        <v>41866.595520833333</v>
      </c>
    </row>
    <row r="55" spans="1:20" ht="28.8" hidden="1" x14ac:dyDescent="0.3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t="s">
        <v>8220</v>
      </c>
      <c r="G55" t="s">
        <v>8224</v>
      </c>
      <c r="H55" t="s">
        <v>8246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8287</v>
      </c>
      <c r="O55" s="20">
        <f>E55/D55</f>
        <v>0</v>
      </c>
      <c r="P55" s="6">
        <f>L55/COUNT(L55:L4168)</f>
        <v>0</v>
      </c>
      <c r="Q55" t="str">
        <f t="shared" si="0"/>
        <v>publishing</v>
      </c>
      <c r="R55" t="str">
        <f t="shared" si="1"/>
        <v>translations</v>
      </c>
      <c r="S55" s="11">
        <f>(((J55/60)/60)/24)+DATE(1970,1,1)</f>
        <v>41818.703275462962</v>
      </c>
      <c r="T55" s="11">
        <f>(((I55/60)/60)/24)+DATE(1970,1,1)</f>
        <v>41848.703275462962</v>
      </c>
    </row>
    <row r="56" spans="1:20" ht="43.2" hidden="1" x14ac:dyDescent="0.3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t="s">
        <v>8220</v>
      </c>
      <c r="G56" t="s">
        <v>8230</v>
      </c>
      <c r="H56" t="s">
        <v>8249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8287</v>
      </c>
      <c r="O56" s="20">
        <f>E56/D56</f>
        <v>0</v>
      </c>
      <c r="P56" s="6">
        <f>L56/COUNT(L56:L4169)</f>
        <v>0</v>
      </c>
      <c r="Q56" t="str">
        <f t="shared" si="0"/>
        <v>publishing</v>
      </c>
      <c r="R56" t="str">
        <f t="shared" si="1"/>
        <v>translations</v>
      </c>
      <c r="S56" s="11">
        <f>(((J56/60)/60)/24)+DATE(1970,1,1)</f>
        <v>42795.696145833332</v>
      </c>
      <c r="T56" s="11">
        <f>(((I56/60)/60)/24)+DATE(1970,1,1)</f>
        <v>42840.654479166667</v>
      </c>
    </row>
    <row r="57" spans="1:20" ht="28.8" hidden="1" x14ac:dyDescent="0.3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t="s">
        <v>8220</v>
      </c>
      <c r="G57" t="s">
        <v>8224</v>
      </c>
      <c r="H57" t="s">
        <v>8246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8287</v>
      </c>
      <c r="O57" s="20">
        <f>E57/D57</f>
        <v>0</v>
      </c>
      <c r="P57" s="6">
        <f>L57/COUNT(L57:L4170)</f>
        <v>0</v>
      </c>
      <c r="Q57" t="str">
        <f t="shared" si="0"/>
        <v>publishing</v>
      </c>
      <c r="R57" t="str">
        <f t="shared" si="1"/>
        <v>translations</v>
      </c>
      <c r="S57" s="11">
        <f>(((J57/60)/60)/24)+DATE(1970,1,1)</f>
        <v>42289.89634259259</v>
      </c>
      <c r="T57" s="11">
        <f>(((I57/60)/60)/24)+DATE(1970,1,1)</f>
        <v>42319.938009259262</v>
      </c>
    </row>
    <row r="58" spans="1:20" ht="43.2" hidden="1" x14ac:dyDescent="0.3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t="s">
        <v>8220</v>
      </c>
      <c r="G58" t="s">
        <v>8224</v>
      </c>
      <c r="H58" t="s">
        <v>8246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8287</v>
      </c>
      <c r="O58" s="20">
        <f>E58/D58</f>
        <v>0</v>
      </c>
      <c r="P58" s="6">
        <f>L58/COUNT(L58:L4171)</f>
        <v>0</v>
      </c>
      <c r="Q58" t="str">
        <f t="shared" si="0"/>
        <v>publishing</v>
      </c>
      <c r="R58" t="str">
        <f t="shared" si="1"/>
        <v>translations</v>
      </c>
      <c r="S58" s="11">
        <f>(((J58/60)/60)/24)+DATE(1970,1,1)</f>
        <v>41831.705555555556</v>
      </c>
      <c r="T58" s="11">
        <f>(((I58/60)/60)/24)+DATE(1970,1,1)</f>
        <v>41862.166666666664</v>
      </c>
    </row>
    <row r="59" spans="1:20" ht="43.2" hidden="1" x14ac:dyDescent="0.3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t="s">
        <v>8220</v>
      </c>
      <c r="G59" t="s">
        <v>8232</v>
      </c>
      <c r="H59" t="s">
        <v>8253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8287</v>
      </c>
      <c r="O59" s="20">
        <f>E59/D59</f>
        <v>0</v>
      </c>
      <c r="P59" s="6">
        <f>L59/COUNT(L59:L4172)</f>
        <v>0</v>
      </c>
      <c r="Q59" t="str">
        <f t="shared" si="0"/>
        <v>publishing</v>
      </c>
      <c r="R59" t="str">
        <f t="shared" si="1"/>
        <v>translations</v>
      </c>
      <c r="S59" s="11">
        <f>(((J59/60)/60)/24)+DATE(1970,1,1)</f>
        <v>42312.204814814817</v>
      </c>
      <c r="T59" s="11">
        <f>(((I59/60)/60)/24)+DATE(1970,1,1)</f>
        <v>42340.725694444445</v>
      </c>
    </row>
    <row r="60" spans="1:20" ht="43.2" hidden="1" x14ac:dyDescent="0.3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t="s">
        <v>8220</v>
      </c>
      <c r="G60" t="s">
        <v>8224</v>
      </c>
      <c r="H60" t="s">
        <v>8246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8287</v>
      </c>
      <c r="O60" s="20">
        <f>E60/D60</f>
        <v>0</v>
      </c>
      <c r="P60" s="6">
        <f>L60/COUNT(L60:L4173)</f>
        <v>0</v>
      </c>
      <c r="Q60" t="str">
        <f t="shared" si="0"/>
        <v>publishing</v>
      </c>
      <c r="R60" t="str">
        <f t="shared" si="1"/>
        <v>translations</v>
      </c>
      <c r="S60" s="11">
        <f>(((J60/60)/60)/24)+DATE(1970,1,1)</f>
        <v>41915.896967592591</v>
      </c>
      <c r="T60" s="11">
        <f>(((I60/60)/60)/24)+DATE(1970,1,1)</f>
        <v>41973.989583333328</v>
      </c>
    </row>
    <row r="61" spans="1:20" ht="43.2" hidden="1" x14ac:dyDescent="0.3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t="s">
        <v>8220</v>
      </c>
      <c r="G61" t="s">
        <v>8224</v>
      </c>
      <c r="H61" t="s">
        <v>8246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8290</v>
      </c>
      <c r="O61" s="20">
        <f>E61/D61</f>
        <v>0</v>
      </c>
      <c r="P61" s="6">
        <f>L61/COUNT(L61:L4174)</f>
        <v>0</v>
      </c>
      <c r="Q61" t="str">
        <f t="shared" si="0"/>
        <v>publishing</v>
      </c>
      <c r="R61" t="str">
        <f t="shared" si="1"/>
        <v>art books</v>
      </c>
      <c r="S61" s="11">
        <f>(((J61/60)/60)/24)+DATE(1970,1,1)</f>
        <v>40079.566157407404</v>
      </c>
      <c r="T61" s="11">
        <f>(((I61/60)/60)/24)+DATE(1970,1,1)</f>
        <v>40149.034722222219</v>
      </c>
    </row>
    <row r="62" spans="1:20" hidden="1" x14ac:dyDescent="0.3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t="s">
        <v>8220</v>
      </c>
      <c r="G62" t="s">
        <v>8224</v>
      </c>
      <c r="H62" t="s">
        <v>8246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8290</v>
      </c>
      <c r="O62" s="20">
        <f>E62/D62</f>
        <v>0</v>
      </c>
      <c r="P62" s="6">
        <f>L62/COUNT(L62:L4175)</f>
        <v>0</v>
      </c>
      <c r="Q62" t="str">
        <f t="shared" si="0"/>
        <v>publishing</v>
      </c>
      <c r="R62" t="str">
        <f t="shared" si="1"/>
        <v>art books</v>
      </c>
      <c r="S62" s="11">
        <f>(((J62/60)/60)/24)+DATE(1970,1,1)</f>
        <v>41389.679560185185</v>
      </c>
      <c r="T62" s="11">
        <f>(((I62/60)/60)/24)+DATE(1970,1,1)</f>
        <v>41419.679560185185</v>
      </c>
    </row>
    <row r="63" spans="1:20" ht="43.2" hidden="1" x14ac:dyDescent="0.3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t="s">
        <v>8220</v>
      </c>
      <c r="G63" t="s">
        <v>8224</v>
      </c>
      <c r="H63" t="s">
        <v>8246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8290</v>
      </c>
      <c r="O63" s="20">
        <f>E63/D63</f>
        <v>0</v>
      </c>
      <c r="P63" s="6">
        <f>L63/COUNT(L63:L4176)</f>
        <v>0</v>
      </c>
      <c r="Q63" t="str">
        <f t="shared" si="0"/>
        <v>publishing</v>
      </c>
      <c r="R63" t="str">
        <f t="shared" si="1"/>
        <v>art books</v>
      </c>
      <c r="S63" s="11">
        <f>(((J63/60)/60)/24)+DATE(1970,1,1)</f>
        <v>40990.050069444449</v>
      </c>
      <c r="T63" s="11">
        <f>(((I63/60)/60)/24)+DATE(1970,1,1)</f>
        <v>41050.050069444449</v>
      </c>
    </row>
    <row r="64" spans="1:20" ht="43.2" hidden="1" x14ac:dyDescent="0.3">
      <c r="A64">
        <v>2341</v>
      </c>
      <c r="B64" s="3" t="s">
        <v>2342</v>
      </c>
      <c r="C64" s="3" t="s">
        <v>6451</v>
      </c>
      <c r="D64">
        <v>5000</v>
      </c>
      <c r="E64">
        <v>0</v>
      </c>
      <c r="F64" t="s">
        <v>8220</v>
      </c>
      <c r="G64" t="s">
        <v>8224</v>
      </c>
      <c r="H64" t="s">
        <v>8246</v>
      </c>
      <c r="I64">
        <v>1436729504</v>
      </c>
      <c r="J64">
        <v>1434137504</v>
      </c>
      <c r="K64" t="b">
        <v>0</v>
      </c>
      <c r="L64">
        <v>0</v>
      </c>
      <c r="M64" t="b">
        <v>0</v>
      </c>
      <c r="N64" t="s">
        <v>8272</v>
      </c>
      <c r="O64" s="20">
        <f>E64/D64</f>
        <v>0</v>
      </c>
      <c r="P64" s="6">
        <f>L64/COUNT(L64:L4177)</f>
        <v>0</v>
      </c>
      <c r="Q64" t="str">
        <f t="shared" si="0"/>
        <v>technology</v>
      </c>
      <c r="R64" t="str">
        <f t="shared" si="1"/>
        <v>web</v>
      </c>
      <c r="S64" s="11">
        <f>(((J64/60)/60)/24)+DATE(1970,1,1)</f>
        <v>42167.813703703709</v>
      </c>
      <c r="T64" s="11">
        <f>(((I64/60)/60)/24)+DATE(1970,1,1)</f>
        <v>42197.813703703709</v>
      </c>
    </row>
    <row r="65" spans="1:20" ht="43.2" hidden="1" x14ac:dyDescent="0.3">
      <c r="A65">
        <v>2342</v>
      </c>
      <c r="B65" s="3" t="s">
        <v>2343</v>
      </c>
      <c r="C65" s="3" t="s">
        <v>6452</v>
      </c>
      <c r="D65">
        <v>5500</v>
      </c>
      <c r="E65">
        <v>0</v>
      </c>
      <c r="F65" t="s">
        <v>8220</v>
      </c>
      <c r="G65" t="s">
        <v>8224</v>
      </c>
      <c r="H65" t="s">
        <v>8246</v>
      </c>
      <c r="I65">
        <v>1412571600</v>
      </c>
      <c r="J65">
        <v>1410799870</v>
      </c>
      <c r="K65" t="b">
        <v>0</v>
      </c>
      <c r="L65">
        <v>0</v>
      </c>
      <c r="M65" t="b">
        <v>0</v>
      </c>
      <c r="N65" t="s">
        <v>8272</v>
      </c>
      <c r="O65" s="20">
        <f>E65/D65</f>
        <v>0</v>
      </c>
      <c r="P65" s="6">
        <f>L65/COUNT(L65:L4178)</f>
        <v>0</v>
      </c>
      <c r="Q65" t="str">
        <f t="shared" si="0"/>
        <v>technology</v>
      </c>
      <c r="R65" t="str">
        <f t="shared" si="1"/>
        <v>web</v>
      </c>
      <c r="S65" s="11">
        <f>(((J65/60)/60)/24)+DATE(1970,1,1)</f>
        <v>41897.702199074076</v>
      </c>
      <c r="T65" s="11">
        <f>(((I65/60)/60)/24)+DATE(1970,1,1)</f>
        <v>41918.208333333336</v>
      </c>
    </row>
    <row r="66" spans="1:20" ht="43.2" hidden="1" x14ac:dyDescent="0.3">
      <c r="A66">
        <v>2345</v>
      </c>
      <c r="B66" s="3" t="s">
        <v>2346</v>
      </c>
      <c r="C66" s="3" t="s">
        <v>6455</v>
      </c>
      <c r="D66">
        <v>3000</v>
      </c>
      <c r="E66">
        <v>0</v>
      </c>
      <c r="F66" t="s">
        <v>8220</v>
      </c>
      <c r="G66" t="s">
        <v>8224</v>
      </c>
      <c r="H66" t="s">
        <v>8246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8272</v>
      </c>
      <c r="O66" s="20">
        <f>E66/D66</f>
        <v>0</v>
      </c>
      <c r="P66" s="6">
        <f>L66/COUNT(L66:L4179)</f>
        <v>0</v>
      </c>
      <c r="Q66" t="str">
        <f t="shared" ref="Q66:Q129" si="2">LEFT(N66,FIND("/",N66)-1)</f>
        <v>technology</v>
      </c>
      <c r="R66" t="str">
        <f t="shared" ref="R66:R129" si="3">RIGHT(N66,LEN(N66)-FIND("/",N66))</f>
        <v>web</v>
      </c>
      <c r="S66" s="11">
        <f>(((J66/60)/60)/24)+DATE(1970,1,1)</f>
        <v>42060.001805555556</v>
      </c>
      <c r="T66" s="11">
        <f>(((I66/60)/60)/24)+DATE(1970,1,1)</f>
        <v>42094.985416666663</v>
      </c>
    </row>
    <row r="67" spans="1:20" ht="43.2" hidden="1" x14ac:dyDescent="0.3">
      <c r="A67">
        <v>2349</v>
      </c>
      <c r="B67" s="3" t="s">
        <v>2350</v>
      </c>
      <c r="C67" s="3" t="s">
        <v>6459</v>
      </c>
      <c r="D67">
        <v>474900</v>
      </c>
      <c r="E67">
        <v>0</v>
      </c>
      <c r="F67" t="s">
        <v>8220</v>
      </c>
      <c r="G67" t="s">
        <v>8235</v>
      </c>
      <c r="H67" t="s">
        <v>8255</v>
      </c>
      <c r="I67">
        <v>1439318228</v>
      </c>
      <c r="J67">
        <v>1436812628</v>
      </c>
      <c r="K67" t="b">
        <v>0</v>
      </c>
      <c r="L67">
        <v>0</v>
      </c>
      <c r="M67" t="b">
        <v>0</v>
      </c>
      <c r="N67" t="s">
        <v>8272</v>
      </c>
      <c r="O67" s="20">
        <f>E67/D67</f>
        <v>0</v>
      </c>
      <c r="P67" s="6">
        <f>L67/COUNT(L67:L4180)</f>
        <v>0</v>
      </c>
      <c r="Q67" t="str">
        <f t="shared" si="2"/>
        <v>technology</v>
      </c>
      <c r="R67" t="str">
        <f t="shared" si="3"/>
        <v>web</v>
      </c>
      <c r="S67" s="11">
        <f>(((J67/60)/60)/24)+DATE(1970,1,1)</f>
        <v>42198.775787037041</v>
      </c>
      <c r="T67" s="11">
        <f>(((I67/60)/60)/24)+DATE(1970,1,1)</f>
        <v>42227.775787037041</v>
      </c>
    </row>
    <row r="68" spans="1:20" ht="28.8" hidden="1" x14ac:dyDescent="0.3">
      <c r="A68">
        <v>2350</v>
      </c>
      <c r="B68" s="3" t="s">
        <v>2351</v>
      </c>
      <c r="C68" s="3" t="s">
        <v>6460</v>
      </c>
      <c r="D68">
        <v>50000</v>
      </c>
      <c r="E68">
        <v>0</v>
      </c>
      <c r="F68" t="s">
        <v>8220</v>
      </c>
      <c r="G68" t="s">
        <v>8241</v>
      </c>
      <c r="H68" t="s">
        <v>8249</v>
      </c>
      <c r="I68">
        <v>1483474370</v>
      </c>
      <c r="J68">
        <v>1480882370</v>
      </c>
      <c r="K68" t="b">
        <v>0</v>
      </c>
      <c r="L68">
        <v>0</v>
      </c>
      <c r="M68" t="b">
        <v>0</v>
      </c>
      <c r="N68" t="s">
        <v>8272</v>
      </c>
      <c r="O68" s="20">
        <f>E68/D68</f>
        <v>0</v>
      </c>
      <c r="P68" s="6">
        <f>L68/COUNT(L68:L4181)</f>
        <v>0</v>
      </c>
      <c r="Q68" t="str">
        <f t="shared" si="2"/>
        <v>technology</v>
      </c>
      <c r="R68" t="str">
        <f t="shared" si="3"/>
        <v>web</v>
      </c>
      <c r="S68" s="11">
        <f>(((J68/60)/60)/24)+DATE(1970,1,1)</f>
        <v>42708.842245370368</v>
      </c>
      <c r="T68" s="11">
        <f>(((I68/60)/60)/24)+DATE(1970,1,1)</f>
        <v>42738.842245370368</v>
      </c>
    </row>
    <row r="69" spans="1:20" ht="43.2" hidden="1" x14ac:dyDescent="0.3">
      <c r="A69">
        <v>2352</v>
      </c>
      <c r="B69" s="3" t="s">
        <v>2353</v>
      </c>
      <c r="C69" s="3" t="s">
        <v>6462</v>
      </c>
      <c r="D69">
        <v>2000</v>
      </c>
      <c r="E69">
        <v>0</v>
      </c>
      <c r="F69" t="s">
        <v>8220</v>
      </c>
      <c r="G69" t="s">
        <v>8224</v>
      </c>
      <c r="H69" t="s">
        <v>8246</v>
      </c>
      <c r="I69">
        <v>1433603552</v>
      </c>
      <c r="J69">
        <v>1428419552</v>
      </c>
      <c r="K69" t="b">
        <v>0</v>
      </c>
      <c r="L69">
        <v>0</v>
      </c>
      <c r="M69" t="b">
        <v>0</v>
      </c>
      <c r="N69" t="s">
        <v>8272</v>
      </c>
      <c r="O69" s="20">
        <f>E69/D69</f>
        <v>0</v>
      </c>
      <c r="P69" s="6">
        <f>L69/COUNT(L69:L4182)</f>
        <v>0</v>
      </c>
      <c r="Q69" t="str">
        <f t="shared" si="2"/>
        <v>technology</v>
      </c>
      <c r="R69" t="str">
        <f t="shared" si="3"/>
        <v>web</v>
      </c>
      <c r="S69" s="11">
        <f>(((J69/60)/60)/24)+DATE(1970,1,1)</f>
        <v>42101.633703703701</v>
      </c>
      <c r="T69" s="11">
        <f>(((I69/60)/60)/24)+DATE(1970,1,1)</f>
        <v>42161.633703703701</v>
      </c>
    </row>
    <row r="70" spans="1:20" ht="43.2" hidden="1" x14ac:dyDescent="0.3">
      <c r="A70">
        <v>2353</v>
      </c>
      <c r="B70" s="3" t="s">
        <v>2354</v>
      </c>
      <c r="C70" s="3" t="s">
        <v>6463</v>
      </c>
      <c r="D70">
        <v>1000</v>
      </c>
      <c r="E70">
        <v>0</v>
      </c>
      <c r="F70" t="s">
        <v>8220</v>
      </c>
      <c r="G70" t="s">
        <v>8224</v>
      </c>
      <c r="H70" t="s">
        <v>8246</v>
      </c>
      <c r="I70">
        <v>1429632822</v>
      </c>
      <c r="J70">
        <v>1428596022</v>
      </c>
      <c r="K70" t="b">
        <v>0</v>
      </c>
      <c r="L70">
        <v>0</v>
      </c>
      <c r="M70" t="b">
        <v>0</v>
      </c>
      <c r="N70" t="s">
        <v>8272</v>
      </c>
      <c r="O70" s="20">
        <f>E70/D70</f>
        <v>0</v>
      </c>
      <c r="P70" s="6">
        <f>L70/COUNT(L70:L4183)</f>
        <v>0</v>
      </c>
      <c r="Q70" t="str">
        <f t="shared" si="2"/>
        <v>technology</v>
      </c>
      <c r="R70" t="str">
        <f t="shared" si="3"/>
        <v>web</v>
      </c>
      <c r="S70" s="11">
        <f>(((J70/60)/60)/24)+DATE(1970,1,1)</f>
        <v>42103.676180555558</v>
      </c>
      <c r="T70" s="11">
        <f>(((I70/60)/60)/24)+DATE(1970,1,1)</f>
        <v>42115.676180555558</v>
      </c>
    </row>
    <row r="71" spans="1:20" ht="28.8" hidden="1" x14ac:dyDescent="0.3">
      <c r="A71">
        <v>2356</v>
      </c>
      <c r="B71" s="3" t="s">
        <v>2357</v>
      </c>
      <c r="C71" s="3" t="s">
        <v>6466</v>
      </c>
      <c r="D71">
        <v>10000</v>
      </c>
      <c r="E71">
        <v>0</v>
      </c>
      <c r="F71" t="s">
        <v>8220</v>
      </c>
      <c r="G71" t="s">
        <v>8233</v>
      </c>
      <c r="H71" t="s">
        <v>8249</v>
      </c>
      <c r="I71">
        <v>1433530104</v>
      </c>
      <c r="J71">
        <v>1430938104</v>
      </c>
      <c r="K71" t="b">
        <v>0</v>
      </c>
      <c r="L71">
        <v>0</v>
      </c>
      <c r="M71" t="b">
        <v>0</v>
      </c>
      <c r="N71" t="s">
        <v>8272</v>
      </c>
      <c r="O71" s="20">
        <f>E71/D71</f>
        <v>0</v>
      </c>
      <c r="P71" s="6">
        <f>L71/COUNT(L71:L4184)</f>
        <v>0</v>
      </c>
      <c r="Q71" t="str">
        <f t="shared" si="2"/>
        <v>technology</v>
      </c>
      <c r="R71" t="str">
        <f t="shared" si="3"/>
        <v>web</v>
      </c>
      <c r="S71" s="11">
        <f>(((J71/60)/60)/24)+DATE(1970,1,1)</f>
        <v>42130.78361111111</v>
      </c>
      <c r="T71" s="11">
        <f>(((I71/60)/60)/24)+DATE(1970,1,1)</f>
        <v>42160.78361111111</v>
      </c>
    </row>
    <row r="72" spans="1:20" ht="28.8" hidden="1" x14ac:dyDescent="0.3">
      <c r="A72">
        <v>2357</v>
      </c>
      <c r="B72" s="3" t="s">
        <v>2358</v>
      </c>
      <c r="C72" s="3" t="s">
        <v>6467</v>
      </c>
      <c r="D72">
        <v>27000</v>
      </c>
      <c r="E72">
        <v>0</v>
      </c>
      <c r="F72" t="s">
        <v>8220</v>
      </c>
      <c r="G72" t="s">
        <v>8225</v>
      </c>
      <c r="H72" t="s">
        <v>8247</v>
      </c>
      <c r="I72">
        <v>1445093578</v>
      </c>
      <c r="J72">
        <v>1442501578</v>
      </c>
      <c r="K72" t="b">
        <v>0</v>
      </c>
      <c r="L72">
        <v>0</v>
      </c>
      <c r="M72" t="b">
        <v>0</v>
      </c>
      <c r="N72" t="s">
        <v>8272</v>
      </c>
      <c r="O72" s="20">
        <f>E72/D72</f>
        <v>0</v>
      </c>
      <c r="P72" s="6">
        <f>L72/COUNT(L72:L4185)</f>
        <v>0</v>
      </c>
      <c r="Q72" t="str">
        <f t="shared" si="2"/>
        <v>technology</v>
      </c>
      <c r="R72" t="str">
        <f t="shared" si="3"/>
        <v>web</v>
      </c>
      <c r="S72" s="11">
        <f>(((J72/60)/60)/24)+DATE(1970,1,1)</f>
        <v>42264.620115740734</v>
      </c>
      <c r="T72" s="11">
        <f>(((I72/60)/60)/24)+DATE(1970,1,1)</f>
        <v>42294.620115740734</v>
      </c>
    </row>
    <row r="73" spans="1:20" ht="43.2" hidden="1" x14ac:dyDescent="0.3">
      <c r="A73">
        <v>2358</v>
      </c>
      <c r="B73" s="3" t="s">
        <v>2359</v>
      </c>
      <c r="C73" s="3" t="s">
        <v>6468</v>
      </c>
      <c r="D73">
        <v>1500</v>
      </c>
      <c r="E73">
        <v>0</v>
      </c>
      <c r="F73" t="s">
        <v>8220</v>
      </c>
      <c r="G73" t="s">
        <v>8225</v>
      </c>
      <c r="H73" t="s">
        <v>8247</v>
      </c>
      <c r="I73">
        <v>1422664740</v>
      </c>
      <c r="J73">
        <v>1417818036</v>
      </c>
      <c r="K73" t="b">
        <v>0</v>
      </c>
      <c r="L73">
        <v>0</v>
      </c>
      <c r="M73" t="b">
        <v>0</v>
      </c>
      <c r="N73" t="s">
        <v>8272</v>
      </c>
      <c r="O73" s="20">
        <f>E73/D73</f>
        <v>0</v>
      </c>
      <c r="P73" s="6">
        <f>L73/COUNT(L73:L4186)</f>
        <v>0</v>
      </c>
      <c r="Q73" t="str">
        <f t="shared" si="2"/>
        <v>technology</v>
      </c>
      <c r="R73" t="str">
        <f t="shared" si="3"/>
        <v>web</v>
      </c>
      <c r="S73" s="11">
        <f>(((J73/60)/60)/24)+DATE(1970,1,1)</f>
        <v>41978.930972222224</v>
      </c>
      <c r="T73" s="11">
        <f>(((I73/60)/60)/24)+DATE(1970,1,1)</f>
        <v>42035.027083333334</v>
      </c>
    </row>
    <row r="74" spans="1:20" ht="43.2" hidden="1" x14ac:dyDescent="0.3">
      <c r="A74">
        <v>2361</v>
      </c>
      <c r="B74" s="3" t="s">
        <v>2362</v>
      </c>
      <c r="C74" s="3" t="s">
        <v>6471</v>
      </c>
      <c r="D74">
        <v>200</v>
      </c>
      <c r="E74">
        <v>0</v>
      </c>
      <c r="F74" t="s">
        <v>8220</v>
      </c>
      <c r="G74" t="s">
        <v>8229</v>
      </c>
      <c r="H74" t="s">
        <v>8251</v>
      </c>
      <c r="I74">
        <v>1462053600</v>
      </c>
      <c r="J74">
        <v>1459975008</v>
      </c>
      <c r="K74" t="b">
        <v>0</v>
      </c>
      <c r="L74">
        <v>0</v>
      </c>
      <c r="M74" t="b">
        <v>0</v>
      </c>
      <c r="N74" t="s">
        <v>8272</v>
      </c>
      <c r="O74" s="20">
        <f>E74/D74</f>
        <v>0</v>
      </c>
      <c r="P74" s="6">
        <f>L74/COUNT(L74:L4187)</f>
        <v>0</v>
      </c>
      <c r="Q74" t="str">
        <f t="shared" si="2"/>
        <v>technology</v>
      </c>
      <c r="R74" t="str">
        <f t="shared" si="3"/>
        <v>web</v>
      </c>
      <c r="S74" s="11">
        <f>(((J74/60)/60)/24)+DATE(1970,1,1)</f>
        <v>42466.858888888892</v>
      </c>
      <c r="T74" s="11">
        <f>(((I74/60)/60)/24)+DATE(1970,1,1)</f>
        <v>42490.916666666672</v>
      </c>
    </row>
    <row r="75" spans="1:20" ht="43.2" hidden="1" x14ac:dyDescent="0.3">
      <c r="A75">
        <v>2363</v>
      </c>
      <c r="B75" s="3" t="s">
        <v>2364</v>
      </c>
      <c r="C75" s="3" t="s">
        <v>6473</v>
      </c>
      <c r="D75">
        <v>175000</v>
      </c>
      <c r="E75">
        <v>0</v>
      </c>
      <c r="F75" t="s">
        <v>8220</v>
      </c>
      <c r="G75" t="s">
        <v>8224</v>
      </c>
      <c r="H75" t="s">
        <v>8246</v>
      </c>
      <c r="I75">
        <v>1451348200</v>
      </c>
      <c r="J75">
        <v>1447460200</v>
      </c>
      <c r="K75" t="b">
        <v>0</v>
      </c>
      <c r="L75">
        <v>0</v>
      </c>
      <c r="M75" t="b">
        <v>0</v>
      </c>
      <c r="N75" t="s">
        <v>8272</v>
      </c>
      <c r="O75" s="20">
        <f>E75/D75</f>
        <v>0</v>
      </c>
      <c r="P75" s="6">
        <f>L75/COUNT(L75:L4188)</f>
        <v>0</v>
      </c>
      <c r="Q75" t="str">
        <f t="shared" si="2"/>
        <v>technology</v>
      </c>
      <c r="R75" t="str">
        <f t="shared" si="3"/>
        <v>web</v>
      </c>
      <c r="S75" s="11">
        <f>(((J75/60)/60)/24)+DATE(1970,1,1)</f>
        <v>42322.011574074073</v>
      </c>
      <c r="T75" s="11">
        <f>(((I75/60)/60)/24)+DATE(1970,1,1)</f>
        <v>42367.011574074073</v>
      </c>
    </row>
    <row r="76" spans="1:20" ht="28.8" hidden="1" x14ac:dyDescent="0.3">
      <c r="A76">
        <v>2364</v>
      </c>
      <c r="B76" s="3" t="s">
        <v>2365</v>
      </c>
      <c r="C76" s="3" t="s">
        <v>6474</v>
      </c>
      <c r="D76">
        <v>128</v>
      </c>
      <c r="E76">
        <v>0</v>
      </c>
      <c r="F76" t="s">
        <v>8220</v>
      </c>
      <c r="G76" t="s">
        <v>8224</v>
      </c>
      <c r="H76" t="s">
        <v>8246</v>
      </c>
      <c r="I76">
        <v>1445898356</v>
      </c>
      <c r="J76">
        <v>1441146356</v>
      </c>
      <c r="K76" t="b">
        <v>0</v>
      </c>
      <c r="L76">
        <v>0</v>
      </c>
      <c r="M76" t="b">
        <v>0</v>
      </c>
      <c r="N76" t="s">
        <v>8272</v>
      </c>
      <c r="O76" s="20">
        <f>E76/D76</f>
        <v>0</v>
      </c>
      <c r="P76" s="6">
        <f>L76/COUNT(L76:L4189)</f>
        <v>0</v>
      </c>
      <c r="Q76" t="str">
        <f t="shared" si="2"/>
        <v>technology</v>
      </c>
      <c r="R76" t="str">
        <f t="shared" si="3"/>
        <v>web</v>
      </c>
      <c r="S76" s="11">
        <f>(((J76/60)/60)/24)+DATE(1970,1,1)</f>
        <v>42248.934675925921</v>
      </c>
      <c r="T76" s="11">
        <f>(((I76/60)/60)/24)+DATE(1970,1,1)</f>
        <v>42303.934675925921</v>
      </c>
    </row>
    <row r="77" spans="1:20" ht="43.2" hidden="1" x14ac:dyDescent="0.3">
      <c r="A77">
        <v>2365</v>
      </c>
      <c r="B77" s="3" t="s">
        <v>2366</v>
      </c>
      <c r="C77" s="3" t="s">
        <v>6475</v>
      </c>
      <c r="D77">
        <v>1000</v>
      </c>
      <c r="E77">
        <v>0</v>
      </c>
      <c r="F77" t="s">
        <v>8220</v>
      </c>
      <c r="G77" t="s">
        <v>8237</v>
      </c>
      <c r="H77" t="s">
        <v>8249</v>
      </c>
      <c r="I77">
        <v>1453071600</v>
      </c>
      <c r="J77">
        <v>1449596425</v>
      </c>
      <c r="K77" t="b">
        <v>0</v>
      </c>
      <c r="L77">
        <v>0</v>
      </c>
      <c r="M77" t="b">
        <v>0</v>
      </c>
      <c r="N77" t="s">
        <v>8272</v>
      </c>
      <c r="O77" s="20">
        <f>E77/D77</f>
        <v>0</v>
      </c>
      <c r="P77" s="6">
        <f>L77/COUNT(L77:L4190)</f>
        <v>0</v>
      </c>
      <c r="Q77" t="str">
        <f t="shared" si="2"/>
        <v>technology</v>
      </c>
      <c r="R77" t="str">
        <f t="shared" si="3"/>
        <v>web</v>
      </c>
      <c r="S77" s="11">
        <f>(((J77/60)/60)/24)+DATE(1970,1,1)</f>
        <v>42346.736400462964</v>
      </c>
      <c r="T77" s="11">
        <f>(((I77/60)/60)/24)+DATE(1970,1,1)</f>
        <v>42386.958333333328</v>
      </c>
    </row>
    <row r="78" spans="1:20" ht="43.2" hidden="1" x14ac:dyDescent="0.3">
      <c r="A78">
        <v>2369</v>
      </c>
      <c r="B78" s="3" t="s">
        <v>2370</v>
      </c>
      <c r="C78" s="3" t="s">
        <v>6479</v>
      </c>
      <c r="D78">
        <v>25000</v>
      </c>
      <c r="E78">
        <v>0</v>
      </c>
      <c r="F78" t="s">
        <v>8220</v>
      </c>
      <c r="G78" t="s">
        <v>8224</v>
      </c>
      <c r="H78" t="s">
        <v>8246</v>
      </c>
      <c r="I78">
        <v>1455132611</v>
      </c>
      <c r="J78">
        <v>1452540611</v>
      </c>
      <c r="K78" t="b">
        <v>0</v>
      </c>
      <c r="L78">
        <v>0</v>
      </c>
      <c r="M78" t="b">
        <v>0</v>
      </c>
      <c r="N78" t="s">
        <v>8272</v>
      </c>
      <c r="O78" s="20">
        <f>E78/D78</f>
        <v>0</v>
      </c>
      <c r="P78" s="6">
        <f>L78/COUNT(L78:L4191)</f>
        <v>0</v>
      </c>
      <c r="Q78" t="str">
        <f t="shared" si="2"/>
        <v>technology</v>
      </c>
      <c r="R78" t="str">
        <f t="shared" si="3"/>
        <v>web</v>
      </c>
      <c r="S78" s="11">
        <f>(((J78/60)/60)/24)+DATE(1970,1,1)</f>
        <v>42380.812627314815</v>
      </c>
      <c r="T78" s="11">
        <f>(((I78/60)/60)/24)+DATE(1970,1,1)</f>
        <v>42410.812627314815</v>
      </c>
    </row>
    <row r="79" spans="1:20" ht="43.2" hidden="1" x14ac:dyDescent="0.3">
      <c r="A79">
        <v>2371</v>
      </c>
      <c r="B79" s="3" t="s">
        <v>2372</v>
      </c>
      <c r="C79" s="3" t="s">
        <v>6481</v>
      </c>
      <c r="D79">
        <v>2000</v>
      </c>
      <c r="E79">
        <v>0</v>
      </c>
      <c r="F79" t="s">
        <v>8220</v>
      </c>
      <c r="G79" t="s">
        <v>8224</v>
      </c>
      <c r="H79" t="s">
        <v>8246</v>
      </c>
      <c r="I79">
        <v>1435257596</v>
      </c>
      <c r="J79">
        <v>1432665596</v>
      </c>
      <c r="K79" t="b">
        <v>0</v>
      </c>
      <c r="L79">
        <v>0</v>
      </c>
      <c r="M79" t="b">
        <v>0</v>
      </c>
      <c r="N79" t="s">
        <v>8272</v>
      </c>
      <c r="O79" s="20">
        <f>E79/D79</f>
        <v>0</v>
      </c>
      <c r="P79" s="6">
        <f>L79/COUNT(L79:L4192)</f>
        <v>0</v>
      </c>
      <c r="Q79" t="str">
        <f t="shared" si="2"/>
        <v>technology</v>
      </c>
      <c r="R79" t="str">
        <f t="shared" si="3"/>
        <v>web</v>
      </c>
      <c r="S79" s="11">
        <f>(((J79/60)/60)/24)+DATE(1970,1,1)</f>
        <v>42150.777731481481</v>
      </c>
      <c r="T79" s="11">
        <f>(((I79/60)/60)/24)+DATE(1970,1,1)</f>
        <v>42180.777731481481</v>
      </c>
    </row>
    <row r="80" spans="1:20" ht="43.2" hidden="1" x14ac:dyDescent="0.3">
      <c r="A80">
        <v>2375</v>
      </c>
      <c r="B80" s="3" t="s">
        <v>2376</v>
      </c>
      <c r="C80" s="3" t="s">
        <v>6485</v>
      </c>
      <c r="D80">
        <v>10000</v>
      </c>
      <c r="E80">
        <v>0</v>
      </c>
      <c r="F80" t="s">
        <v>8220</v>
      </c>
      <c r="G80" t="s">
        <v>8224</v>
      </c>
      <c r="H80" t="s">
        <v>8246</v>
      </c>
      <c r="I80">
        <v>1473451437</v>
      </c>
      <c r="J80">
        <v>1470859437</v>
      </c>
      <c r="K80" t="b">
        <v>0</v>
      </c>
      <c r="L80">
        <v>0</v>
      </c>
      <c r="M80" t="b">
        <v>0</v>
      </c>
      <c r="N80" t="s">
        <v>8272</v>
      </c>
      <c r="O80" s="20">
        <f>E80/D80</f>
        <v>0</v>
      </c>
      <c r="P80" s="6">
        <f>L80/COUNT(L80:L4193)</f>
        <v>0</v>
      </c>
      <c r="Q80" t="str">
        <f t="shared" si="2"/>
        <v>technology</v>
      </c>
      <c r="R80" t="str">
        <f t="shared" si="3"/>
        <v>web</v>
      </c>
      <c r="S80" s="11">
        <f>(((J80/60)/60)/24)+DATE(1970,1,1)</f>
        <v>42592.836076388892</v>
      </c>
      <c r="T80" s="11">
        <f>(((I80/60)/60)/24)+DATE(1970,1,1)</f>
        <v>42622.836076388892</v>
      </c>
    </row>
    <row r="81" spans="1:20" ht="43.2" hidden="1" x14ac:dyDescent="0.3">
      <c r="A81">
        <v>2377</v>
      </c>
      <c r="B81" s="3" t="s">
        <v>2378</v>
      </c>
      <c r="C81" s="3" t="s">
        <v>6487</v>
      </c>
      <c r="D81">
        <v>2500</v>
      </c>
      <c r="E81">
        <v>0</v>
      </c>
      <c r="F81" t="s">
        <v>8220</v>
      </c>
      <c r="G81" t="s">
        <v>8229</v>
      </c>
      <c r="H81" t="s">
        <v>8251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8272</v>
      </c>
      <c r="O81" s="20">
        <f>E81/D81</f>
        <v>0</v>
      </c>
      <c r="P81" s="6">
        <f>L81/COUNT(L81:L4194)</f>
        <v>0</v>
      </c>
      <c r="Q81" t="str">
        <f t="shared" si="2"/>
        <v>technology</v>
      </c>
      <c r="R81" t="str">
        <f t="shared" si="3"/>
        <v>web</v>
      </c>
      <c r="S81" s="11">
        <f>(((J81/60)/60)/24)+DATE(1970,1,1)</f>
        <v>42669.870173611111</v>
      </c>
      <c r="T81" s="11">
        <f>(((I81/60)/60)/24)+DATE(1970,1,1)</f>
        <v>42699.911840277782</v>
      </c>
    </row>
    <row r="82" spans="1:20" ht="28.8" hidden="1" x14ac:dyDescent="0.3">
      <c r="A82">
        <v>2378</v>
      </c>
      <c r="B82" s="3" t="s">
        <v>2379</v>
      </c>
      <c r="C82" s="3" t="s">
        <v>6488</v>
      </c>
      <c r="D82">
        <v>110000</v>
      </c>
      <c r="E82">
        <v>0</v>
      </c>
      <c r="F82" t="s">
        <v>8220</v>
      </c>
      <c r="G82" t="s">
        <v>8224</v>
      </c>
      <c r="H82" t="s">
        <v>8246</v>
      </c>
      <c r="I82">
        <v>1440548330</v>
      </c>
      <c r="J82">
        <v>1438042730</v>
      </c>
      <c r="K82" t="b">
        <v>0</v>
      </c>
      <c r="L82">
        <v>0</v>
      </c>
      <c r="M82" t="b">
        <v>0</v>
      </c>
      <c r="N82" t="s">
        <v>8272</v>
      </c>
      <c r="O82" s="20">
        <f>E82/D82</f>
        <v>0</v>
      </c>
      <c r="P82" s="6">
        <f>L82/COUNT(L82:L4195)</f>
        <v>0</v>
      </c>
      <c r="Q82" t="str">
        <f t="shared" si="2"/>
        <v>technology</v>
      </c>
      <c r="R82" t="str">
        <f t="shared" si="3"/>
        <v>web</v>
      </c>
      <c r="S82" s="11">
        <f>(((J82/60)/60)/24)+DATE(1970,1,1)</f>
        <v>42213.013078703705</v>
      </c>
      <c r="T82" s="11">
        <f>(((I82/60)/60)/24)+DATE(1970,1,1)</f>
        <v>42242.013078703705</v>
      </c>
    </row>
    <row r="83" spans="1:20" ht="28.8" hidden="1" x14ac:dyDescent="0.3">
      <c r="A83">
        <v>2379</v>
      </c>
      <c r="B83" s="3" t="s">
        <v>2380</v>
      </c>
      <c r="C83" s="3" t="s">
        <v>6489</v>
      </c>
      <c r="D83">
        <v>30000</v>
      </c>
      <c r="E83">
        <v>0</v>
      </c>
      <c r="F83" t="s">
        <v>8220</v>
      </c>
      <c r="G83" t="s">
        <v>8224</v>
      </c>
      <c r="H83" t="s">
        <v>8246</v>
      </c>
      <c r="I83">
        <v>1444004616</v>
      </c>
      <c r="J83">
        <v>1440116616</v>
      </c>
      <c r="K83" t="b">
        <v>0</v>
      </c>
      <c r="L83">
        <v>0</v>
      </c>
      <c r="M83" t="b">
        <v>0</v>
      </c>
      <c r="N83" t="s">
        <v>8272</v>
      </c>
      <c r="O83" s="20">
        <f>E83/D83</f>
        <v>0</v>
      </c>
      <c r="P83" s="6">
        <f>L83/COUNT(L83:L4196)</f>
        <v>0</v>
      </c>
      <c r="Q83" t="str">
        <f t="shared" si="2"/>
        <v>technology</v>
      </c>
      <c r="R83" t="str">
        <f t="shared" si="3"/>
        <v>web</v>
      </c>
      <c r="S83" s="11">
        <f>(((J83/60)/60)/24)+DATE(1970,1,1)</f>
        <v>42237.016388888893</v>
      </c>
      <c r="T83" s="11">
        <f>(((I83/60)/60)/24)+DATE(1970,1,1)</f>
        <v>42282.016388888893</v>
      </c>
    </row>
    <row r="84" spans="1:20" ht="43.2" hidden="1" x14ac:dyDescent="0.3">
      <c r="A84">
        <v>2386</v>
      </c>
      <c r="B84" s="3" t="s">
        <v>2387</v>
      </c>
      <c r="C84" s="3" t="s">
        <v>6496</v>
      </c>
      <c r="D84">
        <v>30000</v>
      </c>
      <c r="E84">
        <v>0</v>
      </c>
      <c r="F84" t="s">
        <v>8220</v>
      </c>
      <c r="G84" t="s">
        <v>8229</v>
      </c>
      <c r="H84" t="s">
        <v>8251</v>
      </c>
      <c r="I84">
        <v>1420920424</v>
      </c>
      <c r="J84">
        <v>1415736424</v>
      </c>
      <c r="K84" t="b">
        <v>0</v>
      </c>
      <c r="L84">
        <v>0</v>
      </c>
      <c r="M84" t="b">
        <v>0</v>
      </c>
      <c r="N84" t="s">
        <v>8272</v>
      </c>
      <c r="O84" s="20">
        <f>E84/D84</f>
        <v>0</v>
      </c>
      <c r="P84" s="6">
        <f>L84/COUNT(L84:L4197)</f>
        <v>0</v>
      </c>
      <c r="Q84" t="str">
        <f t="shared" si="2"/>
        <v>technology</v>
      </c>
      <c r="R84" t="str">
        <f t="shared" si="3"/>
        <v>web</v>
      </c>
      <c r="S84" s="11">
        <f>(((J84/60)/60)/24)+DATE(1970,1,1)</f>
        <v>41954.838240740741</v>
      </c>
      <c r="T84" s="11">
        <f>(((I84/60)/60)/24)+DATE(1970,1,1)</f>
        <v>42014.838240740741</v>
      </c>
    </row>
    <row r="85" spans="1:20" ht="43.2" hidden="1" x14ac:dyDescent="0.3">
      <c r="A85">
        <v>2390</v>
      </c>
      <c r="B85" s="3" t="s">
        <v>2391</v>
      </c>
      <c r="C85" s="3" t="s">
        <v>6500</v>
      </c>
      <c r="D85">
        <v>510000</v>
      </c>
      <c r="E85">
        <v>0</v>
      </c>
      <c r="F85" t="s">
        <v>8220</v>
      </c>
      <c r="G85" t="s">
        <v>8226</v>
      </c>
      <c r="H85" t="s">
        <v>8248</v>
      </c>
      <c r="I85">
        <v>1420352264</v>
      </c>
      <c r="J85">
        <v>1416896264</v>
      </c>
      <c r="K85" t="b">
        <v>0</v>
      </c>
      <c r="L85">
        <v>0</v>
      </c>
      <c r="M85" t="b">
        <v>0</v>
      </c>
      <c r="N85" t="s">
        <v>8272</v>
      </c>
      <c r="O85" s="20">
        <f>E85/D85</f>
        <v>0</v>
      </c>
      <c r="P85" s="6">
        <f>L85/COUNT(L85:L4198)</f>
        <v>0</v>
      </c>
      <c r="Q85" t="str">
        <f t="shared" si="2"/>
        <v>technology</v>
      </c>
      <c r="R85" t="str">
        <f t="shared" si="3"/>
        <v>web</v>
      </c>
      <c r="S85" s="11">
        <f>(((J85/60)/60)/24)+DATE(1970,1,1)</f>
        <v>41968.262314814812</v>
      </c>
      <c r="T85" s="11">
        <f>(((I85/60)/60)/24)+DATE(1970,1,1)</f>
        <v>42008.262314814812</v>
      </c>
    </row>
    <row r="86" spans="1:20" ht="43.2" hidden="1" x14ac:dyDescent="0.3">
      <c r="A86">
        <v>2392</v>
      </c>
      <c r="B86" s="3" t="s">
        <v>2393</v>
      </c>
      <c r="C86" s="3" t="s">
        <v>6502</v>
      </c>
      <c r="D86">
        <v>4200</v>
      </c>
      <c r="E86">
        <v>0</v>
      </c>
      <c r="F86" t="s">
        <v>8220</v>
      </c>
      <c r="G86" t="s">
        <v>8224</v>
      </c>
      <c r="H86" t="s">
        <v>8246</v>
      </c>
      <c r="I86">
        <v>1446087223</v>
      </c>
      <c r="J86">
        <v>1443495223</v>
      </c>
      <c r="K86" t="b">
        <v>0</v>
      </c>
      <c r="L86">
        <v>0</v>
      </c>
      <c r="M86" t="b">
        <v>0</v>
      </c>
      <c r="N86" t="s">
        <v>8272</v>
      </c>
      <c r="O86" s="20">
        <f>E86/D86</f>
        <v>0</v>
      </c>
      <c r="P86" s="6">
        <f>L86/COUNT(L86:L4199)</f>
        <v>0</v>
      </c>
      <c r="Q86" t="str">
        <f t="shared" si="2"/>
        <v>technology</v>
      </c>
      <c r="R86" t="str">
        <f t="shared" si="3"/>
        <v>web</v>
      </c>
      <c r="S86" s="11">
        <f>(((J86/60)/60)/24)+DATE(1970,1,1)</f>
        <v>42276.120636574073</v>
      </c>
      <c r="T86" s="11">
        <f>(((I86/60)/60)/24)+DATE(1970,1,1)</f>
        <v>42306.120636574073</v>
      </c>
    </row>
    <row r="87" spans="1:20" ht="43.2" hidden="1" x14ac:dyDescent="0.3">
      <c r="A87">
        <v>2395</v>
      </c>
      <c r="B87" s="3" t="s">
        <v>2396</v>
      </c>
      <c r="C87" s="3" t="s">
        <v>6505</v>
      </c>
      <c r="D87">
        <v>33000</v>
      </c>
      <c r="E87">
        <v>0</v>
      </c>
      <c r="F87" t="s">
        <v>8220</v>
      </c>
      <c r="G87" t="s">
        <v>8224</v>
      </c>
      <c r="H87" t="s">
        <v>8246</v>
      </c>
      <c r="I87">
        <v>1484038620</v>
      </c>
      <c r="J87">
        <v>1481597687</v>
      </c>
      <c r="K87" t="b">
        <v>0</v>
      </c>
      <c r="L87">
        <v>0</v>
      </c>
      <c r="M87" t="b">
        <v>0</v>
      </c>
      <c r="N87" t="s">
        <v>8272</v>
      </c>
      <c r="O87" s="20">
        <f>E87/D87</f>
        <v>0</v>
      </c>
      <c r="P87" s="6">
        <f>L87/COUNT(L87:L4200)</f>
        <v>0</v>
      </c>
      <c r="Q87" t="str">
        <f t="shared" si="2"/>
        <v>technology</v>
      </c>
      <c r="R87" t="str">
        <f t="shared" si="3"/>
        <v>web</v>
      </c>
      <c r="S87" s="11">
        <f>(((J87/60)/60)/24)+DATE(1970,1,1)</f>
        <v>42717.121377314819</v>
      </c>
      <c r="T87" s="11">
        <f>(((I87/60)/60)/24)+DATE(1970,1,1)</f>
        <v>42745.372916666667</v>
      </c>
    </row>
    <row r="88" spans="1:20" ht="43.2" hidden="1" x14ac:dyDescent="0.3">
      <c r="A88">
        <v>2397</v>
      </c>
      <c r="B88" s="3" t="s">
        <v>2398</v>
      </c>
      <c r="C88" s="3" t="s">
        <v>6507</v>
      </c>
      <c r="D88">
        <v>124000</v>
      </c>
      <c r="E88">
        <v>0</v>
      </c>
      <c r="F88" t="s">
        <v>8220</v>
      </c>
      <c r="G88" t="s">
        <v>8224</v>
      </c>
      <c r="H88" t="s">
        <v>8246</v>
      </c>
      <c r="I88">
        <v>1420233256</v>
      </c>
      <c r="J88">
        <v>1417641256</v>
      </c>
      <c r="K88" t="b">
        <v>0</v>
      </c>
      <c r="L88">
        <v>0</v>
      </c>
      <c r="M88" t="b">
        <v>0</v>
      </c>
      <c r="N88" t="s">
        <v>8272</v>
      </c>
      <c r="O88" s="20">
        <f>E88/D88</f>
        <v>0</v>
      </c>
      <c r="P88" s="6">
        <f>L88/COUNT(L88:L4201)</f>
        <v>0</v>
      </c>
      <c r="Q88" t="str">
        <f t="shared" si="2"/>
        <v>technology</v>
      </c>
      <c r="R88" t="str">
        <f t="shared" si="3"/>
        <v>web</v>
      </c>
      <c r="S88" s="11">
        <f>(((J88/60)/60)/24)+DATE(1970,1,1)</f>
        <v>41976.88490740741</v>
      </c>
      <c r="T88" s="11">
        <f>(((I88/60)/60)/24)+DATE(1970,1,1)</f>
        <v>42006.88490740741</v>
      </c>
    </row>
    <row r="89" spans="1:20" ht="43.2" hidden="1" x14ac:dyDescent="0.3">
      <c r="A89">
        <v>2398</v>
      </c>
      <c r="B89" s="3" t="s">
        <v>2399</v>
      </c>
      <c r="C89" s="3" t="s">
        <v>6508</v>
      </c>
      <c r="D89">
        <v>4000</v>
      </c>
      <c r="E89">
        <v>0</v>
      </c>
      <c r="F89" t="s">
        <v>8220</v>
      </c>
      <c r="G89" t="s">
        <v>8224</v>
      </c>
      <c r="H89" t="s">
        <v>8246</v>
      </c>
      <c r="I89">
        <v>1435874384</v>
      </c>
      <c r="J89">
        <v>1433282384</v>
      </c>
      <c r="K89" t="b">
        <v>0</v>
      </c>
      <c r="L89">
        <v>0</v>
      </c>
      <c r="M89" t="b">
        <v>0</v>
      </c>
      <c r="N89" t="s">
        <v>8272</v>
      </c>
      <c r="O89" s="20">
        <f>E89/D89</f>
        <v>0</v>
      </c>
      <c r="P89" s="6">
        <f>L89/COUNT(L89:L4202)</f>
        <v>0</v>
      </c>
      <c r="Q89" t="str">
        <f t="shared" si="2"/>
        <v>technology</v>
      </c>
      <c r="R89" t="str">
        <f t="shared" si="3"/>
        <v>web</v>
      </c>
      <c r="S89" s="11">
        <f>(((J89/60)/60)/24)+DATE(1970,1,1)</f>
        <v>42157.916481481487</v>
      </c>
      <c r="T89" s="11">
        <f>(((I89/60)/60)/24)+DATE(1970,1,1)</f>
        <v>42187.916481481487</v>
      </c>
    </row>
    <row r="90" spans="1:20" ht="43.2" hidden="1" x14ac:dyDescent="0.3">
      <c r="A90">
        <v>2399</v>
      </c>
      <c r="B90" s="3" t="s">
        <v>2400</v>
      </c>
      <c r="C90" s="3" t="s">
        <v>6509</v>
      </c>
      <c r="D90">
        <v>13000</v>
      </c>
      <c r="E90">
        <v>0</v>
      </c>
      <c r="F90" t="s">
        <v>8220</v>
      </c>
      <c r="G90" t="s">
        <v>8235</v>
      </c>
      <c r="H90" t="s">
        <v>8255</v>
      </c>
      <c r="I90">
        <v>1418934506</v>
      </c>
      <c r="J90">
        <v>1415910506</v>
      </c>
      <c r="K90" t="b">
        <v>0</v>
      </c>
      <c r="L90">
        <v>0</v>
      </c>
      <c r="M90" t="b">
        <v>0</v>
      </c>
      <c r="N90" t="s">
        <v>8272</v>
      </c>
      <c r="O90" s="20">
        <f>E90/D90</f>
        <v>0</v>
      </c>
      <c r="P90" s="6">
        <f>L90/COUNT(L90:L4203)</f>
        <v>0</v>
      </c>
      <c r="Q90" t="str">
        <f t="shared" si="2"/>
        <v>technology</v>
      </c>
      <c r="R90" t="str">
        <f t="shared" si="3"/>
        <v>web</v>
      </c>
      <c r="S90" s="11">
        <f>(((J90/60)/60)/24)+DATE(1970,1,1)</f>
        <v>41956.853078703702</v>
      </c>
      <c r="T90" s="11">
        <f>(((I90/60)/60)/24)+DATE(1970,1,1)</f>
        <v>41991.853078703702</v>
      </c>
    </row>
    <row r="91" spans="1:20" ht="43.2" hidden="1" x14ac:dyDescent="0.3">
      <c r="A91">
        <v>2400</v>
      </c>
      <c r="B91" s="3" t="s">
        <v>2401</v>
      </c>
      <c r="C91" s="3" t="s">
        <v>6510</v>
      </c>
      <c r="D91">
        <v>50000</v>
      </c>
      <c r="E91">
        <v>0</v>
      </c>
      <c r="F91" t="s">
        <v>8220</v>
      </c>
      <c r="G91" t="s">
        <v>8226</v>
      </c>
      <c r="H91" t="s">
        <v>8248</v>
      </c>
      <c r="I91">
        <v>1460615164</v>
      </c>
      <c r="J91">
        <v>1458023164</v>
      </c>
      <c r="K91" t="b">
        <v>0</v>
      </c>
      <c r="L91">
        <v>0</v>
      </c>
      <c r="M91" t="b">
        <v>0</v>
      </c>
      <c r="N91" t="s">
        <v>8272</v>
      </c>
      <c r="O91" s="20">
        <f>E91/D91</f>
        <v>0</v>
      </c>
      <c r="P91" s="6">
        <f>L91/COUNT(L91:L4204)</f>
        <v>0</v>
      </c>
      <c r="Q91" t="str">
        <f t="shared" si="2"/>
        <v>technology</v>
      </c>
      <c r="R91" t="str">
        <f t="shared" si="3"/>
        <v>web</v>
      </c>
      <c r="S91" s="11">
        <f>(((J91/60)/60)/24)+DATE(1970,1,1)</f>
        <v>42444.268101851849</v>
      </c>
      <c r="T91" s="11">
        <f>(((I91/60)/60)/24)+DATE(1970,1,1)</f>
        <v>42474.268101851849</v>
      </c>
    </row>
    <row r="92" spans="1:20" ht="43.2" hidden="1" x14ac:dyDescent="0.3">
      <c r="A92">
        <v>2561</v>
      </c>
      <c r="B92" s="3" t="s">
        <v>2561</v>
      </c>
      <c r="C92" s="3" t="s">
        <v>6671</v>
      </c>
      <c r="D92">
        <v>100000</v>
      </c>
      <c r="E92">
        <v>0</v>
      </c>
      <c r="F92" t="s">
        <v>8220</v>
      </c>
      <c r="G92" t="s">
        <v>8229</v>
      </c>
      <c r="H92" t="s">
        <v>8251</v>
      </c>
      <c r="I92">
        <v>1444740089</v>
      </c>
      <c r="J92">
        <v>1442148089</v>
      </c>
      <c r="K92" t="b">
        <v>0</v>
      </c>
      <c r="L92">
        <v>0</v>
      </c>
      <c r="M92" t="b">
        <v>0</v>
      </c>
      <c r="N92" t="s">
        <v>8284</v>
      </c>
      <c r="O92" s="20">
        <f>E92/D92</f>
        <v>0</v>
      </c>
      <c r="P92" s="6">
        <f>L92/COUNT(L92:L4205)</f>
        <v>0</v>
      </c>
      <c r="Q92" t="str">
        <f t="shared" si="2"/>
        <v>food</v>
      </c>
      <c r="R92" t="str">
        <f t="shared" si="3"/>
        <v>food trucks</v>
      </c>
      <c r="S92" s="11">
        <f>(((J92/60)/60)/24)+DATE(1970,1,1)</f>
        <v>42260.528807870374</v>
      </c>
      <c r="T92" s="11">
        <f>(((I92/60)/60)/24)+DATE(1970,1,1)</f>
        <v>42290.528807870374</v>
      </c>
    </row>
    <row r="93" spans="1:20" ht="28.8" hidden="1" x14ac:dyDescent="0.3">
      <c r="A93">
        <v>2563</v>
      </c>
      <c r="B93" s="3" t="s">
        <v>2563</v>
      </c>
      <c r="C93" s="3" t="s">
        <v>6673</v>
      </c>
      <c r="D93">
        <v>20000</v>
      </c>
      <c r="E93">
        <v>0</v>
      </c>
      <c r="F93" t="s">
        <v>8220</v>
      </c>
      <c r="G93" t="s">
        <v>8224</v>
      </c>
      <c r="H93" t="s">
        <v>8246</v>
      </c>
      <c r="I93">
        <v>1438226451</v>
      </c>
      <c r="J93">
        <v>1433042451</v>
      </c>
      <c r="K93" t="b">
        <v>0</v>
      </c>
      <c r="L93">
        <v>0</v>
      </c>
      <c r="M93" t="b">
        <v>0</v>
      </c>
      <c r="N93" t="s">
        <v>8284</v>
      </c>
      <c r="O93" s="20">
        <f>E93/D93</f>
        <v>0</v>
      </c>
      <c r="P93" s="6">
        <f>L93/COUNT(L93:L4206)</f>
        <v>0</v>
      </c>
      <c r="Q93" t="str">
        <f t="shared" si="2"/>
        <v>food</v>
      </c>
      <c r="R93" t="str">
        <f t="shared" si="3"/>
        <v>food trucks</v>
      </c>
      <c r="S93" s="11">
        <f>(((J93/60)/60)/24)+DATE(1970,1,1)</f>
        <v>42155.139479166668</v>
      </c>
      <c r="T93" s="11">
        <f>(((I93/60)/60)/24)+DATE(1970,1,1)</f>
        <v>42215.139479166668</v>
      </c>
    </row>
    <row r="94" spans="1:20" ht="43.2" hidden="1" x14ac:dyDescent="0.3">
      <c r="A94">
        <v>2564</v>
      </c>
      <c r="B94" s="3" t="s">
        <v>2564</v>
      </c>
      <c r="C94" s="3" t="s">
        <v>6674</v>
      </c>
      <c r="D94">
        <v>40000</v>
      </c>
      <c r="E94">
        <v>0</v>
      </c>
      <c r="F94" t="s">
        <v>8220</v>
      </c>
      <c r="G94" t="s">
        <v>8229</v>
      </c>
      <c r="H94" t="s">
        <v>8251</v>
      </c>
      <c r="I94">
        <v>1406854699</v>
      </c>
      <c r="J94">
        <v>1404262699</v>
      </c>
      <c r="K94" t="b">
        <v>0</v>
      </c>
      <c r="L94">
        <v>0</v>
      </c>
      <c r="M94" t="b">
        <v>0</v>
      </c>
      <c r="N94" t="s">
        <v>8284</v>
      </c>
      <c r="O94" s="20">
        <f>E94/D94</f>
        <v>0</v>
      </c>
      <c r="P94" s="6">
        <f>L94/COUNT(L94:L4207)</f>
        <v>0</v>
      </c>
      <c r="Q94" t="str">
        <f t="shared" si="2"/>
        <v>food</v>
      </c>
      <c r="R94" t="str">
        <f t="shared" si="3"/>
        <v>food trucks</v>
      </c>
      <c r="S94" s="11">
        <f>(((J94/60)/60)/24)+DATE(1970,1,1)</f>
        <v>41822.040497685186</v>
      </c>
      <c r="T94" s="11">
        <f>(((I94/60)/60)/24)+DATE(1970,1,1)</f>
        <v>41852.040497685186</v>
      </c>
    </row>
    <row r="95" spans="1:20" ht="43.2" hidden="1" x14ac:dyDescent="0.3">
      <c r="A95">
        <v>2566</v>
      </c>
      <c r="B95" s="3" t="s">
        <v>2566</v>
      </c>
      <c r="C95" s="3" t="s">
        <v>6676</v>
      </c>
      <c r="D95">
        <v>35000</v>
      </c>
      <c r="E95">
        <v>0</v>
      </c>
      <c r="F95" t="s">
        <v>8220</v>
      </c>
      <c r="G95" t="s">
        <v>8224</v>
      </c>
      <c r="H95" t="s">
        <v>8246</v>
      </c>
      <c r="I95">
        <v>1408663948</v>
      </c>
      <c r="J95">
        <v>1406071948</v>
      </c>
      <c r="K95" t="b">
        <v>0</v>
      </c>
      <c r="L95">
        <v>0</v>
      </c>
      <c r="M95" t="b">
        <v>0</v>
      </c>
      <c r="N95" t="s">
        <v>8284</v>
      </c>
      <c r="O95" s="20">
        <f>E95/D95</f>
        <v>0</v>
      </c>
      <c r="P95" s="6">
        <f>L95/COUNT(L95:L4208)</f>
        <v>0</v>
      </c>
      <c r="Q95" t="str">
        <f t="shared" si="2"/>
        <v>food</v>
      </c>
      <c r="R95" t="str">
        <f t="shared" si="3"/>
        <v>food trucks</v>
      </c>
      <c r="S95" s="11">
        <f>(((J95/60)/60)/24)+DATE(1970,1,1)</f>
        <v>41842.980879629627</v>
      </c>
      <c r="T95" s="11">
        <f>(((I95/60)/60)/24)+DATE(1970,1,1)</f>
        <v>41872.980879629627</v>
      </c>
    </row>
    <row r="96" spans="1:20" ht="43.2" hidden="1" x14ac:dyDescent="0.3">
      <c r="A96">
        <v>2572</v>
      </c>
      <c r="B96" s="3" t="s">
        <v>2572</v>
      </c>
      <c r="C96" s="3" t="s">
        <v>6682</v>
      </c>
      <c r="D96">
        <v>30000</v>
      </c>
      <c r="E96">
        <v>0</v>
      </c>
      <c r="F96" t="s">
        <v>8220</v>
      </c>
      <c r="G96" t="s">
        <v>8224</v>
      </c>
      <c r="H96" t="s">
        <v>8246</v>
      </c>
      <c r="I96">
        <v>1428893517</v>
      </c>
      <c r="J96">
        <v>1426301517</v>
      </c>
      <c r="K96" t="b">
        <v>0</v>
      </c>
      <c r="L96">
        <v>0</v>
      </c>
      <c r="M96" t="b">
        <v>0</v>
      </c>
      <c r="N96" t="s">
        <v>8284</v>
      </c>
      <c r="O96" s="20">
        <f>E96/D96</f>
        <v>0</v>
      </c>
      <c r="P96" s="6">
        <f>L96/COUNT(L96:L4209)</f>
        <v>0</v>
      </c>
      <c r="Q96" t="str">
        <f t="shared" si="2"/>
        <v>food</v>
      </c>
      <c r="R96" t="str">
        <f t="shared" si="3"/>
        <v>food trucks</v>
      </c>
      <c r="S96" s="11">
        <f>(((J96/60)/60)/24)+DATE(1970,1,1)</f>
        <v>42077.119409722218</v>
      </c>
      <c r="T96" s="11">
        <f>(((I96/60)/60)/24)+DATE(1970,1,1)</f>
        <v>42107.119409722218</v>
      </c>
    </row>
    <row r="97" spans="1:20" ht="43.2" hidden="1" x14ac:dyDescent="0.3">
      <c r="A97">
        <v>2573</v>
      </c>
      <c r="B97" s="3" t="s">
        <v>2573</v>
      </c>
      <c r="C97" s="3" t="s">
        <v>6683</v>
      </c>
      <c r="D97">
        <v>8000</v>
      </c>
      <c r="E97">
        <v>0</v>
      </c>
      <c r="F97" t="s">
        <v>8220</v>
      </c>
      <c r="G97" t="s">
        <v>8224</v>
      </c>
      <c r="H97" t="s">
        <v>8246</v>
      </c>
      <c r="I97">
        <v>1408803149</v>
      </c>
      <c r="J97">
        <v>1404915149</v>
      </c>
      <c r="K97" t="b">
        <v>0</v>
      </c>
      <c r="L97">
        <v>0</v>
      </c>
      <c r="M97" t="b">
        <v>0</v>
      </c>
      <c r="N97" t="s">
        <v>8284</v>
      </c>
      <c r="O97" s="20">
        <f>E97/D97</f>
        <v>0</v>
      </c>
      <c r="P97" s="6">
        <f>L97/COUNT(L97:L4210)</f>
        <v>0</v>
      </c>
      <c r="Q97" t="str">
        <f t="shared" si="2"/>
        <v>food</v>
      </c>
      <c r="R97" t="str">
        <f t="shared" si="3"/>
        <v>food trucks</v>
      </c>
      <c r="S97" s="11">
        <f>(((J97/60)/60)/24)+DATE(1970,1,1)</f>
        <v>41829.592002314814</v>
      </c>
      <c r="T97" s="11">
        <f>(((I97/60)/60)/24)+DATE(1970,1,1)</f>
        <v>41874.592002314814</v>
      </c>
    </row>
    <row r="98" spans="1:20" ht="43.2" hidden="1" x14ac:dyDescent="0.3">
      <c r="A98">
        <v>2574</v>
      </c>
      <c r="B98" s="3" t="s">
        <v>2574</v>
      </c>
      <c r="C98" s="3" t="s">
        <v>6684</v>
      </c>
      <c r="D98">
        <v>10000</v>
      </c>
      <c r="E98">
        <v>0</v>
      </c>
      <c r="F98" t="s">
        <v>8220</v>
      </c>
      <c r="G98" t="s">
        <v>8224</v>
      </c>
      <c r="H98" t="s">
        <v>8246</v>
      </c>
      <c r="I98">
        <v>1463600945</v>
      </c>
      <c r="J98">
        <v>1461786545</v>
      </c>
      <c r="K98" t="b">
        <v>0</v>
      </c>
      <c r="L98">
        <v>0</v>
      </c>
      <c r="M98" t="b">
        <v>0</v>
      </c>
      <c r="N98" t="s">
        <v>8284</v>
      </c>
      <c r="O98" s="20">
        <f>E98/D98</f>
        <v>0</v>
      </c>
      <c r="P98" s="6">
        <f>L98/COUNT(L98:L4211)</f>
        <v>0</v>
      </c>
      <c r="Q98" t="str">
        <f t="shared" si="2"/>
        <v>food</v>
      </c>
      <c r="R98" t="str">
        <f t="shared" si="3"/>
        <v>food trucks</v>
      </c>
      <c r="S98" s="11">
        <f>(((J98/60)/60)/24)+DATE(1970,1,1)</f>
        <v>42487.825752314813</v>
      </c>
      <c r="T98" s="11">
        <f>(((I98/60)/60)/24)+DATE(1970,1,1)</f>
        <v>42508.825752314813</v>
      </c>
    </row>
    <row r="99" spans="1:20" ht="43.2" hidden="1" x14ac:dyDescent="0.3">
      <c r="A99">
        <v>2575</v>
      </c>
      <c r="B99" s="3" t="s">
        <v>2575</v>
      </c>
      <c r="C99" s="3" t="s">
        <v>6685</v>
      </c>
      <c r="D99">
        <v>85000</v>
      </c>
      <c r="E99">
        <v>0</v>
      </c>
      <c r="F99" t="s">
        <v>8220</v>
      </c>
      <c r="G99" t="s">
        <v>8224</v>
      </c>
      <c r="H99" t="s">
        <v>8246</v>
      </c>
      <c r="I99">
        <v>1421030194</v>
      </c>
      <c r="J99">
        <v>1418438194</v>
      </c>
      <c r="K99" t="b">
        <v>0</v>
      </c>
      <c r="L99">
        <v>0</v>
      </c>
      <c r="M99" t="b">
        <v>0</v>
      </c>
      <c r="N99" t="s">
        <v>8284</v>
      </c>
      <c r="O99" s="20">
        <f>E99/D99</f>
        <v>0</v>
      </c>
      <c r="P99" s="6">
        <f>L99/COUNT(L99:L4212)</f>
        <v>0</v>
      </c>
      <c r="Q99" t="str">
        <f t="shared" si="2"/>
        <v>food</v>
      </c>
      <c r="R99" t="str">
        <f t="shared" si="3"/>
        <v>food trucks</v>
      </c>
      <c r="S99" s="11">
        <f>(((J99/60)/60)/24)+DATE(1970,1,1)</f>
        <v>41986.108726851846</v>
      </c>
      <c r="T99" s="11">
        <f>(((I99/60)/60)/24)+DATE(1970,1,1)</f>
        <v>42016.108726851846</v>
      </c>
    </row>
    <row r="100" spans="1:20" ht="28.8" hidden="1" x14ac:dyDescent="0.3">
      <c r="A100">
        <v>2576</v>
      </c>
      <c r="B100" s="3" t="s">
        <v>2576</v>
      </c>
      <c r="C100" s="3" t="s">
        <v>6686</v>
      </c>
      <c r="D100">
        <v>10000</v>
      </c>
      <c r="E100">
        <v>0</v>
      </c>
      <c r="F100" t="s">
        <v>8220</v>
      </c>
      <c r="G100" t="s">
        <v>8224</v>
      </c>
      <c r="H100" t="s">
        <v>8246</v>
      </c>
      <c r="I100">
        <v>1428707647</v>
      </c>
      <c r="J100">
        <v>1424823247</v>
      </c>
      <c r="K100" t="b">
        <v>0</v>
      </c>
      <c r="L100">
        <v>0</v>
      </c>
      <c r="M100" t="b">
        <v>0</v>
      </c>
      <c r="N100" t="s">
        <v>8284</v>
      </c>
      <c r="O100" s="20">
        <f>E100/D100</f>
        <v>0</v>
      </c>
      <c r="P100" s="6">
        <f>L100/COUNT(L100:L4213)</f>
        <v>0</v>
      </c>
      <c r="Q100" t="str">
        <f t="shared" si="2"/>
        <v>food</v>
      </c>
      <c r="R100" t="str">
        <f t="shared" si="3"/>
        <v>food trucks</v>
      </c>
      <c r="S100" s="11">
        <f>(((J100/60)/60)/24)+DATE(1970,1,1)</f>
        <v>42060.00980324074</v>
      </c>
      <c r="T100" s="11">
        <f>(((I100/60)/60)/24)+DATE(1970,1,1)</f>
        <v>42104.968136574069</v>
      </c>
    </row>
    <row r="101" spans="1:20" ht="43.2" hidden="1" x14ac:dyDescent="0.3">
      <c r="A101">
        <v>2577</v>
      </c>
      <c r="B101" s="3" t="s">
        <v>2577</v>
      </c>
      <c r="C101" s="3" t="s">
        <v>6687</v>
      </c>
      <c r="D101">
        <v>15000</v>
      </c>
      <c r="E101">
        <v>0</v>
      </c>
      <c r="F101" t="s">
        <v>8220</v>
      </c>
      <c r="G101" t="s">
        <v>8224</v>
      </c>
      <c r="H101" t="s">
        <v>8246</v>
      </c>
      <c r="I101">
        <v>1407181297</v>
      </c>
      <c r="J101">
        <v>1405021297</v>
      </c>
      <c r="K101" t="b">
        <v>0</v>
      </c>
      <c r="L101">
        <v>0</v>
      </c>
      <c r="M101" t="b">
        <v>0</v>
      </c>
      <c r="N101" t="s">
        <v>8284</v>
      </c>
      <c r="O101" s="20">
        <f>E101/D101</f>
        <v>0</v>
      </c>
      <c r="P101" s="6">
        <f>L101/COUNT(L101:L4214)</f>
        <v>0</v>
      </c>
      <c r="Q101" t="str">
        <f t="shared" si="2"/>
        <v>food</v>
      </c>
      <c r="R101" t="str">
        <f t="shared" si="3"/>
        <v>food trucks</v>
      </c>
      <c r="S101" s="11">
        <f>(((J101/60)/60)/24)+DATE(1970,1,1)</f>
        <v>41830.820567129631</v>
      </c>
      <c r="T101" s="11">
        <f>(((I101/60)/60)/24)+DATE(1970,1,1)</f>
        <v>41855.820567129631</v>
      </c>
    </row>
    <row r="102" spans="1:20" ht="43.2" hidden="1" x14ac:dyDescent="0.3">
      <c r="A102">
        <v>2578</v>
      </c>
      <c r="B102" s="3" t="s">
        <v>2578</v>
      </c>
      <c r="C102" s="3" t="s">
        <v>6688</v>
      </c>
      <c r="D102">
        <v>6000</v>
      </c>
      <c r="E102">
        <v>0</v>
      </c>
      <c r="F102" t="s">
        <v>8220</v>
      </c>
      <c r="G102" t="s">
        <v>8224</v>
      </c>
      <c r="H102" t="s">
        <v>8246</v>
      </c>
      <c r="I102">
        <v>1444410000</v>
      </c>
      <c r="J102">
        <v>1440203579</v>
      </c>
      <c r="K102" t="b">
        <v>0</v>
      </c>
      <c r="L102">
        <v>0</v>
      </c>
      <c r="M102" t="b">
        <v>0</v>
      </c>
      <c r="N102" t="s">
        <v>8284</v>
      </c>
      <c r="O102" s="20">
        <f>E102/D102</f>
        <v>0</v>
      </c>
      <c r="P102" s="6">
        <f>L102/COUNT(L102:L4215)</f>
        <v>0</v>
      </c>
      <c r="Q102" t="str">
        <f t="shared" si="2"/>
        <v>food</v>
      </c>
      <c r="R102" t="str">
        <f t="shared" si="3"/>
        <v>food trucks</v>
      </c>
      <c r="S102" s="11">
        <f>(((J102/60)/60)/24)+DATE(1970,1,1)</f>
        <v>42238.022905092599</v>
      </c>
      <c r="T102" s="11">
        <f>(((I102/60)/60)/24)+DATE(1970,1,1)</f>
        <v>42286.708333333328</v>
      </c>
    </row>
    <row r="103" spans="1:20" ht="43.2" hidden="1" x14ac:dyDescent="0.3">
      <c r="A103">
        <v>2954</v>
      </c>
      <c r="B103" s="3" t="s">
        <v>2954</v>
      </c>
      <c r="C103" s="3" t="s">
        <v>7064</v>
      </c>
      <c r="D103">
        <v>15000</v>
      </c>
      <c r="E103">
        <v>0</v>
      </c>
      <c r="F103" t="s">
        <v>8220</v>
      </c>
      <c r="G103" t="s">
        <v>8224</v>
      </c>
      <c r="H103" t="s">
        <v>8246</v>
      </c>
      <c r="I103">
        <v>1489669203</v>
      </c>
      <c r="J103">
        <v>1487944803</v>
      </c>
      <c r="K103" t="b">
        <v>0</v>
      </c>
      <c r="L103">
        <v>0</v>
      </c>
      <c r="M103" t="b">
        <v>0</v>
      </c>
      <c r="N103" t="s">
        <v>8303</v>
      </c>
      <c r="O103" s="20">
        <f>E103/D103</f>
        <v>0</v>
      </c>
      <c r="P103" s="6">
        <f>L103/COUNT(L103:L4216)</f>
        <v>0</v>
      </c>
      <c r="Q103" t="str">
        <f t="shared" si="2"/>
        <v>theater</v>
      </c>
      <c r="R103" t="str">
        <f t="shared" si="3"/>
        <v>spaces</v>
      </c>
      <c r="S103" s="11">
        <f>(((J103/60)/60)/24)+DATE(1970,1,1)</f>
        <v>42790.583368055552</v>
      </c>
      <c r="T103" s="11">
        <f>(((I103/60)/60)/24)+DATE(1970,1,1)</f>
        <v>42810.541701388895</v>
      </c>
    </row>
    <row r="104" spans="1:20" ht="43.2" hidden="1" x14ac:dyDescent="0.3">
      <c r="A104">
        <v>2958</v>
      </c>
      <c r="B104" s="3" t="s">
        <v>2958</v>
      </c>
      <c r="C104" s="3" t="s">
        <v>7068</v>
      </c>
      <c r="D104">
        <v>80000</v>
      </c>
      <c r="E104">
        <v>0</v>
      </c>
      <c r="F104" t="s">
        <v>8220</v>
      </c>
      <c r="G104" t="s">
        <v>8224</v>
      </c>
      <c r="H104" t="s">
        <v>8246</v>
      </c>
      <c r="I104">
        <v>1462729317</v>
      </c>
      <c r="J104">
        <v>1457548917</v>
      </c>
      <c r="K104" t="b">
        <v>0</v>
      </c>
      <c r="L104">
        <v>0</v>
      </c>
      <c r="M104" t="b">
        <v>0</v>
      </c>
      <c r="N104" t="s">
        <v>8303</v>
      </c>
      <c r="O104" s="20">
        <f>E104/D104</f>
        <v>0</v>
      </c>
      <c r="P104" s="6">
        <f>L104/COUNT(L104:L4217)</f>
        <v>0</v>
      </c>
      <c r="Q104" t="str">
        <f t="shared" si="2"/>
        <v>theater</v>
      </c>
      <c r="R104" t="str">
        <f t="shared" si="3"/>
        <v>spaces</v>
      </c>
      <c r="S104" s="11">
        <f>(((J104/60)/60)/24)+DATE(1970,1,1)</f>
        <v>42438.779131944444</v>
      </c>
      <c r="T104" s="11">
        <f>(((I104/60)/60)/24)+DATE(1970,1,1)</f>
        <v>42498.73746527778</v>
      </c>
    </row>
    <row r="105" spans="1:20" ht="43.2" hidden="1" x14ac:dyDescent="0.3">
      <c r="A105">
        <v>2959</v>
      </c>
      <c r="B105" s="3" t="s">
        <v>2959</v>
      </c>
      <c r="C105" s="3" t="s">
        <v>7069</v>
      </c>
      <c r="D105">
        <v>10000</v>
      </c>
      <c r="E105">
        <v>0</v>
      </c>
      <c r="F105" t="s">
        <v>8220</v>
      </c>
      <c r="G105" t="s">
        <v>8225</v>
      </c>
      <c r="H105" t="s">
        <v>8247</v>
      </c>
      <c r="I105">
        <v>1465258325</v>
      </c>
      <c r="J105">
        <v>1462666325</v>
      </c>
      <c r="K105" t="b">
        <v>0</v>
      </c>
      <c r="L105">
        <v>0</v>
      </c>
      <c r="M105" t="b">
        <v>0</v>
      </c>
      <c r="N105" t="s">
        <v>8303</v>
      </c>
      <c r="O105" s="20">
        <f>E105/D105</f>
        <v>0</v>
      </c>
      <c r="P105" s="6">
        <f>L105/COUNT(L105:L4218)</f>
        <v>0</v>
      </c>
      <c r="Q105" t="str">
        <f t="shared" si="2"/>
        <v>theater</v>
      </c>
      <c r="R105" t="str">
        <f t="shared" si="3"/>
        <v>spaces</v>
      </c>
      <c r="S105" s="11">
        <f>(((J105/60)/60)/24)+DATE(1970,1,1)</f>
        <v>42498.008391203708</v>
      </c>
      <c r="T105" s="11">
        <f>(((I105/60)/60)/24)+DATE(1970,1,1)</f>
        <v>42528.008391203708</v>
      </c>
    </row>
    <row r="106" spans="1:20" ht="43.2" hidden="1" x14ac:dyDescent="0.3">
      <c r="A106">
        <v>2960</v>
      </c>
      <c r="B106" s="3" t="s">
        <v>2960</v>
      </c>
      <c r="C106" s="3" t="s">
        <v>7070</v>
      </c>
      <c r="D106">
        <v>30000000</v>
      </c>
      <c r="E106">
        <v>0</v>
      </c>
      <c r="F106" t="s">
        <v>8220</v>
      </c>
      <c r="G106" t="s">
        <v>8224</v>
      </c>
      <c r="H106" t="s">
        <v>8246</v>
      </c>
      <c r="I106">
        <v>1410459023</v>
      </c>
      <c r="J106">
        <v>1407867023</v>
      </c>
      <c r="K106" t="b">
        <v>0</v>
      </c>
      <c r="L106">
        <v>0</v>
      </c>
      <c r="M106" t="b">
        <v>0</v>
      </c>
      <c r="N106" t="s">
        <v>8303</v>
      </c>
      <c r="O106" s="20">
        <f>E106/D106</f>
        <v>0</v>
      </c>
      <c r="P106" s="6">
        <f>L106/COUNT(L106:L4219)</f>
        <v>0</v>
      </c>
      <c r="Q106" t="str">
        <f t="shared" si="2"/>
        <v>theater</v>
      </c>
      <c r="R106" t="str">
        <f t="shared" si="3"/>
        <v>spaces</v>
      </c>
      <c r="S106" s="11">
        <f>(((J106/60)/60)/24)+DATE(1970,1,1)</f>
        <v>41863.757210648146</v>
      </c>
      <c r="T106" s="11">
        <f>(((I106/60)/60)/24)+DATE(1970,1,1)</f>
        <v>41893.757210648146</v>
      </c>
    </row>
    <row r="107" spans="1:20" hidden="1" x14ac:dyDescent="0.3">
      <c r="A107">
        <v>3125</v>
      </c>
      <c r="B107" s="3" t="s">
        <v>3125</v>
      </c>
      <c r="C107" s="3" t="s">
        <v>7235</v>
      </c>
      <c r="D107">
        <v>1500000</v>
      </c>
      <c r="E107">
        <v>0</v>
      </c>
      <c r="F107" t="s">
        <v>8220</v>
      </c>
      <c r="G107" t="s">
        <v>8224</v>
      </c>
      <c r="H107" t="s">
        <v>8246</v>
      </c>
      <c r="I107">
        <v>1452142672</v>
      </c>
      <c r="J107">
        <v>1449550672</v>
      </c>
      <c r="K107" t="b">
        <v>0</v>
      </c>
      <c r="L107">
        <v>0</v>
      </c>
      <c r="M107" t="b">
        <v>0</v>
      </c>
      <c r="N107" t="s">
        <v>8303</v>
      </c>
      <c r="O107" s="20">
        <f>E107/D107</f>
        <v>0</v>
      </c>
      <c r="P107" s="6">
        <f>L107/COUNT(L107:L4220)</f>
        <v>0</v>
      </c>
      <c r="Q107" t="str">
        <f t="shared" si="2"/>
        <v>theater</v>
      </c>
      <c r="R107" t="str">
        <f t="shared" si="3"/>
        <v>spaces</v>
      </c>
      <c r="S107" s="11">
        <f>(((J107/60)/60)/24)+DATE(1970,1,1)</f>
        <v>42346.20685185185</v>
      </c>
      <c r="T107" s="11">
        <f>(((I107/60)/60)/24)+DATE(1970,1,1)</f>
        <v>42376.20685185185</v>
      </c>
    </row>
    <row r="108" spans="1:20" ht="43.2" hidden="1" x14ac:dyDescent="0.3">
      <c r="A108">
        <v>3127</v>
      </c>
      <c r="B108" s="3" t="s">
        <v>3127</v>
      </c>
      <c r="C108" s="3" t="s">
        <v>7237</v>
      </c>
      <c r="D108">
        <v>100000</v>
      </c>
      <c r="E108">
        <v>0</v>
      </c>
      <c r="F108" t="s">
        <v>8220</v>
      </c>
      <c r="G108" t="s">
        <v>8224</v>
      </c>
      <c r="H108" t="s">
        <v>8246</v>
      </c>
      <c r="I108">
        <v>1425242029</v>
      </c>
      <c r="J108">
        <v>1422650029</v>
      </c>
      <c r="K108" t="b">
        <v>0</v>
      </c>
      <c r="L108">
        <v>0</v>
      </c>
      <c r="M108" t="b">
        <v>0</v>
      </c>
      <c r="N108" t="s">
        <v>8303</v>
      </c>
      <c r="O108" s="20">
        <f>E108/D108</f>
        <v>0</v>
      </c>
      <c r="P108" s="6">
        <f>L108/COUNT(L108:L4221)</f>
        <v>0</v>
      </c>
      <c r="Q108" t="str">
        <f t="shared" si="2"/>
        <v>theater</v>
      </c>
      <c r="R108" t="str">
        <f t="shared" si="3"/>
        <v>spaces</v>
      </c>
      <c r="S108" s="11">
        <f>(((J108/60)/60)/24)+DATE(1970,1,1)</f>
        <v>42034.856817129628</v>
      </c>
      <c r="T108" s="11">
        <f>(((I108/60)/60)/24)+DATE(1970,1,1)</f>
        <v>42064.856817129628</v>
      </c>
    </row>
    <row r="109" spans="1:20" ht="43.2" hidden="1" x14ac:dyDescent="0.3">
      <c r="A109">
        <v>3872</v>
      </c>
      <c r="B109" s="3" t="s">
        <v>3869</v>
      </c>
      <c r="C109" s="3" t="s">
        <v>7981</v>
      </c>
      <c r="D109">
        <v>15000</v>
      </c>
      <c r="E109">
        <v>0</v>
      </c>
      <c r="F109" t="s">
        <v>8220</v>
      </c>
      <c r="G109" t="s">
        <v>8224</v>
      </c>
      <c r="H109" t="s">
        <v>8246</v>
      </c>
      <c r="I109">
        <v>1439522996</v>
      </c>
      <c r="J109">
        <v>1435202996</v>
      </c>
      <c r="K109" t="b">
        <v>0</v>
      </c>
      <c r="L109">
        <v>0</v>
      </c>
      <c r="M109" t="b">
        <v>0</v>
      </c>
      <c r="N109" t="s">
        <v>8305</v>
      </c>
      <c r="O109" s="20">
        <f>E109/D109</f>
        <v>0</v>
      </c>
      <c r="P109" s="6">
        <f>L109/COUNT(L109:L4222)</f>
        <v>0</v>
      </c>
      <c r="Q109" t="str">
        <f t="shared" si="2"/>
        <v>theater</v>
      </c>
      <c r="R109" t="str">
        <f t="shared" si="3"/>
        <v>musical</v>
      </c>
      <c r="S109" s="11">
        <f>(((J109/60)/60)/24)+DATE(1970,1,1)</f>
        <v>42180.145787037036</v>
      </c>
      <c r="T109" s="11">
        <f>(((I109/60)/60)/24)+DATE(1970,1,1)</f>
        <v>42230.145787037036</v>
      </c>
    </row>
    <row r="110" spans="1:20" ht="43.2" hidden="1" x14ac:dyDescent="0.3">
      <c r="A110">
        <v>3873</v>
      </c>
      <c r="B110" s="3" t="s">
        <v>3870</v>
      </c>
      <c r="C110" s="3" t="s">
        <v>7982</v>
      </c>
      <c r="D110">
        <v>5500</v>
      </c>
      <c r="E110">
        <v>0</v>
      </c>
      <c r="F110" t="s">
        <v>8220</v>
      </c>
      <c r="G110" t="s">
        <v>8224</v>
      </c>
      <c r="H110" t="s">
        <v>8246</v>
      </c>
      <c r="I110">
        <v>1444322535</v>
      </c>
      <c r="J110">
        <v>1441730535</v>
      </c>
      <c r="K110" t="b">
        <v>0</v>
      </c>
      <c r="L110">
        <v>0</v>
      </c>
      <c r="M110" t="b">
        <v>0</v>
      </c>
      <c r="N110" t="s">
        <v>8305</v>
      </c>
      <c r="O110" s="20">
        <f>E110/D110</f>
        <v>0</v>
      </c>
      <c r="P110" s="6">
        <f>L110/COUNT(L110:L4223)</f>
        <v>0</v>
      </c>
      <c r="Q110" t="str">
        <f t="shared" si="2"/>
        <v>theater</v>
      </c>
      <c r="R110" t="str">
        <f t="shared" si="3"/>
        <v>musical</v>
      </c>
      <c r="S110" s="11">
        <f>(((J110/60)/60)/24)+DATE(1970,1,1)</f>
        <v>42255.696006944447</v>
      </c>
      <c r="T110" s="11">
        <f>(((I110/60)/60)/24)+DATE(1970,1,1)</f>
        <v>42285.696006944447</v>
      </c>
    </row>
    <row r="111" spans="1:20" ht="43.2" hidden="1" x14ac:dyDescent="0.3">
      <c r="A111">
        <v>3874</v>
      </c>
      <c r="B111" s="3" t="s">
        <v>3871</v>
      </c>
      <c r="C111" s="3" t="s">
        <v>7983</v>
      </c>
      <c r="D111">
        <v>620</v>
      </c>
      <c r="E111">
        <v>0</v>
      </c>
      <c r="F111" t="s">
        <v>8220</v>
      </c>
      <c r="G111" t="s">
        <v>8228</v>
      </c>
      <c r="H111" t="s">
        <v>8250</v>
      </c>
      <c r="I111">
        <v>1422061200</v>
      </c>
      <c r="J111">
        <v>1420244622</v>
      </c>
      <c r="K111" t="b">
        <v>0</v>
      </c>
      <c r="L111">
        <v>0</v>
      </c>
      <c r="M111" t="b">
        <v>0</v>
      </c>
      <c r="N111" t="s">
        <v>8305</v>
      </c>
      <c r="O111" s="20">
        <f>E111/D111</f>
        <v>0</v>
      </c>
      <c r="P111" s="6">
        <f>L111/COUNT(L111:L4224)</f>
        <v>0</v>
      </c>
      <c r="Q111" t="str">
        <f t="shared" si="2"/>
        <v>theater</v>
      </c>
      <c r="R111" t="str">
        <f t="shared" si="3"/>
        <v>musical</v>
      </c>
      <c r="S111" s="11">
        <f>(((J111/60)/60)/24)+DATE(1970,1,1)</f>
        <v>42007.016458333332</v>
      </c>
      <c r="T111" s="11">
        <f>(((I111/60)/60)/24)+DATE(1970,1,1)</f>
        <v>42028.041666666672</v>
      </c>
    </row>
    <row r="112" spans="1:20" ht="43.2" hidden="1" x14ac:dyDescent="0.3">
      <c r="A112">
        <v>3875</v>
      </c>
      <c r="B112" s="3" t="s">
        <v>3872</v>
      </c>
      <c r="C112" s="3" t="s">
        <v>7984</v>
      </c>
      <c r="D112">
        <v>30000</v>
      </c>
      <c r="E112">
        <v>0</v>
      </c>
      <c r="F112" t="s">
        <v>8220</v>
      </c>
      <c r="G112" t="s">
        <v>8232</v>
      </c>
      <c r="H112" t="s">
        <v>8253</v>
      </c>
      <c r="I112">
        <v>1472896800</v>
      </c>
      <c r="J112">
        <v>1472804365</v>
      </c>
      <c r="K112" t="b">
        <v>0</v>
      </c>
      <c r="L112">
        <v>0</v>
      </c>
      <c r="M112" t="b">
        <v>0</v>
      </c>
      <c r="N112" t="s">
        <v>8305</v>
      </c>
      <c r="O112" s="20">
        <f>E112/D112</f>
        <v>0</v>
      </c>
      <c r="P112" s="6">
        <f>L112/COUNT(L112:L4225)</f>
        <v>0</v>
      </c>
      <c r="Q112" t="str">
        <f t="shared" si="2"/>
        <v>theater</v>
      </c>
      <c r="R112" t="str">
        <f t="shared" si="3"/>
        <v>musical</v>
      </c>
      <c r="S112" s="11">
        <f>(((J112/60)/60)/24)+DATE(1970,1,1)</f>
        <v>42615.346817129626</v>
      </c>
      <c r="T112" s="11">
        <f>(((I112/60)/60)/24)+DATE(1970,1,1)</f>
        <v>42616.416666666672</v>
      </c>
    </row>
    <row r="113" spans="1:20" ht="43.2" hidden="1" x14ac:dyDescent="0.3">
      <c r="A113">
        <v>3879</v>
      </c>
      <c r="B113" s="3" t="s">
        <v>3876</v>
      </c>
      <c r="C113" s="3" t="s">
        <v>7988</v>
      </c>
      <c r="D113">
        <v>15000</v>
      </c>
      <c r="E113">
        <v>0</v>
      </c>
      <c r="F113" t="s">
        <v>8220</v>
      </c>
      <c r="G113" t="s">
        <v>8225</v>
      </c>
      <c r="H113" t="s">
        <v>8247</v>
      </c>
      <c r="I113">
        <v>1422218396</v>
      </c>
      <c r="J113">
        <v>1419626396</v>
      </c>
      <c r="K113" t="b">
        <v>0</v>
      </c>
      <c r="L113">
        <v>0</v>
      </c>
      <c r="M113" t="b">
        <v>0</v>
      </c>
      <c r="N113" t="s">
        <v>8305</v>
      </c>
      <c r="O113" s="20">
        <f>E113/D113</f>
        <v>0</v>
      </c>
      <c r="P113" s="6">
        <f>L113/COUNT(L113:L4226)</f>
        <v>0</v>
      </c>
      <c r="Q113" t="str">
        <f t="shared" si="2"/>
        <v>theater</v>
      </c>
      <c r="R113" t="str">
        <f t="shared" si="3"/>
        <v>musical</v>
      </c>
      <c r="S113" s="11">
        <f>(((J113/60)/60)/24)+DATE(1970,1,1)</f>
        <v>41999.861064814817</v>
      </c>
      <c r="T113" s="11">
        <f>(((I113/60)/60)/24)+DATE(1970,1,1)</f>
        <v>42029.861064814817</v>
      </c>
    </row>
    <row r="114" spans="1:20" ht="43.2" hidden="1" x14ac:dyDescent="0.3">
      <c r="A114">
        <v>3882</v>
      </c>
      <c r="B114" s="3" t="s">
        <v>3879</v>
      </c>
      <c r="C114" s="3" t="s">
        <v>7991</v>
      </c>
      <c r="D114">
        <v>30000</v>
      </c>
      <c r="E114">
        <v>0</v>
      </c>
      <c r="F114" t="s">
        <v>8220</v>
      </c>
      <c r="G114" t="s">
        <v>8226</v>
      </c>
      <c r="H114" t="s">
        <v>8248</v>
      </c>
      <c r="I114">
        <v>1454281380</v>
      </c>
      <c r="J114">
        <v>1451950570</v>
      </c>
      <c r="K114" t="b">
        <v>0</v>
      </c>
      <c r="L114">
        <v>0</v>
      </c>
      <c r="M114" t="b">
        <v>0</v>
      </c>
      <c r="N114" t="s">
        <v>8305</v>
      </c>
      <c r="O114" s="20">
        <f>E114/D114</f>
        <v>0</v>
      </c>
      <c r="P114" s="6">
        <f>L114/COUNT(L114:L4227)</f>
        <v>0</v>
      </c>
      <c r="Q114" t="str">
        <f t="shared" si="2"/>
        <v>theater</v>
      </c>
      <c r="R114" t="str">
        <f t="shared" si="3"/>
        <v>musical</v>
      </c>
      <c r="S114" s="11">
        <f>(((J114/60)/60)/24)+DATE(1970,1,1)</f>
        <v>42373.983449074076</v>
      </c>
      <c r="T114" s="11">
        <f>(((I114/60)/60)/24)+DATE(1970,1,1)</f>
        <v>42400.960416666669</v>
      </c>
    </row>
    <row r="115" spans="1:20" ht="43.2" hidden="1" x14ac:dyDescent="0.3">
      <c r="A115">
        <v>3883</v>
      </c>
      <c r="B115" s="3" t="s">
        <v>3880</v>
      </c>
      <c r="C115" s="3" t="s">
        <v>7992</v>
      </c>
      <c r="D115">
        <v>15000</v>
      </c>
      <c r="E115">
        <v>0</v>
      </c>
      <c r="F115" t="s">
        <v>8220</v>
      </c>
      <c r="G115" t="s">
        <v>8225</v>
      </c>
      <c r="H115" t="s">
        <v>8247</v>
      </c>
      <c r="I115">
        <v>1409668069</v>
      </c>
      <c r="J115">
        <v>1407076069</v>
      </c>
      <c r="K115" t="b">
        <v>0</v>
      </c>
      <c r="L115">
        <v>0</v>
      </c>
      <c r="M115" t="b">
        <v>0</v>
      </c>
      <c r="N115" t="s">
        <v>8305</v>
      </c>
      <c r="O115" s="20">
        <f>E115/D115</f>
        <v>0</v>
      </c>
      <c r="P115" s="6">
        <f>L115/COUNT(L115:L4228)</f>
        <v>0</v>
      </c>
      <c r="Q115" t="str">
        <f t="shared" si="2"/>
        <v>theater</v>
      </c>
      <c r="R115" t="str">
        <f t="shared" si="3"/>
        <v>musical</v>
      </c>
      <c r="S115" s="11">
        <f>(((J115/60)/60)/24)+DATE(1970,1,1)</f>
        <v>41854.602650462963</v>
      </c>
      <c r="T115" s="11">
        <f>(((I115/60)/60)/24)+DATE(1970,1,1)</f>
        <v>41884.602650462963</v>
      </c>
    </row>
    <row r="116" spans="1:20" ht="28.8" hidden="1" x14ac:dyDescent="0.3">
      <c r="A116">
        <v>3884</v>
      </c>
      <c r="B116" s="3" t="s">
        <v>3881</v>
      </c>
      <c r="C116" s="3" t="s">
        <v>7993</v>
      </c>
      <c r="D116">
        <v>10000</v>
      </c>
      <c r="E116">
        <v>0</v>
      </c>
      <c r="F116" t="s">
        <v>8220</v>
      </c>
      <c r="G116" t="s">
        <v>8224</v>
      </c>
      <c r="H116" t="s">
        <v>8246</v>
      </c>
      <c r="I116">
        <v>1427479192</v>
      </c>
      <c r="J116">
        <v>1425322792</v>
      </c>
      <c r="K116" t="b">
        <v>0</v>
      </c>
      <c r="L116">
        <v>0</v>
      </c>
      <c r="M116" t="b">
        <v>0</v>
      </c>
      <c r="N116" t="s">
        <v>8305</v>
      </c>
      <c r="O116" s="20">
        <f>E116/D116</f>
        <v>0</v>
      </c>
      <c r="P116" s="6">
        <f>L116/COUNT(L116:L4229)</f>
        <v>0</v>
      </c>
      <c r="Q116" t="str">
        <f t="shared" si="2"/>
        <v>theater</v>
      </c>
      <c r="R116" t="str">
        <f t="shared" si="3"/>
        <v>musical</v>
      </c>
      <c r="S116" s="11">
        <f>(((J116/60)/60)/24)+DATE(1970,1,1)</f>
        <v>42065.791574074072</v>
      </c>
      <c r="T116" s="11">
        <f>(((I116/60)/60)/24)+DATE(1970,1,1)</f>
        <v>42090.749907407408</v>
      </c>
    </row>
    <row r="117" spans="1:20" ht="43.2" hidden="1" x14ac:dyDescent="0.3">
      <c r="A117">
        <v>3885</v>
      </c>
      <c r="B117" s="3" t="s">
        <v>3882</v>
      </c>
      <c r="C117" s="3" t="s">
        <v>7994</v>
      </c>
      <c r="D117">
        <v>375000</v>
      </c>
      <c r="E117">
        <v>0</v>
      </c>
      <c r="F117" t="s">
        <v>8220</v>
      </c>
      <c r="G117" t="s">
        <v>8224</v>
      </c>
      <c r="H117" t="s">
        <v>8246</v>
      </c>
      <c r="I117">
        <v>1462834191</v>
      </c>
      <c r="J117">
        <v>1460242191</v>
      </c>
      <c r="K117" t="b">
        <v>0</v>
      </c>
      <c r="L117">
        <v>0</v>
      </c>
      <c r="M117" t="b">
        <v>0</v>
      </c>
      <c r="N117" t="s">
        <v>8305</v>
      </c>
      <c r="O117" s="20">
        <f>E117/D117</f>
        <v>0</v>
      </c>
      <c r="P117" s="6">
        <f>L117/COUNT(L117:L4230)</f>
        <v>0</v>
      </c>
      <c r="Q117" t="str">
        <f t="shared" si="2"/>
        <v>theater</v>
      </c>
      <c r="R117" t="str">
        <f t="shared" si="3"/>
        <v>musical</v>
      </c>
      <c r="S117" s="11">
        <f>(((J117/60)/60)/24)+DATE(1970,1,1)</f>
        <v>42469.951284722221</v>
      </c>
      <c r="T117" s="11">
        <f>(((I117/60)/60)/24)+DATE(1970,1,1)</f>
        <v>42499.951284722221</v>
      </c>
    </row>
    <row r="118" spans="1:20" hidden="1" x14ac:dyDescent="0.3">
      <c r="A118">
        <v>3886</v>
      </c>
      <c r="B118" s="3" t="s">
        <v>3883</v>
      </c>
      <c r="C118" s="3">
        <v>1</v>
      </c>
      <c r="D118">
        <v>10000</v>
      </c>
      <c r="E118">
        <v>0</v>
      </c>
      <c r="F118" t="s">
        <v>8220</v>
      </c>
      <c r="G118" t="s">
        <v>8226</v>
      </c>
      <c r="H118" t="s">
        <v>8248</v>
      </c>
      <c r="I118">
        <v>1418275702</v>
      </c>
      <c r="J118">
        <v>1415683702</v>
      </c>
      <c r="K118" t="b">
        <v>0</v>
      </c>
      <c r="L118">
        <v>0</v>
      </c>
      <c r="M118" t="b">
        <v>0</v>
      </c>
      <c r="N118" t="s">
        <v>8305</v>
      </c>
      <c r="O118" s="20">
        <f>E118/D118</f>
        <v>0</v>
      </c>
      <c r="P118" s="6">
        <f>L118/COUNT(L118:L4231)</f>
        <v>0</v>
      </c>
      <c r="Q118" t="str">
        <f t="shared" si="2"/>
        <v>theater</v>
      </c>
      <c r="R118" t="str">
        <f t="shared" si="3"/>
        <v>musical</v>
      </c>
      <c r="S118" s="11">
        <f>(((J118/60)/60)/24)+DATE(1970,1,1)</f>
        <v>41954.228032407409</v>
      </c>
      <c r="T118" s="11">
        <f>(((I118/60)/60)/24)+DATE(1970,1,1)</f>
        <v>41984.228032407409</v>
      </c>
    </row>
    <row r="119" spans="1:20" ht="43.2" hidden="1" x14ac:dyDescent="0.3">
      <c r="A119">
        <v>160</v>
      </c>
      <c r="B119" s="3" t="s">
        <v>162</v>
      </c>
      <c r="C119" s="3" t="s">
        <v>4270</v>
      </c>
      <c r="D119">
        <v>5000</v>
      </c>
      <c r="E119">
        <v>0</v>
      </c>
      <c r="F119" t="s">
        <v>8221</v>
      </c>
      <c r="G119" t="s">
        <v>8224</v>
      </c>
      <c r="H119" t="s">
        <v>8246</v>
      </c>
      <c r="I119">
        <v>1439675691</v>
      </c>
      <c r="J119">
        <v>1434491691</v>
      </c>
      <c r="K119" t="b">
        <v>0</v>
      </c>
      <c r="L119">
        <v>0</v>
      </c>
      <c r="M119" t="b">
        <v>0</v>
      </c>
      <c r="N119" t="s">
        <v>8268</v>
      </c>
      <c r="O119" s="20">
        <f>E119/D119</f>
        <v>0</v>
      </c>
      <c r="P119" s="6">
        <f>L119/COUNT(L119:L4232)</f>
        <v>0</v>
      </c>
      <c r="Q119" t="str">
        <f t="shared" si="2"/>
        <v>film &amp; video</v>
      </c>
      <c r="R119" t="str">
        <f t="shared" si="3"/>
        <v>drama</v>
      </c>
      <c r="S119" s="11">
        <f>(((J119/60)/60)/24)+DATE(1970,1,1)</f>
        <v>42171.913090277783</v>
      </c>
      <c r="T119" s="11">
        <f>(((I119/60)/60)/24)+DATE(1970,1,1)</f>
        <v>42231.913090277783</v>
      </c>
    </row>
    <row r="120" spans="1:20" ht="57.6" hidden="1" x14ac:dyDescent="0.3">
      <c r="A120">
        <v>163</v>
      </c>
      <c r="B120" s="3" t="s">
        <v>165</v>
      </c>
      <c r="C120" s="3" t="s">
        <v>4273</v>
      </c>
      <c r="D120">
        <v>2000000</v>
      </c>
      <c r="E120">
        <v>0</v>
      </c>
      <c r="F120" t="s">
        <v>8221</v>
      </c>
      <c r="G120" t="s">
        <v>8224</v>
      </c>
      <c r="H120" t="s">
        <v>8246</v>
      </c>
      <c r="I120">
        <v>1443657600</v>
      </c>
      <c r="J120">
        <v>1440716654</v>
      </c>
      <c r="K120" t="b">
        <v>0</v>
      </c>
      <c r="L120">
        <v>0</v>
      </c>
      <c r="M120" t="b">
        <v>0</v>
      </c>
      <c r="N120" t="s">
        <v>8268</v>
      </c>
      <c r="O120" s="20">
        <f>E120/D120</f>
        <v>0</v>
      </c>
      <c r="P120" s="6">
        <f>L120/COUNT(L120:L4233)</f>
        <v>0</v>
      </c>
      <c r="Q120" t="str">
        <f t="shared" si="2"/>
        <v>film &amp; video</v>
      </c>
      <c r="R120" t="str">
        <f t="shared" si="3"/>
        <v>drama</v>
      </c>
      <c r="S120" s="11">
        <f>(((J120/60)/60)/24)+DATE(1970,1,1)</f>
        <v>42243.961273148147</v>
      </c>
      <c r="T120" s="11">
        <f>(((I120/60)/60)/24)+DATE(1970,1,1)</f>
        <v>42278</v>
      </c>
    </row>
    <row r="121" spans="1:20" ht="28.8" hidden="1" x14ac:dyDescent="0.3">
      <c r="A121">
        <v>165</v>
      </c>
      <c r="B121" s="3" t="s">
        <v>167</v>
      </c>
      <c r="C121" s="3" t="s">
        <v>4275</v>
      </c>
      <c r="D121">
        <v>17000</v>
      </c>
      <c r="E121">
        <v>0</v>
      </c>
      <c r="F121" t="s">
        <v>8221</v>
      </c>
      <c r="G121" t="s">
        <v>8225</v>
      </c>
      <c r="H121" t="s">
        <v>8247</v>
      </c>
      <c r="I121">
        <v>1452613724</v>
      </c>
      <c r="J121">
        <v>1450021724</v>
      </c>
      <c r="K121" t="b">
        <v>0</v>
      </c>
      <c r="L121">
        <v>0</v>
      </c>
      <c r="M121" t="b">
        <v>0</v>
      </c>
      <c r="N121" t="s">
        <v>8268</v>
      </c>
      <c r="O121" s="20">
        <f>E121/D121</f>
        <v>0</v>
      </c>
      <c r="P121" s="6">
        <f>L121/COUNT(L121:L4234)</f>
        <v>0</v>
      </c>
      <c r="Q121" t="str">
        <f t="shared" si="2"/>
        <v>film &amp; video</v>
      </c>
      <c r="R121" t="str">
        <f t="shared" si="3"/>
        <v>drama</v>
      </c>
      <c r="S121" s="11">
        <f>(((J121/60)/60)/24)+DATE(1970,1,1)</f>
        <v>42351.658842592587</v>
      </c>
      <c r="T121" s="11">
        <f>(((I121/60)/60)/24)+DATE(1970,1,1)</f>
        <v>42381.658842592587</v>
      </c>
    </row>
    <row r="122" spans="1:20" ht="43.2" hidden="1" x14ac:dyDescent="0.3">
      <c r="A122">
        <v>172</v>
      </c>
      <c r="B122" s="3" t="s">
        <v>174</v>
      </c>
      <c r="C122" s="3" t="s">
        <v>4282</v>
      </c>
      <c r="D122">
        <v>95000</v>
      </c>
      <c r="E122">
        <v>0</v>
      </c>
      <c r="F122" t="s">
        <v>8221</v>
      </c>
      <c r="G122" t="s">
        <v>8224</v>
      </c>
      <c r="H122" t="s">
        <v>8246</v>
      </c>
      <c r="I122">
        <v>1426753723</v>
      </c>
      <c r="J122">
        <v>1423733323</v>
      </c>
      <c r="K122" t="b">
        <v>0</v>
      </c>
      <c r="L122">
        <v>0</v>
      </c>
      <c r="M122" t="b">
        <v>0</v>
      </c>
      <c r="N122" t="s">
        <v>8268</v>
      </c>
      <c r="O122" s="20">
        <f>E122/D122</f>
        <v>0</v>
      </c>
      <c r="P122" s="6">
        <f>L122/COUNT(L122:L4235)</f>
        <v>0</v>
      </c>
      <c r="Q122" t="str">
        <f t="shared" si="2"/>
        <v>film &amp; video</v>
      </c>
      <c r="R122" t="str">
        <f t="shared" si="3"/>
        <v>drama</v>
      </c>
      <c r="S122" s="11">
        <f>(((J122/60)/60)/24)+DATE(1970,1,1)</f>
        <v>42047.394942129627</v>
      </c>
      <c r="T122" s="11">
        <f>(((I122/60)/60)/24)+DATE(1970,1,1)</f>
        <v>42082.353275462956</v>
      </c>
    </row>
    <row r="123" spans="1:20" ht="43.2" hidden="1" x14ac:dyDescent="0.3">
      <c r="A123">
        <v>173</v>
      </c>
      <c r="B123" s="3" t="s">
        <v>175</v>
      </c>
      <c r="C123" s="3" t="s">
        <v>4283</v>
      </c>
      <c r="D123">
        <v>1110</v>
      </c>
      <c r="E123">
        <v>0</v>
      </c>
      <c r="F123" t="s">
        <v>8221</v>
      </c>
      <c r="G123" t="s">
        <v>8225</v>
      </c>
      <c r="H123" t="s">
        <v>8247</v>
      </c>
      <c r="I123">
        <v>1425131108</v>
      </c>
      <c r="J123">
        <v>1422539108</v>
      </c>
      <c r="K123" t="b">
        <v>0</v>
      </c>
      <c r="L123">
        <v>0</v>
      </c>
      <c r="M123" t="b">
        <v>0</v>
      </c>
      <c r="N123" t="s">
        <v>8268</v>
      </c>
      <c r="O123" s="20">
        <f>E123/D123</f>
        <v>0</v>
      </c>
      <c r="P123" s="6">
        <f>L123/COUNT(L123:L4236)</f>
        <v>0</v>
      </c>
      <c r="Q123" t="str">
        <f t="shared" si="2"/>
        <v>film &amp; video</v>
      </c>
      <c r="R123" t="str">
        <f t="shared" si="3"/>
        <v>drama</v>
      </c>
      <c r="S123" s="11">
        <f>(((J123/60)/60)/24)+DATE(1970,1,1)</f>
        <v>42033.573009259257</v>
      </c>
      <c r="T123" s="11">
        <f>(((I123/60)/60)/24)+DATE(1970,1,1)</f>
        <v>42063.573009259257</v>
      </c>
    </row>
    <row r="124" spans="1:20" ht="43.2" hidden="1" x14ac:dyDescent="0.3">
      <c r="A124">
        <v>174</v>
      </c>
      <c r="B124" s="3" t="s">
        <v>176</v>
      </c>
      <c r="C124" s="3" t="s">
        <v>4284</v>
      </c>
      <c r="D124">
        <v>6000</v>
      </c>
      <c r="E124">
        <v>0</v>
      </c>
      <c r="F124" t="s">
        <v>8221</v>
      </c>
      <c r="G124" t="s">
        <v>8233</v>
      </c>
      <c r="H124" t="s">
        <v>8249</v>
      </c>
      <c r="I124">
        <v>1431108776</v>
      </c>
      <c r="J124">
        <v>1425924776</v>
      </c>
      <c r="K124" t="b">
        <v>0</v>
      </c>
      <c r="L124">
        <v>0</v>
      </c>
      <c r="M124" t="b">
        <v>0</v>
      </c>
      <c r="N124" t="s">
        <v>8268</v>
      </c>
      <c r="O124" s="20">
        <f>E124/D124</f>
        <v>0</v>
      </c>
      <c r="P124" s="6">
        <f>L124/COUNT(L124:L4237)</f>
        <v>0</v>
      </c>
      <c r="Q124" t="str">
        <f t="shared" si="2"/>
        <v>film &amp; video</v>
      </c>
      <c r="R124" t="str">
        <f t="shared" si="3"/>
        <v>drama</v>
      </c>
      <c r="S124" s="11">
        <f>(((J124/60)/60)/24)+DATE(1970,1,1)</f>
        <v>42072.758981481486</v>
      </c>
      <c r="T124" s="11">
        <f>(((I124/60)/60)/24)+DATE(1970,1,1)</f>
        <v>42132.758981481486</v>
      </c>
    </row>
    <row r="125" spans="1:20" ht="43.2" hidden="1" x14ac:dyDescent="0.3">
      <c r="A125">
        <v>176</v>
      </c>
      <c r="B125" s="3" t="s">
        <v>178</v>
      </c>
      <c r="C125" s="3" t="s">
        <v>4286</v>
      </c>
      <c r="D125">
        <v>1500</v>
      </c>
      <c r="E125">
        <v>0</v>
      </c>
      <c r="F125" t="s">
        <v>8221</v>
      </c>
      <c r="G125" t="s">
        <v>8224</v>
      </c>
      <c r="H125" t="s">
        <v>8246</v>
      </c>
      <c r="I125">
        <v>1438803999</v>
      </c>
      <c r="J125">
        <v>1436211999</v>
      </c>
      <c r="K125" t="b">
        <v>0</v>
      </c>
      <c r="L125">
        <v>0</v>
      </c>
      <c r="M125" t="b">
        <v>0</v>
      </c>
      <c r="N125" t="s">
        <v>8268</v>
      </c>
      <c r="O125" s="20">
        <f>E125/D125</f>
        <v>0</v>
      </c>
      <c r="P125" s="6">
        <f>L125/COUNT(L125:L4238)</f>
        <v>0</v>
      </c>
      <c r="Q125" t="str">
        <f t="shared" si="2"/>
        <v>film &amp; video</v>
      </c>
      <c r="R125" t="str">
        <f t="shared" si="3"/>
        <v>drama</v>
      </c>
      <c r="S125" s="11">
        <f>(((J125/60)/60)/24)+DATE(1970,1,1)</f>
        <v>42191.824062500003</v>
      </c>
      <c r="T125" s="11">
        <f>(((I125/60)/60)/24)+DATE(1970,1,1)</f>
        <v>42221.824062500003</v>
      </c>
    </row>
    <row r="126" spans="1:20" ht="28.8" hidden="1" x14ac:dyDescent="0.3">
      <c r="A126">
        <v>178</v>
      </c>
      <c r="B126" s="3" t="s">
        <v>180</v>
      </c>
      <c r="C126" s="3" t="s">
        <v>4288</v>
      </c>
      <c r="D126">
        <v>500000</v>
      </c>
      <c r="E126">
        <v>0</v>
      </c>
      <c r="F126" t="s">
        <v>8221</v>
      </c>
      <c r="G126" t="s">
        <v>8227</v>
      </c>
      <c r="H126" t="s">
        <v>8249</v>
      </c>
      <c r="I126">
        <v>1448582145</v>
      </c>
      <c r="J126">
        <v>1445986545</v>
      </c>
      <c r="K126" t="b">
        <v>0</v>
      </c>
      <c r="L126">
        <v>0</v>
      </c>
      <c r="M126" t="b">
        <v>0</v>
      </c>
      <c r="N126" t="s">
        <v>8268</v>
      </c>
      <c r="O126" s="20">
        <f>E126/D126</f>
        <v>0</v>
      </c>
      <c r="P126" s="6">
        <f>L126/COUNT(L126:L4239)</f>
        <v>0</v>
      </c>
      <c r="Q126" t="str">
        <f t="shared" si="2"/>
        <v>film &amp; video</v>
      </c>
      <c r="R126" t="str">
        <f t="shared" si="3"/>
        <v>drama</v>
      </c>
      <c r="S126" s="11">
        <f>(((J126/60)/60)/24)+DATE(1970,1,1)</f>
        <v>42304.955381944441</v>
      </c>
      <c r="T126" s="11">
        <f>(((I126/60)/60)/24)+DATE(1970,1,1)</f>
        <v>42334.997048611112</v>
      </c>
    </row>
    <row r="127" spans="1:20" ht="43.2" hidden="1" x14ac:dyDescent="0.3">
      <c r="A127">
        <v>182</v>
      </c>
      <c r="B127" s="3" t="s">
        <v>184</v>
      </c>
      <c r="C127" s="3" t="s">
        <v>4292</v>
      </c>
      <c r="D127">
        <v>1000</v>
      </c>
      <c r="E127">
        <v>0</v>
      </c>
      <c r="F127" t="s">
        <v>8221</v>
      </c>
      <c r="G127" t="s">
        <v>8224</v>
      </c>
      <c r="H127" t="s">
        <v>8246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8268</v>
      </c>
      <c r="O127" s="20">
        <f>E127/D127</f>
        <v>0</v>
      </c>
      <c r="P127" s="6">
        <f>L127/COUNT(L127:L4240)</f>
        <v>0</v>
      </c>
      <c r="Q127" t="str">
        <f t="shared" si="2"/>
        <v>film &amp; video</v>
      </c>
      <c r="R127" t="str">
        <f t="shared" si="3"/>
        <v>drama</v>
      </c>
      <c r="S127" s="11">
        <f>(((J127/60)/60)/24)+DATE(1970,1,1)</f>
        <v>42712.011944444443</v>
      </c>
      <c r="T127" s="11">
        <f>(((I127/60)/60)/24)+DATE(1970,1,1)</f>
        <v>42742.011944444443</v>
      </c>
    </row>
    <row r="128" spans="1:20" ht="43.2" hidden="1" x14ac:dyDescent="0.3">
      <c r="A128">
        <v>186</v>
      </c>
      <c r="B128" s="3" t="s">
        <v>188</v>
      </c>
      <c r="C128" s="3" t="s">
        <v>4296</v>
      </c>
      <c r="D128">
        <v>5000</v>
      </c>
      <c r="E128">
        <v>0</v>
      </c>
      <c r="F128" t="s">
        <v>8221</v>
      </c>
      <c r="G128" t="s">
        <v>8224</v>
      </c>
      <c r="H128" t="s">
        <v>8246</v>
      </c>
      <c r="I128">
        <v>1488571200</v>
      </c>
      <c r="J128">
        <v>1485977434</v>
      </c>
      <c r="K128" t="b">
        <v>0</v>
      </c>
      <c r="L128">
        <v>0</v>
      </c>
      <c r="M128" t="b">
        <v>0</v>
      </c>
      <c r="N128" t="s">
        <v>8268</v>
      </c>
      <c r="O128" s="20">
        <f>E128/D128</f>
        <v>0</v>
      </c>
      <c r="P128" s="6">
        <f>L128/COUNT(L128:L4241)</f>
        <v>0</v>
      </c>
      <c r="Q128" t="str">
        <f t="shared" si="2"/>
        <v>film &amp; video</v>
      </c>
      <c r="R128" t="str">
        <f t="shared" si="3"/>
        <v>drama</v>
      </c>
      <c r="S128" s="11">
        <f>(((J128/60)/60)/24)+DATE(1970,1,1)</f>
        <v>42767.812893518523</v>
      </c>
      <c r="T128" s="11">
        <f>(((I128/60)/60)/24)+DATE(1970,1,1)</f>
        <v>42797.833333333328</v>
      </c>
    </row>
    <row r="129" spans="1:20" ht="43.2" hidden="1" x14ac:dyDescent="0.3">
      <c r="A129">
        <v>188</v>
      </c>
      <c r="B129" s="3" t="s">
        <v>190</v>
      </c>
      <c r="C129" s="3" t="s">
        <v>4298</v>
      </c>
      <c r="D129">
        <v>1500</v>
      </c>
      <c r="E129">
        <v>0</v>
      </c>
      <c r="F129" t="s">
        <v>8221</v>
      </c>
      <c r="G129" t="s">
        <v>8224</v>
      </c>
      <c r="H129" t="s">
        <v>8246</v>
      </c>
      <c r="I129">
        <v>1409891015</v>
      </c>
      <c r="J129">
        <v>1407299015</v>
      </c>
      <c r="K129" t="b">
        <v>0</v>
      </c>
      <c r="L129">
        <v>0</v>
      </c>
      <c r="M129" t="b">
        <v>0</v>
      </c>
      <c r="N129" t="s">
        <v>8268</v>
      </c>
      <c r="O129" s="20">
        <f>E129/D129</f>
        <v>0</v>
      </c>
      <c r="P129" s="6">
        <f>L129/COUNT(L129:L4242)</f>
        <v>0</v>
      </c>
      <c r="Q129" t="str">
        <f t="shared" si="2"/>
        <v>film &amp; video</v>
      </c>
      <c r="R129" t="str">
        <f t="shared" si="3"/>
        <v>drama</v>
      </c>
      <c r="S129" s="11">
        <f>(((J129/60)/60)/24)+DATE(1970,1,1)</f>
        <v>41857.18304398148</v>
      </c>
      <c r="T129" s="11">
        <f>(((I129/60)/60)/24)+DATE(1970,1,1)</f>
        <v>41887.18304398148</v>
      </c>
    </row>
    <row r="130" spans="1:20" ht="43.2" hidden="1" x14ac:dyDescent="0.3">
      <c r="A130">
        <v>193</v>
      </c>
      <c r="B130" s="3" t="s">
        <v>195</v>
      </c>
      <c r="C130" s="3" t="s">
        <v>4303</v>
      </c>
      <c r="D130">
        <v>1000</v>
      </c>
      <c r="E130">
        <v>0</v>
      </c>
      <c r="F130" t="s">
        <v>8221</v>
      </c>
      <c r="G130" t="s">
        <v>8225</v>
      </c>
      <c r="H130" t="s">
        <v>8247</v>
      </c>
      <c r="I130">
        <v>1417217166</v>
      </c>
      <c r="J130">
        <v>1412029566</v>
      </c>
      <c r="K130" t="b">
        <v>0</v>
      </c>
      <c r="L130">
        <v>0</v>
      </c>
      <c r="M130" t="b">
        <v>0</v>
      </c>
      <c r="N130" t="s">
        <v>8268</v>
      </c>
      <c r="O130" s="20">
        <f>E130/D130</f>
        <v>0</v>
      </c>
      <c r="P130" s="6">
        <f>L130/COUNT(L130:L4243)</f>
        <v>0</v>
      </c>
      <c r="Q130" t="str">
        <f t="shared" ref="Q130:Q193" si="4">LEFT(N130,FIND("/",N130)-1)</f>
        <v>film &amp; video</v>
      </c>
      <c r="R130" t="str">
        <f t="shared" ref="R130:R193" si="5">RIGHT(N130,LEN(N130)-FIND("/",N130))</f>
        <v>drama</v>
      </c>
      <c r="S130" s="11">
        <f>(((J130/60)/60)/24)+DATE(1970,1,1)</f>
        <v>41911.934791666667</v>
      </c>
      <c r="T130" s="11">
        <f>(((I130/60)/60)/24)+DATE(1970,1,1)</f>
        <v>41971.976458333331</v>
      </c>
    </row>
    <row r="131" spans="1:20" ht="43.2" hidden="1" x14ac:dyDescent="0.3">
      <c r="A131">
        <v>195</v>
      </c>
      <c r="B131" s="3" t="s">
        <v>197</v>
      </c>
      <c r="C131" s="3" t="s">
        <v>4305</v>
      </c>
      <c r="D131">
        <v>2000000</v>
      </c>
      <c r="E131">
        <v>0</v>
      </c>
      <c r="F131" t="s">
        <v>8221</v>
      </c>
      <c r="G131" t="s">
        <v>8224</v>
      </c>
      <c r="H131" t="s">
        <v>8246</v>
      </c>
      <c r="I131">
        <v>1436544332</v>
      </c>
      <c r="J131">
        <v>1431360332</v>
      </c>
      <c r="K131" t="b">
        <v>0</v>
      </c>
      <c r="L131">
        <v>0</v>
      </c>
      <c r="M131" t="b">
        <v>0</v>
      </c>
      <c r="N131" t="s">
        <v>8268</v>
      </c>
      <c r="O131" s="20">
        <f>E131/D131</f>
        <v>0</v>
      </c>
      <c r="P131" s="6">
        <f>L131/COUNT(L131:L4244)</f>
        <v>0</v>
      </c>
      <c r="Q131" t="str">
        <f t="shared" si="4"/>
        <v>film &amp; video</v>
      </c>
      <c r="R131" t="str">
        <f t="shared" si="5"/>
        <v>drama</v>
      </c>
      <c r="S131" s="11">
        <f>(((J131/60)/60)/24)+DATE(1970,1,1)</f>
        <v>42135.67050925926</v>
      </c>
      <c r="T131" s="11">
        <f>(((I131/60)/60)/24)+DATE(1970,1,1)</f>
        <v>42195.67050925926</v>
      </c>
    </row>
    <row r="132" spans="1:20" ht="43.2" hidden="1" x14ac:dyDescent="0.3">
      <c r="A132">
        <v>199</v>
      </c>
      <c r="B132" s="3" t="s">
        <v>201</v>
      </c>
      <c r="C132" s="3" t="s">
        <v>4309</v>
      </c>
      <c r="D132">
        <v>10000</v>
      </c>
      <c r="E132">
        <v>0</v>
      </c>
      <c r="F132" t="s">
        <v>8221</v>
      </c>
      <c r="G132" t="s">
        <v>8224</v>
      </c>
      <c r="H132" t="s">
        <v>8246</v>
      </c>
      <c r="I132">
        <v>1472698702</v>
      </c>
      <c r="J132">
        <v>1470106702</v>
      </c>
      <c r="K132" t="b">
        <v>0</v>
      </c>
      <c r="L132">
        <v>0</v>
      </c>
      <c r="M132" t="b">
        <v>0</v>
      </c>
      <c r="N132" t="s">
        <v>8268</v>
      </c>
      <c r="O132" s="20">
        <f>E132/D132</f>
        <v>0</v>
      </c>
      <c r="P132" s="6">
        <f>L132/COUNT(L132:L4245)</f>
        <v>0</v>
      </c>
      <c r="Q132" t="str">
        <f t="shared" si="4"/>
        <v>film &amp; video</v>
      </c>
      <c r="R132" t="str">
        <f t="shared" si="5"/>
        <v>drama</v>
      </c>
      <c r="S132" s="11">
        <f>(((J132/60)/60)/24)+DATE(1970,1,1)</f>
        <v>42584.123865740738</v>
      </c>
      <c r="T132" s="11">
        <f>(((I132/60)/60)/24)+DATE(1970,1,1)</f>
        <v>42614.123865740738</v>
      </c>
    </row>
    <row r="133" spans="1:20" hidden="1" x14ac:dyDescent="0.3">
      <c r="A133">
        <v>202</v>
      </c>
      <c r="B133" s="3" t="s">
        <v>204</v>
      </c>
      <c r="C133" s="3" t="s">
        <v>4312</v>
      </c>
      <c r="D133">
        <v>6000</v>
      </c>
      <c r="E133">
        <v>0</v>
      </c>
      <c r="F133" t="s">
        <v>8221</v>
      </c>
      <c r="G133" t="s">
        <v>8224</v>
      </c>
      <c r="H133" t="s">
        <v>8246</v>
      </c>
      <c r="I133">
        <v>1444337940</v>
      </c>
      <c r="J133">
        <v>1441750564</v>
      </c>
      <c r="K133" t="b">
        <v>0</v>
      </c>
      <c r="L133">
        <v>0</v>
      </c>
      <c r="M133" t="b">
        <v>0</v>
      </c>
      <c r="N133" t="s">
        <v>8268</v>
      </c>
      <c r="O133" s="20">
        <f>E133/D133</f>
        <v>0</v>
      </c>
      <c r="P133" s="6">
        <f>L133/COUNT(L133:L4246)</f>
        <v>0</v>
      </c>
      <c r="Q133" t="str">
        <f t="shared" si="4"/>
        <v>film &amp; video</v>
      </c>
      <c r="R133" t="str">
        <f t="shared" si="5"/>
        <v>drama</v>
      </c>
      <c r="S133" s="11">
        <f>(((J133/60)/60)/24)+DATE(1970,1,1)</f>
        <v>42255.927824074075</v>
      </c>
      <c r="T133" s="11">
        <f>(((I133/60)/60)/24)+DATE(1970,1,1)</f>
        <v>42285.874305555553</v>
      </c>
    </row>
    <row r="134" spans="1:20" ht="43.2" hidden="1" x14ac:dyDescent="0.3">
      <c r="A134">
        <v>206</v>
      </c>
      <c r="B134" s="3" t="s">
        <v>208</v>
      </c>
      <c r="C134" s="3" t="s">
        <v>4316</v>
      </c>
      <c r="D134">
        <v>12700</v>
      </c>
      <c r="E134">
        <v>0</v>
      </c>
      <c r="F134" t="s">
        <v>8221</v>
      </c>
      <c r="G134" t="s">
        <v>8224</v>
      </c>
      <c r="H134" t="s">
        <v>8246</v>
      </c>
      <c r="I134">
        <v>1470441983</v>
      </c>
      <c r="J134">
        <v>1468627583</v>
      </c>
      <c r="K134" t="b">
        <v>0</v>
      </c>
      <c r="L134">
        <v>0</v>
      </c>
      <c r="M134" t="b">
        <v>0</v>
      </c>
      <c r="N134" t="s">
        <v>8268</v>
      </c>
      <c r="O134" s="20">
        <f>E134/D134</f>
        <v>0</v>
      </c>
      <c r="P134" s="6">
        <f>L134/COUNT(L134:L4247)</f>
        <v>0</v>
      </c>
      <c r="Q134" t="str">
        <f t="shared" si="4"/>
        <v>film &amp; video</v>
      </c>
      <c r="R134" t="str">
        <f t="shared" si="5"/>
        <v>drama</v>
      </c>
      <c r="S134" s="11">
        <f>(((J134/60)/60)/24)+DATE(1970,1,1)</f>
        <v>42567.004432870366</v>
      </c>
      <c r="T134" s="11">
        <f>(((I134/60)/60)/24)+DATE(1970,1,1)</f>
        <v>42588.004432870366</v>
      </c>
    </row>
    <row r="135" spans="1:20" ht="43.2" hidden="1" x14ac:dyDescent="0.3">
      <c r="A135">
        <v>208</v>
      </c>
      <c r="B135" s="3" t="s">
        <v>210</v>
      </c>
      <c r="C135" s="3" t="s">
        <v>4318</v>
      </c>
      <c r="D135">
        <v>50000</v>
      </c>
      <c r="E135">
        <v>0</v>
      </c>
      <c r="F135" t="s">
        <v>8221</v>
      </c>
      <c r="G135" t="s">
        <v>8226</v>
      </c>
      <c r="H135" t="s">
        <v>8248</v>
      </c>
      <c r="I135">
        <v>1418719967</v>
      </c>
      <c r="J135">
        <v>1416127967</v>
      </c>
      <c r="K135" t="b">
        <v>0</v>
      </c>
      <c r="L135">
        <v>0</v>
      </c>
      <c r="M135" t="b">
        <v>0</v>
      </c>
      <c r="N135" t="s">
        <v>8268</v>
      </c>
      <c r="O135" s="20">
        <f>E135/D135</f>
        <v>0</v>
      </c>
      <c r="P135" s="6">
        <f>L135/COUNT(L135:L4248)</f>
        <v>0</v>
      </c>
      <c r="Q135" t="str">
        <f t="shared" si="4"/>
        <v>film &amp; video</v>
      </c>
      <c r="R135" t="str">
        <f t="shared" si="5"/>
        <v>drama</v>
      </c>
      <c r="S135" s="11">
        <f>(((J135/60)/60)/24)+DATE(1970,1,1)</f>
        <v>41959.369988425926</v>
      </c>
      <c r="T135" s="11">
        <f>(((I135/60)/60)/24)+DATE(1970,1,1)</f>
        <v>41989.369988425926</v>
      </c>
    </row>
    <row r="136" spans="1:20" ht="43.2" hidden="1" x14ac:dyDescent="0.3">
      <c r="A136">
        <v>209</v>
      </c>
      <c r="B136" s="3" t="s">
        <v>211</v>
      </c>
      <c r="C136" s="3" t="s">
        <v>4319</v>
      </c>
      <c r="D136">
        <v>25000</v>
      </c>
      <c r="E136">
        <v>0</v>
      </c>
      <c r="F136" t="s">
        <v>8221</v>
      </c>
      <c r="G136" t="s">
        <v>8224</v>
      </c>
      <c r="H136" t="s">
        <v>8246</v>
      </c>
      <c r="I136">
        <v>1436566135</v>
      </c>
      <c r="J136">
        <v>1433974135</v>
      </c>
      <c r="K136" t="b">
        <v>0</v>
      </c>
      <c r="L136">
        <v>0</v>
      </c>
      <c r="M136" t="b">
        <v>0</v>
      </c>
      <c r="N136" t="s">
        <v>8268</v>
      </c>
      <c r="O136" s="20">
        <f>E136/D136</f>
        <v>0</v>
      </c>
      <c r="P136" s="6">
        <f>L136/COUNT(L136:L4249)</f>
        <v>0</v>
      </c>
      <c r="Q136" t="str">
        <f t="shared" si="4"/>
        <v>film &amp; video</v>
      </c>
      <c r="R136" t="str">
        <f t="shared" si="5"/>
        <v>drama</v>
      </c>
      <c r="S136" s="11">
        <f>(((J136/60)/60)/24)+DATE(1970,1,1)</f>
        <v>42165.922858796301</v>
      </c>
      <c r="T136" s="11">
        <f>(((I136/60)/60)/24)+DATE(1970,1,1)</f>
        <v>42195.922858796301</v>
      </c>
    </row>
    <row r="137" spans="1:20" hidden="1" x14ac:dyDescent="0.3">
      <c r="A137">
        <v>221</v>
      </c>
      <c r="B137" s="3" t="s">
        <v>223</v>
      </c>
      <c r="C137" s="3" t="s">
        <v>4331</v>
      </c>
      <c r="D137">
        <v>50000</v>
      </c>
      <c r="E137">
        <v>0</v>
      </c>
      <c r="F137" t="s">
        <v>8221</v>
      </c>
      <c r="G137" t="s">
        <v>8224</v>
      </c>
      <c r="H137" t="s">
        <v>8246</v>
      </c>
      <c r="I137">
        <v>1427569564</v>
      </c>
      <c r="J137">
        <v>1422389164</v>
      </c>
      <c r="K137" t="b">
        <v>0</v>
      </c>
      <c r="L137">
        <v>0</v>
      </c>
      <c r="M137" t="b">
        <v>0</v>
      </c>
      <c r="N137" t="s">
        <v>8268</v>
      </c>
      <c r="O137" s="20">
        <f>E137/D137</f>
        <v>0</v>
      </c>
      <c r="P137" s="6">
        <f>L137/COUNT(L137:L4250)</f>
        <v>0</v>
      </c>
      <c r="Q137" t="str">
        <f t="shared" si="4"/>
        <v>film &amp; video</v>
      </c>
      <c r="R137" t="str">
        <f t="shared" si="5"/>
        <v>drama</v>
      </c>
      <c r="S137" s="11">
        <f>(((J137/60)/60)/24)+DATE(1970,1,1)</f>
        <v>42031.837546296301</v>
      </c>
      <c r="T137" s="11">
        <f>(((I137/60)/60)/24)+DATE(1970,1,1)</f>
        <v>42091.79587962963</v>
      </c>
    </row>
    <row r="138" spans="1:20" ht="43.2" hidden="1" x14ac:dyDescent="0.3">
      <c r="A138">
        <v>223</v>
      </c>
      <c r="B138" s="3" t="s">
        <v>225</v>
      </c>
      <c r="C138" s="3" t="s">
        <v>4333</v>
      </c>
      <c r="D138">
        <v>1500000</v>
      </c>
      <c r="E138">
        <v>0</v>
      </c>
      <c r="F138" t="s">
        <v>8221</v>
      </c>
      <c r="G138" t="s">
        <v>8224</v>
      </c>
      <c r="H138" t="s">
        <v>8246</v>
      </c>
      <c r="I138">
        <v>1463879100</v>
      </c>
      <c r="J138">
        <v>1461287350</v>
      </c>
      <c r="K138" t="b">
        <v>0</v>
      </c>
      <c r="L138">
        <v>0</v>
      </c>
      <c r="M138" t="b">
        <v>0</v>
      </c>
      <c r="N138" t="s">
        <v>8268</v>
      </c>
      <c r="O138" s="20">
        <f>E138/D138</f>
        <v>0</v>
      </c>
      <c r="P138" s="6">
        <f>L138/COUNT(L138:L4251)</f>
        <v>0</v>
      </c>
      <c r="Q138" t="str">
        <f t="shared" si="4"/>
        <v>film &amp; video</v>
      </c>
      <c r="R138" t="str">
        <f t="shared" si="5"/>
        <v>drama</v>
      </c>
      <c r="S138" s="11">
        <f>(((J138/60)/60)/24)+DATE(1970,1,1)</f>
        <v>42482.048032407409</v>
      </c>
      <c r="T138" s="11">
        <f>(((I138/60)/60)/24)+DATE(1970,1,1)</f>
        <v>42512.045138888891</v>
      </c>
    </row>
    <row r="139" spans="1:20" ht="43.2" hidden="1" x14ac:dyDescent="0.3">
      <c r="A139">
        <v>224</v>
      </c>
      <c r="B139" s="3" t="s">
        <v>226</v>
      </c>
      <c r="C139" s="3" t="s">
        <v>4334</v>
      </c>
      <c r="D139">
        <v>6000000</v>
      </c>
      <c r="E139">
        <v>0</v>
      </c>
      <c r="F139" t="s">
        <v>8221</v>
      </c>
      <c r="G139" t="s">
        <v>8226</v>
      </c>
      <c r="H139" t="s">
        <v>8248</v>
      </c>
      <c r="I139">
        <v>1436506726</v>
      </c>
      <c r="J139">
        <v>1431322726</v>
      </c>
      <c r="K139" t="b">
        <v>0</v>
      </c>
      <c r="L139">
        <v>0</v>
      </c>
      <c r="M139" t="b">
        <v>0</v>
      </c>
      <c r="N139" t="s">
        <v>8268</v>
      </c>
      <c r="O139" s="20">
        <f>E139/D139</f>
        <v>0</v>
      </c>
      <c r="P139" s="6">
        <f>L139/COUNT(L139:L4252)</f>
        <v>0</v>
      </c>
      <c r="Q139" t="str">
        <f t="shared" si="4"/>
        <v>film &amp; video</v>
      </c>
      <c r="R139" t="str">
        <f t="shared" si="5"/>
        <v>drama</v>
      </c>
      <c r="S139" s="11">
        <f>(((J139/60)/60)/24)+DATE(1970,1,1)</f>
        <v>42135.235254629632</v>
      </c>
      <c r="T139" s="11">
        <f>(((I139/60)/60)/24)+DATE(1970,1,1)</f>
        <v>42195.235254629632</v>
      </c>
    </row>
    <row r="140" spans="1:20" ht="43.2" hidden="1" x14ac:dyDescent="0.3">
      <c r="A140">
        <v>225</v>
      </c>
      <c r="B140" s="3" t="s">
        <v>227</v>
      </c>
      <c r="C140" s="3" t="s">
        <v>4335</v>
      </c>
      <c r="D140">
        <v>200</v>
      </c>
      <c r="E140">
        <v>0</v>
      </c>
      <c r="F140" t="s">
        <v>8221</v>
      </c>
      <c r="G140" t="s">
        <v>8224</v>
      </c>
      <c r="H140" t="s">
        <v>8246</v>
      </c>
      <c r="I140">
        <v>1460153054</v>
      </c>
      <c r="J140">
        <v>1457564654</v>
      </c>
      <c r="K140" t="b">
        <v>0</v>
      </c>
      <c r="L140">
        <v>0</v>
      </c>
      <c r="M140" t="b">
        <v>0</v>
      </c>
      <c r="N140" t="s">
        <v>8268</v>
      </c>
      <c r="O140" s="20">
        <f>E140/D140</f>
        <v>0</v>
      </c>
      <c r="P140" s="6">
        <f>L140/COUNT(L140:L4253)</f>
        <v>0</v>
      </c>
      <c r="Q140" t="str">
        <f t="shared" si="4"/>
        <v>film &amp; video</v>
      </c>
      <c r="R140" t="str">
        <f t="shared" si="5"/>
        <v>drama</v>
      </c>
      <c r="S140" s="11">
        <f>(((J140/60)/60)/24)+DATE(1970,1,1)</f>
        <v>42438.961273148147</v>
      </c>
      <c r="T140" s="11">
        <f>(((I140/60)/60)/24)+DATE(1970,1,1)</f>
        <v>42468.919606481482</v>
      </c>
    </row>
    <row r="141" spans="1:20" ht="43.2" hidden="1" x14ac:dyDescent="0.3">
      <c r="A141">
        <v>227</v>
      </c>
      <c r="B141" s="3" t="s">
        <v>229</v>
      </c>
      <c r="C141" s="3" t="s">
        <v>4337</v>
      </c>
      <c r="D141">
        <v>28000</v>
      </c>
      <c r="E141">
        <v>0</v>
      </c>
      <c r="F141" t="s">
        <v>8221</v>
      </c>
      <c r="G141" t="s">
        <v>8224</v>
      </c>
      <c r="H141" t="s">
        <v>8246</v>
      </c>
      <c r="I141">
        <v>1436477241</v>
      </c>
      <c r="J141">
        <v>1433885241</v>
      </c>
      <c r="K141" t="b">
        <v>0</v>
      </c>
      <c r="L141">
        <v>0</v>
      </c>
      <c r="M141" t="b">
        <v>0</v>
      </c>
      <c r="N141" t="s">
        <v>8268</v>
      </c>
      <c r="O141" s="20">
        <f>E141/D141</f>
        <v>0</v>
      </c>
      <c r="P141" s="6">
        <f>L141/COUNT(L141:L4254)</f>
        <v>0</v>
      </c>
      <c r="Q141" t="str">
        <f t="shared" si="4"/>
        <v>film &amp; video</v>
      </c>
      <c r="R141" t="str">
        <f t="shared" si="5"/>
        <v>drama</v>
      </c>
      <c r="S141" s="11">
        <f>(((J141/60)/60)/24)+DATE(1970,1,1)</f>
        <v>42164.893993055557</v>
      </c>
      <c r="T141" s="11">
        <f>(((I141/60)/60)/24)+DATE(1970,1,1)</f>
        <v>42194.893993055557</v>
      </c>
    </row>
    <row r="142" spans="1:20" ht="28.8" hidden="1" x14ac:dyDescent="0.3">
      <c r="A142">
        <v>228</v>
      </c>
      <c r="B142" s="3" t="s">
        <v>230</v>
      </c>
      <c r="C142" s="3" t="s">
        <v>4338</v>
      </c>
      <c r="D142">
        <v>8000</v>
      </c>
      <c r="E142">
        <v>0</v>
      </c>
      <c r="F142" t="s">
        <v>8221</v>
      </c>
      <c r="G142" t="s">
        <v>8225</v>
      </c>
      <c r="H142" t="s">
        <v>8247</v>
      </c>
      <c r="I142">
        <v>1433176105</v>
      </c>
      <c r="J142">
        <v>1427992105</v>
      </c>
      <c r="K142" t="b">
        <v>0</v>
      </c>
      <c r="L142">
        <v>0</v>
      </c>
      <c r="M142" t="b">
        <v>0</v>
      </c>
      <c r="N142" t="s">
        <v>8268</v>
      </c>
      <c r="O142" s="20">
        <f>E142/D142</f>
        <v>0</v>
      </c>
      <c r="P142" s="6">
        <f>L142/COUNT(L142:L4255)</f>
        <v>0</v>
      </c>
      <c r="Q142" t="str">
        <f t="shared" si="4"/>
        <v>film &amp; video</v>
      </c>
      <c r="R142" t="str">
        <f t="shared" si="5"/>
        <v>drama</v>
      </c>
      <c r="S142" s="11">
        <f>(((J142/60)/60)/24)+DATE(1970,1,1)</f>
        <v>42096.686400462961</v>
      </c>
      <c r="T142" s="11">
        <f>(((I142/60)/60)/24)+DATE(1970,1,1)</f>
        <v>42156.686400462961</v>
      </c>
    </row>
    <row r="143" spans="1:20" ht="43.2" hidden="1" x14ac:dyDescent="0.3">
      <c r="A143">
        <v>229</v>
      </c>
      <c r="B143" s="3" t="s">
        <v>231</v>
      </c>
      <c r="C143" s="3" t="s">
        <v>4339</v>
      </c>
      <c r="D143">
        <v>3000</v>
      </c>
      <c r="E143">
        <v>0</v>
      </c>
      <c r="F143" t="s">
        <v>8221</v>
      </c>
      <c r="G143" t="s">
        <v>8236</v>
      </c>
      <c r="H143" t="s">
        <v>8249</v>
      </c>
      <c r="I143">
        <v>1455402297</v>
      </c>
      <c r="J143">
        <v>1452810297</v>
      </c>
      <c r="K143" t="b">
        <v>0</v>
      </c>
      <c r="L143">
        <v>0</v>
      </c>
      <c r="M143" t="b">
        <v>0</v>
      </c>
      <c r="N143" t="s">
        <v>8268</v>
      </c>
      <c r="O143" s="20">
        <f>E143/D143</f>
        <v>0</v>
      </c>
      <c r="P143" s="6">
        <f>L143/COUNT(L143:L4256)</f>
        <v>0</v>
      </c>
      <c r="Q143" t="str">
        <f t="shared" si="4"/>
        <v>film &amp; video</v>
      </c>
      <c r="R143" t="str">
        <f t="shared" si="5"/>
        <v>drama</v>
      </c>
      <c r="S143" s="11">
        <f>(((J143/60)/60)/24)+DATE(1970,1,1)</f>
        <v>42383.933993055558</v>
      </c>
      <c r="T143" s="11">
        <f>(((I143/60)/60)/24)+DATE(1970,1,1)</f>
        <v>42413.933993055558</v>
      </c>
    </row>
    <row r="144" spans="1:20" ht="43.2" hidden="1" x14ac:dyDescent="0.3">
      <c r="A144">
        <v>231</v>
      </c>
      <c r="B144" s="3" t="s">
        <v>233</v>
      </c>
      <c r="C144" s="3" t="s">
        <v>4341</v>
      </c>
      <c r="D144">
        <v>1500000</v>
      </c>
      <c r="E144">
        <v>0</v>
      </c>
      <c r="F144" t="s">
        <v>8221</v>
      </c>
      <c r="G144" t="s">
        <v>8224</v>
      </c>
      <c r="H144" t="s">
        <v>8246</v>
      </c>
      <c r="I144">
        <v>1451775651</v>
      </c>
      <c r="J144">
        <v>1449183651</v>
      </c>
      <c r="K144" t="b">
        <v>0</v>
      </c>
      <c r="L144">
        <v>0</v>
      </c>
      <c r="M144" t="b">
        <v>0</v>
      </c>
      <c r="N144" t="s">
        <v>8268</v>
      </c>
      <c r="O144" s="20">
        <f>E144/D144</f>
        <v>0</v>
      </c>
      <c r="P144" s="6">
        <f>L144/COUNT(L144:L4257)</f>
        <v>0</v>
      </c>
      <c r="Q144" t="str">
        <f t="shared" si="4"/>
        <v>film &amp; video</v>
      </c>
      <c r="R144" t="str">
        <f t="shared" si="5"/>
        <v>drama</v>
      </c>
      <c r="S144" s="11">
        <f>(((J144/60)/60)/24)+DATE(1970,1,1)</f>
        <v>42341.958923611113</v>
      </c>
      <c r="T144" s="11">
        <f>(((I144/60)/60)/24)+DATE(1970,1,1)</f>
        <v>42371.958923611113</v>
      </c>
    </row>
    <row r="145" spans="1:20" ht="43.2" hidden="1" x14ac:dyDescent="0.3">
      <c r="A145">
        <v>233</v>
      </c>
      <c r="B145" s="3" t="s">
        <v>235</v>
      </c>
      <c r="C145" s="3" t="s">
        <v>4343</v>
      </c>
      <c r="D145">
        <v>350000</v>
      </c>
      <c r="E145">
        <v>0</v>
      </c>
      <c r="F145" t="s">
        <v>8221</v>
      </c>
      <c r="G145" t="s">
        <v>8224</v>
      </c>
      <c r="H145" t="s">
        <v>8246</v>
      </c>
      <c r="I145">
        <v>1475185972</v>
      </c>
      <c r="J145">
        <v>1472593972</v>
      </c>
      <c r="K145" t="b">
        <v>0</v>
      </c>
      <c r="L145">
        <v>0</v>
      </c>
      <c r="M145" t="b">
        <v>0</v>
      </c>
      <c r="N145" t="s">
        <v>8268</v>
      </c>
      <c r="O145" s="20">
        <f>E145/D145</f>
        <v>0</v>
      </c>
      <c r="P145" s="6">
        <f>L145/COUNT(L145:L4258)</f>
        <v>0</v>
      </c>
      <c r="Q145" t="str">
        <f t="shared" si="4"/>
        <v>film &amp; video</v>
      </c>
      <c r="R145" t="str">
        <f t="shared" si="5"/>
        <v>drama</v>
      </c>
      <c r="S145" s="11">
        <f>(((J145/60)/60)/24)+DATE(1970,1,1)</f>
        <v>42612.911712962959</v>
      </c>
      <c r="T145" s="11">
        <f>(((I145/60)/60)/24)+DATE(1970,1,1)</f>
        <v>42642.911712962959</v>
      </c>
    </row>
    <row r="146" spans="1:20" ht="28.8" hidden="1" x14ac:dyDescent="0.3">
      <c r="A146">
        <v>235</v>
      </c>
      <c r="B146" s="3" t="s">
        <v>237</v>
      </c>
      <c r="C146" s="3" t="s">
        <v>4345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1436478497</v>
      </c>
      <c r="J146">
        <v>1433886497</v>
      </c>
      <c r="K146" t="b">
        <v>0</v>
      </c>
      <c r="L146">
        <v>0</v>
      </c>
      <c r="M146" t="b">
        <v>0</v>
      </c>
      <c r="N146" t="s">
        <v>8268</v>
      </c>
      <c r="O146" s="20">
        <f>E146/D146</f>
        <v>0</v>
      </c>
      <c r="P146" s="6">
        <f>L146/COUNT(L146:L4259)</f>
        <v>0</v>
      </c>
      <c r="Q146" t="str">
        <f t="shared" si="4"/>
        <v>film &amp; video</v>
      </c>
      <c r="R146" t="str">
        <f t="shared" si="5"/>
        <v>drama</v>
      </c>
      <c r="S146" s="11">
        <f>(((J146/60)/60)/24)+DATE(1970,1,1)</f>
        <v>42164.908530092594</v>
      </c>
      <c r="T146" s="11">
        <f>(((I146/60)/60)/24)+DATE(1970,1,1)</f>
        <v>42194.908530092594</v>
      </c>
    </row>
    <row r="147" spans="1:20" ht="43.2" hidden="1" x14ac:dyDescent="0.3">
      <c r="A147">
        <v>236</v>
      </c>
      <c r="B147" s="3" t="s">
        <v>238</v>
      </c>
      <c r="C147" s="3" t="s">
        <v>4346</v>
      </c>
      <c r="D147">
        <v>150000</v>
      </c>
      <c r="E147">
        <v>0</v>
      </c>
      <c r="F147" t="s">
        <v>8221</v>
      </c>
      <c r="G147" t="s">
        <v>8224</v>
      </c>
      <c r="H147" t="s">
        <v>8246</v>
      </c>
      <c r="I147">
        <v>1451952000</v>
      </c>
      <c r="J147">
        <v>1447380099</v>
      </c>
      <c r="K147" t="b">
        <v>0</v>
      </c>
      <c r="L147">
        <v>0</v>
      </c>
      <c r="M147" t="b">
        <v>0</v>
      </c>
      <c r="N147" t="s">
        <v>8268</v>
      </c>
      <c r="O147" s="20">
        <f>E147/D147</f>
        <v>0</v>
      </c>
      <c r="P147" s="6">
        <f>L147/COUNT(L147:L4260)</f>
        <v>0</v>
      </c>
      <c r="Q147" t="str">
        <f t="shared" si="4"/>
        <v>film &amp; video</v>
      </c>
      <c r="R147" t="str">
        <f t="shared" si="5"/>
        <v>drama</v>
      </c>
      <c r="S147" s="11">
        <f>(((J147/60)/60)/24)+DATE(1970,1,1)</f>
        <v>42321.08447916666</v>
      </c>
      <c r="T147" s="11">
        <f>(((I147/60)/60)/24)+DATE(1970,1,1)</f>
        <v>42374</v>
      </c>
    </row>
    <row r="148" spans="1:20" ht="43.2" hidden="1" x14ac:dyDescent="0.3">
      <c r="A148">
        <v>238</v>
      </c>
      <c r="B148" s="3" t="s">
        <v>240</v>
      </c>
      <c r="C148" s="3" t="s">
        <v>4348</v>
      </c>
      <c r="D148">
        <v>26000</v>
      </c>
      <c r="E148">
        <v>0</v>
      </c>
      <c r="F148" t="s">
        <v>8221</v>
      </c>
      <c r="G148" t="s">
        <v>8224</v>
      </c>
      <c r="H148" t="s">
        <v>8246</v>
      </c>
      <c r="I148">
        <v>1483088400</v>
      </c>
      <c r="J148">
        <v>1481324760</v>
      </c>
      <c r="K148" t="b">
        <v>0</v>
      </c>
      <c r="L148">
        <v>0</v>
      </c>
      <c r="M148" t="b">
        <v>0</v>
      </c>
      <c r="N148" t="s">
        <v>8268</v>
      </c>
      <c r="O148" s="20">
        <f>E148/D148</f>
        <v>0</v>
      </c>
      <c r="P148" s="6">
        <f>L148/COUNT(L148:L4261)</f>
        <v>0</v>
      </c>
      <c r="Q148" t="str">
        <f t="shared" si="4"/>
        <v>film &amp; video</v>
      </c>
      <c r="R148" t="str">
        <f t="shared" si="5"/>
        <v>drama</v>
      </c>
      <c r="S148" s="11">
        <f>(((J148/60)/60)/24)+DATE(1970,1,1)</f>
        <v>42713.962499999994</v>
      </c>
      <c r="T148" s="11">
        <f>(((I148/60)/60)/24)+DATE(1970,1,1)</f>
        <v>42734.375</v>
      </c>
    </row>
    <row r="149" spans="1:20" ht="43.2" hidden="1" x14ac:dyDescent="0.3">
      <c r="A149">
        <v>427</v>
      </c>
      <c r="B149" s="3" t="s">
        <v>428</v>
      </c>
      <c r="C149" s="3" t="s">
        <v>4537</v>
      </c>
      <c r="D149">
        <v>6500</v>
      </c>
      <c r="E149">
        <v>0</v>
      </c>
      <c r="F149" t="s">
        <v>8221</v>
      </c>
      <c r="G149" t="s">
        <v>8224</v>
      </c>
      <c r="H149" t="s">
        <v>8246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8270</v>
      </c>
      <c r="O149" s="20">
        <f>E149/D149</f>
        <v>0</v>
      </c>
      <c r="P149" s="6">
        <f>L149/COUNT(L149:L4262)</f>
        <v>0</v>
      </c>
      <c r="Q149" t="str">
        <f t="shared" si="4"/>
        <v>film &amp; video</v>
      </c>
      <c r="R149" t="str">
        <f t="shared" si="5"/>
        <v>animation</v>
      </c>
      <c r="S149" s="11">
        <f>(((J149/60)/60)/24)+DATE(1970,1,1)</f>
        <v>42285.909027777772</v>
      </c>
      <c r="T149" s="11">
        <f>(((I149/60)/60)/24)+DATE(1970,1,1)</f>
        <v>42299.790972222225</v>
      </c>
    </row>
    <row r="150" spans="1:20" ht="57.6" hidden="1" x14ac:dyDescent="0.3">
      <c r="A150">
        <v>429</v>
      </c>
      <c r="B150" s="3" t="s">
        <v>430</v>
      </c>
      <c r="C150" s="3" t="s">
        <v>4539</v>
      </c>
      <c r="D150">
        <v>5000</v>
      </c>
      <c r="E150">
        <v>0</v>
      </c>
      <c r="F150" t="s">
        <v>8221</v>
      </c>
      <c r="G150" t="s">
        <v>8224</v>
      </c>
      <c r="H150" t="s">
        <v>8246</v>
      </c>
      <c r="I150">
        <v>1259297940</v>
      </c>
      <c r="J150">
        <v>1252964282</v>
      </c>
      <c r="K150" t="b">
        <v>0</v>
      </c>
      <c r="L150">
        <v>0</v>
      </c>
      <c r="M150" t="b">
        <v>0</v>
      </c>
      <c r="N150" t="s">
        <v>8270</v>
      </c>
      <c r="O150" s="20">
        <f>E150/D150</f>
        <v>0</v>
      </c>
      <c r="P150" s="6">
        <f>L150/COUNT(L150:L4263)</f>
        <v>0</v>
      </c>
      <c r="Q150" t="str">
        <f t="shared" si="4"/>
        <v>film &amp; video</v>
      </c>
      <c r="R150" t="str">
        <f t="shared" si="5"/>
        <v>animation</v>
      </c>
      <c r="S150" s="11">
        <f>(((J150/60)/60)/24)+DATE(1970,1,1)</f>
        <v>40070.901412037041</v>
      </c>
      <c r="T150" s="11">
        <f>(((I150/60)/60)/24)+DATE(1970,1,1)</f>
        <v>40144.207638888889</v>
      </c>
    </row>
    <row r="151" spans="1:20" ht="57.6" hidden="1" x14ac:dyDescent="0.3">
      <c r="A151">
        <v>433</v>
      </c>
      <c r="B151" s="3" t="s">
        <v>434</v>
      </c>
      <c r="C151" s="3" t="s">
        <v>4543</v>
      </c>
      <c r="D151">
        <v>3000</v>
      </c>
      <c r="E151">
        <v>0</v>
      </c>
      <c r="F151" t="s">
        <v>8221</v>
      </c>
      <c r="G151" t="s">
        <v>8224</v>
      </c>
      <c r="H151" t="s">
        <v>8246</v>
      </c>
      <c r="I151">
        <v>1444576022</v>
      </c>
      <c r="J151">
        <v>1439392022</v>
      </c>
      <c r="K151" t="b">
        <v>0</v>
      </c>
      <c r="L151">
        <v>0</v>
      </c>
      <c r="M151" t="b">
        <v>0</v>
      </c>
      <c r="N151" t="s">
        <v>8270</v>
      </c>
      <c r="O151" s="20">
        <f>E151/D151</f>
        <v>0</v>
      </c>
      <c r="P151" s="6">
        <f>L151/COUNT(L151:L4264)</f>
        <v>0</v>
      </c>
      <c r="Q151" t="str">
        <f t="shared" si="4"/>
        <v>film &amp; video</v>
      </c>
      <c r="R151" t="str">
        <f t="shared" si="5"/>
        <v>animation</v>
      </c>
      <c r="S151" s="11">
        <f>(((J151/60)/60)/24)+DATE(1970,1,1)</f>
        <v>42228.629884259266</v>
      </c>
      <c r="T151" s="11">
        <f>(((I151/60)/60)/24)+DATE(1970,1,1)</f>
        <v>42288.629884259266</v>
      </c>
    </row>
    <row r="152" spans="1:20" ht="43.2" hidden="1" x14ac:dyDescent="0.3">
      <c r="A152">
        <v>436</v>
      </c>
      <c r="B152" s="3" t="s">
        <v>437</v>
      </c>
      <c r="C152" s="3" t="s">
        <v>4546</v>
      </c>
      <c r="D152">
        <v>1000</v>
      </c>
      <c r="E152">
        <v>0</v>
      </c>
      <c r="F152" t="s">
        <v>8221</v>
      </c>
      <c r="G152" t="s">
        <v>8224</v>
      </c>
      <c r="H152" t="s">
        <v>8246</v>
      </c>
      <c r="I152">
        <v>1375260113</v>
      </c>
      <c r="J152">
        <v>1372668113</v>
      </c>
      <c r="K152" t="b">
        <v>0</v>
      </c>
      <c r="L152">
        <v>0</v>
      </c>
      <c r="M152" t="b">
        <v>0</v>
      </c>
      <c r="N152" t="s">
        <v>8270</v>
      </c>
      <c r="O152" s="20">
        <f>E152/D152</f>
        <v>0</v>
      </c>
      <c r="P152" s="6">
        <f>L152/COUNT(L152:L4265)</f>
        <v>0</v>
      </c>
      <c r="Q152" t="str">
        <f t="shared" si="4"/>
        <v>film &amp; video</v>
      </c>
      <c r="R152" t="str">
        <f t="shared" si="5"/>
        <v>animation</v>
      </c>
      <c r="S152" s="11">
        <f>(((J152/60)/60)/24)+DATE(1970,1,1)</f>
        <v>41456.36241898148</v>
      </c>
      <c r="T152" s="11">
        <f>(((I152/60)/60)/24)+DATE(1970,1,1)</f>
        <v>41486.36241898148</v>
      </c>
    </row>
    <row r="153" spans="1:20" ht="43.2" hidden="1" x14ac:dyDescent="0.3">
      <c r="A153">
        <v>437</v>
      </c>
      <c r="B153" s="3" t="s">
        <v>438</v>
      </c>
      <c r="C153" s="3" t="s">
        <v>4547</v>
      </c>
      <c r="D153">
        <v>7000</v>
      </c>
      <c r="E153">
        <v>0</v>
      </c>
      <c r="F153" t="s">
        <v>8221</v>
      </c>
      <c r="G153" t="s">
        <v>8229</v>
      </c>
      <c r="H153" t="s">
        <v>8251</v>
      </c>
      <c r="I153">
        <v>1475912326</v>
      </c>
      <c r="J153">
        <v>1470728326</v>
      </c>
      <c r="K153" t="b">
        <v>0</v>
      </c>
      <c r="L153">
        <v>0</v>
      </c>
      <c r="M153" t="b">
        <v>0</v>
      </c>
      <c r="N153" t="s">
        <v>8270</v>
      </c>
      <c r="O153" s="20">
        <f>E153/D153</f>
        <v>0</v>
      </c>
      <c r="P153" s="6">
        <f>L153/COUNT(L153:L4266)</f>
        <v>0</v>
      </c>
      <c r="Q153" t="str">
        <f t="shared" si="4"/>
        <v>film &amp; video</v>
      </c>
      <c r="R153" t="str">
        <f t="shared" si="5"/>
        <v>animation</v>
      </c>
      <c r="S153" s="11">
        <f>(((J153/60)/60)/24)+DATE(1970,1,1)</f>
        <v>42591.31858796296</v>
      </c>
      <c r="T153" s="11">
        <f>(((I153/60)/60)/24)+DATE(1970,1,1)</f>
        <v>42651.31858796296</v>
      </c>
    </row>
    <row r="154" spans="1:20" ht="43.2" hidden="1" x14ac:dyDescent="0.3">
      <c r="A154">
        <v>439</v>
      </c>
      <c r="B154" s="3" t="s">
        <v>440</v>
      </c>
      <c r="C154" s="3" t="s">
        <v>4549</v>
      </c>
      <c r="D154">
        <v>450</v>
      </c>
      <c r="E154">
        <v>0</v>
      </c>
      <c r="F154" t="s">
        <v>8221</v>
      </c>
      <c r="G154" t="s">
        <v>8224</v>
      </c>
      <c r="H154" t="s">
        <v>8246</v>
      </c>
      <c r="I154">
        <v>1413569818</v>
      </c>
      <c r="J154">
        <v>1412705818</v>
      </c>
      <c r="K154" t="b">
        <v>0</v>
      </c>
      <c r="L154">
        <v>0</v>
      </c>
      <c r="M154" t="b">
        <v>0</v>
      </c>
      <c r="N154" t="s">
        <v>8270</v>
      </c>
      <c r="O154" s="20">
        <f>E154/D154</f>
        <v>0</v>
      </c>
      <c r="P154" s="6">
        <f>L154/COUNT(L154:L4267)</f>
        <v>0</v>
      </c>
      <c r="Q154" t="str">
        <f t="shared" si="4"/>
        <v>film &amp; video</v>
      </c>
      <c r="R154" t="str">
        <f t="shared" si="5"/>
        <v>animation</v>
      </c>
      <c r="S154" s="11">
        <f>(((J154/60)/60)/24)+DATE(1970,1,1)</f>
        <v>41919.761782407404</v>
      </c>
      <c r="T154" s="11">
        <f>(((I154/60)/60)/24)+DATE(1970,1,1)</f>
        <v>41929.761782407404</v>
      </c>
    </row>
    <row r="155" spans="1:20" ht="43.2" hidden="1" x14ac:dyDescent="0.3">
      <c r="A155">
        <v>441</v>
      </c>
      <c r="B155" s="3" t="s">
        <v>442</v>
      </c>
      <c r="C155" s="3" t="s">
        <v>4551</v>
      </c>
      <c r="D155">
        <v>400</v>
      </c>
      <c r="E155">
        <v>0</v>
      </c>
      <c r="F155" t="s">
        <v>8221</v>
      </c>
      <c r="G155" t="s">
        <v>8225</v>
      </c>
      <c r="H155" t="s">
        <v>8247</v>
      </c>
      <c r="I155">
        <v>1383418996</v>
      </c>
      <c r="J155">
        <v>1380826996</v>
      </c>
      <c r="K155" t="b">
        <v>0</v>
      </c>
      <c r="L155">
        <v>0</v>
      </c>
      <c r="M155" t="b">
        <v>0</v>
      </c>
      <c r="N155" t="s">
        <v>8270</v>
      </c>
      <c r="O155" s="20">
        <f>E155/D155</f>
        <v>0</v>
      </c>
      <c r="P155" s="6">
        <f>L155/COUNT(L155:L4268)</f>
        <v>0</v>
      </c>
      <c r="Q155" t="str">
        <f t="shared" si="4"/>
        <v>film &amp; video</v>
      </c>
      <c r="R155" t="str">
        <f t="shared" si="5"/>
        <v>animation</v>
      </c>
      <c r="S155" s="11">
        <f>(((J155/60)/60)/24)+DATE(1970,1,1)</f>
        <v>41550.793935185182</v>
      </c>
      <c r="T155" s="11">
        <f>(((I155/60)/60)/24)+DATE(1970,1,1)</f>
        <v>41580.793935185182</v>
      </c>
    </row>
    <row r="156" spans="1:20" ht="43.2" hidden="1" x14ac:dyDescent="0.3">
      <c r="A156">
        <v>451</v>
      </c>
      <c r="B156" s="3" t="s">
        <v>452</v>
      </c>
      <c r="C156" s="3" t="s">
        <v>4561</v>
      </c>
      <c r="D156">
        <v>20000</v>
      </c>
      <c r="E156">
        <v>0</v>
      </c>
      <c r="F156" t="s">
        <v>8221</v>
      </c>
      <c r="G156" t="s">
        <v>8224</v>
      </c>
      <c r="H156" t="s">
        <v>8246</v>
      </c>
      <c r="I156">
        <v>1390669791</v>
      </c>
      <c r="J156">
        <v>1388077791</v>
      </c>
      <c r="K156" t="b">
        <v>0</v>
      </c>
      <c r="L156">
        <v>0</v>
      </c>
      <c r="M156" t="b">
        <v>0</v>
      </c>
      <c r="N156" t="s">
        <v>8270</v>
      </c>
      <c r="O156" s="20">
        <f>E156/D156</f>
        <v>0</v>
      </c>
      <c r="P156" s="6">
        <f>L156/COUNT(L156:L4269)</f>
        <v>0</v>
      </c>
      <c r="Q156" t="str">
        <f t="shared" si="4"/>
        <v>film &amp; video</v>
      </c>
      <c r="R156" t="str">
        <f t="shared" si="5"/>
        <v>animation</v>
      </c>
      <c r="S156" s="11">
        <f>(((J156/60)/60)/24)+DATE(1970,1,1)</f>
        <v>41634.715173611112</v>
      </c>
      <c r="T156" s="11">
        <f>(((I156/60)/60)/24)+DATE(1970,1,1)</f>
        <v>41664.715173611112</v>
      </c>
    </row>
    <row r="157" spans="1:20" ht="43.2" hidden="1" x14ac:dyDescent="0.3">
      <c r="A157">
        <v>457</v>
      </c>
      <c r="B157" s="3" t="s">
        <v>458</v>
      </c>
      <c r="C157" s="3" t="s">
        <v>4567</v>
      </c>
      <c r="D157">
        <v>20000</v>
      </c>
      <c r="E157">
        <v>0</v>
      </c>
      <c r="F157" t="s">
        <v>8221</v>
      </c>
      <c r="G157" t="s">
        <v>8229</v>
      </c>
      <c r="H157" t="s">
        <v>8251</v>
      </c>
      <c r="I157">
        <v>1408213512</v>
      </c>
      <c r="J157">
        <v>1405621512</v>
      </c>
      <c r="K157" t="b">
        <v>0</v>
      </c>
      <c r="L157">
        <v>0</v>
      </c>
      <c r="M157" t="b">
        <v>0</v>
      </c>
      <c r="N157" t="s">
        <v>8270</v>
      </c>
      <c r="O157" s="20">
        <f>E157/D157</f>
        <v>0</v>
      </c>
      <c r="P157" s="6">
        <f>L157/COUNT(L157:L4270)</f>
        <v>0</v>
      </c>
      <c r="Q157" t="str">
        <f t="shared" si="4"/>
        <v>film &amp; video</v>
      </c>
      <c r="R157" t="str">
        <f t="shared" si="5"/>
        <v>animation</v>
      </c>
      <c r="S157" s="11">
        <f>(((J157/60)/60)/24)+DATE(1970,1,1)</f>
        <v>41837.767500000002</v>
      </c>
      <c r="T157" s="11">
        <f>(((I157/60)/60)/24)+DATE(1970,1,1)</f>
        <v>41867.767500000002</v>
      </c>
    </row>
    <row r="158" spans="1:20" ht="43.2" hidden="1" x14ac:dyDescent="0.3">
      <c r="A158">
        <v>461</v>
      </c>
      <c r="B158" s="3" t="s">
        <v>462</v>
      </c>
      <c r="C158" s="3" t="s">
        <v>4571</v>
      </c>
      <c r="D158">
        <v>550</v>
      </c>
      <c r="E158">
        <v>0</v>
      </c>
      <c r="F158" t="s">
        <v>8221</v>
      </c>
      <c r="G158" t="s">
        <v>8225</v>
      </c>
      <c r="H158" t="s">
        <v>8247</v>
      </c>
      <c r="I158">
        <v>1370204367</v>
      </c>
      <c r="J158">
        <v>1368476367</v>
      </c>
      <c r="K158" t="b">
        <v>0</v>
      </c>
      <c r="L158">
        <v>0</v>
      </c>
      <c r="M158" t="b">
        <v>0</v>
      </c>
      <c r="N158" t="s">
        <v>8270</v>
      </c>
      <c r="O158" s="20">
        <f>E158/D158</f>
        <v>0</v>
      </c>
      <c r="P158" s="6">
        <f>L158/COUNT(L158:L4271)</f>
        <v>0</v>
      </c>
      <c r="Q158" t="str">
        <f t="shared" si="4"/>
        <v>film &amp; video</v>
      </c>
      <c r="R158" t="str">
        <f t="shared" si="5"/>
        <v>animation</v>
      </c>
      <c r="S158" s="11">
        <f>(((J158/60)/60)/24)+DATE(1970,1,1)</f>
        <v>41407.84684027778</v>
      </c>
      <c r="T158" s="11">
        <f>(((I158/60)/60)/24)+DATE(1970,1,1)</f>
        <v>41427.84684027778</v>
      </c>
    </row>
    <row r="159" spans="1:20" ht="43.2" hidden="1" x14ac:dyDescent="0.3">
      <c r="A159">
        <v>462</v>
      </c>
      <c r="B159" s="3" t="s">
        <v>463</v>
      </c>
      <c r="C159" s="3" t="s">
        <v>4572</v>
      </c>
      <c r="D159">
        <v>100000</v>
      </c>
      <c r="E159">
        <v>0</v>
      </c>
      <c r="F159" t="s">
        <v>8221</v>
      </c>
      <c r="G159" t="s">
        <v>8224</v>
      </c>
      <c r="H159" t="s">
        <v>8246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8270</v>
      </c>
      <c r="O159" s="20">
        <f>E159/D159</f>
        <v>0</v>
      </c>
      <c r="P159" s="6">
        <f>L159/COUNT(L159:L4272)</f>
        <v>0</v>
      </c>
      <c r="Q159" t="str">
        <f t="shared" si="4"/>
        <v>film &amp; video</v>
      </c>
      <c r="R159" t="str">
        <f t="shared" si="5"/>
        <v>animation</v>
      </c>
      <c r="S159" s="11">
        <f>(((J159/60)/60)/24)+DATE(1970,1,1)</f>
        <v>40705.126631944448</v>
      </c>
      <c r="T159" s="11">
        <f>(((I159/60)/60)/24)+DATE(1970,1,1)</f>
        <v>40765.126631944448</v>
      </c>
    </row>
    <row r="160" spans="1:20" ht="43.2" hidden="1" x14ac:dyDescent="0.3">
      <c r="A160">
        <v>468</v>
      </c>
      <c r="B160" s="3" t="s">
        <v>469</v>
      </c>
      <c r="C160" s="3" t="s">
        <v>4578</v>
      </c>
      <c r="D160">
        <v>7500</v>
      </c>
      <c r="E160">
        <v>0</v>
      </c>
      <c r="F160" t="s">
        <v>8221</v>
      </c>
      <c r="G160" t="s">
        <v>8224</v>
      </c>
      <c r="H160" t="s">
        <v>8246</v>
      </c>
      <c r="I160">
        <v>1341978665</v>
      </c>
      <c r="J160">
        <v>1336795283</v>
      </c>
      <c r="K160" t="b">
        <v>0</v>
      </c>
      <c r="L160">
        <v>0</v>
      </c>
      <c r="M160" t="b">
        <v>0</v>
      </c>
      <c r="N160" t="s">
        <v>8270</v>
      </c>
      <c r="O160" s="20">
        <f>E160/D160</f>
        <v>0</v>
      </c>
      <c r="P160" s="6">
        <f>L160/COUNT(L160:L4273)</f>
        <v>0</v>
      </c>
      <c r="Q160" t="str">
        <f t="shared" si="4"/>
        <v>film &amp; video</v>
      </c>
      <c r="R160" t="str">
        <f t="shared" si="5"/>
        <v>animation</v>
      </c>
      <c r="S160" s="11">
        <f>(((J160/60)/60)/24)+DATE(1970,1,1)</f>
        <v>41041.167627314811</v>
      </c>
      <c r="T160" s="11">
        <f>(((I160/60)/60)/24)+DATE(1970,1,1)</f>
        <v>41101.160474537035</v>
      </c>
    </row>
    <row r="161" spans="1:20" ht="28.8" hidden="1" x14ac:dyDescent="0.3">
      <c r="A161">
        <v>469</v>
      </c>
      <c r="B161" s="3" t="s">
        <v>470</v>
      </c>
      <c r="C161" s="3" t="s">
        <v>4579</v>
      </c>
      <c r="D161">
        <v>6000</v>
      </c>
      <c r="E161">
        <v>0</v>
      </c>
      <c r="F161" t="s">
        <v>8221</v>
      </c>
      <c r="G161" t="s">
        <v>8225</v>
      </c>
      <c r="H161" t="s">
        <v>8247</v>
      </c>
      <c r="I161">
        <v>1409960724</v>
      </c>
      <c r="J161">
        <v>1404776724</v>
      </c>
      <c r="K161" t="b">
        <v>0</v>
      </c>
      <c r="L161">
        <v>0</v>
      </c>
      <c r="M161" t="b">
        <v>0</v>
      </c>
      <c r="N161" t="s">
        <v>8270</v>
      </c>
      <c r="O161" s="20">
        <f>E161/D161</f>
        <v>0</v>
      </c>
      <c r="P161" s="6">
        <f>L161/COUNT(L161:L4274)</f>
        <v>0</v>
      </c>
      <c r="Q161" t="str">
        <f t="shared" si="4"/>
        <v>film &amp; video</v>
      </c>
      <c r="R161" t="str">
        <f t="shared" si="5"/>
        <v>animation</v>
      </c>
      <c r="S161" s="11">
        <f>(((J161/60)/60)/24)+DATE(1970,1,1)</f>
        <v>41827.989861111113</v>
      </c>
      <c r="T161" s="11">
        <f>(((I161/60)/60)/24)+DATE(1970,1,1)</f>
        <v>41887.989861111113</v>
      </c>
    </row>
    <row r="162" spans="1:20" ht="43.2" hidden="1" x14ac:dyDescent="0.3">
      <c r="A162">
        <v>475</v>
      </c>
      <c r="B162" s="3" t="s">
        <v>476</v>
      </c>
      <c r="C162" s="3" t="s">
        <v>4585</v>
      </c>
      <c r="D162">
        <v>2000</v>
      </c>
      <c r="E162">
        <v>0</v>
      </c>
      <c r="F162" t="s">
        <v>8221</v>
      </c>
      <c r="G162" t="s">
        <v>8224</v>
      </c>
      <c r="H162" t="s">
        <v>8246</v>
      </c>
      <c r="I162">
        <v>1430877843</v>
      </c>
      <c r="J162">
        <v>1428285843</v>
      </c>
      <c r="K162" t="b">
        <v>0</v>
      </c>
      <c r="L162">
        <v>0</v>
      </c>
      <c r="M162" t="b">
        <v>0</v>
      </c>
      <c r="N162" t="s">
        <v>8270</v>
      </c>
      <c r="O162" s="20">
        <f>E162/D162</f>
        <v>0</v>
      </c>
      <c r="P162" s="6">
        <f>L162/COUNT(L162:L4275)</f>
        <v>0</v>
      </c>
      <c r="Q162" t="str">
        <f t="shared" si="4"/>
        <v>film &amp; video</v>
      </c>
      <c r="R162" t="str">
        <f t="shared" si="5"/>
        <v>animation</v>
      </c>
      <c r="S162" s="11">
        <f>(((J162/60)/60)/24)+DATE(1970,1,1)</f>
        <v>42100.086145833338</v>
      </c>
      <c r="T162" s="11">
        <f>(((I162/60)/60)/24)+DATE(1970,1,1)</f>
        <v>42130.086145833338</v>
      </c>
    </row>
    <row r="163" spans="1:20" ht="43.2" hidden="1" x14ac:dyDescent="0.3">
      <c r="A163">
        <v>477</v>
      </c>
      <c r="B163" s="3" t="s">
        <v>478</v>
      </c>
      <c r="C163" s="3" t="s">
        <v>4587</v>
      </c>
      <c r="D163">
        <v>1500</v>
      </c>
      <c r="E163">
        <v>0</v>
      </c>
      <c r="F163" t="s">
        <v>8221</v>
      </c>
      <c r="G163" t="s">
        <v>8224</v>
      </c>
      <c r="H163" t="s">
        <v>8246</v>
      </c>
      <c r="I163">
        <v>1337371334</v>
      </c>
      <c r="J163">
        <v>1332187334</v>
      </c>
      <c r="K163" t="b">
        <v>0</v>
      </c>
      <c r="L163">
        <v>0</v>
      </c>
      <c r="M163" t="b">
        <v>0</v>
      </c>
      <c r="N163" t="s">
        <v>8270</v>
      </c>
      <c r="O163" s="20">
        <f>E163/D163</f>
        <v>0</v>
      </c>
      <c r="P163" s="6">
        <f>L163/COUNT(L163:L4276)</f>
        <v>0</v>
      </c>
      <c r="Q163" t="str">
        <f t="shared" si="4"/>
        <v>film &amp; video</v>
      </c>
      <c r="R163" t="str">
        <f t="shared" si="5"/>
        <v>animation</v>
      </c>
      <c r="S163" s="11">
        <f>(((J163/60)/60)/24)+DATE(1970,1,1)</f>
        <v>40987.83488425926</v>
      </c>
      <c r="T163" s="11">
        <f>(((I163/60)/60)/24)+DATE(1970,1,1)</f>
        <v>41047.83488425926</v>
      </c>
    </row>
    <row r="164" spans="1:20" ht="43.2" hidden="1" x14ac:dyDescent="0.3">
      <c r="A164">
        <v>478</v>
      </c>
      <c r="B164" s="3" t="s">
        <v>479</v>
      </c>
      <c r="C164" s="3" t="s">
        <v>4588</v>
      </c>
      <c r="D164">
        <v>10000</v>
      </c>
      <c r="E164">
        <v>0</v>
      </c>
      <c r="F164" t="s">
        <v>8221</v>
      </c>
      <c r="G164" t="s">
        <v>8224</v>
      </c>
      <c r="H164" t="s">
        <v>8246</v>
      </c>
      <c r="I164">
        <v>1427921509</v>
      </c>
      <c r="J164">
        <v>1425333109</v>
      </c>
      <c r="K164" t="b">
        <v>0</v>
      </c>
      <c r="L164">
        <v>0</v>
      </c>
      <c r="M164" t="b">
        <v>0</v>
      </c>
      <c r="N164" t="s">
        <v>8270</v>
      </c>
      <c r="O164" s="20">
        <f>E164/D164</f>
        <v>0</v>
      </c>
      <c r="P164" s="6">
        <f>L164/COUNT(L164:L4277)</f>
        <v>0</v>
      </c>
      <c r="Q164" t="str">
        <f t="shared" si="4"/>
        <v>film &amp; video</v>
      </c>
      <c r="R164" t="str">
        <f t="shared" si="5"/>
        <v>animation</v>
      </c>
      <c r="S164" s="11">
        <f>(((J164/60)/60)/24)+DATE(1970,1,1)</f>
        <v>42065.910983796297</v>
      </c>
      <c r="T164" s="11">
        <f>(((I164/60)/60)/24)+DATE(1970,1,1)</f>
        <v>42095.869317129633</v>
      </c>
    </row>
    <row r="165" spans="1:20" ht="43.2" hidden="1" x14ac:dyDescent="0.3">
      <c r="A165">
        <v>487</v>
      </c>
      <c r="B165" s="3" t="s">
        <v>488</v>
      </c>
      <c r="C165" s="3" t="s">
        <v>4597</v>
      </c>
      <c r="D165">
        <v>50000</v>
      </c>
      <c r="E165">
        <v>0</v>
      </c>
      <c r="F165" t="s">
        <v>8221</v>
      </c>
      <c r="G165" t="s">
        <v>8229</v>
      </c>
      <c r="H165" t="s">
        <v>8251</v>
      </c>
      <c r="I165">
        <v>1482678994</v>
      </c>
      <c r="J165">
        <v>1477491394</v>
      </c>
      <c r="K165" t="b">
        <v>0</v>
      </c>
      <c r="L165">
        <v>0</v>
      </c>
      <c r="M165" t="b">
        <v>0</v>
      </c>
      <c r="N165" t="s">
        <v>8270</v>
      </c>
      <c r="O165" s="20">
        <f>E165/D165</f>
        <v>0</v>
      </c>
      <c r="P165" s="6">
        <f>L165/COUNT(L165:L4278)</f>
        <v>0</v>
      </c>
      <c r="Q165" t="str">
        <f t="shared" si="4"/>
        <v>film &amp; video</v>
      </c>
      <c r="R165" t="str">
        <f t="shared" si="5"/>
        <v>animation</v>
      </c>
      <c r="S165" s="11">
        <f>(((J165/60)/60)/24)+DATE(1970,1,1)</f>
        <v>42669.594837962963</v>
      </c>
      <c r="T165" s="11">
        <f>(((I165/60)/60)/24)+DATE(1970,1,1)</f>
        <v>42729.636504629627</v>
      </c>
    </row>
    <row r="166" spans="1:20" ht="28.8" hidden="1" x14ac:dyDescent="0.3">
      <c r="A166">
        <v>488</v>
      </c>
      <c r="B166" s="3" t="s">
        <v>489</v>
      </c>
      <c r="C166" s="3" t="s">
        <v>4598</v>
      </c>
      <c r="D166">
        <v>12000</v>
      </c>
      <c r="E166">
        <v>0</v>
      </c>
      <c r="F166" t="s">
        <v>8221</v>
      </c>
      <c r="G166" t="s">
        <v>8224</v>
      </c>
      <c r="H166" t="s">
        <v>8246</v>
      </c>
      <c r="I166">
        <v>1483924700</v>
      </c>
      <c r="J166">
        <v>1481332700</v>
      </c>
      <c r="K166" t="b">
        <v>0</v>
      </c>
      <c r="L166">
        <v>0</v>
      </c>
      <c r="M166" t="b">
        <v>0</v>
      </c>
      <c r="N166" t="s">
        <v>8270</v>
      </c>
      <c r="O166" s="20">
        <f>E166/D166</f>
        <v>0</v>
      </c>
      <c r="P166" s="6">
        <f>L166/COUNT(L166:L4279)</f>
        <v>0</v>
      </c>
      <c r="Q166" t="str">
        <f t="shared" si="4"/>
        <v>film &amp; video</v>
      </c>
      <c r="R166" t="str">
        <f t="shared" si="5"/>
        <v>animation</v>
      </c>
      <c r="S166" s="11">
        <f>(((J166/60)/60)/24)+DATE(1970,1,1)</f>
        <v>42714.054398148146</v>
      </c>
      <c r="T166" s="11">
        <f>(((I166/60)/60)/24)+DATE(1970,1,1)</f>
        <v>42744.054398148146</v>
      </c>
    </row>
    <row r="167" spans="1:20" hidden="1" x14ac:dyDescent="0.3">
      <c r="A167">
        <v>490</v>
      </c>
      <c r="B167" s="3" t="s">
        <v>491</v>
      </c>
      <c r="C167" s="3" t="s">
        <v>4600</v>
      </c>
      <c r="D167">
        <v>1000</v>
      </c>
      <c r="E167">
        <v>0</v>
      </c>
      <c r="F167" t="s">
        <v>8221</v>
      </c>
      <c r="G167" t="s">
        <v>8224</v>
      </c>
      <c r="H167" t="s">
        <v>8246</v>
      </c>
      <c r="I167">
        <v>1345677285</v>
      </c>
      <c r="J167">
        <v>1343085285</v>
      </c>
      <c r="K167" t="b">
        <v>0</v>
      </c>
      <c r="L167">
        <v>0</v>
      </c>
      <c r="M167" t="b">
        <v>0</v>
      </c>
      <c r="N167" t="s">
        <v>8270</v>
      </c>
      <c r="O167" s="20">
        <f>E167/D167</f>
        <v>0</v>
      </c>
      <c r="P167" s="6">
        <f>L167/COUNT(L167:L4280)</f>
        <v>0</v>
      </c>
      <c r="Q167" t="str">
        <f t="shared" si="4"/>
        <v>film &amp; video</v>
      </c>
      <c r="R167" t="str">
        <f t="shared" si="5"/>
        <v>animation</v>
      </c>
      <c r="S167" s="11">
        <f>(((J167/60)/60)/24)+DATE(1970,1,1)</f>
        <v>41113.968576388892</v>
      </c>
      <c r="T167" s="11">
        <f>(((I167/60)/60)/24)+DATE(1970,1,1)</f>
        <v>41143.968576388892</v>
      </c>
    </row>
    <row r="168" spans="1:20" ht="43.2" hidden="1" x14ac:dyDescent="0.3">
      <c r="A168">
        <v>491</v>
      </c>
      <c r="B168" s="3" t="s">
        <v>492</v>
      </c>
      <c r="C168" s="3" t="s">
        <v>4601</v>
      </c>
      <c r="D168">
        <v>10000</v>
      </c>
      <c r="E168">
        <v>0</v>
      </c>
      <c r="F168" t="s">
        <v>8221</v>
      </c>
      <c r="G168" t="s">
        <v>8224</v>
      </c>
      <c r="H168" t="s">
        <v>8246</v>
      </c>
      <c r="I168">
        <v>1453937699</v>
      </c>
      <c r="J168">
        <v>1451345699</v>
      </c>
      <c r="K168" t="b">
        <v>0</v>
      </c>
      <c r="L168">
        <v>0</v>
      </c>
      <c r="M168" t="b">
        <v>0</v>
      </c>
      <c r="N168" t="s">
        <v>8270</v>
      </c>
      <c r="O168" s="20">
        <f>E168/D168</f>
        <v>0</v>
      </c>
      <c r="P168" s="6">
        <f>L168/COUNT(L168:L4281)</f>
        <v>0</v>
      </c>
      <c r="Q168" t="str">
        <f t="shared" si="4"/>
        <v>film &amp; video</v>
      </c>
      <c r="R168" t="str">
        <f t="shared" si="5"/>
        <v>animation</v>
      </c>
      <c r="S168" s="11">
        <f>(((J168/60)/60)/24)+DATE(1970,1,1)</f>
        <v>42366.982627314821</v>
      </c>
      <c r="T168" s="11">
        <f>(((I168/60)/60)/24)+DATE(1970,1,1)</f>
        <v>42396.982627314821</v>
      </c>
    </row>
    <row r="169" spans="1:20" ht="43.2" hidden="1" x14ac:dyDescent="0.3">
      <c r="A169">
        <v>492</v>
      </c>
      <c r="B169" s="3" t="s">
        <v>493</v>
      </c>
      <c r="C169" s="3" t="s">
        <v>4602</v>
      </c>
      <c r="D169">
        <v>10000000</v>
      </c>
      <c r="E169">
        <v>0</v>
      </c>
      <c r="F169" t="s">
        <v>8221</v>
      </c>
      <c r="G169" t="s">
        <v>8235</v>
      </c>
      <c r="H169" t="s">
        <v>8255</v>
      </c>
      <c r="I169">
        <v>1476319830</v>
      </c>
      <c r="J169">
        <v>1471135830</v>
      </c>
      <c r="K169" t="b">
        <v>0</v>
      </c>
      <c r="L169">
        <v>0</v>
      </c>
      <c r="M169" t="b">
        <v>0</v>
      </c>
      <c r="N169" t="s">
        <v>8270</v>
      </c>
      <c r="O169" s="20">
        <f>E169/D169</f>
        <v>0</v>
      </c>
      <c r="P169" s="6">
        <f>L169/COUNT(L169:L4282)</f>
        <v>0</v>
      </c>
      <c r="Q169" t="str">
        <f t="shared" si="4"/>
        <v>film &amp; video</v>
      </c>
      <c r="R169" t="str">
        <f t="shared" si="5"/>
        <v>animation</v>
      </c>
      <c r="S169" s="11">
        <f>(((J169/60)/60)/24)+DATE(1970,1,1)</f>
        <v>42596.03506944445</v>
      </c>
      <c r="T169" s="11">
        <f>(((I169/60)/60)/24)+DATE(1970,1,1)</f>
        <v>42656.03506944445</v>
      </c>
    </row>
    <row r="170" spans="1:20" ht="43.2" hidden="1" x14ac:dyDescent="0.3">
      <c r="A170">
        <v>493</v>
      </c>
      <c r="B170" s="3" t="s">
        <v>494</v>
      </c>
      <c r="C170" s="3" t="s">
        <v>4603</v>
      </c>
      <c r="D170">
        <v>30000</v>
      </c>
      <c r="E170">
        <v>0</v>
      </c>
      <c r="F170" t="s">
        <v>8221</v>
      </c>
      <c r="G170" t="s">
        <v>8225</v>
      </c>
      <c r="H170" t="s">
        <v>8247</v>
      </c>
      <c r="I170">
        <v>1432142738</v>
      </c>
      <c r="J170">
        <v>1429550738</v>
      </c>
      <c r="K170" t="b">
        <v>0</v>
      </c>
      <c r="L170">
        <v>0</v>
      </c>
      <c r="M170" t="b">
        <v>0</v>
      </c>
      <c r="N170" t="s">
        <v>8270</v>
      </c>
      <c r="O170" s="20">
        <f>E170/D170</f>
        <v>0</v>
      </c>
      <c r="P170" s="6">
        <f>L170/COUNT(L170:L4283)</f>
        <v>0</v>
      </c>
      <c r="Q170" t="str">
        <f t="shared" si="4"/>
        <v>film &amp; video</v>
      </c>
      <c r="R170" t="str">
        <f t="shared" si="5"/>
        <v>animation</v>
      </c>
      <c r="S170" s="11">
        <f>(((J170/60)/60)/24)+DATE(1970,1,1)</f>
        <v>42114.726134259254</v>
      </c>
      <c r="T170" s="11">
        <f>(((I170/60)/60)/24)+DATE(1970,1,1)</f>
        <v>42144.726134259254</v>
      </c>
    </row>
    <row r="171" spans="1:20" ht="43.2" hidden="1" x14ac:dyDescent="0.3">
      <c r="A171">
        <v>495</v>
      </c>
      <c r="B171" s="3" t="s">
        <v>496</v>
      </c>
      <c r="C171" s="3" t="s">
        <v>4605</v>
      </c>
      <c r="D171">
        <v>7000</v>
      </c>
      <c r="E171">
        <v>0</v>
      </c>
      <c r="F171" t="s">
        <v>8221</v>
      </c>
      <c r="G171" t="s">
        <v>8224</v>
      </c>
      <c r="H171" t="s">
        <v>8246</v>
      </c>
      <c r="I171">
        <v>1437076305</v>
      </c>
      <c r="J171">
        <v>1434484305</v>
      </c>
      <c r="K171" t="b">
        <v>0</v>
      </c>
      <c r="L171">
        <v>0</v>
      </c>
      <c r="M171" t="b">
        <v>0</v>
      </c>
      <c r="N171" t="s">
        <v>8270</v>
      </c>
      <c r="O171" s="20">
        <f>E171/D171</f>
        <v>0</v>
      </c>
      <c r="P171" s="6">
        <f>L171/COUNT(L171:L4284)</f>
        <v>0</v>
      </c>
      <c r="Q171" t="str">
        <f t="shared" si="4"/>
        <v>film &amp; video</v>
      </c>
      <c r="R171" t="str">
        <f t="shared" si="5"/>
        <v>animation</v>
      </c>
      <c r="S171" s="11">
        <f>(((J171/60)/60)/24)+DATE(1970,1,1)</f>
        <v>42171.827604166669</v>
      </c>
      <c r="T171" s="11">
        <f>(((I171/60)/60)/24)+DATE(1970,1,1)</f>
        <v>42201.827604166669</v>
      </c>
    </row>
    <row r="172" spans="1:20" ht="43.2" hidden="1" x14ac:dyDescent="0.3">
      <c r="A172">
        <v>501</v>
      </c>
      <c r="B172" s="3" t="s">
        <v>502</v>
      </c>
      <c r="C172" s="3" t="s">
        <v>4611</v>
      </c>
      <c r="D172">
        <v>10000</v>
      </c>
      <c r="E172">
        <v>0</v>
      </c>
      <c r="F172" t="s">
        <v>8221</v>
      </c>
      <c r="G172" t="s">
        <v>8224</v>
      </c>
      <c r="H172" t="s">
        <v>8246</v>
      </c>
      <c r="I172">
        <v>1310189851</v>
      </c>
      <c r="J172">
        <v>1307597851</v>
      </c>
      <c r="K172" t="b">
        <v>0</v>
      </c>
      <c r="L172">
        <v>0</v>
      </c>
      <c r="M172" t="b">
        <v>0</v>
      </c>
      <c r="N172" t="s">
        <v>8270</v>
      </c>
      <c r="O172" s="20">
        <f>E172/D172</f>
        <v>0</v>
      </c>
      <c r="P172" s="6">
        <f>L172/COUNT(L172:L4285)</f>
        <v>0</v>
      </c>
      <c r="Q172" t="str">
        <f t="shared" si="4"/>
        <v>film &amp; video</v>
      </c>
      <c r="R172" t="str">
        <f t="shared" si="5"/>
        <v>animation</v>
      </c>
      <c r="S172" s="11">
        <f>(((J172/60)/60)/24)+DATE(1970,1,1)</f>
        <v>40703.234386574077</v>
      </c>
      <c r="T172" s="11">
        <f>(((I172/60)/60)/24)+DATE(1970,1,1)</f>
        <v>40733.234386574077</v>
      </c>
    </row>
    <row r="173" spans="1:20" ht="43.2" hidden="1" x14ac:dyDescent="0.3">
      <c r="A173">
        <v>510</v>
      </c>
      <c r="B173" s="3" t="s">
        <v>511</v>
      </c>
      <c r="C173" s="3" t="s">
        <v>4620</v>
      </c>
      <c r="D173">
        <v>14000</v>
      </c>
      <c r="E173">
        <v>0</v>
      </c>
      <c r="F173" t="s">
        <v>8221</v>
      </c>
      <c r="G173" t="s">
        <v>8224</v>
      </c>
      <c r="H173" t="s">
        <v>8246</v>
      </c>
      <c r="I173">
        <v>1456805639</v>
      </c>
      <c r="J173">
        <v>1454213639</v>
      </c>
      <c r="K173" t="b">
        <v>0</v>
      </c>
      <c r="L173">
        <v>0</v>
      </c>
      <c r="M173" t="b">
        <v>0</v>
      </c>
      <c r="N173" t="s">
        <v>8270</v>
      </c>
      <c r="O173" s="20">
        <f>E173/D173</f>
        <v>0</v>
      </c>
      <c r="P173" s="6">
        <f>L173/COUNT(L173:L4286)</f>
        <v>0</v>
      </c>
      <c r="Q173" t="str">
        <f t="shared" si="4"/>
        <v>film &amp; video</v>
      </c>
      <c r="R173" t="str">
        <f t="shared" si="5"/>
        <v>animation</v>
      </c>
      <c r="S173" s="11">
        <f>(((J173/60)/60)/24)+DATE(1970,1,1)</f>
        <v>42400.176377314812</v>
      </c>
      <c r="T173" s="11">
        <f>(((I173/60)/60)/24)+DATE(1970,1,1)</f>
        <v>42430.176377314812</v>
      </c>
    </row>
    <row r="174" spans="1:20" ht="28.8" hidden="1" x14ac:dyDescent="0.3">
      <c r="A174">
        <v>516</v>
      </c>
      <c r="B174" s="3" t="s">
        <v>517</v>
      </c>
      <c r="C174" s="3" t="s">
        <v>4626</v>
      </c>
      <c r="D174">
        <v>5000</v>
      </c>
      <c r="E174">
        <v>0</v>
      </c>
      <c r="F174" t="s">
        <v>8221</v>
      </c>
      <c r="G174" t="s">
        <v>8225</v>
      </c>
      <c r="H174" t="s">
        <v>8247</v>
      </c>
      <c r="I174">
        <v>1432752080</v>
      </c>
      <c r="J174">
        <v>1427568080</v>
      </c>
      <c r="K174" t="b">
        <v>0</v>
      </c>
      <c r="L174">
        <v>0</v>
      </c>
      <c r="M174" t="b">
        <v>0</v>
      </c>
      <c r="N174" t="s">
        <v>8270</v>
      </c>
      <c r="O174" s="20">
        <f>E174/D174</f>
        <v>0</v>
      </c>
      <c r="P174" s="6">
        <f>L174/COUNT(L174:L4287)</f>
        <v>0</v>
      </c>
      <c r="Q174" t="str">
        <f t="shared" si="4"/>
        <v>film &amp; video</v>
      </c>
      <c r="R174" t="str">
        <f t="shared" si="5"/>
        <v>animation</v>
      </c>
      <c r="S174" s="11">
        <f>(((J174/60)/60)/24)+DATE(1970,1,1)</f>
        <v>42091.778703703705</v>
      </c>
      <c r="T174" s="11">
        <f>(((I174/60)/60)/24)+DATE(1970,1,1)</f>
        <v>42151.778703703705</v>
      </c>
    </row>
    <row r="175" spans="1:20" ht="43.2" hidden="1" x14ac:dyDescent="0.3">
      <c r="A175">
        <v>518</v>
      </c>
      <c r="B175" s="3" t="s">
        <v>519</v>
      </c>
      <c r="C175" s="3" t="s">
        <v>4628</v>
      </c>
      <c r="D175">
        <v>7175</v>
      </c>
      <c r="E175">
        <v>0</v>
      </c>
      <c r="F175" t="s">
        <v>8221</v>
      </c>
      <c r="G175" t="s">
        <v>8224</v>
      </c>
      <c r="H175" t="s">
        <v>8246</v>
      </c>
      <c r="I175">
        <v>1441550760</v>
      </c>
      <c r="J175">
        <v>1438958824</v>
      </c>
      <c r="K175" t="b">
        <v>0</v>
      </c>
      <c r="L175">
        <v>0</v>
      </c>
      <c r="M175" t="b">
        <v>0</v>
      </c>
      <c r="N175" t="s">
        <v>8270</v>
      </c>
      <c r="O175" s="20">
        <f>E175/D175</f>
        <v>0</v>
      </c>
      <c r="P175" s="6">
        <f>L175/COUNT(L175:L4288)</f>
        <v>0</v>
      </c>
      <c r="Q175" t="str">
        <f t="shared" si="4"/>
        <v>film &amp; video</v>
      </c>
      <c r="R175" t="str">
        <f t="shared" si="5"/>
        <v>animation</v>
      </c>
      <c r="S175" s="11">
        <f>(((J175/60)/60)/24)+DATE(1970,1,1)</f>
        <v>42223.616018518514</v>
      </c>
      <c r="T175" s="11">
        <f>(((I175/60)/60)/24)+DATE(1970,1,1)</f>
        <v>42253.615277777775</v>
      </c>
    </row>
    <row r="176" spans="1:20" ht="43.2" hidden="1" x14ac:dyDescent="0.3">
      <c r="A176">
        <v>547</v>
      </c>
      <c r="B176" s="3" t="s">
        <v>548</v>
      </c>
      <c r="C176" s="3" t="s">
        <v>4657</v>
      </c>
      <c r="D176">
        <v>7500</v>
      </c>
      <c r="E176">
        <v>0</v>
      </c>
      <c r="F176" t="s">
        <v>8221</v>
      </c>
      <c r="G176" t="s">
        <v>8225</v>
      </c>
      <c r="H176" t="s">
        <v>8247</v>
      </c>
      <c r="I176">
        <v>1455122564</v>
      </c>
      <c r="J176">
        <v>1452530564</v>
      </c>
      <c r="K176" t="b">
        <v>0</v>
      </c>
      <c r="L176">
        <v>0</v>
      </c>
      <c r="M176" t="b">
        <v>0</v>
      </c>
      <c r="N176" t="s">
        <v>8272</v>
      </c>
      <c r="O176" s="20">
        <f>E176/D176</f>
        <v>0</v>
      </c>
      <c r="P176" s="6">
        <f>L176/COUNT(L176:L4289)</f>
        <v>0</v>
      </c>
      <c r="Q176" t="str">
        <f t="shared" si="4"/>
        <v>technology</v>
      </c>
      <c r="R176" t="str">
        <f t="shared" si="5"/>
        <v>web</v>
      </c>
      <c r="S176" s="11">
        <f>(((J176/60)/60)/24)+DATE(1970,1,1)</f>
        <v>42380.696342592593</v>
      </c>
      <c r="T176" s="11">
        <f>(((I176/60)/60)/24)+DATE(1970,1,1)</f>
        <v>42410.696342592593</v>
      </c>
    </row>
    <row r="177" spans="1:20" ht="43.2" hidden="1" x14ac:dyDescent="0.3">
      <c r="A177">
        <v>552</v>
      </c>
      <c r="B177" s="3" t="s">
        <v>553</v>
      </c>
      <c r="C177" s="3" t="s">
        <v>4662</v>
      </c>
      <c r="D177">
        <v>45000</v>
      </c>
      <c r="E177">
        <v>0</v>
      </c>
      <c r="F177" t="s">
        <v>8221</v>
      </c>
      <c r="G177" t="s">
        <v>8229</v>
      </c>
      <c r="H177" t="s">
        <v>8251</v>
      </c>
      <c r="I177">
        <v>1452350896</v>
      </c>
      <c r="J177">
        <v>1447166896</v>
      </c>
      <c r="K177" t="b">
        <v>0</v>
      </c>
      <c r="L177">
        <v>0</v>
      </c>
      <c r="M177" t="b">
        <v>0</v>
      </c>
      <c r="N177" t="s">
        <v>8272</v>
      </c>
      <c r="O177" s="20">
        <f>E177/D177</f>
        <v>0</v>
      </c>
      <c r="P177" s="6">
        <f>L177/COUNT(L177:L4290)</f>
        <v>0</v>
      </c>
      <c r="Q177" t="str">
        <f t="shared" si="4"/>
        <v>technology</v>
      </c>
      <c r="R177" t="str">
        <f t="shared" si="5"/>
        <v>web</v>
      </c>
      <c r="S177" s="11">
        <f>(((J177/60)/60)/24)+DATE(1970,1,1)</f>
        <v>42318.616851851853</v>
      </c>
      <c r="T177" s="11">
        <f>(((I177/60)/60)/24)+DATE(1970,1,1)</f>
        <v>42378.616851851853</v>
      </c>
    </row>
    <row r="178" spans="1:20" ht="43.2" hidden="1" x14ac:dyDescent="0.3">
      <c r="A178">
        <v>555</v>
      </c>
      <c r="B178" s="3" t="s">
        <v>556</v>
      </c>
      <c r="C178" s="3" t="s">
        <v>4665</v>
      </c>
      <c r="D178">
        <v>7500</v>
      </c>
      <c r="E178">
        <v>0</v>
      </c>
      <c r="F178" t="s">
        <v>8221</v>
      </c>
      <c r="G178" t="s">
        <v>8225</v>
      </c>
      <c r="H178" t="s">
        <v>8247</v>
      </c>
      <c r="I178">
        <v>1465720143</v>
      </c>
      <c r="J178">
        <v>1463128143</v>
      </c>
      <c r="K178" t="b">
        <v>0</v>
      </c>
      <c r="L178">
        <v>0</v>
      </c>
      <c r="M178" t="b">
        <v>0</v>
      </c>
      <c r="N178" t="s">
        <v>8272</v>
      </c>
      <c r="O178" s="20">
        <f>E178/D178</f>
        <v>0</v>
      </c>
      <c r="P178" s="6">
        <f>L178/COUNT(L178:L4291)</f>
        <v>0</v>
      </c>
      <c r="Q178" t="str">
        <f t="shared" si="4"/>
        <v>technology</v>
      </c>
      <c r="R178" t="str">
        <f t="shared" si="5"/>
        <v>web</v>
      </c>
      <c r="S178" s="11">
        <f>(((J178/60)/60)/24)+DATE(1970,1,1)</f>
        <v>42503.353506944448</v>
      </c>
      <c r="T178" s="11">
        <f>(((I178/60)/60)/24)+DATE(1970,1,1)</f>
        <v>42533.353506944448</v>
      </c>
    </row>
    <row r="179" spans="1:20" ht="43.2" hidden="1" x14ac:dyDescent="0.3">
      <c r="A179">
        <v>558</v>
      </c>
      <c r="B179" s="3" t="s">
        <v>559</v>
      </c>
      <c r="C179" s="3" t="s">
        <v>4668</v>
      </c>
      <c r="D179">
        <v>750</v>
      </c>
      <c r="E179">
        <v>0</v>
      </c>
      <c r="F179" t="s">
        <v>8221</v>
      </c>
      <c r="G179" t="s">
        <v>8224</v>
      </c>
      <c r="H179" t="s">
        <v>8246</v>
      </c>
      <c r="I179">
        <v>1427227905</v>
      </c>
      <c r="J179">
        <v>1424639505</v>
      </c>
      <c r="K179" t="b">
        <v>0</v>
      </c>
      <c r="L179">
        <v>0</v>
      </c>
      <c r="M179" t="b">
        <v>0</v>
      </c>
      <c r="N179" t="s">
        <v>8272</v>
      </c>
      <c r="O179" s="20">
        <f>E179/D179</f>
        <v>0</v>
      </c>
      <c r="P179" s="6">
        <f>L179/COUNT(L179:L4292)</f>
        <v>0</v>
      </c>
      <c r="Q179" t="str">
        <f t="shared" si="4"/>
        <v>technology</v>
      </c>
      <c r="R179" t="str">
        <f t="shared" si="5"/>
        <v>web</v>
      </c>
      <c r="S179" s="11">
        <f>(((J179/60)/60)/24)+DATE(1970,1,1)</f>
        <v>42057.883159722223</v>
      </c>
      <c r="T179" s="11">
        <f>(((I179/60)/60)/24)+DATE(1970,1,1)</f>
        <v>42087.841493055559</v>
      </c>
    </row>
    <row r="180" spans="1:20" ht="43.2" hidden="1" x14ac:dyDescent="0.3">
      <c r="A180">
        <v>562</v>
      </c>
      <c r="B180" s="3" t="s">
        <v>563</v>
      </c>
      <c r="C180" s="3" t="s">
        <v>4672</v>
      </c>
      <c r="D180">
        <v>50000</v>
      </c>
      <c r="E180">
        <v>0</v>
      </c>
      <c r="F180" t="s">
        <v>8221</v>
      </c>
      <c r="G180" t="s">
        <v>8233</v>
      </c>
      <c r="H180" t="s">
        <v>8249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8272</v>
      </c>
      <c r="O180" s="20">
        <f>E180/D180</f>
        <v>0</v>
      </c>
      <c r="P180" s="6">
        <f>L180/COUNT(L180:L4293)</f>
        <v>0</v>
      </c>
      <c r="Q180" t="str">
        <f t="shared" si="4"/>
        <v>technology</v>
      </c>
      <c r="R180" t="str">
        <f t="shared" si="5"/>
        <v>web</v>
      </c>
      <c r="S180" s="11">
        <f>(((J180/60)/60)/24)+DATE(1970,1,1)</f>
        <v>42692.389062500006</v>
      </c>
      <c r="T180" s="11">
        <f>(((I180/60)/60)/24)+DATE(1970,1,1)</f>
        <v>42722.389062500006</v>
      </c>
    </row>
    <row r="181" spans="1:20" ht="43.2" hidden="1" x14ac:dyDescent="0.3">
      <c r="A181">
        <v>565</v>
      </c>
      <c r="B181" s="3" t="s">
        <v>566</v>
      </c>
      <c r="C181" s="3" t="s">
        <v>4675</v>
      </c>
      <c r="D181">
        <v>25000</v>
      </c>
      <c r="E181">
        <v>0</v>
      </c>
      <c r="F181" t="s">
        <v>8221</v>
      </c>
      <c r="G181" t="s">
        <v>8225</v>
      </c>
      <c r="H181" t="s">
        <v>8247</v>
      </c>
      <c r="I181">
        <v>1436554249</v>
      </c>
      <c r="J181">
        <v>1433962249</v>
      </c>
      <c r="K181" t="b">
        <v>0</v>
      </c>
      <c r="L181">
        <v>0</v>
      </c>
      <c r="M181" t="b">
        <v>0</v>
      </c>
      <c r="N181" t="s">
        <v>8272</v>
      </c>
      <c r="O181" s="20">
        <f>E181/D181</f>
        <v>0</v>
      </c>
      <c r="P181" s="6">
        <f>L181/COUNT(L181:L4294)</f>
        <v>0</v>
      </c>
      <c r="Q181" t="str">
        <f t="shared" si="4"/>
        <v>technology</v>
      </c>
      <c r="R181" t="str">
        <f t="shared" si="5"/>
        <v>web</v>
      </c>
      <c r="S181" s="11">
        <f>(((J181/60)/60)/24)+DATE(1970,1,1)</f>
        <v>42165.785289351858</v>
      </c>
      <c r="T181" s="11">
        <f>(((I181/60)/60)/24)+DATE(1970,1,1)</f>
        <v>42195.785289351858</v>
      </c>
    </row>
    <row r="182" spans="1:20" ht="43.2" hidden="1" x14ac:dyDescent="0.3">
      <c r="A182">
        <v>567</v>
      </c>
      <c r="B182" s="3" t="s">
        <v>568</v>
      </c>
      <c r="C182" s="3" t="s">
        <v>4677</v>
      </c>
      <c r="D182">
        <v>10000</v>
      </c>
      <c r="E182">
        <v>0</v>
      </c>
      <c r="F182" t="s">
        <v>8221</v>
      </c>
      <c r="G182" t="s">
        <v>8224</v>
      </c>
      <c r="H182" t="s">
        <v>8246</v>
      </c>
      <c r="I182">
        <v>1420143194</v>
      </c>
      <c r="J182">
        <v>1417551194</v>
      </c>
      <c r="K182" t="b">
        <v>0</v>
      </c>
      <c r="L182">
        <v>0</v>
      </c>
      <c r="M182" t="b">
        <v>0</v>
      </c>
      <c r="N182" t="s">
        <v>8272</v>
      </c>
      <c r="O182" s="20">
        <f>E182/D182</f>
        <v>0</v>
      </c>
      <c r="P182" s="6">
        <f>L182/COUNT(L182:L4295)</f>
        <v>0</v>
      </c>
      <c r="Q182" t="str">
        <f t="shared" si="4"/>
        <v>technology</v>
      </c>
      <c r="R182" t="str">
        <f t="shared" si="5"/>
        <v>web</v>
      </c>
      <c r="S182" s="11">
        <f>(((J182/60)/60)/24)+DATE(1970,1,1)</f>
        <v>41975.842523148152</v>
      </c>
      <c r="T182" s="11">
        <f>(((I182/60)/60)/24)+DATE(1970,1,1)</f>
        <v>42005.842523148152</v>
      </c>
    </row>
    <row r="183" spans="1:20" ht="43.2" hidden="1" x14ac:dyDescent="0.3">
      <c r="A183">
        <v>572</v>
      </c>
      <c r="B183" s="3" t="s">
        <v>573</v>
      </c>
      <c r="C183" s="3" t="s">
        <v>4682</v>
      </c>
      <c r="D183">
        <v>2500</v>
      </c>
      <c r="E183">
        <v>0</v>
      </c>
      <c r="F183" t="s">
        <v>8221</v>
      </c>
      <c r="G183" t="s">
        <v>8224</v>
      </c>
      <c r="H183" t="s">
        <v>8246</v>
      </c>
      <c r="I183">
        <v>1446660688</v>
      </c>
      <c r="J183">
        <v>1444065088</v>
      </c>
      <c r="K183" t="b">
        <v>0</v>
      </c>
      <c r="L183">
        <v>0</v>
      </c>
      <c r="M183" t="b">
        <v>0</v>
      </c>
      <c r="N183" t="s">
        <v>8272</v>
      </c>
      <c r="O183" s="20">
        <f>E183/D183</f>
        <v>0</v>
      </c>
      <c r="P183" s="6">
        <f>L183/COUNT(L183:L4296)</f>
        <v>0</v>
      </c>
      <c r="Q183" t="str">
        <f t="shared" si="4"/>
        <v>technology</v>
      </c>
      <c r="R183" t="str">
        <f t="shared" si="5"/>
        <v>web</v>
      </c>
      <c r="S183" s="11">
        <f>(((J183/60)/60)/24)+DATE(1970,1,1)</f>
        <v>42282.71629629629</v>
      </c>
      <c r="T183" s="11">
        <f>(((I183/60)/60)/24)+DATE(1970,1,1)</f>
        <v>42312.757962962962</v>
      </c>
    </row>
    <row r="184" spans="1:20" ht="43.2" hidden="1" x14ac:dyDescent="0.3">
      <c r="A184">
        <v>581</v>
      </c>
      <c r="B184" s="3" t="s">
        <v>582</v>
      </c>
      <c r="C184" s="3" t="s">
        <v>4691</v>
      </c>
      <c r="D184">
        <v>400</v>
      </c>
      <c r="E184">
        <v>0</v>
      </c>
      <c r="F184" t="s">
        <v>8221</v>
      </c>
      <c r="G184" t="s">
        <v>8224</v>
      </c>
      <c r="H184" t="s">
        <v>8246</v>
      </c>
      <c r="I184">
        <v>1438474704</v>
      </c>
      <c r="J184">
        <v>1435882704</v>
      </c>
      <c r="K184" t="b">
        <v>0</v>
      </c>
      <c r="L184">
        <v>0</v>
      </c>
      <c r="M184" t="b">
        <v>0</v>
      </c>
      <c r="N184" t="s">
        <v>8272</v>
      </c>
      <c r="O184" s="20">
        <f>E184/D184</f>
        <v>0</v>
      </c>
      <c r="P184" s="6">
        <f>L184/COUNT(L184:L4297)</f>
        <v>0</v>
      </c>
      <c r="Q184" t="str">
        <f t="shared" si="4"/>
        <v>technology</v>
      </c>
      <c r="R184" t="str">
        <f t="shared" si="5"/>
        <v>web</v>
      </c>
      <c r="S184" s="11">
        <f>(((J184/60)/60)/24)+DATE(1970,1,1)</f>
        <v>42188.012777777782</v>
      </c>
      <c r="T184" s="11">
        <f>(((I184/60)/60)/24)+DATE(1970,1,1)</f>
        <v>42218.012777777782</v>
      </c>
    </row>
    <row r="185" spans="1:20" ht="43.2" hidden="1" x14ac:dyDescent="0.3">
      <c r="A185">
        <v>582</v>
      </c>
      <c r="B185" s="3" t="s">
        <v>583</v>
      </c>
      <c r="C185" s="3" t="s">
        <v>4692</v>
      </c>
      <c r="D185">
        <v>100000</v>
      </c>
      <c r="E185">
        <v>0</v>
      </c>
      <c r="F185" t="s">
        <v>8221</v>
      </c>
      <c r="G185" t="s">
        <v>8224</v>
      </c>
      <c r="H185" t="s">
        <v>8246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t="s">
        <v>8272</v>
      </c>
      <c r="O185" s="20">
        <f>E185/D185</f>
        <v>0</v>
      </c>
      <c r="P185" s="6">
        <f>L185/COUNT(L185:L4298)</f>
        <v>0</v>
      </c>
      <c r="Q185" t="str">
        <f t="shared" si="4"/>
        <v>technology</v>
      </c>
      <c r="R185" t="str">
        <f t="shared" si="5"/>
        <v>web</v>
      </c>
      <c r="S185" s="11">
        <f>(((J185/60)/60)/24)+DATE(1970,1,1)</f>
        <v>42055.739803240736</v>
      </c>
      <c r="T185" s="11">
        <f>(((I185/60)/60)/24)+DATE(1970,1,1)</f>
        <v>42078.75</v>
      </c>
    </row>
    <row r="186" spans="1:20" ht="43.2" hidden="1" x14ac:dyDescent="0.3">
      <c r="A186">
        <v>585</v>
      </c>
      <c r="B186" s="3" t="s">
        <v>586</v>
      </c>
      <c r="C186" s="3" t="s">
        <v>4695</v>
      </c>
      <c r="D186">
        <v>9000</v>
      </c>
      <c r="E186">
        <v>0</v>
      </c>
      <c r="F186" t="s">
        <v>8221</v>
      </c>
      <c r="G186" t="s">
        <v>8225</v>
      </c>
      <c r="H186" t="s">
        <v>8247</v>
      </c>
      <c r="I186">
        <v>1448928000</v>
      </c>
      <c r="J186">
        <v>1444123377</v>
      </c>
      <c r="K186" t="b">
        <v>0</v>
      </c>
      <c r="L186">
        <v>0</v>
      </c>
      <c r="M186" t="b">
        <v>0</v>
      </c>
      <c r="N186" t="s">
        <v>8272</v>
      </c>
      <c r="O186" s="20">
        <f>E186/D186</f>
        <v>0</v>
      </c>
      <c r="P186" s="6">
        <f>L186/COUNT(L186:L4299)</f>
        <v>0</v>
      </c>
      <c r="Q186" t="str">
        <f t="shared" si="4"/>
        <v>technology</v>
      </c>
      <c r="R186" t="str">
        <f t="shared" si="5"/>
        <v>web</v>
      </c>
      <c r="S186" s="11">
        <f>(((J186/60)/60)/24)+DATE(1970,1,1)</f>
        <v>42283.3909375</v>
      </c>
      <c r="T186" s="11">
        <f>(((I186/60)/60)/24)+DATE(1970,1,1)</f>
        <v>42339</v>
      </c>
    </row>
    <row r="187" spans="1:20" ht="57.6" hidden="1" x14ac:dyDescent="0.3">
      <c r="A187">
        <v>686</v>
      </c>
      <c r="B187" s="3" t="s">
        <v>687</v>
      </c>
      <c r="C187" s="3" t="s">
        <v>4796</v>
      </c>
      <c r="D187">
        <v>500000</v>
      </c>
      <c r="E187">
        <v>0</v>
      </c>
      <c r="F187" t="s">
        <v>8221</v>
      </c>
      <c r="G187" t="s">
        <v>8237</v>
      </c>
      <c r="H187" t="s">
        <v>8249</v>
      </c>
      <c r="I187">
        <v>1438618170</v>
      </c>
      <c r="J187">
        <v>1436026170</v>
      </c>
      <c r="K187" t="b">
        <v>0</v>
      </c>
      <c r="L187">
        <v>0</v>
      </c>
      <c r="M187" t="b">
        <v>0</v>
      </c>
      <c r="N187" t="s">
        <v>8273</v>
      </c>
      <c r="O187" s="20">
        <f>E187/D187</f>
        <v>0</v>
      </c>
      <c r="P187" s="6">
        <f>L187/COUNT(L187:L4300)</f>
        <v>0</v>
      </c>
      <c r="Q187" t="str">
        <f t="shared" si="4"/>
        <v>technology</v>
      </c>
      <c r="R187" t="str">
        <f t="shared" si="5"/>
        <v>wearables</v>
      </c>
      <c r="S187" s="11">
        <f>(((J187/60)/60)/24)+DATE(1970,1,1)</f>
        <v>42189.673263888893</v>
      </c>
      <c r="T187" s="11">
        <f>(((I187/60)/60)/24)+DATE(1970,1,1)</f>
        <v>42219.673263888893</v>
      </c>
    </row>
    <row r="188" spans="1:20" ht="43.2" hidden="1" x14ac:dyDescent="0.3">
      <c r="A188">
        <v>706</v>
      </c>
      <c r="B188" s="3" t="s">
        <v>707</v>
      </c>
      <c r="C188" s="3" t="s">
        <v>4816</v>
      </c>
      <c r="D188">
        <v>100000</v>
      </c>
      <c r="E188">
        <v>0</v>
      </c>
      <c r="F188" t="s">
        <v>8221</v>
      </c>
      <c r="G188" t="s">
        <v>8227</v>
      </c>
      <c r="H188" t="s">
        <v>8249</v>
      </c>
      <c r="I188">
        <v>1481740740</v>
      </c>
      <c r="J188">
        <v>1478130783</v>
      </c>
      <c r="K188" t="b">
        <v>0</v>
      </c>
      <c r="L188">
        <v>0</v>
      </c>
      <c r="M188" t="b">
        <v>0</v>
      </c>
      <c r="N188" t="s">
        <v>8273</v>
      </c>
      <c r="O188" s="20">
        <f>E188/D188</f>
        <v>0</v>
      </c>
      <c r="P188" s="6">
        <f>L188/COUNT(L188:L4301)</f>
        <v>0</v>
      </c>
      <c r="Q188" t="str">
        <f t="shared" si="4"/>
        <v>technology</v>
      </c>
      <c r="R188" t="str">
        <f t="shared" si="5"/>
        <v>wearables</v>
      </c>
      <c r="S188" s="11">
        <f>(((J188/60)/60)/24)+DATE(1970,1,1)</f>
        <v>42676.995173611111</v>
      </c>
      <c r="T188" s="11">
        <f>(((I188/60)/60)/24)+DATE(1970,1,1)</f>
        <v>42718.777083333334</v>
      </c>
    </row>
    <row r="189" spans="1:20" ht="28.8" hidden="1" x14ac:dyDescent="0.3">
      <c r="A189">
        <v>710</v>
      </c>
      <c r="B189" s="3" t="s">
        <v>711</v>
      </c>
      <c r="C189" s="3" t="s">
        <v>4820</v>
      </c>
      <c r="D189">
        <v>1200</v>
      </c>
      <c r="E189">
        <v>0</v>
      </c>
      <c r="F189" t="s">
        <v>8221</v>
      </c>
      <c r="G189" t="s">
        <v>8229</v>
      </c>
      <c r="H189" t="s">
        <v>8251</v>
      </c>
      <c r="I189">
        <v>1408495440</v>
      </c>
      <c r="J189">
        <v>1405640302</v>
      </c>
      <c r="K189" t="b">
        <v>0</v>
      </c>
      <c r="L189">
        <v>0</v>
      </c>
      <c r="M189" t="b">
        <v>0</v>
      </c>
      <c r="N189" t="s">
        <v>8273</v>
      </c>
      <c r="O189" s="20">
        <f>E189/D189</f>
        <v>0</v>
      </c>
      <c r="P189" s="6">
        <f>L189/COUNT(L189:L4302)</f>
        <v>0</v>
      </c>
      <c r="Q189" t="str">
        <f t="shared" si="4"/>
        <v>technology</v>
      </c>
      <c r="R189" t="str">
        <f t="shared" si="5"/>
        <v>wearables</v>
      </c>
      <c r="S189" s="11">
        <f>(((J189/60)/60)/24)+DATE(1970,1,1)</f>
        <v>41837.984976851854</v>
      </c>
      <c r="T189" s="11">
        <f>(((I189/60)/60)/24)+DATE(1970,1,1)</f>
        <v>41871.030555555553</v>
      </c>
    </row>
    <row r="190" spans="1:20" ht="43.2" hidden="1" x14ac:dyDescent="0.3">
      <c r="A190">
        <v>760</v>
      </c>
      <c r="B190" s="3" t="s">
        <v>761</v>
      </c>
      <c r="C190" s="3" t="s">
        <v>4870</v>
      </c>
      <c r="D190">
        <v>2200</v>
      </c>
      <c r="E190">
        <v>0</v>
      </c>
      <c r="F190" t="s">
        <v>8221</v>
      </c>
      <c r="G190" t="s">
        <v>8224</v>
      </c>
      <c r="H190" t="s">
        <v>8246</v>
      </c>
      <c r="I190">
        <v>1480188013</v>
      </c>
      <c r="J190">
        <v>1477592413</v>
      </c>
      <c r="K190" t="b">
        <v>0</v>
      </c>
      <c r="L190">
        <v>0</v>
      </c>
      <c r="M190" t="b">
        <v>0</v>
      </c>
      <c r="N190" t="s">
        <v>8275</v>
      </c>
      <c r="O190" s="20">
        <f>E190/D190</f>
        <v>0</v>
      </c>
      <c r="P190" s="6">
        <f>L190/COUNT(L190:L4303)</f>
        <v>0</v>
      </c>
      <c r="Q190" t="str">
        <f t="shared" si="4"/>
        <v>publishing</v>
      </c>
      <c r="R190" t="str">
        <f t="shared" si="5"/>
        <v>fiction</v>
      </c>
      <c r="S190" s="11">
        <f>(((J190/60)/60)/24)+DATE(1970,1,1)</f>
        <v>42670.764039351852</v>
      </c>
      <c r="T190" s="11">
        <f>(((I190/60)/60)/24)+DATE(1970,1,1)</f>
        <v>42700.805706018517</v>
      </c>
    </row>
    <row r="191" spans="1:20" ht="43.2" hidden="1" x14ac:dyDescent="0.3">
      <c r="A191">
        <v>762</v>
      </c>
      <c r="B191" s="3" t="s">
        <v>763</v>
      </c>
      <c r="C191" s="3" t="s">
        <v>4872</v>
      </c>
      <c r="D191">
        <v>3500</v>
      </c>
      <c r="E191">
        <v>0</v>
      </c>
      <c r="F191" t="s">
        <v>8221</v>
      </c>
      <c r="G191" t="s">
        <v>8238</v>
      </c>
      <c r="H191" t="s">
        <v>8256</v>
      </c>
      <c r="I191">
        <v>1480831200</v>
      </c>
      <c r="J191">
        <v>1479328570</v>
      </c>
      <c r="K191" t="b">
        <v>0</v>
      </c>
      <c r="L191">
        <v>0</v>
      </c>
      <c r="M191" t="b">
        <v>0</v>
      </c>
      <c r="N191" t="s">
        <v>8275</v>
      </c>
      <c r="O191" s="20">
        <f>E191/D191</f>
        <v>0</v>
      </c>
      <c r="P191" s="6">
        <f>L191/COUNT(L191:L4304)</f>
        <v>0</v>
      </c>
      <c r="Q191" t="str">
        <f t="shared" si="4"/>
        <v>publishing</v>
      </c>
      <c r="R191" t="str">
        <f t="shared" si="5"/>
        <v>fiction</v>
      </c>
      <c r="S191" s="11">
        <f>(((J191/60)/60)/24)+DATE(1970,1,1)</f>
        <v>42690.858449074076</v>
      </c>
      <c r="T191" s="11">
        <f>(((I191/60)/60)/24)+DATE(1970,1,1)</f>
        <v>42708.25</v>
      </c>
    </row>
    <row r="192" spans="1:20" ht="43.2" hidden="1" x14ac:dyDescent="0.3">
      <c r="A192">
        <v>764</v>
      </c>
      <c r="B192" s="3" t="s">
        <v>765</v>
      </c>
      <c r="C192" s="3" t="s">
        <v>4874</v>
      </c>
      <c r="D192">
        <v>5000</v>
      </c>
      <c r="E192">
        <v>0</v>
      </c>
      <c r="F192" t="s">
        <v>8221</v>
      </c>
      <c r="G192" t="s">
        <v>8224</v>
      </c>
      <c r="H192" t="s">
        <v>8246</v>
      </c>
      <c r="I192">
        <v>1441858161</v>
      </c>
      <c r="J192">
        <v>1439266161</v>
      </c>
      <c r="K192" t="b">
        <v>0</v>
      </c>
      <c r="L192">
        <v>0</v>
      </c>
      <c r="M192" t="b">
        <v>0</v>
      </c>
      <c r="N192" t="s">
        <v>8275</v>
      </c>
      <c r="O192" s="20">
        <f>E192/D192</f>
        <v>0</v>
      </c>
      <c r="P192" s="6">
        <f>L192/COUNT(L192:L4305)</f>
        <v>0</v>
      </c>
      <c r="Q192" t="str">
        <f t="shared" si="4"/>
        <v>publishing</v>
      </c>
      <c r="R192" t="str">
        <f t="shared" si="5"/>
        <v>fiction</v>
      </c>
      <c r="S192" s="11">
        <f>(((J192/60)/60)/24)+DATE(1970,1,1)</f>
        <v>42227.173159722224</v>
      </c>
      <c r="T192" s="11">
        <f>(((I192/60)/60)/24)+DATE(1970,1,1)</f>
        <v>42257.173159722224</v>
      </c>
    </row>
    <row r="193" spans="1:20" ht="43.2" hidden="1" x14ac:dyDescent="0.3">
      <c r="A193">
        <v>766</v>
      </c>
      <c r="B193" s="3" t="s">
        <v>767</v>
      </c>
      <c r="C193" s="3" t="s">
        <v>4876</v>
      </c>
      <c r="D193">
        <v>4000</v>
      </c>
      <c r="E193">
        <v>0</v>
      </c>
      <c r="F193" t="s">
        <v>8221</v>
      </c>
      <c r="G193" t="s">
        <v>8229</v>
      </c>
      <c r="H193" t="s">
        <v>8251</v>
      </c>
      <c r="I193">
        <v>1424112483</v>
      </c>
      <c r="J193">
        <v>1421520483</v>
      </c>
      <c r="K193" t="b">
        <v>0</v>
      </c>
      <c r="L193">
        <v>0</v>
      </c>
      <c r="M193" t="b">
        <v>0</v>
      </c>
      <c r="N193" t="s">
        <v>8275</v>
      </c>
      <c r="O193" s="20">
        <f>E193/D193</f>
        <v>0</v>
      </c>
      <c r="P193" s="6">
        <f>L193/COUNT(L193:L4306)</f>
        <v>0</v>
      </c>
      <c r="Q193" t="str">
        <f t="shared" si="4"/>
        <v>publishing</v>
      </c>
      <c r="R193" t="str">
        <f t="shared" si="5"/>
        <v>fiction</v>
      </c>
      <c r="S193" s="11">
        <f>(((J193/60)/60)/24)+DATE(1970,1,1)</f>
        <v>42021.783368055556</v>
      </c>
      <c r="T193" s="11">
        <f>(((I193/60)/60)/24)+DATE(1970,1,1)</f>
        <v>42051.783368055556</v>
      </c>
    </row>
    <row r="194" spans="1:20" ht="43.2" hidden="1" x14ac:dyDescent="0.3">
      <c r="A194">
        <v>768</v>
      </c>
      <c r="B194" s="3" t="s">
        <v>769</v>
      </c>
      <c r="C194" s="3" t="s">
        <v>4878</v>
      </c>
      <c r="D194">
        <v>2500</v>
      </c>
      <c r="E194">
        <v>0</v>
      </c>
      <c r="F194" t="s">
        <v>8221</v>
      </c>
      <c r="G194" t="s">
        <v>8224</v>
      </c>
      <c r="H194" t="s">
        <v>8246</v>
      </c>
      <c r="I194">
        <v>1387169890</v>
      </c>
      <c r="J194">
        <v>1384577890</v>
      </c>
      <c r="K194" t="b">
        <v>0</v>
      </c>
      <c r="L194">
        <v>0</v>
      </c>
      <c r="M194" t="b">
        <v>0</v>
      </c>
      <c r="N194" t="s">
        <v>8275</v>
      </c>
      <c r="O194" s="20">
        <f>E194/D194</f>
        <v>0</v>
      </c>
      <c r="P194" s="6">
        <f>L194/COUNT(L194:L4307)</f>
        <v>0</v>
      </c>
      <c r="Q194" t="str">
        <f t="shared" ref="Q194:Q257" si="6">LEFT(N194,FIND("/",N194)-1)</f>
        <v>publishing</v>
      </c>
      <c r="R194" t="str">
        <f t="shared" ref="R194:R257" si="7">RIGHT(N194,LEN(N194)-FIND("/",N194))</f>
        <v>fiction</v>
      </c>
      <c r="S194" s="11">
        <f>(((J194/60)/60)/24)+DATE(1970,1,1)</f>
        <v>41594.207060185188</v>
      </c>
      <c r="T194" s="11">
        <f>(((I194/60)/60)/24)+DATE(1970,1,1)</f>
        <v>41624.207060185188</v>
      </c>
    </row>
    <row r="195" spans="1:20" ht="43.2" hidden="1" x14ac:dyDescent="0.3">
      <c r="A195">
        <v>770</v>
      </c>
      <c r="B195" s="3" t="s">
        <v>771</v>
      </c>
      <c r="C195" s="3" t="s">
        <v>4880</v>
      </c>
      <c r="D195">
        <v>17500</v>
      </c>
      <c r="E195">
        <v>0</v>
      </c>
      <c r="F195" t="s">
        <v>8221</v>
      </c>
      <c r="G195" t="s">
        <v>8224</v>
      </c>
      <c r="H195" t="s">
        <v>8246</v>
      </c>
      <c r="I195">
        <v>1361750369</v>
      </c>
      <c r="J195">
        <v>1358294369</v>
      </c>
      <c r="K195" t="b">
        <v>0</v>
      </c>
      <c r="L195">
        <v>0</v>
      </c>
      <c r="M195" t="b">
        <v>0</v>
      </c>
      <c r="N195" t="s">
        <v>8275</v>
      </c>
      <c r="O195" s="20">
        <f>E195/D195</f>
        <v>0</v>
      </c>
      <c r="P195" s="6">
        <f>L195/COUNT(L195:L4308)</f>
        <v>0</v>
      </c>
      <c r="Q195" t="str">
        <f t="shared" si="6"/>
        <v>publishing</v>
      </c>
      <c r="R195" t="str">
        <f t="shared" si="7"/>
        <v>fiction</v>
      </c>
      <c r="S195" s="11">
        <f>(((J195/60)/60)/24)+DATE(1970,1,1)</f>
        <v>41289.999641203707</v>
      </c>
      <c r="T195" s="11">
        <f>(((I195/60)/60)/24)+DATE(1970,1,1)</f>
        <v>41329.999641203707</v>
      </c>
    </row>
    <row r="196" spans="1:20" ht="43.2" hidden="1" x14ac:dyDescent="0.3">
      <c r="A196">
        <v>875</v>
      </c>
      <c r="B196" s="3" t="s">
        <v>876</v>
      </c>
      <c r="C196" s="3" t="s">
        <v>4985</v>
      </c>
      <c r="D196">
        <v>5000</v>
      </c>
      <c r="E196">
        <v>0</v>
      </c>
      <c r="F196" t="s">
        <v>8221</v>
      </c>
      <c r="G196" t="s">
        <v>8224</v>
      </c>
      <c r="H196" t="s">
        <v>8246</v>
      </c>
      <c r="I196">
        <v>1442856131</v>
      </c>
      <c r="J196">
        <v>1441128131</v>
      </c>
      <c r="K196" t="b">
        <v>0</v>
      </c>
      <c r="L196">
        <v>0</v>
      </c>
      <c r="M196" t="b">
        <v>0</v>
      </c>
      <c r="N196" t="s">
        <v>8278</v>
      </c>
      <c r="O196" s="20">
        <f>E196/D196</f>
        <v>0</v>
      </c>
      <c r="P196" s="6">
        <f>L196/COUNT(L196:L4309)</f>
        <v>0</v>
      </c>
      <c r="Q196" t="str">
        <f t="shared" si="6"/>
        <v>music</v>
      </c>
      <c r="R196" t="str">
        <f t="shared" si="7"/>
        <v>jazz</v>
      </c>
      <c r="S196" s="11">
        <f>(((J196/60)/60)/24)+DATE(1970,1,1)</f>
        <v>42248.723738425921</v>
      </c>
      <c r="T196" s="11">
        <f>(((I196/60)/60)/24)+DATE(1970,1,1)</f>
        <v>42268.723738425921</v>
      </c>
    </row>
    <row r="197" spans="1:20" ht="43.2" hidden="1" x14ac:dyDescent="0.3">
      <c r="A197">
        <v>887</v>
      </c>
      <c r="B197" s="3" t="s">
        <v>888</v>
      </c>
      <c r="C197" s="3" t="s">
        <v>4997</v>
      </c>
      <c r="D197">
        <v>1000</v>
      </c>
      <c r="E197">
        <v>0</v>
      </c>
      <c r="F197" t="s">
        <v>8221</v>
      </c>
      <c r="G197" t="s">
        <v>8224</v>
      </c>
      <c r="H197" t="s">
        <v>8246</v>
      </c>
      <c r="I197">
        <v>1338159655</v>
      </c>
      <c r="J197">
        <v>1335567655</v>
      </c>
      <c r="K197" t="b">
        <v>0</v>
      </c>
      <c r="L197">
        <v>0</v>
      </c>
      <c r="M197" t="b">
        <v>0</v>
      </c>
      <c r="N197" t="s">
        <v>8279</v>
      </c>
      <c r="O197" s="20">
        <f>E197/D197</f>
        <v>0</v>
      </c>
      <c r="P197" s="6">
        <f>L197/COUNT(L197:L4310)</f>
        <v>0</v>
      </c>
      <c r="Q197" t="str">
        <f t="shared" si="6"/>
        <v>music</v>
      </c>
      <c r="R197" t="str">
        <f t="shared" si="7"/>
        <v>indie rock</v>
      </c>
      <c r="S197" s="11">
        <f>(((J197/60)/60)/24)+DATE(1970,1,1)</f>
        <v>41026.958969907406</v>
      </c>
      <c r="T197" s="11">
        <f>(((I197/60)/60)/24)+DATE(1970,1,1)</f>
        <v>41056.958969907406</v>
      </c>
    </row>
    <row r="198" spans="1:20" ht="43.2" hidden="1" x14ac:dyDescent="0.3">
      <c r="A198">
        <v>897</v>
      </c>
      <c r="B198" s="3" t="s">
        <v>898</v>
      </c>
      <c r="C198" s="3" t="s">
        <v>5007</v>
      </c>
      <c r="D198">
        <v>3000</v>
      </c>
      <c r="E198">
        <v>0</v>
      </c>
      <c r="F198" t="s">
        <v>8221</v>
      </c>
      <c r="G198" t="s">
        <v>8224</v>
      </c>
      <c r="H198" t="s">
        <v>8246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8279</v>
      </c>
      <c r="O198" s="20">
        <f>E198/D198</f>
        <v>0</v>
      </c>
      <c r="P198" s="6">
        <f>L198/COUNT(L198:L4311)</f>
        <v>0</v>
      </c>
      <c r="Q198" t="str">
        <f t="shared" si="6"/>
        <v>music</v>
      </c>
      <c r="R198" t="str">
        <f t="shared" si="7"/>
        <v>indie rock</v>
      </c>
      <c r="S198" s="11">
        <f>(((J198/60)/60)/24)+DATE(1970,1,1)</f>
        <v>41211.688750000001</v>
      </c>
      <c r="T198" s="11">
        <f>(((I198/60)/60)/24)+DATE(1970,1,1)</f>
        <v>41241.730416666665</v>
      </c>
    </row>
    <row r="199" spans="1:20" ht="57.6" hidden="1" x14ac:dyDescent="0.3">
      <c r="A199">
        <v>901</v>
      </c>
      <c r="B199" s="3" t="s">
        <v>902</v>
      </c>
      <c r="C199" s="3" t="s">
        <v>5011</v>
      </c>
      <c r="D199">
        <v>6500</v>
      </c>
      <c r="E199">
        <v>0</v>
      </c>
      <c r="F199" t="s">
        <v>8221</v>
      </c>
      <c r="G199" t="s">
        <v>8224</v>
      </c>
      <c r="H199" t="s">
        <v>8246</v>
      </c>
      <c r="I199">
        <v>1276024260</v>
      </c>
      <c r="J199">
        <v>1272050914</v>
      </c>
      <c r="K199" t="b">
        <v>0</v>
      </c>
      <c r="L199">
        <v>0</v>
      </c>
      <c r="M199" t="b">
        <v>0</v>
      </c>
      <c r="N199" t="s">
        <v>8278</v>
      </c>
      <c r="O199" s="20">
        <f>E199/D199</f>
        <v>0</v>
      </c>
      <c r="P199" s="6">
        <f>L199/COUNT(L199:L4312)</f>
        <v>0</v>
      </c>
      <c r="Q199" t="str">
        <f t="shared" si="6"/>
        <v>music</v>
      </c>
      <c r="R199" t="str">
        <f t="shared" si="7"/>
        <v>jazz</v>
      </c>
      <c r="S199" s="11">
        <f>(((J199/60)/60)/24)+DATE(1970,1,1)</f>
        <v>40291.81150462963</v>
      </c>
      <c r="T199" s="11">
        <f>(((I199/60)/60)/24)+DATE(1970,1,1)</f>
        <v>40337.799305555556</v>
      </c>
    </row>
    <row r="200" spans="1:20" ht="28.8" hidden="1" x14ac:dyDescent="0.3">
      <c r="A200">
        <v>906</v>
      </c>
      <c r="B200" s="3" t="s">
        <v>907</v>
      </c>
      <c r="C200" s="3" t="s">
        <v>5016</v>
      </c>
      <c r="D200">
        <v>15000</v>
      </c>
      <c r="E200">
        <v>0</v>
      </c>
      <c r="F200" t="s">
        <v>8221</v>
      </c>
      <c r="G200" t="s">
        <v>8224</v>
      </c>
      <c r="H200" t="s">
        <v>8246</v>
      </c>
      <c r="I200">
        <v>1394681590</v>
      </c>
      <c r="J200">
        <v>1392093190</v>
      </c>
      <c r="K200" t="b">
        <v>0</v>
      </c>
      <c r="L200">
        <v>0</v>
      </c>
      <c r="M200" t="b">
        <v>0</v>
      </c>
      <c r="N200" t="s">
        <v>8278</v>
      </c>
      <c r="O200" s="20">
        <f>E200/D200</f>
        <v>0</v>
      </c>
      <c r="P200" s="6">
        <f>L200/COUNT(L200:L4313)</f>
        <v>0</v>
      </c>
      <c r="Q200" t="str">
        <f t="shared" si="6"/>
        <v>music</v>
      </c>
      <c r="R200" t="str">
        <f t="shared" si="7"/>
        <v>jazz</v>
      </c>
      <c r="S200" s="11">
        <f>(((J200/60)/60)/24)+DATE(1970,1,1)</f>
        <v>41681.189699074072</v>
      </c>
      <c r="T200" s="11">
        <f>(((I200/60)/60)/24)+DATE(1970,1,1)</f>
        <v>41711.148032407407</v>
      </c>
    </row>
    <row r="201" spans="1:20" ht="28.8" hidden="1" x14ac:dyDescent="0.3">
      <c r="A201">
        <v>907</v>
      </c>
      <c r="B201" s="3" t="s">
        <v>908</v>
      </c>
      <c r="C201" s="3" t="s">
        <v>5017</v>
      </c>
      <c r="D201">
        <v>2900</v>
      </c>
      <c r="E201">
        <v>0</v>
      </c>
      <c r="F201" t="s">
        <v>8221</v>
      </c>
      <c r="G201" t="s">
        <v>8224</v>
      </c>
      <c r="H201" t="s">
        <v>8246</v>
      </c>
      <c r="I201">
        <v>1315715823</v>
      </c>
      <c r="J201">
        <v>1313123823</v>
      </c>
      <c r="K201" t="b">
        <v>0</v>
      </c>
      <c r="L201">
        <v>0</v>
      </c>
      <c r="M201" t="b">
        <v>0</v>
      </c>
      <c r="N201" t="s">
        <v>8278</v>
      </c>
      <c r="O201" s="20">
        <f>E201/D201</f>
        <v>0</v>
      </c>
      <c r="P201" s="6">
        <f>L201/COUNT(L201:L4314)</f>
        <v>0</v>
      </c>
      <c r="Q201" t="str">
        <f t="shared" si="6"/>
        <v>music</v>
      </c>
      <c r="R201" t="str">
        <f t="shared" si="7"/>
        <v>jazz</v>
      </c>
      <c r="S201" s="11">
        <f>(((J201/60)/60)/24)+DATE(1970,1,1)</f>
        <v>40767.192395833335</v>
      </c>
      <c r="T201" s="11">
        <f>(((I201/60)/60)/24)+DATE(1970,1,1)</f>
        <v>40797.192395833335</v>
      </c>
    </row>
    <row r="202" spans="1:20" ht="43.2" hidden="1" x14ac:dyDescent="0.3">
      <c r="A202">
        <v>908</v>
      </c>
      <c r="B202" s="3" t="s">
        <v>909</v>
      </c>
      <c r="C202" s="3" t="s">
        <v>5018</v>
      </c>
      <c r="D202">
        <v>2500</v>
      </c>
      <c r="E202">
        <v>0</v>
      </c>
      <c r="F202" t="s">
        <v>8221</v>
      </c>
      <c r="G202" t="s">
        <v>8224</v>
      </c>
      <c r="H202" t="s">
        <v>8246</v>
      </c>
      <c r="I202">
        <v>1280206740</v>
      </c>
      <c r="J202">
        <v>1276283655</v>
      </c>
      <c r="K202" t="b">
        <v>0</v>
      </c>
      <c r="L202">
        <v>0</v>
      </c>
      <c r="M202" t="b">
        <v>0</v>
      </c>
      <c r="N202" t="s">
        <v>8278</v>
      </c>
      <c r="O202" s="20">
        <f>E202/D202</f>
        <v>0</v>
      </c>
      <c r="P202" s="6">
        <f>L202/COUNT(L202:L4315)</f>
        <v>0</v>
      </c>
      <c r="Q202" t="str">
        <f t="shared" si="6"/>
        <v>music</v>
      </c>
      <c r="R202" t="str">
        <f t="shared" si="7"/>
        <v>jazz</v>
      </c>
      <c r="S202" s="11">
        <f>(((J202/60)/60)/24)+DATE(1970,1,1)</f>
        <v>40340.801562499997</v>
      </c>
      <c r="T202" s="11">
        <f>(((I202/60)/60)/24)+DATE(1970,1,1)</f>
        <v>40386.207638888889</v>
      </c>
    </row>
    <row r="203" spans="1:20" ht="43.2" hidden="1" x14ac:dyDescent="0.3">
      <c r="A203">
        <v>911</v>
      </c>
      <c r="B203" s="3" t="s">
        <v>912</v>
      </c>
      <c r="C203" s="3" t="s">
        <v>5021</v>
      </c>
      <c r="D203">
        <v>100000</v>
      </c>
      <c r="E203">
        <v>0</v>
      </c>
      <c r="F203" t="s">
        <v>8221</v>
      </c>
      <c r="G203" t="s">
        <v>8224</v>
      </c>
      <c r="H203" t="s">
        <v>8246</v>
      </c>
      <c r="I203">
        <v>1390522045</v>
      </c>
      <c r="J203">
        <v>1388707645</v>
      </c>
      <c r="K203" t="b">
        <v>0</v>
      </c>
      <c r="L203">
        <v>0</v>
      </c>
      <c r="M203" t="b">
        <v>0</v>
      </c>
      <c r="N203" t="s">
        <v>8278</v>
      </c>
      <c r="O203" s="20">
        <f>E203/D203</f>
        <v>0</v>
      </c>
      <c r="P203" s="6">
        <f>L203/COUNT(L203:L4316)</f>
        <v>0</v>
      </c>
      <c r="Q203" t="str">
        <f t="shared" si="6"/>
        <v>music</v>
      </c>
      <c r="R203" t="str">
        <f t="shared" si="7"/>
        <v>jazz</v>
      </c>
      <c r="S203" s="11">
        <f>(((J203/60)/60)/24)+DATE(1970,1,1)</f>
        <v>41642.005150462966</v>
      </c>
      <c r="T203" s="11">
        <f>(((I203/60)/60)/24)+DATE(1970,1,1)</f>
        <v>41663.005150462966</v>
      </c>
    </row>
    <row r="204" spans="1:20" ht="43.2" hidden="1" x14ac:dyDescent="0.3">
      <c r="A204">
        <v>914</v>
      </c>
      <c r="B204" s="3" t="s">
        <v>915</v>
      </c>
      <c r="C204" s="3" t="s">
        <v>5024</v>
      </c>
      <c r="D204">
        <v>1500</v>
      </c>
      <c r="E204">
        <v>0</v>
      </c>
      <c r="F204" t="s">
        <v>8221</v>
      </c>
      <c r="G204" t="s">
        <v>8224</v>
      </c>
      <c r="H204" t="s">
        <v>8246</v>
      </c>
      <c r="I204">
        <v>1345918747</v>
      </c>
      <c r="J204">
        <v>1343326747</v>
      </c>
      <c r="K204" t="b">
        <v>0</v>
      </c>
      <c r="L204">
        <v>0</v>
      </c>
      <c r="M204" t="b">
        <v>0</v>
      </c>
      <c r="N204" t="s">
        <v>8278</v>
      </c>
      <c r="O204" s="20">
        <f>E204/D204</f>
        <v>0</v>
      </c>
      <c r="P204" s="6">
        <f>L204/COUNT(L204:L4317)</f>
        <v>0</v>
      </c>
      <c r="Q204" t="str">
        <f t="shared" si="6"/>
        <v>music</v>
      </c>
      <c r="R204" t="str">
        <f t="shared" si="7"/>
        <v>jazz</v>
      </c>
      <c r="S204" s="11">
        <f>(((J204/60)/60)/24)+DATE(1970,1,1)</f>
        <v>41116.763275462967</v>
      </c>
      <c r="T204" s="11">
        <f>(((I204/60)/60)/24)+DATE(1970,1,1)</f>
        <v>41146.763275462967</v>
      </c>
    </row>
    <row r="205" spans="1:20" ht="43.2" hidden="1" x14ac:dyDescent="0.3">
      <c r="A205">
        <v>916</v>
      </c>
      <c r="B205" s="3" t="s">
        <v>917</v>
      </c>
      <c r="C205" s="3" t="s">
        <v>5026</v>
      </c>
      <c r="D205">
        <v>3300</v>
      </c>
      <c r="E205">
        <v>0</v>
      </c>
      <c r="F205" t="s">
        <v>8221</v>
      </c>
      <c r="G205" t="s">
        <v>8224</v>
      </c>
      <c r="H205" t="s">
        <v>8246</v>
      </c>
      <c r="I205">
        <v>1287723600</v>
      </c>
      <c r="J205">
        <v>1284409734</v>
      </c>
      <c r="K205" t="b">
        <v>0</v>
      </c>
      <c r="L205">
        <v>0</v>
      </c>
      <c r="M205" t="b">
        <v>0</v>
      </c>
      <c r="N205" t="s">
        <v>8278</v>
      </c>
      <c r="O205" s="20">
        <f>E205/D205</f>
        <v>0</v>
      </c>
      <c r="P205" s="6">
        <f>L205/COUNT(L205:L4318)</f>
        <v>0</v>
      </c>
      <c r="Q205" t="str">
        <f t="shared" si="6"/>
        <v>music</v>
      </c>
      <c r="R205" t="str">
        <f t="shared" si="7"/>
        <v>jazz</v>
      </c>
      <c r="S205" s="11">
        <f>(((J205/60)/60)/24)+DATE(1970,1,1)</f>
        <v>40434.853402777779</v>
      </c>
      <c r="T205" s="11">
        <f>(((I205/60)/60)/24)+DATE(1970,1,1)</f>
        <v>40473.208333333336</v>
      </c>
    </row>
    <row r="206" spans="1:20" ht="43.2" hidden="1" x14ac:dyDescent="0.3">
      <c r="A206">
        <v>920</v>
      </c>
      <c r="B206" s="3" t="s">
        <v>921</v>
      </c>
      <c r="C206" s="3" t="s">
        <v>5030</v>
      </c>
      <c r="D206">
        <v>5500</v>
      </c>
      <c r="E206">
        <v>0</v>
      </c>
      <c r="F206" t="s">
        <v>8221</v>
      </c>
      <c r="G206" t="s">
        <v>8224</v>
      </c>
      <c r="H206" t="s">
        <v>8246</v>
      </c>
      <c r="I206">
        <v>1384448822</v>
      </c>
      <c r="J206">
        <v>1381853222</v>
      </c>
      <c r="K206" t="b">
        <v>0</v>
      </c>
      <c r="L206">
        <v>0</v>
      </c>
      <c r="M206" t="b">
        <v>0</v>
      </c>
      <c r="N206" t="s">
        <v>8278</v>
      </c>
      <c r="O206" s="20">
        <f>E206/D206</f>
        <v>0</v>
      </c>
      <c r="P206" s="6">
        <f>L206/COUNT(L206:L4319)</f>
        <v>0</v>
      </c>
      <c r="Q206" t="str">
        <f t="shared" si="6"/>
        <v>music</v>
      </c>
      <c r="R206" t="str">
        <f t="shared" si="7"/>
        <v>jazz</v>
      </c>
      <c r="S206" s="11">
        <f>(((J206/60)/60)/24)+DATE(1970,1,1)</f>
        <v>41562.67155092593</v>
      </c>
      <c r="T206" s="11">
        <f>(((I206/60)/60)/24)+DATE(1970,1,1)</f>
        <v>41592.713217592594</v>
      </c>
    </row>
    <row r="207" spans="1:20" ht="43.2" hidden="1" x14ac:dyDescent="0.3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t="s">
        <v>8221</v>
      </c>
      <c r="G207" t="s">
        <v>8224</v>
      </c>
      <c r="H207" t="s">
        <v>8246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8278</v>
      </c>
      <c r="O207" s="20">
        <f>E207/D207</f>
        <v>0</v>
      </c>
      <c r="P207" s="6">
        <f>L207/COUNT(L207:L4320)</f>
        <v>0</v>
      </c>
      <c r="Q207" t="str">
        <f t="shared" si="6"/>
        <v>music</v>
      </c>
      <c r="R207" t="str">
        <f t="shared" si="7"/>
        <v>jazz</v>
      </c>
      <c r="S207" s="11">
        <f>(((J207/60)/60)/24)+DATE(1970,1,1)</f>
        <v>40338.02002314815</v>
      </c>
      <c r="T207" s="11">
        <f>(((I207/60)/60)/24)+DATE(1970,1,1)</f>
        <v>40367.944444444445</v>
      </c>
    </row>
    <row r="208" spans="1:20" ht="28.8" hidden="1" x14ac:dyDescent="0.3">
      <c r="A208">
        <v>927</v>
      </c>
      <c r="B208" s="3" t="s">
        <v>928</v>
      </c>
      <c r="C208" s="3" t="s">
        <v>5037</v>
      </c>
      <c r="D208">
        <v>20000</v>
      </c>
      <c r="E208">
        <v>0</v>
      </c>
      <c r="F208" t="s">
        <v>8221</v>
      </c>
      <c r="G208" t="s">
        <v>8224</v>
      </c>
      <c r="H208" t="s">
        <v>8246</v>
      </c>
      <c r="I208">
        <v>1337024695</v>
      </c>
      <c r="J208">
        <v>1334432695</v>
      </c>
      <c r="K208" t="b">
        <v>0</v>
      </c>
      <c r="L208">
        <v>0</v>
      </c>
      <c r="M208" t="b">
        <v>0</v>
      </c>
      <c r="N208" t="s">
        <v>8278</v>
      </c>
      <c r="O208" s="20">
        <f>E208/D208</f>
        <v>0</v>
      </c>
      <c r="P208" s="6">
        <f>L208/COUNT(L208:L4321)</f>
        <v>0</v>
      </c>
      <c r="Q208" t="str">
        <f t="shared" si="6"/>
        <v>music</v>
      </c>
      <c r="R208" t="str">
        <f t="shared" si="7"/>
        <v>jazz</v>
      </c>
      <c r="S208" s="11">
        <f>(((J208/60)/60)/24)+DATE(1970,1,1)</f>
        <v>41013.822858796295</v>
      </c>
      <c r="T208" s="11">
        <f>(((I208/60)/60)/24)+DATE(1970,1,1)</f>
        <v>41043.822858796295</v>
      </c>
    </row>
    <row r="209" spans="1:20" ht="43.2" hidden="1" x14ac:dyDescent="0.3">
      <c r="A209">
        <v>929</v>
      </c>
      <c r="B209" s="3" t="s">
        <v>930</v>
      </c>
      <c r="C209" s="3" t="s">
        <v>5039</v>
      </c>
      <c r="D209">
        <v>500</v>
      </c>
      <c r="E209">
        <v>0</v>
      </c>
      <c r="F209" t="s">
        <v>8221</v>
      </c>
      <c r="G209" t="s">
        <v>8224</v>
      </c>
      <c r="H209" t="s">
        <v>8246</v>
      </c>
      <c r="I209">
        <v>1333946569</v>
      </c>
      <c r="J209">
        <v>1331358169</v>
      </c>
      <c r="K209" t="b">
        <v>0</v>
      </c>
      <c r="L209">
        <v>0</v>
      </c>
      <c r="M209" t="b">
        <v>0</v>
      </c>
      <c r="N209" t="s">
        <v>8278</v>
      </c>
      <c r="O209" s="20">
        <f>E209/D209</f>
        <v>0</v>
      </c>
      <c r="P209" s="6">
        <f>L209/COUNT(L209:L4322)</f>
        <v>0</v>
      </c>
      <c r="Q209" t="str">
        <f t="shared" si="6"/>
        <v>music</v>
      </c>
      <c r="R209" t="str">
        <f t="shared" si="7"/>
        <v>jazz</v>
      </c>
      <c r="S209" s="11">
        <f>(((J209/60)/60)/24)+DATE(1970,1,1)</f>
        <v>40978.238067129627</v>
      </c>
      <c r="T209" s="11">
        <f>(((I209/60)/60)/24)+DATE(1970,1,1)</f>
        <v>41008.196400462963</v>
      </c>
    </row>
    <row r="210" spans="1:20" ht="43.2" hidden="1" x14ac:dyDescent="0.3">
      <c r="A210">
        <v>936</v>
      </c>
      <c r="B210" s="3" t="s">
        <v>937</v>
      </c>
      <c r="C210" s="3" t="s">
        <v>5046</v>
      </c>
      <c r="D210">
        <v>1400</v>
      </c>
      <c r="E210">
        <v>0</v>
      </c>
      <c r="F210" t="s">
        <v>8221</v>
      </c>
      <c r="G210" t="s">
        <v>8224</v>
      </c>
      <c r="H210" t="s">
        <v>8246</v>
      </c>
      <c r="I210">
        <v>1326916800</v>
      </c>
      <c r="J210">
        <v>1323131689</v>
      </c>
      <c r="K210" t="b">
        <v>0</v>
      </c>
      <c r="L210">
        <v>0</v>
      </c>
      <c r="M210" t="b">
        <v>0</v>
      </c>
      <c r="N210" t="s">
        <v>8278</v>
      </c>
      <c r="O210" s="20">
        <f>E210/D210</f>
        <v>0</v>
      </c>
      <c r="P210" s="6">
        <f>L210/COUNT(L210:L4323)</f>
        <v>0</v>
      </c>
      <c r="Q210" t="str">
        <f t="shared" si="6"/>
        <v>music</v>
      </c>
      <c r="R210" t="str">
        <f t="shared" si="7"/>
        <v>jazz</v>
      </c>
      <c r="S210" s="11">
        <f>(((J210/60)/60)/24)+DATE(1970,1,1)</f>
        <v>40883.024178240739</v>
      </c>
      <c r="T210" s="11">
        <f>(((I210/60)/60)/24)+DATE(1970,1,1)</f>
        <v>40926.833333333336</v>
      </c>
    </row>
    <row r="211" spans="1:20" ht="43.2" hidden="1" x14ac:dyDescent="0.3">
      <c r="A211">
        <v>947</v>
      </c>
      <c r="B211" s="3" t="s">
        <v>948</v>
      </c>
      <c r="C211" s="3" t="s">
        <v>5057</v>
      </c>
      <c r="D211">
        <v>850</v>
      </c>
      <c r="E211">
        <v>0</v>
      </c>
      <c r="F211" t="s">
        <v>8221</v>
      </c>
      <c r="G211" t="s">
        <v>8224</v>
      </c>
      <c r="H211" t="s">
        <v>8246</v>
      </c>
      <c r="I211">
        <v>1467312306</v>
      </c>
      <c r="J211">
        <v>1462128306</v>
      </c>
      <c r="K211" t="b">
        <v>0</v>
      </c>
      <c r="L211">
        <v>0</v>
      </c>
      <c r="M211" t="b">
        <v>0</v>
      </c>
      <c r="N211" t="s">
        <v>8273</v>
      </c>
      <c r="O211" s="20">
        <f>E211/D211</f>
        <v>0</v>
      </c>
      <c r="P211" s="6">
        <f>L211/COUNT(L211:L4324)</f>
        <v>0</v>
      </c>
      <c r="Q211" t="str">
        <f t="shared" si="6"/>
        <v>technology</v>
      </c>
      <c r="R211" t="str">
        <f t="shared" si="7"/>
        <v>wearables</v>
      </c>
      <c r="S211" s="11">
        <f>(((J211/60)/60)/24)+DATE(1970,1,1)</f>
        <v>42491.781319444446</v>
      </c>
      <c r="T211" s="11">
        <f>(((I211/60)/60)/24)+DATE(1970,1,1)</f>
        <v>42551.781319444446</v>
      </c>
    </row>
    <row r="212" spans="1:20" ht="43.2" hidden="1" x14ac:dyDescent="0.3">
      <c r="A212">
        <v>988</v>
      </c>
      <c r="B212" s="3" t="s">
        <v>989</v>
      </c>
      <c r="C212" s="3" t="s">
        <v>5098</v>
      </c>
      <c r="D212">
        <v>5000</v>
      </c>
      <c r="E212">
        <v>0</v>
      </c>
      <c r="F212" t="s">
        <v>8221</v>
      </c>
      <c r="G212" t="s">
        <v>8237</v>
      </c>
      <c r="H212" t="s">
        <v>8249</v>
      </c>
      <c r="I212">
        <v>1475310825</v>
      </c>
      <c r="J212">
        <v>1472718825</v>
      </c>
      <c r="K212" t="b">
        <v>0</v>
      </c>
      <c r="L212">
        <v>0</v>
      </c>
      <c r="M212" t="b">
        <v>0</v>
      </c>
      <c r="N212" t="s">
        <v>8273</v>
      </c>
      <c r="O212" s="20">
        <f>E212/D212</f>
        <v>0</v>
      </c>
      <c r="P212" s="6">
        <f>L212/COUNT(L212:L4325)</f>
        <v>0</v>
      </c>
      <c r="Q212" t="str">
        <f t="shared" si="6"/>
        <v>technology</v>
      </c>
      <c r="R212" t="str">
        <f t="shared" si="7"/>
        <v>wearables</v>
      </c>
      <c r="S212" s="11">
        <f>(((J212/60)/60)/24)+DATE(1970,1,1)</f>
        <v>42614.356770833328</v>
      </c>
      <c r="T212" s="11">
        <f>(((I212/60)/60)/24)+DATE(1970,1,1)</f>
        <v>42644.356770833328</v>
      </c>
    </row>
    <row r="213" spans="1:20" ht="43.2" hidden="1" x14ac:dyDescent="0.3">
      <c r="A213">
        <v>1071</v>
      </c>
      <c r="B213" s="3" t="s">
        <v>1072</v>
      </c>
      <c r="C213" s="3" t="s">
        <v>5181</v>
      </c>
      <c r="D213">
        <v>100</v>
      </c>
      <c r="E213">
        <v>0</v>
      </c>
      <c r="F213" t="s">
        <v>8221</v>
      </c>
      <c r="G213" t="s">
        <v>8234</v>
      </c>
      <c r="H213" t="s">
        <v>8254</v>
      </c>
      <c r="I213">
        <v>1447787093</v>
      </c>
      <c r="J213">
        <v>1445191493</v>
      </c>
      <c r="K213" t="b">
        <v>0</v>
      </c>
      <c r="L213">
        <v>0</v>
      </c>
      <c r="M213" t="b">
        <v>0</v>
      </c>
      <c r="N213" t="s">
        <v>8282</v>
      </c>
      <c r="O213" s="20">
        <f>E213/D213</f>
        <v>0</v>
      </c>
      <c r="P213" s="6">
        <f>L213/COUNT(L213:L4326)</f>
        <v>0</v>
      </c>
      <c r="Q213" t="str">
        <f t="shared" si="6"/>
        <v>games</v>
      </c>
      <c r="R213" t="str">
        <f t="shared" si="7"/>
        <v>video games</v>
      </c>
      <c r="S213" s="11">
        <f>(((J213/60)/60)/24)+DATE(1970,1,1)</f>
        <v>42295.753391203703</v>
      </c>
      <c r="T213" s="11">
        <f>(((I213/60)/60)/24)+DATE(1970,1,1)</f>
        <v>42325.795057870375</v>
      </c>
    </row>
    <row r="214" spans="1:20" hidden="1" x14ac:dyDescent="0.3">
      <c r="A214">
        <v>1084</v>
      </c>
      <c r="B214" s="3" t="s">
        <v>1085</v>
      </c>
      <c r="C214" s="3" t="s">
        <v>5194</v>
      </c>
      <c r="D214">
        <v>550</v>
      </c>
      <c r="E214">
        <v>0</v>
      </c>
      <c r="F214" t="s">
        <v>8221</v>
      </c>
      <c r="G214" t="s">
        <v>8224</v>
      </c>
      <c r="H214" t="s">
        <v>8246</v>
      </c>
      <c r="I214">
        <v>1407534804</v>
      </c>
      <c r="J214">
        <v>1404942804</v>
      </c>
      <c r="K214" t="b">
        <v>0</v>
      </c>
      <c r="L214">
        <v>0</v>
      </c>
      <c r="M214" t="b">
        <v>0</v>
      </c>
      <c r="N214" t="s">
        <v>8282</v>
      </c>
      <c r="O214" s="20">
        <f>E214/D214</f>
        <v>0</v>
      </c>
      <c r="P214" s="6">
        <f>L214/COUNT(L214:L4327)</f>
        <v>0</v>
      </c>
      <c r="Q214" t="str">
        <f t="shared" si="6"/>
        <v>games</v>
      </c>
      <c r="R214" t="str">
        <f t="shared" si="7"/>
        <v>video games</v>
      </c>
      <c r="S214" s="11">
        <f>(((J214/60)/60)/24)+DATE(1970,1,1)</f>
        <v>41829.912083333329</v>
      </c>
      <c r="T214" s="11">
        <f>(((I214/60)/60)/24)+DATE(1970,1,1)</f>
        <v>41859.912083333329</v>
      </c>
    </row>
    <row r="215" spans="1:20" ht="43.2" hidden="1" x14ac:dyDescent="0.3">
      <c r="A215">
        <v>1087</v>
      </c>
      <c r="B215" s="3" t="s">
        <v>1088</v>
      </c>
      <c r="C215" s="3" t="s">
        <v>5197</v>
      </c>
      <c r="D215">
        <v>1100</v>
      </c>
      <c r="E215">
        <v>0</v>
      </c>
      <c r="F215" t="s">
        <v>8221</v>
      </c>
      <c r="G215" t="s">
        <v>8224</v>
      </c>
      <c r="H215" t="s">
        <v>8246</v>
      </c>
      <c r="I215">
        <v>1402852087</v>
      </c>
      <c r="J215">
        <v>1400260087</v>
      </c>
      <c r="K215" t="b">
        <v>0</v>
      </c>
      <c r="L215">
        <v>0</v>
      </c>
      <c r="M215" t="b">
        <v>0</v>
      </c>
      <c r="N215" t="s">
        <v>8282</v>
      </c>
      <c r="O215" s="20">
        <f>E215/D215</f>
        <v>0</v>
      </c>
      <c r="P215" s="6">
        <f>L215/COUNT(L215:L4328)</f>
        <v>0</v>
      </c>
      <c r="Q215" t="str">
        <f t="shared" si="6"/>
        <v>games</v>
      </c>
      <c r="R215" t="str">
        <f t="shared" si="7"/>
        <v>video games</v>
      </c>
      <c r="S215" s="11">
        <f>(((J215/60)/60)/24)+DATE(1970,1,1)</f>
        <v>41775.713969907411</v>
      </c>
      <c r="T215" s="11">
        <f>(((I215/60)/60)/24)+DATE(1970,1,1)</f>
        <v>41805.713969907411</v>
      </c>
    </row>
    <row r="216" spans="1:20" ht="57.6" hidden="1" x14ac:dyDescent="0.3">
      <c r="A216">
        <v>1107</v>
      </c>
      <c r="B216" s="3" t="s">
        <v>1108</v>
      </c>
      <c r="C216" s="3" t="s">
        <v>5217</v>
      </c>
      <c r="D216">
        <v>10000</v>
      </c>
      <c r="E216">
        <v>0</v>
      </c>
      <c r="F216" t="s">
        <v>8221</v>
      </c>
      <c r="G216" t="s">
        <v>8224</v>
      </c>
      <c r="H216" t="s">
        <v>8246</v>
      </c>
      <c r="I216">
        <v>1406148024</v>
      </c>
      <c r="J216">
        <v>1403556024</v>
      </c>
      <c r="K216" t="b">
        <v>0</v>
      </c>
      <c r="L216">
        <v>0</v>
      </c>
      <c r="M216" t="b">
        <v>0</v>
      </c>
      <c r="N216" t="s">
        <v>8282</v>
      </c>
      <c r="O216" s="20">
        <f>E216/D216</f>
        <v>0</v>
      </c>
      <c r="P216" s="6">
        <f>L216/COUNT(L216:L4329)</f>
        <v>0</v>
      </c>
      <c r="Q216" t="str">
        <f t="shared" si="6"/>
        <v>games</v>
      </c>
      <c r="R216" t="str">
        <f t="shared" si="7"/>
        <v>video games</v>
      </c>
      <c r="S216" s="11">
        <f>(((J216/60)/60)/24)+DATE(1970,1,1)</f>
        <v>41813.861388888887</v>
      </c>
      <c r="T216" s="11">
        <f>(((I216/60)/60)/24)+DATE(1970,1,1)</f>
        <v>41843.861388888887</v>
      </c>
    </row>
    <row r="217" spans="1:20" ht="28.8" hidden="1" x14ac:dyDescent="0.3">
      <c r="A217">
        <v>1120</v>
      </c>
      <c r="B217" s="3" t="s">
        <v>1121</v>
      </c>
      <c r="C217" s="3" t="s">
        <v>5230</v>
      </c>
      <c r="D217">
        <v>25000</v>
      </c>
      <c r="E217">
        <v>0</v>
      </c>
      <c r="F217" t="s">
        <v>8221</v>
      </c>
      <c r="G217" t="s">
        <v>8224</v>
      </c>
      <c r="H217" t="s">
        <v>8246</v>
      </c>
      <c r="I217">
        <v>1319835400</v>
      </c>
      <c r="J217">
        <v>1315947400</v>
      </c>
      <c r="K217" t="b">
        <v>0</v>
      </c>
      <c r="L217">
        <v>0</v>
      </c>
      <c r="M217" t="b">
        <v>0</v>
      </c>
      <c r="N217" t="s">
        <v>8282</v>
      </c>
      <c r="O217" s="20">
        <f>E217/D217</f>
        <v>0</v>
      </c>
      <c r="P217" s="6">
        <f>L217/COUNT(L217:L4330)</f>
        <v>0</v>
      </c>
      <c r="Q217" t="str">
        <f t="shared" si="6"/>
        <v>games</v>
      </c>
      <c r="R217" t="str">
        <f t="shared" si="7"/>
        <v>video games</v>
      </c>
      <c r="S217" s="11">
        <f>(((J217/60)/60)/24)+DATE(1970,1,1)</f>
        <v>40799.872685185182</v>
      </c>
      <c r="T217" s="11">
        <f>(((I217/60)/60)/24)+DATE(1970,1,1)</f>
        <v>40844.872685185182</v>
      </c>
    </row>
    <row r="218" spans="1:20" ht="43.2" hidden="1" x14ac:dyDescent="0.3">
      <c r="A218">
        <v>1122</v>
      </c>
      <c r="B218" s="3" t="s">
        <v>1123</v>
      </c>
      <c r="C218" s="3" t="s">
        <v>5232</v>
      </c>
      <c r="D218">
        <v>3200</v>
      </c>
      <c r="E218">
        <v>0</v>
      </c>
      <c r="F218" t="s">
        <v>8221</v>
      </c>
      <c r="G218" t="s">
        <v>8225</v>
      </c>
      <c r="H218" t="s">
        <v>8247</v>
      </c>
      <c r="I218">
        <v>1369932825</v>
      </c>
      <c r="J218">
        <v>1368723225</v>
      </c>
      <c r="K218" t="b">
        <v>0</v>
      </c>
      <c r="L218">
        <v>0</v>
      </c>
      <c r="M218" t="b">
        <v>0</v>
      </c>
      <c r="N218" t="s">
        <v>8282</v>
      </c>
      <c r="O218" s="20">
        <f>E218/D218</f>
        <v>0</v>
      </c>
      <c r="P218" s="6">
        <f>L218/COUNT(L218:L4331)</f>
        <v>0</v>
      </c>
      <c r="Q218" t="str">
        <f t="shared" si="6"/>
        <v>games</v>
      </c>
      <c r="R218" t="str">
        <f t="shared" si="7"/>
        <v>video games</v>
      </c>
      <c r="S218" s="11">
        <f>(((J218/60)/60)/24)+DATE(1970,1,1)</f>
        <v>41410.703993055555</v>
      </c>
      <c r="T218" s="11">
        <f>(((I218/60)/60)/24)+DATE(1970,1,1)</f>
        <v>41424.703993055555</v>
      </c>
    </row>
    <row r="219" spans="1:20" ht="43.2" hidden="1" x14ac:dyDescent="0.3">
      <c r="A219">
        <v>1125</v>
      </c>
      <c r="B219" s="3" t="s">
        <v>1126</v>
      </c>
      <c r="C219" s="3" t="s">
        <v>5235</v>
      </c>
      <c r="D219">
        <v>3000</v>
      </c>
      <c r="E219">
        <v>0</v>
      </c>
      <c r="F219" t="s">
        <v>8221</v>
      </c>
      <c r="G219" t="s">
        <v>8225</v>
      </c>
      <c r="H219" t="s">
        <v>8247</v>
      </c>
      <c r="I219">
        <v>1443193130</v>
      </c>
      <c r="J219">
        <v>1438009130</v>
      </c>
      <c r="K219" t="b">
        <v>0</v>
      </c>
      <c r="L219">
        <v>0</v>
      </c>
      <c r="M219" t="b">
        <v>0</v>
      </c>
      <c r="N219" t="s">
        <v>8283</v>
      </c>
      <c r="O219" s="20">
        <f>E219/D219</f>
        <v>0</v>
      </c>
      <c r="P219" s="6">
        <f>L219/COUNT(L219:L4332)</f>
        <v>0</v>
      </c>
      <c r="Q219" t="str">
        <f t="shared" si="6"/>
        <v>games</v>
      </c>
      <c r="R219" t="str">
        <f t="shared" si="7"/>
        <v>mobile games</v>
      </c>
      <c r="S219" s="11">
        <f>(((J219/60)/60)/24)+DATE(1970,1,1)</f>
        <v>42212.624189814815</v>
      </c>
      <c r="T219" s="11">
        <f>(((I219/60)/60)/24)+DATE(1970,1,1)</f>
        <v>42272.624189814815</v>
      </c>
    </row>
    <row r="220" spans="1:20" ht="43.2" hidden="1" x14ac:dyDescent="0.3">
      <c r="A220">
        <v>1131</v>
      </c>
      <c r="B220" s="3" t="s">
        <v>1132</v>
      </c>
      <c r="C220" s="3" t="s">
        <v>5241</v>
      </c>
      <c r="D220">
        <v>40000</v>
      </c>
      <c r="E220">
        <v>0</v>
      </c>
      <c r="F220" t="s">
        <v>8221</v>
      </c>
      <c r="G220" t="s">
        <v>8226</v>
      </c>
      <c r="H220" t="s">
        <v>8248</v>
      </c>
      <c r="I220">
        <v>1450993668</v>
      </c>
      <c r="J220">
        <v>1448401668</v>
      </c>
      <c r="K220" t="b">
        <v>0</v>
      </c>
      <c r="L220">
        <v>0</v>
      </c>
      <c r="M220" t="b">
        <v>0</v>
      </c>
      <c r="N220" t="s">
        <v>8283</v>
      </c>
      <c r="O220" s="20">
        <f>E220/D220</f>
        <v>0</v>
      </c>
      <c r="P220" s="6">
        <f>L220/COUNT(L220:L4333)</f>
        <v>0</v>
      </c>
      <c r="Q220" t="str">
        <f t="shared" si="6"/>
        <v>games</v>
      </c>
      <c r="R220" t="str">
        <f t="shared" si="7"/>
        <v>mobile games</v>
      </c>
      <c r="S220" s="11">
        <f>(((J220/60)/60)/24)+DATE(1970,1,1)</f>
        <v>42332.908194444448</v>
      </c>
      <c r="T220" s="11">
        <f>(((I220/60)/60)/24)+DATE(1970,1,1)</f>
        <v>42362.908194444448</v>
      </c>
    </row>
    <row r="221" spans="1:20" ht="43.2" hidden="1" x14ac:dyDescent="0.3">
      <c r="A221">
        <v>1140</v>
      </c>
      <c r="B221" s="3" t="s">
        <v>1141</v>
      </c>
      <c r="C221" s="3" t="s">
        <v>5250</v>
      </c>
      <c r="D221">
        <v>5000</v>
      </c>
      <c r="E221">
        <v>0</v>
      </c>
      <c r="F221" t="s">
        <v>8221</v>
      </c>
      <c r="G221" t="s">
        <v>8225</v>
      </c>
      <c r="H221" t="s">
        <v>8247</v>
      </c>
      <c r="I221">
        <v>1438859121</v>
      </c>
      <c r="J221">
        <v>1436267121</v>
      </c>
      <c r="K221" t="b">
        <v>0</v>
      </c>
      <c r="L221">
        <v>0</v>
      </c>
      <c r="M221" t="b">
        <v>0</v>
      </c>
      <c r="N221" t="s">
        <v>8283</v>
      </c>
      <c r="O221" s="20">
        <f>E221/D221</f>
        <v>0</v>
      </c>
      <c r="P221" s="6">
        <f>L221/COUNT(L221:L4334)</f>
        <v>0</v>
      </c>
      <c r="Q221" t="str">
        <f t="shared" si="6"/>
        <v>games</v>
      </c>
      <c r="R221" t="str">
        <f t="shared" si="7"/>
        <v>mobile games</v>
      </c>
      <c r="S221" s="11">
        <f>(((J221/60)/60)/24)+DATE(1970,1,1)</f>
        <v>42192.462048611109</v>
      </c>
      <c r="T221" s="11">
        <f>(((I221/60)/60)/24)+DATE(1970,1,1)</f>
        <v>42222.462048611109</v>
      </c>
    </row>
    <row r="222" spans="1:20" hidden="1" x14ac:dyDescent="0.3">
      <c r="A222">
        <v>1141</v>
      </c>
      <c r="B222" s="3" t="s">
        <v>1142</v>
      </c>
      <c r="C222" s="3" t="s">
        <v>5251</v>
      </c>
      <c r="D222">
        <v>500</v>
      </c>
      <c r="E222">
        <v>0</v>
      </c>
      <c r="F222" t="s">
        <v>8221</v>
      </c>
      <c r="G222" t="s">
        <v>8236</v>
      </c>
      <c r="H222" t="s">
        <v>8249</v>
      </c>
      <c r="I222">
        <v>1436460450</v>
      </c>
      <c r="J222">
        <v>1433868450</v>
      </c>
      <c r="K222" t="b">
        <v>0</v>
      </c>
      <c r="L222">
        <v>0</v>
      </c>
      <c r="M222" t="b">
        <v>0</v>
      </c>
      <c r="N222" t="s">
        <v>8283</v>
      </c>
      <c r="O222" s="20">
        <f>E222/D222</f>
        <v>0</v>
      </c>
      <c r="P222" s="6">
        <f>L222/COUNT(L222:L4335)</f>
        <v>0</v>
      </c>
      <c r="Q222" t="str">
        <f t="shared" si="6"/>
        <v>games</v>
      </c>
      <c r="R222" t="str">
        <f t="shared" si="7"/>
        <v>mobile games</v>
      </c>
      <c r="S222" s="11">
        <f>(((J222/60)/60)/24)+DATE(1970,1,1)</f>
        <v>42164.699652777781</v>
      </c>
      <c r="T222" s="11">
        <f>(((I222/60)/60)/24)+DATE(1970,1,1)</f>
        <v>42194.699652777781</v>
      </c>
    </row>
    <row r="223" spans="1:20" ht="43.2" hidden="1" x14ac:dyDescent="0.3">
      <c r="A223">
        <v>1142</v>
      </c>
      <c r="B223" s="3" t="s">
        <v>1143</v>
      </c>
      <c r="C223" s="3" t="s">
        <v>5252</v>
      </c>
      <c r="D223">
        <v>4000</v>
      </c>
      <c r="E223">
        <v>0</v>
      </c>
      <c r="F223" t="s">
        <v>8221</v>
      </c>
      <c r="G223" t="s">
        <v>8224</v>
      </c>
      <c r="H223" t="s">
        <v>8246</v>
      </c>
      <c r="I223">
        <v>1424131727</v>
      </c>
      <c r="J223">
        <v>1421539727</v>
      </c>
      <c r="K223" t="b">
        <v>0</v>
      </c>
      <c r="L223">
        <v>0</v>
      </c>
      <c r="M223" t="b">
        <v>0</v>
      </c>
      <c r="N223" t="s">
        <v>8283</v>
      </c>
      <c r="O223" s="20">
        <f>E223/D223</f>
        <v>0</v>
      </c>
      <c r="P223" s="6">
        <f>L223/COUNT(L223:L4336)</f>
        <v>0</v>
      </c>
      <c r="Q223" t="str">
        <f t="shared" si="6"/>
        <v>games</v>
      </c>
      <c r="R223" t="str">
        <f t="shared" si="7"/>
        <v>mobile games</v>
      </c>
      <c r="S223" s="11">
        <f>(((J223/60)/60)/24)+DATE(1970,1,1)</f>
        <v>42022.006099537044</v>
      </c>
      <c r="T223" s="11">
        <f>(((I223/60)/60)/24)+DATE(1970,1,1)</f>
        <v>42052.006099537044</v>
      </c>
    </row>
    <row r="224" spans="1:20" ht="43.2" hidden="1" x14ac:dyDescent="0.3">
      <c r="A224">
        <v>1144</v>
      </c>
      <c r="B224" s="3" t="s">
        <v>1145</v>
      </c>
      <c r="C224" s="3" t="s">
        <v>5254</v>
      </c>
      <c r="D224">
        <v>9300</v>
      </c>
      <c r="E224">
        <v>0</v>
      </c>
      <c r="F224" t="s">
        <v>8221</v>
      </c>
      <c r="G224" t="s">
        <v>8224</v>
      </c>
      <c r="H224" t="s">
        <v>8246</v>
      </c>
      <c r="I224">
        <v>1430281320</v>
      </c>
      <c r="J224">
        <v>1427689320</v>
      </c>
      <c r="K224" t="b">
        <v>0</v>
      </c>
      <c r="L224">
        <v>0</v>
      </c>
      <c r="M224" t="b">
        <v>0</v>
      </c>
      <c r="N224" t="s">
        <v>8284</v>
      </c>
      <c r="O224" s="20">
        <f>E224/D224</f>
        <v>0</v>
      </c>
      <c r="P224" s="6">
        <f>L224/COUNT(L224:L4337)</f>
        <v>0</v>
      </c>
      <c r="Q224" t="str">
        <f t="shared" si="6"/>
        <v>food</v>
      </c>
      <c r="R224" t="str">
        <f t="shared" si="7"/>
        <v>food trucks</v>
      </c>
      <c r="S224" s="11">
        <f>(((J224/60)/60)/24)+DATE(1970,1,1)</f>
        <v>42093.181944444441</v>
      </c>
      <c r="T224" s="11">
        <f>(((I224/60)/60)/24)+DATE(1970,1,1)</f>
        <v>42123.181944444441</v>
      </c>
    </row>
    <row r="225" spans="1:20" ht="43.2" hidden="1" x14ac:dyDescent="0.3">
      <c r="A225">
        <v>1147</v>
      </c>
      <c r="B225" s="3" t="s">
        <v>1148</v>
      </c>
      <c r="C225" s="3" t="s">
        <v>5257</v>
      </c>
      <c r="D225">
        <v>25000</v>
      </c>
      <c r="E225">
        <v>0</v>
      </c>
      <c r="F225" t="s">
        <v>8221</v>
      </c>
      <c r="G225" t="s">
        <v>8229</v>
      </c>
      <c r="H225" t="s">
        <v>8251</v>
      </c>
      <c r="I225">
        <v>1413760783</v>
      </c>
      <c r="J225">
        <v>1408576783</v>
      </c>
      <c r="K225" t="b">
        <v>0</v>
      </c>
      <c r="L225">
        <v>0</v>
      </c>
      <c r="M225" t="b">
        <v>0</v>
      </c>
      <c r="N225" t="s">
        <v>8284</v>
      </c>
      <c r="O225" s="20">
        <f>E225/D225</f>
        <v>0</v>
      </c>
      <c r="P225" s="6">
        <f>L225/COUNT(L225:L4338)</f>
        <v>0</v>
      </c>
      <c r="Q225" t="str">
        <f t="shared" si="6"/>
        <v>food</v>
      </c>
      <c r="R225" t="str">
        <f t="shared" si="7"/>
        <v>food trucks</v>
      </c>
      <c r="S225" s="11">
        <f>(((J225/60)/60)/24)+DATE(1970,1,1)</f>
        <v>41871.972025462965</v>
      </c>
      <c r="T225" s="11">
        <f>(((I225/60)/60)/24)+DATE(1970,1,1)</f>
        <v>41931.972025462965</v>
      </c>
    </row>
    <row r="226" spans="1:20" ht="43.2" hidden="1" x14ac:dyDescent="0.3">
      <c r="A226">
        <v>1151</v>
      </c>
      <c r="B226" s="3" t="s">
        <v>1152</v>
      </c>
      <c r="C226" s="3" t="s">
        <v>5261</v>
      </c>
      <c r="D226">
        <v>25000</v>
      </c>
      <c r="E226">
        <v>0</v>
      </c>
      <c r="F226" t="s">
        <v>8221</v>
      </c>
      <c r="G226" t="s">
        <v>8224</v>
      </c>
      <c r="H226" t="s">
        <v>8246</v>
      </c>
      <c r="I226">
        <v>1441592863</v>
      </c>
      <c r="J226">
        <v>1439000863</v>
      </c>
      <c r="K226" t="b">
        <v>0</v>
      </c>
      <c r="L226">
        <v>0</v>
      </c>
      <c r="M226" t="b">
        <v>0</v>
      </c>
      <c r="N226" t="s">
        <v>8284</v>
      </c>
      <c r="O226" s="20">
        <f>E226/D226</f>
        <v>0</v>
      </c>
      <c r="P226" s="6">
        <f>L226/COUNT(L226:L4339)</f>
        <v>0</v>
      </c>
      <c r="Q226" t="str">
        <f t="shared" si="6"/>
        <v>food</v>
      </c>
      <c r="R226" t="str">
        <f t="shared" si="7"/>
        <v>food trucks</v>
      </c>
      <c r="S226" s="11">
        <f>(((J226/60)/60)/24)+DATE(1970,1,1)</f>
        <v>42224.102581018517</v>
      </c>
      <c r="T226" s="11">
        <f>(((I226/60)/60)/24)+DATE(1970,1,1)</f>
        <v>42254.102581018517</v>
      </c>
    </row>
    <row r="227" spans="1:20" ht="43.2" hidden="1" x14ac:dyDescent="0.3">
      <c r="A227">
        <v>1156</v>
      </c>
      <c r="B227" s="3" t="s">
        <v>1157</v>
      </c>
      <c r="C227" s="3" t="s">
        <v>5266</v>
      </c>
      <c r="D227">
        <v>6500</v>
      </c>
      <c r="E227">
        <v>0</v>
      </c>
      <c r="F227" t="s">
        <v>8221</v>
      </c>
      <c r="G227" t="s">
        <v>8224</v>
      </c>
      <c r="H227" t="s">
        <v>8246</v>
      </c>
      <c r="I227">
        <v>1424742162</v>
      </c>
      <c r="J227">
        <v>1422150162</v>
      </c>
      <c r="K227" t="b">
        <v>0</v>
      </c>
      <c r="L227">
        <v>0</v>
      </c>
      <c r="M227" t="b">
        <v>0</v>
      </c>
      <c r="N227" t="s">
        <v>8284</v>
      </c>
      <c r="O227" s="20">
        <f>E227/D227</f>
        <v>0</v>
      </c>
      <c r="P227" s="6">
        <f>L227/COUNT(L227:L4340)</f>
        <v>0</v>
      </c>
      <c r="Q227" t="str">
        <f t="shared" si="6"/>
        <v>food</v>
      </c>
      <c r="R227" t="str">
        <f t="shared" si="7"/>
        <v>food trucks</v>
      </c>
      <c r="S227" s="11">
        <f>(((J227/60)/60)/24)+DATE(1970,1,1)</f>
        <v>42029.07131944444</v>
      </c>
      <c r="T227" s="11">
        <f>(((I227/60)/60)/24)+DATE(1970,1,1)</f>
        <v>42059.07131944444</v>
      </c>
    </row>
    <row r="228" spans="1:20" ht="43.2" hidden="1" x14ac:dyDescent="0.3">
      <c r="A228">
        <v>1159</v>
      </c>
      <c r="B228" s="3" t="s">
        <v>1160</v>
      </c>
      <c r="C228" s="3" t="s">
        <v>5269</v>
      </c>
      <c r="D228">
        <v>6750</v>
      </c>
      <c r="E228">
        <v>0</v>
      </c>
      <c r="F228" t="s">
        <v>8221</v>
      </c>
      <c r="G228" t="s">
        <v>8224</v>
      </c>
      <c r="H228" t="s">
        <v>8246</v>
      </c>
      <c r="I228">
        <v>1435679100</v>
      </c>
      <c r="J228">
        <v>1433006765</v>
      </c>
      <c r="K228" t="b">
        <v>0</v>
      </c>
      <c r="L228">
        <v>0</v>
      </c>
      <c r="M228" t="b">
        <v>0</v>
      </c>
      <c r="N228" t="s">
        <v>8284</v>
      </c>
      <c r="O228" s="20">
        <f>E228/D228</f>
        <v>0</v>
      </c>
      <c r="P228" s="6">
        <f>L228/COUNT(L228:L4341)</f>
        <v>0</v>
      </c>
      <c r="Q228" t="str">
        <f t="shared" si="6"/>
        <v>food</v>
      </c>
      <c r="R228" t="str">
        <f t="shared" si="7"/>
        <v>food trucks</v>
      </c>
      <c r="S228" s="11">
        <f>(((J228/60)/60)/24)+DATE(1970,1,1)</f>
        <v>42154.726446759261</v>
      </c>
      <c r="T228" s="11">
        <f>(((I228/60)/60)/24)+DATE(1970,1,1)</f>
        <v>42185.65625</v>
      </c>
    </row>
    <row r="229" spans="1:20" ht="43.2" hidden="1" x14ac:dyDescent="0.3">
      <c r="A229">
        <v>1161</v>
      </c>
      <c r="B229" s="3" t="s">
        <v>1162</v>
      </c>
      <c r="C229" s="3" t="s">
        <v>5271</v>
      </c>
      <c r="D229">
        <v>18000</v>
      </c>
      <c r="E229">
        <v>0</v>
      </c>
      <c r="F229" t="s">
        <v>8221</v>
      </c>
      <c r="G229" t="s">
        <v>8224</v>
      </c>
      <c r="H229" t="s">
        <v>8246</v>
      </c>
      <c r="I229">
        <v>1432047989</v>
      </c>
      <c r="J229">
        <v>1430233589</v>
      </c>
      <c r="K229" t="b">
        <v>0</v>
      </c>
      <c r="L229">
        <v>0</v>
      </c>
      <c r="M229" t="b">
        <v>0</v>
      </c>
      <c r="N229" t="s">
        <v>8284</v>
      </c>
      <c r="O229" s="20">
        <f>E229/D229</f>
        <v>0</v>
      </c>
      <c r="P229" s="6">
        <f>L229/COUNT(L229:L4342)</f>
        <v>0</v>
      </c>
      <c r="Q229" t="str">
        <f t="shared" si="6"/>
        <v>food</v>
      </c>
      <c r="R229" t="str">
        <f t="shared" si="7"/>
        <v>food trucks</v>
      </c>
      <c r="S229" s="11">
        <f>(((J229/60)/60)/24)+DATE(1970,1,1)</f>
        <v>42122.629502314812</v>
      </c>
      <c r="T229" s="11">
        <f>(((I229/60)/60)/24)+DATE(1970,1,1)</f>
        <v>42143.629502314812</v>
      </c>
    </row>
    <row r="230" spans="1:20" ht="43.2" hidden="1" x14ac:dyDescent="0.3">
      <c r="A230">
        <v>1163</v>
      </c>
      <c r="B230" s="3" t="s">
        <v>1164</v>
      </c>
      <c r="C230" s="3" t="s">
        <v>5273</v>
      </c>
      <c r="D230">
        <v>5200</v>
      </c>
      <c r="E230">
        <v>0</v>
      </c>
      <c r="F230" t="s">
        <v>8221</v>
      </c>
      <c r="G230" t="s">
        <v>8224</v>
      </c>
      <c r="H230" t="s">
        <v>8246</v>
      </c>
      <c r="I230">
        <v>1407604920</v>
      </c>
      <c r="J230">
        <v>1405012920</v>
      </c>
      <c r="K230" t="b">
        <v>0</v>
      </c>
      <c r="L230">
        <v>0</v>
      </c>
      <c r="M230" t="b">
        <v>0</v>
      </c>
      <c r="N230" t="s">
        <v>8284</v>
      </c>
      <c r="O230" s="20">
        <f>E230/D230</f>
        <v>0</v>
      </c>
      <c r="P230" s="6">
        <f>L230/COUNT(L230:L4343)</f>
        <v>0</v>
      </c>
      <c r="Q230" t="str">
        <f t="shared" si="6"/>
        <v>food</v>
      </c>
      <c r="R230" t="str">
        <f t="shared" si="7"/>
        <v>food trucks</v>
      </c>
      <c r="S230" s="11">
        <f>(((J230/60)/60)/24)+DATE(1970,1,1)</f>
        <v>41830.723611111112</v>
      </c>
      <c r="T230" s="11">
        <f>(((I230/60)/60)/24)+DATE(1970,1,1)</f>
        <v>41860.723611111112</v>
      </c>
    </row>
    <row r="231" spans="1:20" ht="57.6" hidden="1" x14ac:dyDescent="0.3">
      <c r="A231">
        <v>1164</v>
      </c>
      <c r="B231" s="3" t="s">
        <v>1165</v>
      </c>
      <c r="C231" s="3" t="s">
        <v>5274</v>
      </c>
      <c r="D231">
        <v>10000</v>
      </c>
      <c r="E231">
        <v>0</v>
      </c>
      <c r="F231" t="s">
        <v>8221</v>
      </c>
      <c r="G231" t="s">
        <v>8224</v>
      </c>
      <c r="H231" t="s">
        <v>8246</v>
      </c>
      <c r="I231">
        <v>1466270582</v>
      </c>
      <c r="J231">
        <v>1463678582</v>
      </c>
      <c r="K231" t="b">
        <v>0</v>
      </c>
      <c r="L231">
        <v>0</v>
      </c>
      <c r="M231" t="b">
        <v>0</v>
      </c>
      <c r="N231" t="s">
        <v>8284</v>
      </c>
      <c r="O231" s="20">
        <f>E231/D231</f>
        <v>0</v>
      </c>
      <c r="P231" s="6">
        <f>L231/COUNT(L231:L4344)</f>
        <v>0</v>
      </c>
      <c r="Q231" t="str">
        <f t="shared" si="6"/>
        <v>food</v>
      </c>
      <c r="R231" t="str">
        <f t="shared" si="7"/>
        <v>food trucks</v>
      </c>
      <c r="S231" s="11">
        <f>(((J231/60)/60)/24)+DATE(1970,1,1)</f>
        <v>42509.724328703705</v>
      </c>
      <c r="T231" s="11">
        <f>(((I231/60)/60)/24)+DATE(1970,1,1)</f>
        <v>42539.724328703705</v>
      </c>
    </row>
    <row r="232" spans="1:20" hidden="1" x14ac:dyDescent="0.3">
      <c r="A232">
        <v>1172</v>
      </c>
      <c r="B232" s="3" t="s">
        <v>1173</v>
      </c>
      <c r="C232" s="3" t="s">
        <v>5282</v>
      </c>
      <c r="D232">
        <v>9000</v>
      </c>
      <c r="E232">
        <v>0</v>
      </c>
      <c r="F232" t="s">
        <v>8221</v>
      </c>
      <c r="G232" t="s">
        <v>8224</v>
      </c>
      <c r="H232" t="s">
        <v>8246</v>
      </c>
      <c r="I232">
        <v>1408551752</v>
      </c>
      <c r="J232">
        <v>1405959752</v>
      </c>
      <c r="K232" t="b">
        <v>0</v>
      </c>
      <c r="L232">
        <v>0</v>
      </c>
      <c r="M232" t="b">
        <v>0</v>
      </c>
      <c r="N232" t="s">
        <v>8284</v>
      </c>
      <c r="O232" s="20">
        <f>E232/D232</f>
        <v>0</v>
      </c>
      <c r="P232" s="6">
        <f>L232/COUNT(L232:L4345)</f>
        <v>0</v>
      </c>
      <c r="Q232" t="str">
        <f t="shared" si="6"/>
        <v>food</v>
      </c>
      <c r="R232" t="str">
        <f t="shared" si="7"/>
        <v>food trucks</v>
      </c>
      <c r="S232" s="11">
        <f>(((J232/60)/60)/24)+DATE(1970,1,1)</f>
        <v>41841.682314814818</v>
      </c>
      <c r="T232" s="11">
        <f>(((I232/60)/60)/24)+DATE(1970,1,1)</f>
        <v>41871.682314814818</v>
      </c>
    </row>
    <row r="233" spans="1:20" ht="43.2" hidden="1" x14ac:dyDescent="0.3">
      <c r="A233">
        <v>1177</v>
      </c>
      <c r="B233" s="3" t="s">
        <v>1178</v>
      </c>
      <c r="C233" s="3" t="s">
        <v>5287</v>
      </c>
      <c r="D233">
        <v>6000</v>
      </c>
      <c r="E233">
        <v>0</v>
      </c>
      <c r="F233" t="s">
        <v>8221</v>
      </c>
      <c r="G233" t="s">
        <v>8225</v>
      </c>
      <c r="H233" t="s">
        <v>8247</v>
      </c>
      <c r="I233">
        <v>1413388296</v>
      </c>
      <c r="J233">
        <v>1410796296</v>
      </c>
      <c r="K233" t="b">
        <v>0</v>
      </c>
      <c r="L233">
        <v>0</v>
      </c>
      <c r="M233" t="b">
        <v>0</v>
      </c>
      <c r="N233" t="s">
        <v>8284</v>
      </c>
      <c r="O233" s="20">
        <f>E233/D233</f>
        <v>0</v>
      </c>
      <c r="P233" s="6">
        <f>L233/COUNT(L233:L4346)</f>
        <v>0</v>
      </c>
      <c r="Q233" t="str">
        <f t="shared" si="6"/>
        <v>food</v>
      </c>
      <c r="R233" t="str">
        <f t="shared" si="7"/>
        <v>food trucks</v>
      </c>
      <c r="S233" s="11">
        <f>(((J233/60)/60)/24)+DATE(1970,1,1)</f>
        <v>41897.660833333335</v>
      </c>
      <c r="T233" s="11">
        <f>(((I233/60)/60)/24)+DATE(1970,1,1)</f>
        <v>41927.660833333335</v>
      </c>
    </row>
    <row r="234" spans="1:20" ht="43.2" hidden="1" x14ac:dyDescent="0.3">
      <c r="A234">
        <v>1409</v>
      </c>
      <c r="B234" s="3" t="s">
        <v>1410</v>
      </c>
      <c r="C234" s="3" t="s">
        <v>5519</v>
      </c>
      <c r="D234">
        <v>4000</v>
      </c>
      <c r="E234">
        <v>0</v>
      </c>
      <c r="F234" t="s">
        <v>8221</v>
      </c>
      <c r="G234" t="s">
        <v>8224</v>
      </c>
      <c r="H234" t="s">
        <v>8246</v>
      </c>
      <c r="I234">
        <v>1420085535</v>
      </c>
      <c r="J234">
        <v>1414897935</v>
      </c>
      <c r="K234" t="b">
        <v>0</v>
      </c>
      <c r="L234">
        <v>0</v>
      </c>
      <c r="M234" t="b">
        <v>0</v>
      </c>
      <c r="N234" t="s">
        <v>8287</v>
      </c>
      <c r="O234" s="20">
        <f>E234/D234</f>
        <v>0</v>
      </c>
      <c r="P234" s="6">
        <f>L234/COUNT(L234:L4347)</f>
        <v>0</v>
      </c>
      <c r="Q234" t="str">
        <f t="shared" si="6"/>
        <v>publishing</v>
      </c>
      <c r="R234" t="str">
        <f t="shared" si="7"/>
        <v>translations</v>
      </c>
      <c r="S234" s="11">
        <f>(((J234/60)/60)/24)+DATE(1970,1,1)</f>
        <v>41945.133506944447</v>
      </c>
      <c r="T234" s="11">
        <f>(((I234/60)/60)/24)+DATE(1970,1,1)</f>
        <v>42005.175173611111</v>
      </c>
    </row>
    <row r="235" spans="1:20" ht="43.2" hidden="1" x14ac:dyDescent="0.3">
      <c r="A235">
        <v>1416</v>
      </c>
      <c r="B235" s="3" t="s">
        <v>1417</v>
      </c>
      <c r="C235" s="3" t="s">
        <v>5526</v>
      </c>
      <c r="D235">
        <v>50000</v>
      </c>
      <c r="E235">
        <v>0</v>
      </c>
      <c r="F235" t="s">
        <v>8221</v>
      </c>
      <c r="G235" t="s">
        <v>8224</v>
      </c>
      <c r="H235" t="s">
        <v>8246</v>
      </c>
      <c r="I235">
        <v>1448147619</v>
      </c>
      <c r="J235">
        <v>1445552019</v>
      </c>
      <c r="K235" t="b">
        <v>0</v>
      </c>
      <c r="L235">
        <v>0</v>
      </c>
      <c r="M235" t="b">
        <v>0</v>
      </c>
      <c r="N235" t="s">
        <v>8287</v>
      </c>
      <c r="O235" s="20">
        <f>E235/D235</f>
        <v>0</v>
      </c>
      <c r="P235" s="6">
        <f>L235/COUNT(L235:L4348)</f>
        <v>0</v>
      </c>
      <c r="Q235" t="str">
        <f t="shared" si="6"/>
        <v>publishing</v>
      </c>
      <c r="R235" t="str">
        <f t="shared" si="7"/>
        <v>translations</v>
      </c>
      <c r="S235" s="11">
        <f>(((J235/60)/60)/24)+DATE(1970,1,1)</f>
        <v>42299.926145833335</v>
      </c>
      <c r="T235" s="11">
        <f>(((I235/60)/60)/24)+DATE(1970,1,1)</f>
        <v>42329.967812499999</v>
      </c>
    </row>
    <row r="236" spans="1:20" ht="43.2" hidden="1" x14ac:dyDescent="0.3">
      <c r="A236">
        <v>1425</v>
      </c>
      <c r="B236" s="3" t="s">
        <v>1426</v>
      </c>
      <c r="C236" s="3" t="s">
        <v>5535</v>
      </c>
      <c r="D236">
        <v>13000</v>
      </c>
      <c r="E236">
        <v>0</v>
      </c>
      <c r="F236" t="s">
        <v>8221</v>
      </c>
      <c r="G236" t="s">
        <v>8224</v>
      </c>
      <c r="H236" t="s">
        <v>8246</v>
      </c>
      <c r="I236">
        <v>1430276959</v>
      </c>
      <c r="J236">
        <v>1427684959</v>
      </c>
      <c r="K236" t="b">
        <v>0</v>
      </c>
      <c r="L236">
        <v>0</v>
      </c>
      <c r="M236" t="b">
        <v>0</v>
      </c>
      <c r="N236" t="s">
        <v>8287</v>
      </c>
      <c r="O236" s="20">
        <f>E236/D236</f>
        <v>0</v>
      </c>
      <c r="P236" s="6">
        <f>L236/COUNT(L236:L4349)</f>
        <v>0</v>
      </c>
      <c r="Q236" t="str">
        <f t="shared" si="6"/>
        <v>publishing</v>
      </c>
      <c r="R236" t="str">
        <f t="shared" si="7"/>
        <v>translations</v>
      </c>
      <c r="S236" s="11">
        <f>(((J236/60)/60)/24)+DATE(1970,1,1)</f>
        <v>42093.131469907406</v>
      </c>
      <c r="T236" s="11">
        <f>(((I236/60)/60)/24)+DATE(1970,1,1)</f>
        <v>42123.131469907406</v>
      </c>
    </row>
    <row r="237" spans="1:20" ht="43.2" hidden="1" x14ac:dyDescent="0.3">
      <c r="A237">
        <v>1426</v>
      </c>
      <c r="B237" s="3" t="s">
        <v>1427</v>
      </c>
      <c r="C237" s="3" t="s">
        <v>5536</v>
      </c>
      <c r="D237">
        <v>1000</v>
      </c>
      <c r="E237">
        <v>0</v>
      </c>
      <c r="F237" t="s">
        <v>8221</v>
      </c>
      <c r="G237" t="s">
        <v>8236</v>
      </c>
      <c r="H237" t="s">
        <v>8249</v>
      </c>
      <c r="I237">
        <v>1440408120</v>
      </c>
      <c r="J237">
        <v>1435224120</v>
      </c>
      <c r="K237" t="b">
        <v>0</v>
      </c>
      <c r="L237">
        <v>0</v>
      </c>
      <c r="M237" t="b">
        <v>0</v>
      </c>
      <c r="N237" t="s">
        <v>8287</v>
      </c>
      <c r="O237" s="20">
        <f>E237/D237</f>
        <v>0</v>
      </c>
      <c r="P237" s="6">
        <f>L237/COUNT(L237:L4350)</f>
        <v>0</v>
      </c>
      <c r="Q237" t="str">
        <f t="shared" si="6"/>
        <v>publishing</v>
      </c>
      <c r="R237" t="str">
        <f t="shared" si="7"/>
        <v>translations</v>
      </c>
      <c r="S237" s="11">
        <f>(((J237/60)/60)/24)+DATE(1970,1,1)</f>
        <v>42180.390277777777</v>
      </c>
      <c r="T237" s="11">
        <f>(((I237/60)/60)/24)+DATE(1970,1,1)</f>
        <v>42240.390277777777</v>
      </c>
    </row>
    <row r="238" spans="1:20" ht="28.8" hidden="1" x14ac:dyDescent="0.3">
      <c r="A238">
        <v>1429</v>
      </c>
      <c r="B238" s="3" t="s">
        <v>1430</v>
      </c>
      <c r="C238" s="3" t="s">
        <v>5539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1428629242</v>
      </c>
      <c r="J238">
        <v>1426037242</v>
      </c>
      <c r="K238" t="b">
        <v>0</v>
      </c>
      <c r="L238">
        <v>0</v>
      </c>
      <c r="M238" t="b">
        <v>0</v>
      </c>
      <c r="N238" t="s">
        <v>8287</v>
      </c>
      <c r="O238" s="20">
        <f>E238/D238</f>
        <v>0</v>
      </c>
      <c r="P238" s="6">
        <f>L238/COUNT(L238:L4351)</f>
        <v>0</v>
      </c>
      <c r="Q238" t="str">
        <f t="shared" si="6"/>
        <v>publishing</v>
      </c>
      <c r="R238" t="str">
        <f t="shared" si="7"/>
        <v>translations</v>
      </c>
      <c r="S238" s="11">
        <f>(((J238/60)/60)/24)+DATE(1970,1,1)</f>
        <v>42074.060671296291</v>
      </c>
      <c r="T238" s="11">
        <f>(((I238/60)/60)/24)+DATE(1970,1,1)</f>
        <v>42104.060671296291</v>
      </c>
    </row>
    <row r="239" spans="1:20" ht="43.2" hidden="1" x14ac:dyDescent="0.3">
      <c r="A239">
        <v>1432</v>
      </c>
      <c r="B239" s="3" t="s">
        <v>1433</v>
      </c>
      <c r="C239" s="3" t="s">
        <v>5542</v>
      </c>
      <c r="D239">
        <v>40000</v>
      </c>
      <c r="E239">
        <v>0</v>
      </c>
      <c r="F239" t="s">
        <v>8221</v>
      </c>
      <c r="G239" t="s">
        <v>8224</v>
      </c>
      <c r="H239" t="s">
        <v>8246</v>
      </c>
      <c r="I239">
        <v>1437417828</v>
      </c>
      <c r="J239">
        <v>1434825828</v>
      </c>
      <c r="K239" t="b">
        <v>0</v>
      </c>
      <c r="L239">
        <v>0</v>
      </c>
      <c r="M239" t="b">
        <v>0</v>
      </c>
      <c r="N239" t="s">
        <v>8287</v>
      </c>
      <c r="O239" s="20">
        <f>E239/D239</f>
        <v>0</v>
      </c>
      <c r="P239" s="6">
        <f>L239/COUNT(L239:L4352)</f>
        <v>0</v>
      </c>
      <c r="Q239" t="str">
        <f t="shared" si="6"/>
        <v>publishing</v>
      </c>
      <c r="R239" t="str">
        <f t="shared" si="7"/>
        <v>translations</v>
      </c>
      <c r="S239" s="11">
        <f>(((J239/60)/60)/24)+DATE(1970,1,1)</f>
        <v>42175.780416666668</v>
      </c>
      <c r="T239" s="11">
        <f>(((I239/60)/60)/24)+DATE(1970,1,1)</f>
        <v>42205.780416666668</v>
      </c>
    </row>
    <row r="240" spans="1:20" ht="43.2" hidden="1" x14ac:dyDescent="0.3">
      <c r="A240">
        <v>1442</v>
      </c>
      <c r="B240" s="3" t="s">
        <v>1443</v>
      </c>
      <c r="C240" s="3" t="s">
        <v>5552</v>
      </c>
      <c r="D240">
        <v>1500</v>
      </c>
      <c r="E240">
        <v>0</v>
      </c>
      <c r="F240" t="s">
        <v>8221</v>
      </c>
      <c r="G240" t="s">
        <v>8224</v>
      </c>
      <c r="H240" t="s">
        <v>8246</v>
      </c>
      <c r="I240">
        <v>1464190158</v>
      </c>
      <c r="J240">
        <v>1461598158</v>
      </c>
      <c r="K240" t="b">
        <v>0</v>
      </c>
      <c r="L240">
        <v>0</v>
      </c>
      <c r="M240" t="b">
        <v>0</v>
      </c>
      <c r="N240" t="s">
        <v>8287</v>
      </c>
      <c r="O240" s="20">
        <f>E240/D240</f>
        <v>0</v>
      </c>
      <c r="P240" s="6">
        <f>L240/COUNT(L240:L4353)</f>
        <v>0</v>
      </c>
      <c r="Q240" t="str">
        <f t="shared" si="6"/>
        <v>publishing</v>
      </c>
      <c r="R240" t="str">
        <f t="shared" si="7"/>
        <v>translations</v>
      </c>
      <c r="S240" s="11">
        <f>(((J240/60)/60)/24)+DATE(1970,1,1)</f>
        <v>42485.64534722222</v>
      </c>
      <c r="T240" s="11">
        <f>(((I240/60)/60)/24)+DATE(1970,1,1)</f>
        <v>42515.64534722222</v>
      </c>
    </row>
    <row r="241" spans="1:20" ht="43.2" hidden="1" x14ac:dyDescent="0.3">
      <c r="A241">
        <v>1443</v>
      </c>
      <c r="B241" s="3" t="s">
        <v>1444</v>
      </c>
      <c r="C241" s="3" t="s">
        <v>5553</v>
      </c>
      <c r="D241">
        <v>13000</v>
      </c>
      <c r="E241">
        <v>0</v>
      </c>
      <c r="F241" t="s">
        <v>8221</v>
      </c>
      <c r="G241" t="s">
        <v>8230</v>
      </c>
      <c r="H241" t="s">
        <v>8249</v>
      </c>
      <c r="I241">
        <v>1483395209</v>
      </c>
      <c r="J241">
        <v>1480803209</v>
      </c>
      <c r="K241" t="b">
        <v>0</v>
      </c>
      <c r="L241">
        <v>0</v>
      </c>
      <c r="M241" t="b">
        <v>0</v>
      </c>
      <c r="N241" t="s">
        <v>8287</v>
      </c>
      <c r="O241" s="20">
        <f>E241/D241</f>
        <v>0</v>
      </c>
      <c r="P241" s="6">
        <f>L241/COUNT(L241:L4354)</f>
        <v>0</v>
      </c>
      <c r="Q241" t="str">
        <f t="shared" si="6"/>
        <v>publishing</v>
      </c>
      <c r="R241" t="str">
        <f t="shared" si="7"/>
        <v>translations</v>
      </c>
      <c r="S241" s="11">
        <f>(((J241/60)/60)/24)+DATE(1970,1,1)</f>
        <v>42707.926030092596</v>
      </c>
      <c r="T241" s="11">
        <f>(((I241/60)/60)/24)+DATE(1970,1,1)</f>
        <v>42737.926030092596</v>
      </c>
    </row>
    <row r="242" spans="1:20" ht="28.8" hidden="1" x14ac:dyDescent="0.3">
      <c r="A242">
        <v>1444</v>
      </c>
      <c r="B242" s="3" t="s">
        <v>1445</v>
      </c>
      <c r="C242" s="3" t="s">
        <v>5554</v>
      </c>
      <c r="D242">
        <v>4950</v>
      </c>
      <c r="E242">
        <v>0</v>
      </c>
      <c r="F242" t="s">
        <v>8221</v>
      </c>
      <c r="G242" t="s">
        <v>8236</v>
      </c>
      <c r="H242" t="s">
        <v>8249</v>
      </c>
      <c r="I242">
        <v>1442091462</v>
      </c>
      <c r="J242">
        <v>1436907462</v>
      </c>
      <c r="K242" t="b">
        <v>0</v>
      </c>
      <c r="L242">
        <v>0</v>
      </c>
      <c r="M242" t="b">
        <v>0</v>
      </c>
      <c r="N242" t="s">
        <v>8287</v>
      </c>
      <c r="O242" s="20">
        <f>E242/D242</f>
        <v>0</v>
      </c>
      <c r="P242" s="6">
        <f>L242/COUNT(L242:L4355)</f>
        <v>0</v>
      </c>
      <c r="Q242" t="str">
        <f t="shared" si="6"/>
        <v>publishing</v>
      </c>
      <c r="R242" t="str">
        <f t="shared" si="7"/>
        <v>translations</v>
      </c>
      <c r="S242" s="11">
        <f>(((J242/60)/60)/24)+DATE(1970,1,1)</f>
        <v>42199.873402777783</v>
      </c>
      <c r="T242" s="11">
        <f>(((I242/60)/60)/24)+DATE(1970,1,1)</f>
        <v>42259.873402777783</v>
      </c>
    </row>
    <row r="243" spans="1:20" ht="43.2" hidden="1" x14ac:dyDescent="0.3">
      <c r="A243">
        <v>1445</v>
      </c>
      <c r="B243" s="3" t="s">
        <v>1446</v>
      </c>
      <c r="C243" s="3" t="s">
        <v>5555</v>
      </c>
      <c r="D243">
        <v>130000</v>
      </c>
      <c r="E243">
        <v>0</v>
      </c>
      <c r="F243" t="s">
        <v>8221</v>
      </c>
      <c r="G243" t="s">
        <v>8236</v>
      </c>
      <c r="H243" t="s">
        <v>8249</v>
      </c>
      <c r="I243">
        <v>1434286855</v>
      </c>
      <c r="J243">
        <v>1431694855</v>
      </c>
      <c r="K243" t="b">
        <v>0</v>
      </c>
      <c r="L243">
        <v>0</v>
      </c>
      <c r="M243" t="b">
        <v>0</v>
      </c>
      <c r="N243" t="s">
        <v>8287</v>
      </c>
      <c r="O243" s="20">
        <f>E243/D243</f>
        <v>0</v>
      </c>
      <c r="P243" s="6">
        <f>L243/COUNT(L243:L4356)</f>
        <v>0</v>
      </c>
      <c r="Q243" t="str">
        <f t="shared" si="6"/>
        <v>publishing</v>
      </c>
      <c r="R243" t="str">
        <f t="shared" si="7"/>
        <v>translations</v>
      </c>
      <c r="S243" s="11">
        <f>(((J243/60)/60)/24)+DATE(1970,1,1)</f>
        <v>42139.542303240742</v>
      </c>
      <c r="T243" s="11">
        <f>(((I243/60)/60)/24)+DATE(1970,1,1)</f>
        <v>42169.542303240742</v>
      </c>
    </row>
    <row r="244" spans="1:20" ht="43.2" hidden="1" x14ac:dyDescent="0.3">
      <c r="A244">
        <v>1446</v>
      </c>
      <c r="B244" s="3" t="s">
        <v>1447</v>
      </c>
      <c r="C244" s="3" t="s">
        <v>5556</v>
      </c>
      <c r="D244">
        <v>900</v>
      </c>
      <c r="E244">
        <v>0</v>
      </c>
      <c r="F244" t="s">
        <v>8221</v>
      </c>
      <c r="G244" t="s">
        <v>8237</v>
      </c>
      <c r="H244" t="s">
        <v>8249</v>
      </c>
      <c r="I244">
        <v>1461235478</v>
      </c>
      <c r="J244">
        <v>1459507478</v>
      </c>
      <c r="K244" t="b">
        <v>0</v>
      </c>
      <c r="L244">
        <v>0</v>
      </c>
      <c r="M244" t="b">
        <v>0</v>
      </c>
      <c r="N244" t="s">
        <v>8287</v>
      </c>
      <c r="O244" s="20">
        <f>E244/D244</f>
        <v>0</v>
      </c>
      <c r="P244" s="6">
        <f>L244/COUNT(L244:L4357)</f>
        <v>0</v>
      </c>
      <c r="Q244" t="str">
        <f t="shared" si="6"/>
        <v>publishing</v>
      </c>
      <c r="R244" t="str">
        <f t="shared" si="7"/>
        <v>translations</v>
      </c>
      <c r="S244" s="11">
        <f>(((J244/60)/60)/24)+DATE(1970,1,1)</f>
        <v>42461.447662037041</v>
      </c>
      <c r="T244" s="11">
        <f>(((I244/60)/60)/24)+DATE(1970,1,1)</f>
        <v>42481.447662037041</v>
      </c>
    </row>
    <row r="245" spans="1:20" ht="43.2" hidden="1" x14ac:dyDescent="0.3">
      <c r="A245">
        <v>1448</v>
      </c>
      <c r="B245" s="3" t="s">
        <v>1449</v>
      </c>
      <c r="C245" s="3" t="s">
        <v>5558</v>
      </c>
      <c r="D245">
        <v>200000</v>
      </c>
      <c r="E245">
        <v>0</v>
      </c>
      <c r="F245" t="s">
        <v>8221</v>
      </c>
      <c r="G245" t="s">
        <v>8226</v>
      </c>
      <c r="H245" t="s">
        <v>8248</v>
      </c>
      <c r="I245">
        <v>1432272300</v>
      </c>
      <c r="J245">
        <v>1429655318</v>
      </c>
      <c r="K245" t="b">
        <v>0</v>
      </c>
      <c r="L245">
        <v>0</v>
      </c>
      <c r="M245" t="b">
        <v>0</v>
      </c>
      <c r="N245" t="s">
        <v>8287</v>
      </c>
      <c r="O245" s="20">
        <f>E245/D245</f>
        <v>0</v>
      </c>
      <c r="P245" s="6">
        <f>L245/COUNT(L245:L4358)</f>
        <v>0</v>
      </c>
      <c r="Q245" t="str">
        <f t="shared" si="6"/>
        <v>publishing</v>
      </c>
      <c r="R245" t="str">
        <f t="shared" si="7"/>
        <v>translations</v>
      </c>
      <c r="S245" s="11">
        <f>(((J245/60)/60)/24)+DATE(1970,1,1)</f>
        <v>42115.936550925922</v>
      </c>
      <c r="T245" s="11">
        <f>(((I245/60)/60)/24)+DATE(1970,1,1)</f>
        <v>42146.225694444445</v>
      </c>
    </row>
    <row r="246" spans="1:20" ht="43.2" hidden="1" x14ac:dyDescent="0.3">
      <c r="A246">
        <v>1449</v>
      </c>
      <c r="B246" s="3" t="s">
        <v>1450</v>
      </c>
      <c r="C246" s="3" t="s">
        <v>5559</v>
      </c>
      <c r="D246">
        <v>8888</v>
      </c>
      <c r="E246">
        <v>0</v>
      </c>
      <c r="F246" t="s">
        <v>8221</v>
      </c>
      <c r="G246" t="s">
        <v>8224</v>
      </c>
      <c r="H246" t="s">
        <v>8246</v>
      </c>
      <c r="I246">
        <v>1431286105</v>
      </c>
      <c r="J246">
        <v>1427138905</v>
      </c>
      <c r="K246" t="b">
        <v>0</v>
      </c>
      <c r="L246">
        <v>0</v>
      </c>
      <c r="M246" t="b">
        <v>0</v>
      </c>
      <c r="N246" t="s">
        <v>8287</v>
      </c>
      <c r="O246" s="20">
        <f>E246/D246</f>
        <v>0</v>
      </c>
      <c r="P246" s="6">
        <f>L246/COUNT(L246:L4359)</f>
        <v>0</v>
      </c>
      <c r="Q246" t="str">
        <f t="shared" si="6"/>
        <v>publishing</v>
      </c>
      <c r="R246" t="str">
        <f t="shared" si="7"/>
        <v>translations</v>
      </c>
      <c r="S246" s="11">
        <f>(((J246/60)/60)/24)+DATE(1970,1,1)</f>
        <v>42086.811400462961</v>
      </c>
      <c r="T246" s="11">
        <f>(((I246/60)/60)/24)+DATE(1970,1,1)</f>
        <v>42134.811400462961</v>
      </c>
    </row>
    <row r="247" spans="1:20" hidden="1" x14ac:dyDescent="0.3">
      <c r="A247">
        <v>1484</v>
      </c>
      <c r="B247" s="3" t="s">
        <v>1485</v>
      </c>
      <c r="C247" s="3" t="s">
        <v>5594</v>
      </c>
      <c r="D247">
        <v>2000</v>
      </c>
      <c r="E247">
        <v>0</v>
      </c>
      <c r="F247" t="s">
        <v>8221</v>
      </c>
      <c r="G247" t="s">
        <v>8224</v>
      </c>
      <c r="H247" t="s">
        <v>8246</v>
      </c>
      <c r="I247">
        <v>1342882260</v>
      </c>
      <c r="J247">
        <v>1337834963</v>
      </c>
      <c r="K247" t="b">
        <v>0</v>
      </c>
      <c r="L247">
        <v>0</v>
      </c>
      <c r="M247" t="b">
        <v>0</v>
      </c>
      <c r="N247" t="s">
        <v>8275</v>
      </c>
      <c r="O247" s="20">
        <f>E247/D247</f>
        <v>0</v>
      </c>
      <c r="P247" s="6">
        <f>L247/COUNT(L247:L4360)</f>
        <v>0</v>
      </c>
      <c r="Q247" t="str">
        <f t="shared" si="6"/>
        <v>publishing</v>
      </c>
      <c r="R247" t="str">
        <f t="shared" si="7"/>
        <v>fiction</v>
      </c>
      <c r="S247" s="11">
        <f>(((J247/60)/60)/24)+DATE(1970,1,1)</f>
        <v>41053.200960648144</v>
      </c>
      <c r="T247" s="11">
        <f>(((I247/60)/60)/24)+DATE(1970,1,1)</f>
        <v>41111.618750000001</v>
      </c>
    </row>
    <row r="248" spans="1:20" ht="43.2" hidden="1" x14ac:dyDescent="0.3">
      <c r="A248">
        <v>1487</v>
      </c>
      <c r="B248" s="3" t="s">
        <v>1488</v>
      </c>
      <c r="C248" s="3" t="s">
        <v>5597</v>
      </c>
      <c r="D248">
        <v>10000</v>
      </c>
      <c r="E248">
        <v>0</v>
      </c>
      <c r="F248" t="s">
        <v>8221</v>
      </c>
      <c r="G248" t="s">
        <v>8224</v>
      </c>
      <c r="H248" t="s">
        <v>8246</v>
      </c>
      <c r="I248">
        <v>1470175271</v>
      </c>
      <c r="J248">
        <v>1467583271</v>
      </c>
      <c r="K248" t="b">
        <v>0</v>
      </c>
      <c r="L248">
        <v>0</v>
      </c>
      <c r="M248" t="b">
        <v>0</v>
      </c>
      <c r="N248" t="s">
        <v>8275</v>
      </c>
      <c r="O248" s="20">
        <f>E248/D248</f>
        <v>0</v>
      </c>
      <c r="P248" s="6">
        <f>L248/COUNT(L248:L4361)</f>
        <v>0</v>
      </c>
      <c r="Q248" t="str">
        <f t="shared" si="6"/>
        <v>publishing</v>
      </c>
      <c r="R248" t="str">
        <f t="shared" si="7"/>
        <v>fiction</v>
      </c>
      <c r="S248" s="11">
        <f>(((J248/60)/60)/24)+DATE(1970,1,1)</f>
        <v>42554.917488425926</v>
      </c>
      <c r="T248" s="11">
        <f>(((I248/60)/60)/24)+DATE(1970,1,1)</f>
        <v>42584.917488425926</v>
      </c>
    </row>
    <row r="249" spans="1:20" ht="43.2" hidden="1" x14ac:dyDescent="0.3">
      <c r="A249">
        <v>1489</v>
      </c>
      <c r="B249" s="3" t="s">
        <v>1490</v>
      </c>
      <c r="C249" s="3" t="s">
        <v>5599</v>
      </c>
      <c r="D249">
        <v>5000</v>
      </c>
      <c r="E249">
        <v>0</v>
      </c>
      <c r="F249" t="s">
        <v>8221</v>
      </c>
      <c r="G249" t="s">
        <v>8224</v>
      </c>
      <c r="H249" t="s">
        <v>8246</v>
      </c>
      <c r="I249">
        <v>1352994052</v>
      </c>
      <c r="J249">
        <v>1350398452</v>
      </c>
      <c r="K249" t="b">
        <v>0</v>
      </c>
      <c r="L249">
        <v>0</v>
      </c>
      <c r="M249" t="b">
        <v>0</v>
      </c>
      <c r="N249" t="s">
        <v>8275</v>
      </c>
      <c r="O249" s="20">
        <f>E249/D249</f>
        <v>0</v>
      </c>
      <c r="P249" s="6">
        <f>L249/COUNT(L249:L4362)</f>
        <v>0</v>
      </c>
      <c r="Q249" t="str">
        <f t="shared" si="6"/>
        <v>publishing</v>
      </c>
      <c r="R249" t="str">
        <f t="shared" si="7"/>
        <v>fiction</v>
      </c>
      <c r="S249" s="11">
        <f>(((J249/60)/60)/24)+DATE(1970,1,1)</f>
        <v>41198.611712962964</v>
      </c>
      <c r="T249" s="11">
        <f>(((I249/60)/60)/24)+DATE(1970,1,1)</f>
        <v>41228.653379629628</v>
      </c>
    </row>
    <row r="250" spans="1:20" ht="28.8" hidden="1" x14ac:dyDescent="0.3">
      <c r="A250">
        <v>1493</v>
      </c>
      <c r="B250" s="3" t="s">
        <v>1494</v>
      </c>
      <c r="C250" s="3" t="s">
        <v>5603</v>
      </c>
      <c r="D250">
        <v>2400</v>
      </c>
      <c r="E250">
        <v>0</v>
      </c>
      <c r="F250" t="s">
        <v>8221</v>
      </c>
      <c r="G250" t="s">
        <v>8224</v>
      </c>
      <c r="H250" t="s">
        <v>8246</v>
      </c>
      <c r="I250">
        <v>1371415675</v>
      </c>
      <c r="J250">
        <v>1368823675</v>
      </c>
      <c r="K250" t="b">
        <v>0</v>
      </c>
      <c r="L250">
        <v>0</v>
      </c>
      <c r="M250" t="b">
        <v>0</v>
      </c>
      <c r="N250" t="s">
        <v>8275</v>
      </c>
      <c r="O250" s="20">
        <f>E250/D250</f>
        <v>0</v>
      </c>
      <c r="P250" s="6">
        <f>L250/COUNT(L250:L4363)</f>
        <v>0</v>
      </c>
      <c r="Q250" t="str">
        <f t="shared" si="6"/>
        <v>publishing</v>
      </c>
      <c r="R250" t="str">
        <f t="shared" si="7"/>
        <v>fiction</v>
      </c>
      <c r="S250" s="11">
        <f>(((J250/60)/60)/24)+DATE(1970,1,1)</f>
        <v>41411.866608796299</v>
      </c>
      <c r="T250" s="11">
        <f>(((I250/60)/60)/24)+DATE(1970,1,1)</f>
        <v>41441.866608796299</v>
      </c>
    </row>
    <row r="251" spans="1:20" ht="28.8" hidden="1" x14ac:dyDescent="0.3">
      <c r="A251">
        <v>1495</v>
      </c>
      <c r="B251" s="3" t="s">
        <v>1496</v>
      </c>
      <c r="C251" s="3" t="s">
        <v>5605</v>
      </c>
      <c r="D251">
        <v>2000</v>
      </c>
      <c r="E251">
        <v>0</v>
      </c>
      <c r="F251" t="s">
        <v>8221</v>
      </c>
      <c r="G251" t="s">
        <v>8224</v>
      </c>
      <c r="H251" t="s">
        <v>8246</v>
      </c>
      <c r="I251">
        <v>1314471431</v>
      </c>
      <c r="J251">
        <v>1311879431</v>
      </c>
      <c r="K251" t="b">
        <v>0</v>
      </c>
      <c r="L251">
        <v>0</v>
      </c>
      <c r="M251" t="b">
        <v>0</v>
      </c>
      <c r="N251" t="s">
        <v>8275</v>
      </c>
      <c r="O251" s="20">
        <f>E251/D251</f>
        <v>0</v>
      </c>
      <c r="P251" s="6">
        <f>L251/COUNT(L251:L4364)</f>
        <v>0</v>
      </c>
      <c r="Q251" t="str">
        <f t="shared" si="6"/>
        <v>publishing</v>
      </c>
      <c r="R251" t="str">
        <f t="shared" si="7"/>
        <v>fiction</v>
      </c>
      <c r="S251" s="11">
        <f>(((J251/60)/60)/24)+DATE(1970,1,1)</f>
        <v>40752.789710648147</v>
      </c>
      <c r="T251" s="11">
        <f>(((I251/60)/60)/24)+DATE(1970,1,1)</f>
        <v>40782.789710648147</v>
      </c>
    </row>
    <row r="252" spans="1:20" ht="43.2" hidden="1" x14ac:dyDescent="0.3">
      <c r="A252">
        <v>1496</v>
      </c>
      <c r="B252" s="3" t="s">
        <v>1497</v>
      </c>
      <c r="C252" s="3" t="s">
        <v>5606</v>
      </c>
      <c r="D252">
        <v>1500</v>
      </c>
      <c r="E252">
        <v>0</v>
      </c>
      <c r="F252" t="s">
        <v>8221</v>
      </c>
      <c r="G252" t="s">
        <v>8224</v>
      </c>
      <c r="H252" t="s">
        <v>8246</v>
      </c>
      <c r="I252">
        <v>1410866659</v>
      </c>
      <c r="J252">
        <v>1405682659</v>
      </c>
      <c r="K252" t="b">
        <v>0</v>
      </c>
      <c r="L252">
        <v>0</v>
      </c>
      <c r="M252" t="b">
        <v>0</v>
      </c>
      <c r="N252" t="s">
        <v>8275</v>
      </c>
      <c r="O252" s="20">
        <f>E252/D252</f>
        <v>0</v>
      </c>
      <c r="P252" s="6">
        <f>L252/COUNT(L252:L4365)</f>
        <v>0</v>
      </c>
      <c r="Q252" t="str">
        <f t="shared" si="6"/>
        <v>publishing</v>
      </c>
      <c r="R252" t="str">
        <f t="shared" si="7"/>
        <v>fiction</v>
      </c>
      <c r="S252" s="11">
        <f>(((J252/60)/60)/24)+DATE(1970,1,1)</f>
        <v>41838.475219907406</v>
      </c>
      <c r="T252" s="11">
        <f>(((I252/60)/60)/24)+DATE(1970,1,1)</f>
        <v>41898.475219907406</v>
      </c>
    </row>
    <row r="253" spans="1:20" ht="43.2" hidden="1" x14ac:dyDescent="0.3">
      <c r="A253">
        <v>1544</v>
      </c>
      <c r="B253" s="3" t="s">
        <v>1545</v>
      </c>
      <c r="C253" s="3" t="s">
        <v>5654</v>
      </c>
      <c r="D253">
        <v>1000</v>
      </c>
      <c r="E253">
        <v>0</v>
      </c>
      <c r="F253" t="s">
        <v>8221</v>
      </c>
      <c r="G253" t="s">
        <v>8224</v>
      </c>
      <c r="H253" t="s">
        <v>8246</v>
      </c>
      <c r="I253">
        <v>1427847480</v>
      </c>
      <c r="J253">
        <v>1424222024</v>
      </c>
      <c r="K253" t="b">
        <v>0</v>
      </c>
      <c r="L253">
        <v>0</v>
      </c>
      <c r="M253" t="b">
        <v>0</v>
      </c>
      <c r="N253" t="s">
        <v>8289</v>
      </c>
      <c r="O253" s="20">
        <f>E253/D253</f>
        <v>0</v>
      </c>
      <c r="P253" s="6">
        <f>L253/COUNT(L253:L4366)</f>
        <v>0</v>
      </c>
      <c r="Q253" t="str">
        <f t="shared" si="6"/>
        <v>photography</v>
      </c>
      <c r="R253" t="str">
        <f t="shared" si="7"/>
        <v>nature</v>
      </c>
      <c r="S253" s="11">
        <f>(((J253/60)/60)/24)+DATE(1970,1,1)</f>
        <v>42053.051203703704</v>
      </c>
      <c r="T253" s="11">
        <f>(((I253/60)/60)/24)+DATE(1970,1,1)</f>
        <v>42095.012499999997</v>
      </c>
    </row>
    <row r="254" spans="1:20" ht="43.2" hidden="1" x14ac:dyDescent="0.3">
      <c r="A254">
        <v>1547</v>
      </c>
      <c r="B254" s="3" t="s">
        <v>1548</v>
      </c>
      <c r="C254" s="3" t="s">
        <v>5657</v>
      </c>
      <c r="D254">
        <v>20</v>
      </c>
      <c r="E254">
        <v>0</v>
      </c>
      <c r="F254" t="s">
        <v>8221</v>
      </c>
      <c r="G254" t="s">
        <v>8224</v>
      </c>
      <c r="H254" t="s">
        <v>8246</v>
      </c>
      <c r="I254">
        <v>1487844882</v>
      </c>
      <c r="J254">
        <v>1487240082</v>
      </c>
      <c r="K254" t="b">
        <v>0</v>
      </c>
      <c r="L254">
        <v>0</v>
      </c>
      <c r="M254" t="b">
        <v>0</v>
      </c>
      <c r="N254" t="s">
        <v>8289</v>
      </c>
      <c r="O254" s="20">
        <f>E254/D254</f>
        <v>0</v>
      </c>
      <c r="P254" s="6">
        <f>L254/COUNT(L254:L4367)</f>
        <v>0</v>
      </c>
      <c r="Q254" t="str">
        <f t="shared" si="6"/>
        <v>photography</v>
      </c>
      <c r="R254" t="str">
        <f t="shared" si="7"/>
        <v>nature</v>
      </c>
      <c r="S254" s="11">
        <f>(((J254/60)/60)/24)+DATE(1970,1,1)</f>
        <v>42782.426875000005</v>
      </c>
      <c r="T254" s="11">
        <f>(((I254/60)/60)/24)+DATE(1970,1,1)</f>
        <v>42789.426875000005</v>
      </c>
    </row>
    <row r="255" spans="1:20" ht="43.2" hidden="1" x14ac:dyDescent="0.3">
      <c r="A255">
        <v>1551</v>
      </c>
      <c r="B255" s="3" t="s">
        <v>1552</v>
      </c>
      <c r="C255" s="3" t="s">
        <v>5661</v>
      </c>
      <c r="D255">
        <v>3500</v>
      </c>
      <c r="E255">
        <v>0</v>
      </c>
      <c r="F255" t="s">
        <v>8221</v>
      </c>
      <c r="G255" t="s">
        <v>8224</v>
      </c>
      <c r="H255" t="s">
        <v>8246</v>
      </c>
      <c r="I255">
        <v>1432756039</v>
      </c>
      <c r="J255">
        <v>1430164039</v>
      </c>
      <c r="K255" t="b">
        <v>0</v>
      </c>
      <c r="L255">
        <v>0</v>
      </c>
      <c r="M255" t="b">
        <v>0</v>
      </c>
      <c r="N255" t="s">
        <v>8289</v>
      </c>
      <c r="O255" s="20">
        <f>E255/D255</f>
        <v>0</v>
      </c>
      <c r="P255" s="6">
        <f>L255/COUNT(L255:L4368)</f>
        <v>0</v>
      </c>
      <c r="Q255" t="str">
        <f t="shared" si="6"/>
        <v>photography</v>
      </c>
      <c r="R255" t="str">
        <f t="shared" si="7"/>
        <v>nature</v>
      </c>
      <c r="S255" s="11">
        <f>(((J255/60)/60)/24)+DATE(1970,1,1)</f>
        <v>42121.824525462958</v>
      </c>
      <c r="T255" s="11">
        <f>(((I255/60)/60)/24)+DATE(1970,1,1)</f>
        <v>42151.824525462958</v>
      </c>
    </row>
    <row r="256" spans="1:20" ht="43.2" hidden="1" x14ac:dyDescent="0.3">
      <c r="A256">
        <v>1553</v>
      </c>
      <c r="B256" s="3" t="s">
        <v>1554</v>
      </c>
      <c r="C256" s="3" t="s">
        <v>5663</v>
      </c>
      <c r="D256">
        <v>6000</v>
      </c>
      <c r="E256">
        <v>0</v>
      </c>
      <c r="F256" t="s">
        <v>8221</v>
      </c>
      <c r="G256" t="s">
        <v>8224</v>
      </c>
      <c r="H256" t="s">
        <v>8246</v>
      </c>
      <c r="I256">
        <v>1441176447</v>
      </c>
      <c r="J256">
        <v>1438584447</v>
      </c>
      <c r="K256" t="b">
        <v>0</v>
      </c>
      <c r="L256">
        <v>0</v>
      </c>
      <c r="M256" t="b">
        <v>0</v>
      </c>
      <c r="N256" t="s">
        <v>8289</v>
      </c>
      <c r="O256" s="20">
        <f>E256/D256</f>
        <v>0</v>
      </c>
      <c r="P256" s="6">
        <f>L256/COUNT(L256:L4369)</f>
        <v>0</v>
      </c>
      <c r="Q256" t="str">
        <f t="shared" si="6"/>
        <v>photography</v>
      </c>
      <c r="R256" t="str">
        <f t="shared" si="7"/>
        <v>nature</v>
      </c>
      <c r="S256" s="11">
        <f>(((J256/60)/60)/24)+DATE(1970,1,1)</f>
        <v>42219.282951388886</v>
      </c>
      <c r="T256" s="11">
        <f>(((I256/60)/60)/24)+DATE(1970,1,1)</f>
        <v>42249.282951388886</v>
      </c>
    </row>
    <row r="257" spans="1:20" ht="43.2" hidden="1" x14ac:dyDescent="0.3">
      <c r="A257">
        <v>1554</v>
      </c>
      <c r="B257" s="3" t="s">
        <v>1555</v>
      </c>
      <c r="C257" s="3" t="s">
        <v>5664</v>
      </c>
      <c r="D257">
        <v>20000</v>
      </c>
      <c r="E257">
        <v>0</v>
      </c>
      <c r="F257" t="s">
        <v>8221</v>
      </c>
      <c r="G257" t="s">
        <v>8226</v>
      </c>
      <c r="H257" t="s">
        <v>8248</v>
      </c>
      <c r="I257">
        <v>1438495390</v>
      </c>
      <c r="J257">
        <v>1435903390</v>
      </c>
      <c r="K257" t="b">
        <v>0</v>
      </c>
      <c r="L257">
        <v>0</v>
      </c>
      <c r="M257" t="b">
        <v>0</v>
      </c>
      <c r="N257" t="s">
        <v>8289</v>
      </c>
      <c r="O257" s="20">
        <f>E257/D257</f>
        <v>0</v>
      </c>
      <c r="P257" s="6">
        <f>L257/COUNT(L257:L4370)</f>
        <v>0</v>
      </c>
      <c r="Q257" t="str">
        <f t="shared" si="6"/>
        <v>photography</v>
      </c>
      <c r="R257" t="str">
        <f t="shared" si="7"/>
        <v>nature</v>
      </c>
      <c r="S257" s="11">
        <f>(((J257/60)/60)/24)+DATE(1970,1,1)</f>
        <v>42188.252199074079</v>
      </c>
      <c r="T257" s="11">
        <f>(((I257/60)/60)/24)+DATE(1970,1,1)</f>
        <v>42218.252199074079</v>
      </c>
    </row>
    <row r="258" spans="1:20" ht="43.2" hidden="1" x14ac:dyDescent="0.3">
      <c r="A258">
        <v>1555</v>
      </c>
      <c r="B258" s="3" t="s">
        <v>1556</v>
      </c>
      <c r="C258" s="3" t="s">
        <v>5665</v>
      </c>
      <c r="D258">
        <v>750</v>
      </c>
      <c r="E258">
        <v>0</v>
      </c>
      <c r="F258" t="s">
        <v>8221</v>
      </c>
      <c r="G258" t="s">
        <v>8224</v>
      </c>
      <c r="H258" t="s">
        <v>8246</v>
      </c>
      <c r="I258">
        <v>1442509200</v>
      </c>
      <c r="J258">
        <v>1440513832</v>
      </c>
      <c r="K258" t="b">
        <v>0</v>
      </c>
      <c r="L258">
        <v>0</v>
      </c>
      <c r="M258" t="b">
        <v>0</v>
      </c>
      <c r="N258" t="s">
        <v>8289</v>
      </c>
      <c r="O258" s="20">
        <f>E258/D258</f>
        <v>0</v>
      </c>
      <c r="P258" s="6">
        <f>L258/COUNT(L258:L4371)</f>
        <v>0</v>
      </c>
      <c r="Q258" t="str">
        <f t="shared" ref="Q258:Q321" si="8">LEFT(N258,FIND("/",N258)-1)</f>
        <v>photography</v>
      </c>
      <c r="R258" t="str">
        <f t="shared" ref="R258:R321" si="9">RIGHT(N258,LEN(N258)-FIND("/",N258))</f>
        <v>nature</v>
      </c>
      <c r="S258" s="11">
        <f>(((J258/60)/60)/24)+DATE(1970,1,1)</f>
        <v>42241.613796296297</v>
      </c>
      <c r="T258" s="11">
        <f>(((I258/60)/60)/24)+DATE(1970,1,1)</f>
        <v>42264.708333333328</v>
      </c>
    </row>
    <row r="259" spans="1:20" ht="43.2" hidden="1" x14ac:dyDescent="0.3">
      <c r="A259">
        <v>1584</v>
      </c>
      <c r="B259" s="3" t="s">
        <v>1585</v>
      </c>
      <c r="C259" s="3" t="s">
        <v>5694</v>
      </c>
      <c r="D259">
        <v>1200</v>
      </c>
      <c r="E259">
        <v>0</v>
      </c>
      <c r="F259" t="s">
        <v>8221</v>
      </c>
      <c r="G259" t="s">
        <v>8224</v>
      </c>
      <c r="H259" t="s">
        <v>8246</v>
      </c>
      <c r="I259">
        <v>1401464101</v>
      </c>
      <c r="J259">
        <v>1400600101</v>
      </c>
      <c r="K259" t="b">
        <v>0</v>
      </c>
      <c r="L259">
        <v>0</v>
      </c>
      <c r="M259" t="b">
        <v>0</v>
      </c>
      <c r="N259" t="s">
        <v>8291</v>
      </c>
      <c r="O259" s="20">
        <f>E259/D259</f>
        <v>0</v>
      </c>
      <c r="P259" s="6">
        <f>L259/COUNT(L259:L4372)</f>
        <v>0</v>
      </c>
      <c r="Q259" t="str">
        <f t="shared" si="8"/>
        <v>photography</v>
      </c>
      <c r="R259" t="str">
        <f t="shared" si="9"/>
        <v>places</v>
      </c>
      <c r="S259" s="11">
        <f>(((J259/60)/60)/24)+DATE(1970,1,1)</f>
        <v>41779.649317129632</v>
      </c>
      <c r="T259" s="11">
        <f>(((I259/60)/60)/24)+DATE(1970,1,1)</f>
        <v>41789.649317129632</v>
      </c>
    </row>
    <row r="260" spans="1:20" ht="28.8" hidden="1" x14ac:dyDescent="0.3">
      <c r="A260">
        <v>1586</v>
      </c>
      <c r="B260" s="3" t="s">
        <v>1587</v>
      </c>
      <c r="C260" s="3" t="s">
        <v>5696</v>
      </c>
      <c r="D260">
        <v>1500</v>
      </c>
      <c r="E260">
        <v>0</v>
      </c>
      <c r="F260" t="s">
        <v>8221</v>
      </c>
      <c r="G260" t="s">
        <v>8224</v>
      </c>
      <c r="H260" t="s">
        <v>8246</v>
      </c>
      <c r="I260">
        <v>1428197422</v>
      </c>
      <c r="J260">
        <v>1425609022</v>
      </c>
      <c r="K260" t="b">
        <v>0</v>
      </c>
      <c r="L260">
        <v>0</v>
      </c>
      <c r="M260" t="b">
        <v>0</v>
      </c>
      <c r="N260" t="s">
        <v>8291</v>
      </c>
      <c r="O260" s="20">
        <f>E260/D260</f>
        <v>0</v>
      </c>
      <c r="P260" s="6">
        <f>L260/COUNT(L260:L4373)</f>
        <v>0</v>
      </c>
      <c r="Q260" t="str">
        <f t="shared" si="8"/>
        <v>photography</v>
      </c>
      <c r="R260" t="str">
        <f t="shared" si="9"/>
        <v>places</v>
      </c>
      <c r="S260" s="11">
        <f>(((J260/60)/60)/24)+DATE(1970,1,1)</f>
        <v>42069.104421296302</v>
      </c>
      <c r="T260" s="11">
        <f>(((I260/60)/60)/24)+DATE(1970,1,1)</f>
        <v>42099.062754629631</v>
      </c>
    </row>
    <row r="261" spans="1:20" ht="28.8" hidden="1" x14ac:dyDescent="0.3">
      <c r="A261">
        <v>1588</v>
      </c>
      <c r="B261" s="3" t="s">
        <v>1589</v>
      </c>
      <c r="C261" s="3" t="s">
        <v>5698</v>
      </c>
      <c r="D261">
        <v>516</v>
      </c>
      <c r="E261">
        <v>0</v>
      </c>
      <c r="F261" t="s">
        <v>8221</v>
      </c>
      <c r="G261" t="s">
        <v>8224</v>
      </c>
      <c r="H261" t="s">
        <v>8246</v>
      </c>
      <c r="I261">
        <v>1422735120</v>
      </c>
      <c r="J261">
        <v>1420091999</v>
      </c>
      <c r="K261" t="b">
        <v>0</v>
      </c>
      <c r="L261">
        <v>0</v>
      </c>
      <c r="M261" t="b">
        <v>0</v>
      </c>
      <c r="N261" t="s">
        <v>8291</v>
      </c>
      <c r="O261" s="20">
        <f>E261/D261</f>
        <v>0</v>
      </c>
      <c r="P261" s="6">
        <f>L261/COUNT(L261:L4374)</f>
        <v>0</v>
      </c>
      <c r="Q261" t="str">
        <f t="shared" si="8"/>
        <v>photography</v>
      </c>
      <c r="R261" t="str">
        <f t="shared" si="9"/>
        <v>places</v>
      </c>
      <c r="S261" s="11">
        <f>(((J261/60)/60)/24)+DATE(1970,1,1)</f>
        <v>42005.24998842593</v>
      </c>
      <c r="T261" s="11">
        <f>(((I261/60)/60)/24)+DATE(1970,1,1)</f>
        <v>42035.841666666667</v>
      </c>
    </row>
    <row r="262" spans="1:20" ht="28.8" hidden="1" x14ac:dyDescent="0.3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t="s">
        <v>8221</v>
      </c>
      <c r="G262" t="s">
        <v>8224</v>
      </c>
      <c r="H262" t="s">
        <v>8246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8291</v>
      </c>
      <c r="O262" s="20">
        <f>E262/D262</f>
        <v>0</v>
      </c>
      <c r="P262" s="6">
        <f>L262/COUNT(L262:L4375)</f>
        <v>0</v>
      </c>
      <c r="Q262" t="str">
        <f t="shared" si="8"/>
        <v>photography</v>
      </c>
      <c r="R262" t="str">
        <f t="shared" si="9"/>
        <v>places</v>
      </c>
      <c r="S262" s="11">
        <f>(((J262/60)/60)/24)+DATE(1970,1,1)</f>
        <v>42256.984791666662</v>
      </c>
      <c r="T262" s="11">
        <f>(((I262/60)/60)/24)+DATE(1970,1,1)</f>
        <v>42286.984791666662</v>
      </c>
    </row>
    <row r="263" spans="1:20" ht="28.8" hidden="1" x14ac:dyDescent="0.3">
      <c r="A263">
        <v>1592</v>
      </c>
      <c r="B263" s="3" t="s">
        <v>1593</v>
      </c>
      <c r="C263" s="3" t="s">
        <v>5702</v>
      </c>
      <c r="D263">
        <v>25</v>
      </c>
      <c r="E263">
        <v>0</v>
      </c>
      <c r="F263" t="s">
        <v>8221</v>
      </c>
      <c r="G263" t="s">
        <v>8224</v>
      </c>
      <c r="H263" t="s">
        <v>8246</v>
      </c>
      <c r="I263">
        <v>1427503485</v>
      </c>
      <c r="J263">
        <v>1423619085</v>
      </c>
      <c r="K263" t="b">
        <v>0</v>
      </c>
      <c r="L263">
        <v>0</v>
      </c>
      <c r="M263" t="b">
        <v>0</v>
      </c>
      <c r="N263" t="s">
        <v>8291</v>
      </c>
      <c r="O263" s="20">
        <f>E263/D263</f>
        <v>0</v>
      </c>
      <c r="P263" s="6">
        <f>L263/COUNT(L263:L4376)</f>
        <v>0</v>
      </c>
      <c r="Q263" t="str">
        <f t="shared" si="8"/>
        <v>photography</v>
      </c>
      <c r="R263" t="str">
        <f t="shared" si="9"/>
        <v>places</v>
      </c>
      <c r="S263" s="11">
        <f>(((J263/60)/60)/24)+DATE(1970,1,1)</f>
        <v>42046.072743055556</v>
      </c>
      <c r="T263" s="11">
        <f>(((I263/60)/60)/24)+DATE(1970,1,1)</f>
        <v>42091.031076388885</v>
      </c>
    </row>
    <row r="264" spans="1:20" ht="43.2" hidden="1" x14ac:dyDescent="0.3">
      <c r="A264">
        <v>1597</v>
      </c>
      <c r="B264" s="3" t="s">
        <v>1598</v>
      </c>
      <c r="C264" s="3" t="s">
        <v>5707</v>
      </c>
      <c r="D264">
        <v>15000</v>
      </c>
      <c r="E264">
        <v>0</v>
      </c>
      <c r="F264" t="s">
        <v>8221</v>
      </c>
      <c r="G264" t="s">
        <v>8224</v>
      </c>
      <c r="H264" t="s">
        <v>8246</v>
      </c>
      <c r="I264">
        <v>1474360197</v>
      </c>
      <c r="J264">
        <v>1471768197</v>
      </c>
      <c r="K264" t="b">
        <v>0</v>
      </c>
      <c r="L264">
        <v>0</v>
      </c>
      <c r="M264" t="b">
        <v>0</v>
      </c>
      <c r="N264" t="s">
        <v>8291</v>
      </c>
      <c r="O264" s="20">
        <f>E264/D264</f>
        <v>0</v>
      </c>
      <c r="P264" s="6">
        <f>L264/COUNT(L264:L4377)</f>
        <v>0</v>
      </c>
      <c r="Q264" t="str">
        <f t="shared" si="8"/>
        <v>photography</v>
      </c>
      <c r="R264" t="str">
        <f t="shared" si="9"/>
        <v>places</v>
      </c>
      <c r="S264" s="11">
        <f>(((J264/60)/60)/24)+DATE(1970,1,1)</f>
        <v>42603.354131944448</v>
      </c>
      <c r="T264" s="11">
        <f>(((I264/60)/60)/24)+DATE(1970,1,1)</f>
        <v>42633.354131944448</v>
      </c>
    </row>
    <row r="265" spans="1:20" ht="28.8" hidden="1" x14ac:dyDescent="0.3">
      <c r="A265">
        <v>1599</v>
      </c>
      <c r="B265" s="3" t="s">
        <v>1600</v>
      </c>
      <c r="C265" s="3" t="s">
        <v>5709</v>
      </c>
      <c r="D265">
        <v>500</v>
      </c>
      <c r="E265">
        <v>0</v>
      </c>
      <c r="F265" t="s">
        <v>8221</v>
      </c>
      <c r="G265" t="s">
        <v>8225</v>
      </c>
      <c r="H265" t="s">
        <v>8247</v>
      </c>
      <c r="I265">
        <v>1460116576</v>
      </c>
      <c r="J265">
        <v>1457528176</v>
      </c>
      <c r="K265" t="b">
        <v>0</v>
      </c>
      <c r="L265">
        <v>0</v>
      </c>
      <c r="M265" t="b">
        <v>0</v>
      </c>
      <c r="N265" t="s">
        <v>8291</v>
      </c>
      <c r="O265" s="20">
        <f>E265/D265</f>
        <v>0</v>
      </c>
      <c r="P265" s="6">
        <f>L265/COUNT(L265:L4378)</f>
        <v>0</v>
      </c>
      <c r="Q265" t="str">
        <f t="shared" si="8"/>
        <v>photography</v>
      </c>
      <c r="R265" t="str">
        <f t="shared" si="9"/>
        <v>places</v>
      </c>
      <c r="S265" s="11">
        <f>(((J265/60)/60)/24)+DATE(1970,1,1)</f>
        <v>42438.53907407407</v>
      </c>
      <c r="T265" s="11">
        <f>(((I265/60)/60)/24)+DATE(1970,1,1)</f>
        <v>42468.497407407413</v>
      </c>
    </row>
    <row r="266" spans="1:20" ht="43.2" hidden="1" x14ac:dyDescent="0.3">
      <c r="A266">
        <v>1705</v>
      </c>
      <c r="B266" s="3" t="s">
        <v>1706</v>
      </c>
      <c r="C266" s="3" t="s">
        <v>5815</v>
      </c>
      <c r="D266">
        <v>2000</v>
      </c>
      <c r="E266">
        <v>0</v>
      </c>
      <c r="F266" t="s">
        <v>8221</v>
      </c>
      <c r="G266" t="s">
        <v>8224</v>
      </c>
      <c r="H266" t="s">
        <v>8246</v>
      </c>
      <c r="I266">
        <v>1441814400</v>
      </c>
      <c r="J266">
        <v>1440807846</v>
      </c>
      <c r="K266" t="b">
        <v>0</v>
      </c>
      <c r="L266">
        <v>0</v>
      </c>
      <c r="M266" t="b">
        <v>0</v>
      </c>
      <c r="N266" t="s">
        <v>8293</v>
      </c>
      <c r="O266" s="20">
        <f>E266/D266</f>
        <v>0</v>
      </c>
      <c r="P266" s="6">
        <f>L266/COUNT(L266:L4379)</f>
        <v>0</v>
      </c>
      <c r="Q266" t="str">
        <f t="shared" si="8"/>
        <v>music</v>
      </c>
      <c r="R266" t="str">
        <f t="shared" si="9"/>
        <v>faith</v>
      </c>
      <c r="S266" s="11">
        <f>(((J266/60)/60)/24)+DATE(1970,1,1)</f>
        <v>42245.016736111109</v>
      </c>
      <c r="T266" s="11">
        <f>(((I266/60)/60)/24)+DATE(1970,1,1)</f>
        <v>42256.666666666672</v>
      </c>
    </row>
    <row r="267" spans="1:20" ht="43.2" hidden="1" x14ac:dyDescent="0.3">
      <c r="A267">
        <v>1706</v>
      </c>
      <c r="B267" s="3" t="s">
        <v>1707</v>
      </c>
      <c r="C267" s="3" t="s">
        <v>5816</v>
      </c>
      <c r="D267">
        <v>5500</v>
      </c>
      <c r="E267">
        <v>0</v>
      </c>
      <c r="F267" t="s">
        <v>8221</v>
      </c>
      <c r="G267" t="s">
        <v>8236</v>
      </c>
      <c r="H267" t="s">
        <v>8249</v>
      </c>
      <c r="I267">
        <v>1440314472</v>
      </c>
      <c r="J267">
        <v>1435130472</v>
      </c>
      <c r="K267" t="b">
        <v>0</v>
      </c>
      <c r="L267">
        <v>0</v>
      </c>
      <c r="M267" t="b">
        <v>0</v>
      </c>
      <c r="N267" t="s">
        <v>8293</v>
      </c>
      <c r="O267" s="20">
        <f>E267/D267</f>
        <v>0</v>
      </c>
      <c r="P267" s="6">
        <f>L267/COUNT(L267:L4380)</f>
        <v>0</v>
      </c>
      <c r="Q267" t="str">
        <f t="shared" si="8"/>
        <v>music</v>
      </c>
      <c r="R267" t="str">
        <f t="shared" si="9"/>
        <v>faith</v>
      </c>
      <c r="S267" s="11">
        <f>(((J267/60)/60)/24)+DATE(1970,1,1)</f>
        <v>42179.306388888886</v>
      </c>
      <c r="T267" s="11">
        <f>(((I267/60)/60)/24)+DATE(1970,1,1)</f>
        <v>42239.306388888886</v>
      </c>
    </row>
    <row r="268" spans="1:20" ht="43.2" hidden="1" x14ac:dyDescent="0.3">
      <c r="A268">
        <v>1708</v>
      </c>
      <c r="B268" s="3" t="s">
        <v>1709</v>
      </c>
      <c r="C268" s="3" t="s">
        <v>5818</v>
      </c>
      <c r="D268">
        <v>7000</v>
      </c>
      <c r="E268">
        <v>0</v>
      </c>
      <c r="F268" t="s">
        <v>8221</v>
      </c>
      <c r="G268" t="s">
        <v>8224</v>
      </c>
      <c r="H268" t="s">
        <v>8246</v>
      </c>
      <c r="I268">
        <v>1462135706</v>
      </c>
      <c r="J268">
        <v>1458679706</v>
      </c>
      <c r="K268" t="b">
        <v>0</v>
      </c>
      <c r="L268">
        <v>0</v>
      </c>
      <c r="M268" t="b">
        <v>0</v>
      </c>
      <c r="N268" t="s">
        <v>8293</v>
      </c>
      <c r="O268" s="20">
        <f>E268/D268</f>
        <v>0</v>
      </c>
      <c r="P268" s="6">
        <f>L268/COUNT(L268:L4381)</f>
        <v>0</v>
      </c>
      <c r="Q268" t="str">
        <f t="shared" si="8"/>
        <v>music</v>
      </c>
      <c r="R268" t="str">
        <f t="shared" si="9"/>
        <v>faith</v>
      </c>
      <c r="S268" s="11">
        <f>(((J268/60)/60)/24)+DATE(1970,1,1)</f>
        <v>42451.866967592592</v>
      </c>
      <c r="T268" s="11">
        <f>(((I268/60)/60)/24)+DATE(1970,1,1)</f>
        <v>42491.866967592592</v>
      </c>
    </row>
    <row r="269" spans="1:20" ht="43.2" hidden="1" x14ac:dyDescent="0.3">
      <c r="A269">
        <v>1712</v>
      </c>
      <c r="B269" s="3" t="s">
        <v>1713</v>
      </c>
      <c r="C269" s="3" t="s">
        <v>5822</v>
      </c>
      <c r="D269">
        <v>5000</v>
      </c>
      <c r="E269">
        <v>0</v>
      </c>
      <c r="F269" t="s">
        <v>8221</v>
      </c>
      <c r="G269" t="s">
        <v>8224</v>
      </c>
      <c r="H269" t="s">
        <v>8246</v>
      </c>
      <c r="I269">
        <v>1435701353</v>
      </c>
      <c r="J269">
        <v>1430517353</v>
      </c>
      <c r="K269" t="b">
        <v>0</v>
      </c>
      <c r="L269">
        <v>0</v>
      </c>
      <c r="M269" t="b">
        <v>0</v>
      </c>
      <c r="N269" t="s">
        <v>8293</v>
      </c>
      <c r="O269" s="20">
        <f>E269/D269</f>
        <v>0</v>
      </c>
      <c r="P269" s="6">
        <f>L269/COUNT(L269:L4382)</f>
        <v>0</v>
      </c>
      <c r="Q269" t="str">
        <f t="shared" si="8"/>
        <v>music</v>
      </c>
      <c r="R269" t="str">
        <f t="shared" si="9"/>
        <v>faith</v>
      </c>
      <c r="S269" s="11">
        <f>(((J269/60)/60)/24)+DATE(1970,1,1)</f>
        <v>42125.913807870369</v>
      </c>
      <c r="T269" s="11">
        <f>(((I269/60)/60)/24)+DATE(1970,1,1)</f>
        <v>42185.913807870369</v>
      </c>
    </row>
    <row r="270" spans="1:20" ht="43.2" hidden="1" x14ac:dyDescent="0.3">
      <c r="A270">
        <v>1721</v>
      </c>
      <c r="B270" s="3" t="s">
        <v>1722</v>
      </c>
      <c r="C270" s="3" t="s">
        <v>5831</v>
      </c>
      <c r="D270">
        <v>5000</v>
      </c>
      <c r="E270">
        <v>0</v>
      </c>
      <c r="F270" t="s">
        <v>8221</v>
      </c>
      <c r="G270" t="s">
        <v>8224</v>
      </c>
      <c r="H270" t="s">
        <v>8246</v>
      </c>
      <c r="I270">
        <v>1449831863</v>
      </c>
      <c r="J270">
        <v>1447239863</v>
      </c>
      <c r="K270" t="b">
        <v>0</v>
      </c>
      <c r="L270">
        <v>0</v>
      </c>
      <c r="M270" t="b">
        <v>0</v>
      </c>
      <c r="N270" t="s">
        <v>8293</v>
      </c>
      <c r="O270" s="20">
        <f>E270/D270</f>
        <v>0</v>
      </c>
      <c r="P270" s="6">
        <f>L270/COUNT(L270:L4383)</f>
        <v>0</v>
      </c>
      <c r="Q270" t="str">
        <f t="shared" si="8"/>
        <v>music</v>
      </c>
      <c r="R270" t="str">
        <f t="shared" si="9"/>
        <v>faith</v>
      </c>
      <c r="S270" s="11">
        <f>(((J270/60)/60)/24)+DATE(1970,1,1)</f>
        <v>42319.461377314816</v>
      </c>
      <c r="T270" s="11">
        <f>(((I270/60)/60)/24)+DATE(1970,1,1)</f>
        <v>42349.461377314816</v>
      </c>
    </row>
    <row r="271" spans="1:20" ht="43.2" hidden="1" x14ac:dyDescent="0.3">
      <c r="A271">
        <v>1729</v>
      </c>
      <c r="B271" s="3" t="s">
        <v>1730</v>
      </c>
      <c r="C271" s="3" t="s">
        <v>5839</v>
      </c>
      <c r="D271">
        <v>10000</v>
      </c>
      <c r="E271">
        <v>0</v>
      </c>
      <c r="F271" t="s">
        <v>8221</v>
      </c>
      <c r="G271" t="s">
        <v>8224</v>
      </c>
      <c r="H271" t="s">
        <v>8246</v>
      </c>
      <c r="I271">
        <v>1465521306</v>
      </c>
      <c r="J271">
        <v>1460337306</v>
      </c>
      <c r="K271" t="b">
        <v>0</v>
      </c>
      <c r="L271">
        <v>0</v>
      </c>
      <c r="M271" t="b">
        <v>0</v>
      </c>
      <c r="N271" t="s">
        <v>8293</v>
      </c>
      <c r="O271" s="20">
        <f>E271/D271</f>
        <v>0</v>
      </c>
      <c r="P271" s="6">
        <f>L271/COUNT(L271:L4384)</f>
        <v>0</v>
      </c>
      <c r="Q271" t="str">
        <f t="shared" si="8"/>
        <v>music</v>
      </c>
      <c r="R271" t="str">
        <f t="shared" si="9"/>
        <v>faith</v>
      </c>
      <c r="S271" s="11">
        <f>(((J271/60)/60)/24)+DATE(1970,1,1)</f>
        <v>42471.052152777775</v>
      </c>
      <c r="T271" s="11">
        <f>(((I271/60)/60)/24)+DATE(1970,1,1)</f>
        <v>42531.052152777775</v>
      </c>
    </row>
    <row r="272" spans="1:20" ht="43.2" hidden="1" x14ac:dyDescent="0.3">
      <c r="A272">
        <v>1730</v>
      </c>
      <c r="B272" s="3" t="s">
        <v>1731</v>
      </c>
      <c r="C272" s="3" t="s">
        <v>5840</v>
      </c>
      <c r="D272">
        <v>3000</v>
      </c>
      <c r="E272">
        <v>0</v>
      </c>
      <c r="F272" t="s">
        <v>8221</v>
      </c>
      <c r="G272" t="s">
        <v>8224</v>
      </c>
      <c r="H272" t="s">
        <v>8246</v>
      </c>
      <c r="I272">
        <v>1445738783</v>
      </c>
      <c r="J272">
        <v>1443146783</v>
      </c>
      <c r="K272" t="b">
        <v>0</v>
      </c>
      <c r="L272">
        <v>0</v>
      </c>
      <c r="M272" t="b">
        <v>0</v>
      </c>
      <c r="N272" t="s">
        <v>8293</v>
      </c>
      <c r="O272" s="20">
        <f>E272/D272</f>
        <v>0</v>
      </c>
      <c r="P272" s="6">
        <f>L272/COUNT(L272:L4385)</f>
        <v>0</v>
      </c>
      <c r="Q272" t="str">
        <f t="shared" si="8"/>
        <v>music</v>
      </c>
      <c r="R272" t="str">
        <f t="shared" si="9"/>
        <v>faith</v>
      </c>
      <c r="S272" s="11">
        <f>(((J272/60)/60)/24)+DATE(1970,1,1)</f>
        <v>42272.087766203709</v>
      </c>
      <c r="T272" s="11">
        <f>(((I272/60)/60)/24)+DATE(1970,1,1)</f>
        <v>42302.087766203709</v>
      </c>
    </row>
    <row r="273" spans="1:20" ht="28.8" hidden="1" x14ac:dyDescent="0.3">
      <c r="A273">
        <v>1731</v>
      </c>
      <c r="B273" s="3" t="s">
        <v>1732</v>
      </c>
      <c r="C273" s="3" t="s">
        <v>5841</v>
      </c>
      <c r="D273">
        <v>1000</v>
      </c>
      <c r="E273">
        <v>0</v>
      </c>
      <c r="F273" t="s">
        <v>8221</v>
      </c>
      <c r="G273" t="s">
        <v>8224</v>
      </c>
      <c r="H273" t="s">
        <v>8246</v>
      </c>
      <c r="I273">
        <v>1434034800</v>
      </c>
      <c r="J273">
        <v>1432849552</v>
      </c>
      <c r="K273" t="b">
        <v>0</v>
      </c>
      <c r="L273">
        <v>0</v>
      </c>
      <c r="M273" t="b">
        <v>0</v>
      </c>
      <c r="N273" t="s">
        <v>8293</v>
      </c>
      <c r="O273" s="20">
        <f>E273/D273</f>
        <v>0</v>
      </c>
      <c r="P273" s="6">
        <f>L273/COUNT(L273:L4386)</f>
        <v>0</v>
      </c>
      <c r="Q273" t="str">
        <f t="shared" si="8"/>
        <v>music</v>
      </c>
      <c r="R273" t="str">
        <f t="shared" si="9"/>
        <v>faith</v>
      </c>
      <c r="S273" s="11">
        <f>(((J273/60)/60)/24)+DATE(1970,1,1)</f>
        <v>42152.906851851847</v>
      </c>
      <c r="T273" s="11">
        <f>(((I273/60)/60)/24)+DATE(1970,1,1)</f>
        <v>42166.625</v>
      </c>
    </row>
    <row r="274" spans="1:20" ht="43.2" hidden="1" x14ac:dyDescent="0.3">
      <c r="A274">
        <v>1732</v>
      </c>
      <c r="B274" s="3" t="s">
        <v>1733</v>
      </c>
      <c r="C274" s="3" t="s">
        <v>5842</v>
      </c>
      <c r="D274">
        <v>4000</v>
      </c>
      <c r="E274">
        <v>0</v>
      </c>
      <c r="F274" t="s">
        <v>8221</v>
      </c>
      <c r="G274" t="s">
        <v>8224</v>
      </c>
      <c r="H274" t="s">
        <v>8246</v>
      </c>
      <c r="I274">
        <v>1452920400</v>
      </c>
      <c r="J274">
        <v>1447777481</v>
      </c>
      <c r="K274" t="b">
        <v>0</v>
      </c>
      <c r="L274">
        <v>0</v>
      </c>
      <c r="M274" t="b">
        <v>0</v>
      </c>
      <c r="N274" t="s">
        <v>8293</v>
      </c>
      <c r="O274" s="20">
        <f>E274/D274</f>
        <v>0</v>
      </c>
      <c r="P274" s="6">
        <f>L274/COUNT(L274:L4387)</f>
        <v>0</v>
      </c>
      <c r="Q274" t="str">
        <f t="shared" si="8"/>
        <v>music</v>
      </c>
      <c r="R274" t="str">
        <f t="shared" si="9"/>
        <v>faith</v>
      </c>
      <c r="S274" s="11">
        <f>(((J274/60)/60)/24)+DATE(1970,1,1)</f>
        <v>42325.683807870373</v>
      </c>
      <c r="T274" s="11">
        <f>(((I274/60)/60)/24)+DATE(1970,1,1)</f>
        <v>42385.208333333328</v>
      </c>
    </row>
    <row r="275" spans="1:20" ht="43.2" hidden="1" x14ac:dyDescent="0.3">
      <c r="A275">
        <v>1733</v>
      </c>
      <c r="B275" s="3" t="s">
        <v>1734</v>
      </c>
      <c r="C275" s="3" t="s">
        <v>5843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1473802200</v>
      </c>
      <c r="J275">
        <v>1472746374</v>
      </c>
      <c r="K275" t="b">
        <v>0</v>
      </c>
      <c r="L275">
        <v>0</v>
      </c>
      <c r="M275" t="b">
        <v>0</v>
      </c>
      <c r="N275" t="s">
        <v>8293</v>
      </c>
      <c r="O275" s="20">
        <f>E275/D275</f>
        <v>0</v>
      </c>
      <c r="P275" s="6">
        <f>L275/COUNT(L275:L4388)</f>
        <v>0</v>
      </c>
      <c r="Q275" t="str">
        <f t="shared" si="8"/>
        <v>music</v>
      </c>
      <c r="R275" t="str">
        <f t="shared" si="9"/>
        <v>faith</v>
      </c>
      <c r="S275" s="11">
        <f>(((J275/60)/60)/24)+DATE(1970,1,1)</f>
        <v>42614.675625000003</v>
      </c>
      <c r="T275" s="11">
        <f>(((I275/60)/60)/24)+DATE(1970,1,1)</f>
        <v>42626.895833333328</v>
      </c>
    </row>
    <row r="276" spans="1:20" ht="43.2" hidden="1" x14ac:dyDescent="0.3">
      <c r="A276">
        <v>1740</v>
      </c>
      <c r="B276" s="3" t="s">
        <v>1741</v>
      </c>
      <c r="C276" s="3" t="s">
        <v>5850</v>
      </c>
      <c r="D276">
        <v>3000</v>
      </c>
      <c r="E276">
        <v>0</v>
      </c>
      <c r="F276" t="s">
        <v>8221</v>
      </c>
      <c r="G276" t="s">
        <v>8224</v>
      </c>
      <c r="H276" t="s">
        <v>8246</v>
      </c>
      <c r="I276">
        <v>1437075422</v>
      </c>
      <c r="J276">
        <v>1434483422</v>
      </c>
      <c r="K276" t="b">
        <v>0</v>
      </c>
      <c r="L276">
        <v>0</v>
      </c>
      <c r="M276" t="b">
        <v>0</v>
      </c>
      <c r="N276" t="s">
        <v>8293</v>
      </c>
      <c r="O276" s="20">
        <f>E276/D276</f>
        <v>0</v>
      </c>
      <c r="P276" s="6">
        <f>L276/COUNT(L276:L4389)</f>
        <v>0</v>
      </c>
      <c r="Q276" t="str">
        <f t="shared" si="8"/>
        <v>music</v>
      </c>
      <c r="R276" t="str">
        <f t="shared" si="9"/>
        <v>faith</v>
      </c>
      <c r="S276" s="11">
        <f>(((J276/60)/60)/24)+DATE(1970,1,1)</f>
        <v>42171.817384259266</v>
      </c>
      <c r="T276" s="11">
        <f>(((I276/60)/60)/24)+DATE(1970,1,1)</f>
        <v>42201.817384259266</v>
      </c>
    </row>
    <row r="277" spans="1:20" ht="28.8" hidden="1" x14ac:dyDescent="0.3">
      <c r="A277">
        <v>1766</v>
      </c>
      <c r="B277" s="3" t="s">
        <v>1767</v>
      </c>
      <c r="C277" s="3" t="s">
        <v>5876</v>
      </c>
      <c r="D277">
        <v>1500</v>
      </c>
      <c r="E277">
        <v>0</v>
      </c>
      <c r="F277" t="s">
        <v>8221</v>
      </c>
      <c r="G277" t="s">
        <v>8226</v>
      </c>
      <c r="H277" t="s">
        <v>8248</v>
      </c>
      <c r="I277">
        <v>1408999088</v>
      </c>
      <c r="J277">
        <v>1407184688</v>
      </c>
      <c r="K277" t="b">
        <v>1</v>
      </c>
      <c r="L277">
        <v>0</v>
      </c>
      <c r="M277" t="b">
        <v>0</v>
      </c>
      <c r="N277" t="s">
        <v>8285</v>
      </c>
      <c r="O277" s="20">
        <f>E277/D277</f>
        <v>0</v>
      </c>
      <c r="P277" s="6">
        <f>L277/COUNT(L277:L4390)</f>
        <v>0</v>
      </c>
      <c r="Q277" t="str">
        <f t="shared" si="8"/>
        <v>photography</v>
      </c>
      <c r="R277" t="str">
        <f t="shared" si="9"/>
        <v>photobooks</v>
      </c>
      <c r="S277" s="11">
        <f>(((J277/60)/60)/24)+DATE(1970,1,1)</f>
        <v>41855.859814814816</v>
      </c>
      <c r="T277" s="11">
        <f>(((I277/60)/60)/24)+DATE(1970,1,1)</f>
        <v>41876.859814814816</v>
      </c>
    </row>
    <row r="278" spans="1:20" ht="28.8" hidden="1" x14ac:dyDescent="0.3">
      <c r="A278">
        <v>1813</v>
      </c>
      <c r="B278" s="3" t="s">
        <v>1814</v>
      </c>
      <c r="C278" s="3" t="s">
        <v>5923</v>
      </c>
      <c r="D278">
        <v>8750</v>
      </c>
      <c r="E278">
        <v>0</v>
      </c>
      <c r="F278" t="s">
        <v>8221</v>
      </c>
      <c r="G278" t="s">
        <v>8225</v>
      </c>
      <c r="H278" t="s">
        <v>8247</v>
      </c>
      <c r="I278">
        <v>1407532812</v>
      </c>
      <c r="J278">
        <v>1404940812</v>
      </c>
      <c r="K278" t="b">
        <v>0</v>
      </c>
      <c r="L278">
        <v>0</v>
      </c>
      <c r="M278" t="b">
        <v>0</v>
      </c>
      <c r="N278" t="s">
        <v>8285</v>
      </c>
      <c r="O278" s="20">
        <f>E278/D278</f>
        <v>0</v>
      </c>
      <c r="P278" s="6">
        <f>L278/COUNT(L278:L4391)</f>
        <v>0</v>
      </c>
      <c r="Q278" t="str">
        <f t="shared" si="8"/>
        <v>photography</v>
      </c>
      <c r="R278" t="str">
        <f t="shared" si="9"/>
        <v>photobooks</v>
      </c>
      <c r="S278" s="11">
        <f>(((J278/60)/60)/24)+DATE(1970,1,1)</f>
        <v>41829.889027777775</v>
      </c>
      <c r="T278" s="11">
        <f>(((I278/60)/60)/24)+DATE(1970,1,1)</f>
        <v>41859.889027777775</v>
      </c>
    </row>
    <row r="279" spans="1:20" ht="43.2" hidden="1" x14ac:dyDescent="0.3">
      <c r="A279">
        <v>1815</v>
      </c>
      <c r="B279" s="3" t="s">
        <v>1816</v>
      </c>
      <c r="C279" s="3" t="s">
        <v>5925</v>
      </c>
      <c r="D279">
        <v>3000</v>
      </c>
      <c r="E279">
        <v>0</v>
      </c>
      <c r="F279" t="s">
        <v>8221</v>
      </c>
      <c r="G279" t="s">
        <v>8224</v>
      </c>
      <c r="H279" t="s">
        <v>8246</v>
      </c>
      <c r="I279">
        <v>1435787137</v>
      </c>
      <c r="J279">
        <v>1434577537</v>
      </c>
      <c r="K279" t="b">
        <v>0</v>
      </c>
      <c r="L279">
        <v>0</v>
      </c>
      <c r="M279" t="b">
        <v>0</v>
      </c>
      <c r="N279" t="s">
        <v>8285</v>
      </c>
      <c r="O279" s="20">
        <f>E279/D279</f>
        <v>0</v>
      </c>
      <c r="P279" s="6">
        <f>L279/COUNT(L279:L4392)</f>
        <v>0</v>
      </c>
      <c r="Q279" t="str">
        <f t="shared" si="8"/>
        <v>photography</v>
      </c>
      <c r="R279" t="str">
        <f t="shared" si="9"/>
        <v>photobooks</v>
      </c>
      <c r="S279" s="11">
        <f>(((J279/60)/60)/24)+DATE(1970,1,1)</f>
        <v>42172.906678240746</v>
      </c>
      <c r="T279" s="11">
        <f>(((I279/60)/60)/24)+DATE(1970,1,1)</f>
        <v>42186.906678240746</v>
      </c>
    </row>
    <row r="280" spans="1:20" ht="28.8" hidden="1" x14ac:dyDescent="0.3">
      <c r="A280">
        <v>1818</v>
      </c>
      <c r="B280" s="3" t="s">
        <v>1819</v>
      </c>
      <c r="C280" s="3" t="s">
        <v>5928</v>
      </c>
      <c r="D280">
        <v>15000</v>
      </c>
      <c r="E280">
        <v>0</v>
      </c>
      <c r="F280" t="s">
        <v>8221</v>
      </c>
      <c r="G280" t="s">
        <v>8224</v>
      </c>
      <c r="H280" t="s">
        <v>8246</v>
      </c>
      <c r="I280">
        <v>1428035850</v>
      </c>
      <c r="J280">
        <v>1425447450</v>
      </c>
      <c r="K280" t="b">
        <v>0</v>
      </c>
      <c r="L280">
        <v>0</v>
      </c>
      <c r="M280" t="b">
        <v>0</v>
      </c>
      <c r="N280" t="s">
        <v>8285</v>
      </c>
      <c r="O280" s="20">
        <f>E280/D280</f>
        <v>0</v>
      </c>
      <c r="P280" s="6">
        <f>L280/COUNT(L280:L4393)</f>
        <v>0</v>
      </c>
      <c r="Q280" t="str">
        <f t="shared" si="8"/>
        <v>photography</v>
      </c>
      <c r="R280" t="str">
        <f t="shared" si="9"/>
        <v>photobooks</v>
      </c>
      <c r="S280" s="11">
        <f>(((J280/60)/60)/24)+DATE(1970,1,1)</f>
        <v>42067.234375</v>
      </c>
      <c r="T280" s="11">
        <f>(((I280/60)/60)/24)+DATE(1970,1,1)</f>
        <v>42097.192708333328</v>
      </c>
    </row>
    <row r="281" spans="1:20" ht="43.2" hidden="1" x14ac:dyDescent="0.3">
      <c r="A281">
        <v>1861</v>
      </c>
      <c r="B281" s="3" t="s">
        <v>1862</v>
      </c>
      <c r="C281" s="3" t="s">
        <v>5971</v>
      </c>
      <c r="D281">
        <v>250000</v>
      </c>
      <c r="E281">
        <v>0</v>
      </c>
      <c r="F281" t="s">
        <v>8221</v>
      </c>
      <c r="G281" t="s">
        <v>8225</v>
      </c>
      <c r="H281" t="s">
        <v>8247</v>
      </c>
      <c r="I281">
        <v>1422256341</v>
      </c>
      <c r="J281">
        <v>1419664341</v>
      </c>
      <c r="K281" t="b">
        <v>0</v>
      </c>
      <c r="L281">
        <v>0</v>
      </c>
      <c r="M281" t="b">
        <v>0</v>
      </c>
      <c r="N281" t="s">
        <v>8283</v>
      </c>
      <c r="O281" s="20">
        <f>E281/D281</f>
        <v>0</v>
      </c>
      <c r="P281" s="6">
        <f>L281/COUNT(L281:L4394)</f>
        <v>0</v>
      </c>
      <c r="Q281" t="str">
        <f t="shared" si="8"/>
        <v>games</v>
      </c>
      <c r="R281" t="str">
        <f t="shared" si="9"/>
        <v>mobile games</v>
      </c>
      <c r="S281" s="11">
        <f>(((J281/60)/60)/24)+DATE(1970,1,1)</f>
        <v>42000.300243055557</v>
      </c>
      <c r="T281" s="11">
        <f>(((I281/60)/60)/24)+DATE(1970,1,1)</f>
        <v>42030.300243055557</v>
      </c>
    </row>
    <row r="282" spans="1:20" ht="43.2" hidden="1" x14ac:dyDescent="0.3">
      <c r="A282">
        <v>1869</v>
      </c>
      <c r="B282" s="3" t="s">
        <v>1870</v>
      </c>
      <c r="C282" s="3" t="s">
        <v>5979</v>
      </c>
      <c r="D282">
        <v>10000</v>
      </c>
      <c r="E282">
        <v>0</v>
      </c>
      <c r="F282" t="s">
        <v>8221</v>
      </c>
      <c r="G282" t="s">
        <v>8224</v>
      </c>
      <c r="H282" t="s">
        <v>8246</v>
      </c>
      <c r="I282">
        <v>1483488249</v>
      </c>
      <c r="J282">
        <v>1480896249</v>
      </c>
      <c r="K282" t="b">
        <v>0</v>
      </c>
      <c r="L282">
        <v>0</v>
      </c>
      <c r="M282" t="b">
        <v>0</v>
      </c>
      <c r="N282" t="s">
        <v>8283</v>
      </c>
      <c r="O282" s="20">
        <f>E282/D282</f>
        <v>0</v>
      </c>
      <c r="P282" s="6">
        <f>L282/COUNT(L282:L4395)</f>
        <v>0</v>
      </c>
      <c r="Q282" t="str">
        <f t="shared" si="8"/>
        <v>games</v>
      </c>
      <c r="R282" t="str">
        <f t="shared" si="9"/>
        <v>mobile games</v>
      </c>
      <c r="S282" s="11">
        <f>(((J282/60)/60)/24)+DATE(1970,1,1)</f>
        <v>42709.002881944441</v>
      </c>
      <c r="T282" s="11">
        <f>(((I282/60)/60)/24)+DATE(1970,1,1)</f>
        <v>42739.002881944441</v>
      </c>
    </row>
    <row r="283" spans="1:20" ht="43.2" hidden="1" x14ac:dyDescent="0.3">
      <c r="A283">
        <v>1876</v>
      </c>
      <c r="B283" s="3" t="s">
        <v>1877</v>
      </c>
      <c r="C283" s="3" t="s">
        <v>5986</v>
      </c>
      <c r="D283">
        <v>280</v>
      </c>
      <c r="E283">
        <v>0</v>
      </c>
      <c r="F283" t="s">
        <v>8221</v>
      </c>
      <c r="G283" t="s">
        <v>8226</v>
      </c>
      <c r="H283" t="s">
        <v>8248</v>
      </c>
      <c r="I283">
        <v>1402901405</v>
      </c>
      <c r="J283">
        <v>1400309405</v>
      </c>
      <c r="K283" t="b">
        <v>0</v>
      </c>
      <c r="L283">
        <v>0</v>
      </c>
      <c r="M283" t="b">
        <v>0</v>
      </c>
      <c r="N283" t="s">
        <v>8283</v>
      </c>
      <c r="O283" s="20">
        <f>E283/D283</f>
        <v>0</v>
      </c>
      <c r="P283" s="6">
        <f>L283/COUNT(L283:L4396)</f>
        <v>0</v>
      </c>
      <c r="Q283" t="str">
        <f t="shared" si="8"/>
        <v>games</v>
      </c>
      <c r="R283" t="str">
        <f t="shared" si="9"/>
        <v>mobile games</v>
      </c>
      <c r="S283" s="11">
        <f>(((J283/60)/60)/24)+DATE(1970,1,1)</f>
        <v>41776.284780092588</v>
      </c>
      <c r="T283" s="11">
        <f>(((I283/60)/60)/24)+DATE(1970,1,1)</f>
        <v>41806.284780092588</v>
      </c>
    </row>
    <row r="284" spans="1:20" ht="28.8" hidden="1" x14ac:dyDescent="0.3">
      <c r="A284">
        <v>1877</v>
      </c>
      <c r="B284" s="3" t="s">
        <v>1878</v>
      </c>
      <c r="C284" s="3" t="s">
        <v>5987</v>
      </c>
      <c r="D284">
        <v>60</v>
      </c>
      <c r="E284">
        <v>0</v>
      </c>
      <c r="F284" t="s">
        <v>8221</v>
      </c>
      <c r="G284" t="s">
        <v>8224</v>
      </c>
      <c r="H284" t="s">
        <v>8246</v>
      </c>
      <c r="I284">
        <v>1425170525</v>
      </c>
      <c r="J284">
        <v>1422664925</v>
      </c>
      <c r="K284" t="b">
        <v>0</v>
      </c>
      <c r="L284">
        <v>0</v>
      </c>
      <c r="M284" t="b">
        <v>0</v>
      </c>
      <c r="N284" t="s">
        <v>8283</v>
      </c>
      <c r="O284" s="20">
        <f>E284/D284</f>
        <v>0</v>
      </c>
      <c r="P284" s="6">
        <f>L284/COUNT(L284:L4397)</f>
        <v>0</v>
      </c>
      <c r="Q284" t="str">
        <f t="shared" si="8"/>
        <v>games</v>
      </c>
      <c r="R284" t="str">
        <f t="shared" si="9"/>
        <v>mobile games</v>
      </c>
      <c r="S284" s="11">
        <f>(((J284/60)/60)/24)+DATE(1970,1,1)</f>
        <v>42035.029224537036</v>
      </c>
      <c r="T284" s="11">
        <f>(((I284/60)/60)/24)+DATE(1970,1,1)</f>
        <v>42064.029224537036</v>
      </c>
    </row>
    <row r="285" spans="1:20" ht="43.2" hidden="1" x14ac:dyDescent="0.3">
      <c r="A285">
        <v>1878</v>
      </c>
      <c r="B285" s="3" t="s">
        <v>1879</v>
      </c>
      <c r="C285" s="3" t="s">
        <v>5988</v>
      </c>
      <c r="D285">
        <v>8000</v>
      </c>
      <c r="E285">
        <v>0</v>
      </c>
      <c r="F285" t="s">
        <v>8221</v>
      </c>
      <c r="G285" t="s">
        <v>8226</v>
      </c>
      <c r="H285" t="s">
        <v>8248</v>
      </c>
      <c r="I285">
        <v>1402618355</v>
      </c>
      <c r="J285">
        <v>1400026355</v>
      </c>
      <c r="K285" t="b">
        <v>0</v>
      </c>
      <c r="L285">
        <v>0</v>
      </c>
      <c r="M285" t="b">
        <v>0</v>
      </c>
      <c r="N285" t="s">
        <v>8283</v>
      </c>
      <c r="O285" s="20">
        <f>E285/D285</f>
        <v>0</v>
      </c>
      <c r="P285" s="6">
        <f>L285/COUNT(L285:L4398)</f>
        <v>0</v>
      </c>
      <c r="Q285" t="str">
        <f t="shared" si="8"/>
        <v>games</v>
      </c>
      <c r="R285" t="str">
        <f t="shared" si="9"/>
        <v>mobile games</v>
      </c>
      <c r="S285" s="11">
        <f>(((J285/60)/60)/24)+DATE(1970,1,1)</f>
        <v>41773.008738425924</v>
      </c>
      <c r="T285" s="11">
        <f>(((I285/60)/60)/24)+DATE(1970,1,1)</f>
        <v>41803.008738425924</v>
      </c>
    </row>
    <row r="286" spans="1:20" ht="28.8" hidden="1" x14ac:dyDescent="0.3">
      <c r="A286">
        <v>1982</v>
      </c>
      <c r="B286" s="3" t="s">
        <v>1983</v>
      </c>
      <c r="C286" s="3" t="s">
        <v>6092</v>
      </c>
      <c r="D286">
        <v>180000</v>
      </c>
      <c r="E286">
        <v>0</v>
      </c>
      <c r="F286" t="s">
        <v>8221</v>
      </c>
      <c r="G286" t="s">
        <v>8231</v>
      </c>
      <c r="H286" t="s">
        <v>8252</v>
      </c>
      <c r="I286">
        <v>1480863887</v>
      </c>
      <c r="J286">
        <v>1478268287</v>
      </c>
      <c r="K286" t="b">
        <v>0</v>
      </c>
      <c r="L286">
        <v>0</v>
      </c>
      <c r="M286" t="b">
        <v>0</v>
      </c>
      <c r="N286" t="s">
        <v>8296</v>
      </c>
      <c r="O286" s="20">
        <f>E286/D286</f>
        <v>0</v>
      </c>
      <c r="P286" s="6">
        <f>L286/COUNT(L286:L4399)</f>
        <v>0</v>
      </c>
      <c r="Q286" t="str">
        <f t="shared" si="8"/>
        <v>photography</v>
      </c>
      <c r="R286" t="str">
        <f t="shared" si="9"/>
        <v>people</v>
      </c>
      <c r="S286" s="11">
        <f>(((J286/60)/60)/24)+DATE(1970,1,1)</f>
        <v>42678.586655092593</v>
      </c>
      <c r="T286" s="11">
        <f>(((I286/60)/60)/24)+DATE(1970,1,1)</f>
        <v>42708.628321759257</v>
      </c>
    </row>
    <row r="287" spans="1:20" ht="43.2" hidden="1" x14ac:dyDescent="0.3">
      <c r="A287">
        <v>1993</v>
      </c>
      <c r="B287" s="3" t="s">
        <v>1994</v>
      </c>
      <c r="C287" s="3" t="s">
        <v>6103</v>
      </c>
      <c r="D287">
        <v>2000</v>
      </c>
      <c r="E287">
        <v>0</v>
      </c>
      <c r="F287" t="s">
        <v>8221</v>
      </c>
      <c r="G287" t="s">
        <v>8225</v>
      </c>
      <c r="H287" t="s">
        <v>8247</v>
      </c>
      <c r="I287">
        <v>1450706837</v>
      </c>
      <c r="J287">
        <v>1448114837</v>
      </c>
      <c r="K287" t="b">
        <v>0</v>
      </c>
      <c r="L287">
        <v>0</v>
      </c>
      <c r="M287" t="b">
        <v>0</v>
      </c>
      <c r="N287" t="s">
        <v>8296</v>
      </c>
      <c r="O287" s="20">
        <f>E287/D287</f>
        <v>0</v>
      </c>
      <c r="P287" s="6">
        <f>L287/COUNT(L287:L4400)</f>
        <v>0</v>
      </c>
      <c r="Q287" t="str">
        <f t="shared" si="8"/>
        <v>photography</v>
      </c>
      <c r="R287" t="str">
        <f t="shared" si="9"/>
        <v>people</v>
      </c>
      <c r="S287" s="11">
        <f>(((J287/60)/60)/24)+DATE(1970,1,1)</f>
        <v>42329.58839120371</v>
      </c>
      <c r="T287" s="11">
        <f>(((I287/60)/60)/24)+DATE(1970,1,1)</f>
        <v>42359.58839120371</v>
      </c>
    </row>
    <row r="288" spans="1:20" ht="43.2" hidden="1" x14ac:dyDescent="0.3">
      <c r="A288">
        <v>1994</v>
      </c>
      <c r="B288" s="3" t="s">
        <v>1995</v>
      </c>
      <c r="C288" s="3" t="s">
        <v>6104</v>
      </c>
      <c r="D288">
        <v>3200</v>
      </c>
      <c r="E288">
        <v>0</v>
      </c>
      <c r="F288" t="s">
        <v>8221</v>
      </c>
      <c r="G288" t="s">
        <v>8224</v>
      </c>
      <c r="H288" t="s">
        <v>8246</v>
      </c>
      <c r="I288">
        <v>1481072942</v>
      </c>
      <c r="J288">
        <v>1475885342</v>
      </c>
      <c r="K288" t="b">
        <v>0</v>
      </c>
      <c r="L288">
        <v>0</v>
      </c>
      <c r="M288" t="b">
        <v>0</v>
      </c>
      <c r="N288" t="s">
        <v>8296</v>
      </c>
      <c r="O288" s="20">
        <f>E288/D288</f>
        <v>0</v>
      </c>
      <c r="P288" s="6">
        <f>L288/COUNT(L288:L4401)</f>
        <v>0</v>
      </c>
      <c r="Q288" t="str">
        <f t="shared" si="8"/>
        <v>photography</v>
      </c>
      <c r="R288" t="str">
        <f t="shared" si="9"/>
        <v>people</v>
      </c>
      <c r="S288" s="11">
        <f>(((J288/60)/60)/24)+DATE(1970,1,1)</f>
        <v>42651.006273148145</v>
      </c>
      <c r="T288" s="11">
        <f>(((I288/60)/60)/24)+DATE(1970,1,1)</f>
        <v>42711.047939814816</v>
      </c>
    </row>
    <row r="289" spans="1:20" ht="43.2" hidden="1" x14ac:dyDescent="0.3">
      <c r="A289">
        <v>1996</v>
      </c>
      <c r="B289" s="3" t="s">
        <v>1997</v>
      </c>
      <c r="C289" s="3" t="s">
        <v>6106</v>
      </c>
      <c r="D289">
        <v>133800</v>
      </c>
      <c r="E289">
        <v>0</v>
      </c>
      <c r="F289" t="s">
        <v>8221</v>
      </c>
      <c r="G289" t="s">
        <v>8224</v>
      </c>
      <c r="H289" t="s">
        <v>8246</v>
      </c>
      <c r="I289">
        <v>1405021211</v>
      </c>
      <c r="J289">
        <v>1402429211</v>
      </c>
      <c r="K289" t="b">
        <v>0</v>
      </c>
      <c r="L289">
        <v>0</v>
      </c>
      <c r="M289" t="b">
        <v>0</v>
      </c>
      <c r="N289" t="s">
        <v>8296</v>
      </c>
      <c r="O289" s="20">
        <f>E289/D289</f>
        <v>0</v>
      </c>
      <c r="P289" s="6">
        <f>L289/COUNT(L289:L4402)</f>
        <v>0</v>
      </c>
      <c r="Q289" t="str">
        <f t="shared" si="8"/>
        <v>photography</v>
      </c>
      <c r="R289" t="str">
        <f t="shared" si="9"/>
        <v>people</v>
      </c>
      <c r="S289" s="11">
        <f>(((J289/60)/60)/24)+DATE(1970,1,1)</f>
        <v>41800.819571759261</v>
      </c>
      <c r="T289" s="11">
        <f>(((I289/60)/60)/24)+DATE(1970,1,1)</f>
        <v>41830.819571759261</v>
      </c>
    </row>
    <row r="290" spans="1:20" ht="43.2" hidden="1" x14ac:dyDescent="0.3">
      <c r="A290">
        <v>1997</v>
      </c>
      <c r="B290" s="3" t="s">
        <v>1998</v>
      </c>
      <c r="C290" s="3" t="s">
        <v>6107</v>
      </c>
      <c r="D290">
        <v>6500</v>
      </c>
      <c r="E290">
        <v>0</v>
      </c>
      <c r="F290" t="s">
        <v>8221</v>
      </c>
      <c r="G290" t="s">
        <v>8224</v>
      </c>
      <c r="H290" t="s">
        <v>8246</v>
      </c>
      <c r="I290">
        <v>1409091612</v>
      </c>
      <c r="J290">
        <v>1406499612</v>
      </c>
      <c r="K290" t="b">
        <v>0</v>
      </c>
      <c r="L290">
        <v>0</v>
      </c>
      <c r="M290" t="b">
        <v>0</v>
      </c>
      <c r="N290" t="s">
        <v>8296</v>
      </c>
      <c r="O290" s="20">
        <f>E290/D290</f>
        <v>0</v>
      </c>
      <c r="P290" s="6">
        <f>L290/COUNT(L290:L4403)</f>
        <v>0</v>
      </c>
      <c r="Q290" t="str">
        <f t="shared" si="8"/>
        <v>photography</v>
      </c>
      <c r="R290" t="str">
        <f t="shared" si="9"/>
        <v>people</v>
      </c>
      <c r="S290" s="11">
        <f>(((J290/60)/60)/24)+DATE(1970,1,1)</f>
        <v>41847.930694444447</v>
      </c>
      <c r="T290" s="11">
        <f>(((I290/60)/60)/24)+DATE(1970,1,1)</f>
        <v>41877.930694444447</v>
      </c>
    </row>
    <row r="291" spans="1:20" ht="43.2" hidden="1" x14ac:dyDescent="0.3">
      <c r="A291">
        <v>2141</v>
      </c>
      <c r="B291" s="3" t="s">
        <v>2142</v>
      </c>
      <c r="C291" s="3" t="s">
        <v>6251</v>
      </c>
      <c r="D291">
        <v>15000</v>
      </c>
      <c r="E291">
        <v>0</v>
      </c>
      <c r="F291" t="s">
        <v>8221</v>
      </c>
      <c r="G291" t="s">
        <v>8224</v>
      </c>
      <c r="H291" t="s">
        <v>8246</v>
      </c>
      <c r="I291">
        <v>1415947159</v>
      </c>
      <c r="J291">
        <v>1413351559</v>
      </c>
      <c r="K291" t="b">
        <v>0</v>
      </c>
      <c r="L291">
        <v>0</v>
      </c>
      <c r="M291" t="b">
        <v>0</v>
      </c>
      <c r="N291" t="s">
        <v>8282</v>
      </c>
      <c r="O291" s="20">
        <f>E291/D291</f>
        <v>0</v>
      </c>
      <c r="P291" s="6">
        <f>L291/COUNT(L291:L4404)</f>
        <v>0</v>
      </c>
      <c r="Q291" t="str">
        <f t="shared" si="8"/>
        <v>games</v>
      </c>
      <c r="R291" t="str">
        <f t="shared" si="9"/>
        <v>video games</v>
      </c>
      <c r="S291" s="11">
        <f>(((J291/60)/60)/24)+DATE(1970,1,1)</f>
        <v>41927.235636574071</v>
      </c>
      <c r="T291" s="11">
        <f>(((I291/60)/60)/24)+DATE(1970,1,1)</f>
        <v>41957.277303240742</v>
      </c>
    </row>
    <row r="292" spans="1:20" ht="43.2" hidden="1" x14ac:dyDescent="0.3">
      <c r="A292">
        <v>2149</v>
      </c>
      <c r="B292" s="3" t="s">
        <v>2150</v>
      </c>
      <c r="C292" s="3" t="s">
        <v>6259</v>
      </c>
      <c r="D292">
        <v>2000</v>
      </c>
      <c r="E292">
        <v>0</v>
      </c>
      <c r="F292" t="s">
        <v>8221</v>
      </c>
      <c r="G292" t="s">
        <v>8224</v>
      </c>
      <c r="H292" t="s">
        <v>8246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8282</v>
      </c>
      <c r="O292" s="20">
        <f>E292/D292</f>
        <v>0</v>
      </c>
      <c r="P292" s="6">
        <f>L292/COUNT(L292:L4405)</f>
        <v>0</v>
      </c>
      <c r="Q292" t="str">
        <f t="shared" si="8"/>
        <v>games</v>
      </c>
      <c r="R292" t="str">
        <f t="shared" si="9"/>
        <v>video games</v>
      </c>
      <c r="S292" s="11">
        <f>(((J292/60)/60)/24)+DATE(1970,1,1)</f>
        <v>40355.024953703702</v>
      </c>
      <c r="T292" s="11">
        <f>(((I292/60)/60)/24)+DATE(1970,1,1)</f>
        <v>40390</v>
      </c>
    </row>
    <row r="293" spans="1:20" ht="43.2" hidden="1" x14ac:dyDescent="0.3">
      <c r="A293">
        <v>2404</v>
      </c>
      <c r="B293" s="3" t="s">
        <v>2405</v>
      </c>
      <c r="C293" s="3" t="s">
        <v>6514</v>
      </c>
      <c r="D293">
        <v>15000</v>
      </c>
      <c r="E293">
        <v>0</v>
      </c>
      <c r="F293" t="s">
        <v>8221</v>
      </c>
      <c r="G293" t="s">
        <v>8224</v>
      </c>
      <c r="H293" t="s">
        <v>8246</v>
      </c>
      <c r="I293">
        <v>1451782607</v>
      </c>
      <c r="J293">
        <v>1449190607</v>
      </c>
      <c r="K293" t="b">
        <v>0</v>
      </c>
      <c r="L293">
        <v>0</v>
      </c>
      <c r="M293" t="b">
        <v>0</v>
      </c>
      <c r="N293" t="s">
        <v>8284</v>
      </c>
      <c r="O293" s="20">
        <f>E293/D293</f>
        <v>0</v>
      </c>
      <c r="P293" s="6">
        <f>L293/COUNT(L293:L4406)</f>
        <v>0</v>
      </c>
      <c r="Q293" t="str">
        <f t="shared" si="8"/>
        <v>food</v>
      </c>
      <c r="R293" t="str">
        <f t="shared" si="9"/>
        <v>food trucks</v>
      </c>
      <c r="S293" s="11">
        <f>(((J293/60)/60)/24)+DATE(1970,1,1)</f>
        <v>42342.03943287037</v>
      </c>
      <c r="T293" s="11">
        <f>(((I293/60)/60)/24)+DATE(1970,1,1)</f>
        <v>42372.03943287037</v>
      </c>
    </row>
    <row r="294" spans="1:20" ht="57.6" hidden="1" x14ac:dyDescent="0.3">
      <c r="A294">
        <v>2410</v>
      </c>
      <c r="B294" s="3" t="s">
        <v>2411</v>
      </c>
      <c r="C294" s="3" t="s">
        <v>6520</v>
      </c>
      <c r="D294">
        <v>15000</v>
      </c>
      <c r="E294">
        <v>0</v>
      </c>
      <c r="F294" t="s">
        <v>8221</v>
      </c>
      <c r="G294" t="s">
        <v>8226</v>
      </c>
      <c r="H294" t="s">
        <v>8248</v>
      </c>
      <c r="I294">
        <v>1441619275</v>
      </c>
      <c r="J294">
        <v>1439027275</v>
      </c>
      <c r="K294" t="b">
        <v>0</v>
      </c>
      <c r="L294">
        <v>0</v>
      </c>
      <c r="M294" t="b">
        <v>0</v>
      </c>
      <c r="N294" t="s">
        <v>8284</v>
      </c>
      <c r="O294" s="20">
        <f>E294/D294</f>
        <v>0</v>
      </c>
      <c r="P294" s="6">
        <f>L294/COUNT(L294:L4407)</f>
        <v>0</v>
      </c>
      <c r="Q294" t="str">
        <f t="shared" si="8"/>
        <v>food</v>
      </c>
      <c r="R294" t="str">
        <f t="shared" si="9"/>
        <v>food trucks</v>
      </c>
      <c r="S294" s="11">
        <f>(((J294/60)/60)/24)+DATE(1970,1,1)</f>
        <v>42224.408275462964</v>
      </c>
      <c r="T294" s="11">
        <f>(((I294/60)/60)/24)+DATE(1970,1,1)</f>
        <v>42254.408275462964</v>
      </c>
    </row>
    <row r="295" spans="1:20" ht="43.2" hidden="1" x14ac:dyDescent="0.3">
      <c r="A295">
        <v>2412</v>
      </c>
      <c r="B295" s="3" t="s">
        <v>2413</v>
      </c>
      <c r="C295" s="3" t="s">
        <v>6522</v>
      </c>
      <c r="D295">
        <v>8000</v>
      </c>
      <c r="E295">
        <v>0</v>
      </c>
      <c r="F295" t="s">
        <v>8221</v>
      </c>
      <c r="G295" t="s">
        <v>8230</v>
      </c>
      <c r="H295" t="s">
        <v>8249</v>
      </c>
      <c r="I295">
        <v>1480185673</v>
      </c>
      <c r="J295">
        <v>1476294073</v>
      </c>
      <c r="K295" t="b">
        <v>0</v>
      </c>
      <c r="L295">
        <v>0</v>
      </c>
      <c r="M295" t="b">
        <v>0</v>
      </c>
      <c r="N295" t="s">
        <v>8284</v>
      </c>
      <c r="O295" s="20">
        <f>E295/D295</f>
        <v>0</v>
      </c>
      <c r="P295" s="6">
        <f>L295/COUNT(L295:L4408)</f>
        <v>0</v>
      </c>
      <c r="Q295" t="str">
        <f t="shared" si="8"/>
        <v>food</v>
      </c>
      <c r="R295" t="str">
        <f t="shared" si="9"/>
        <v>food trucks</v>
      </c>
      <c r="S295" s="11">
        <f>(((J295/60)/60)/24)+DATE(1970,1,1)</f>
        <v>42655.736956018518</v>
      </c>
      <c r="T295" s="11">
        <f>(((I295/60)/60)/24)+DATE(1970,1,1)</f>
        <v>42700.778622685189</v>
      </c>
    </row>
    <row r="296" spans="1:20" ht="43.2" hidden="1" x14ac:dyDescent="0.3">
      <c r="A296">
        <v>2417</v>
      </c>
      <c r="B296" s="3" t="s">
        <v>2418</v>
      </c>
      <c r="C296" s="3" t="s">
        <v>6527</v>
      </c>
      <c r="D296">
        <v>1000</v>
      </c>
      <c r="E296">
        <v>0</v>
      </c>
      <c r="F296" t="s">
        <v>8221</v>
      </c>
      <c r="G296" t="s">
        <v>8224</v>
      </c>
      <c r="H296" t="s">
        <v>8246</v>
      </c>
      <c r="I296">
        <v>1407705187</v>
      </c>
      <c r="J296">
        <v>1405113187</v>
      </c>
      <c r="K296" t="b">
        <v>0</v>
      </c>
      <c r="L296">
        <v>0</v>
      </c>
      <c r="M296" t="b">
        <v>0</v>
      </c>
      <c r="N296" t="s">
        <v>8284</v>
      </c>
      <c r="O296" s="20">
        <f>E296/D296</f>
        <v>0</v>
      </c>
      <c r="P296" s="6">
        <f>L296/COUNT(L296:L4409)</f>
        <v>0</v>
      </c>
      <c r="Q296" t="str">
        <f t="shared" si="8"/>
        <v>food</v>
      </c>
      <c r="R296" t="str">
        <f t="shared" si="9"/>
        <v>food trucks</v>
      </c>
      <c r="S296" s="11">
        <f>(((J296/60)/60)/24)+DATE(1970,1,1)</f>
        <v>41831.884108796294</v>
      </c>
      <c r="T296" s="11">
        <f>(((I296/60)/60)/24)+DATE(1970,1,1)</f>
        <v>41861.884108796294</v>
      </c>
    </row>
    <row r="297" spans="1:20" ht="43.2" hidden="1" x14ac:dyDescent="0.3">
      <c r="A297">
        <v>2419</v>
      </c>
      <c r="B297" s="3" t="s">
        <v>2420</v>
      </c>
      <c r="C297" s="3" t="s">
        <v>6529</v>
      </c>
      <c r="D297">
        <v>3000</v>
      </c>
      <c r="E297">
        <v>0</v>
      </c>
      <c r="F297" t="s">
        <v>8221</v>
      </c>
      <c r="G297" t="s">
        <v>8224</v>
      </c>
      <c r="H297" t="s">
        <v>8246</v>
      </c>
      <c r="I297">
        <v>1424281389</v>
      </c>
      <c r="J297">
        <v>1419097389</v>
      </c>
      <c r="K297" t="b">
        <v>0</v>
      </c>
      <c r="L297">
        <v>0</v>
      </c>
      <c r="M297" t="b">
        <v>0</v>
      </c>
      <c r="N297" t="s">
        <v>8284</v>
      </c>
      <c r="O297" s="20">
        <f>E297/D297</f>
        <v>0</v>
      </c>
      <c r="P297" s="6">
        <f>L297/COUNT(L297:L4410)</f>
        <v>0</v>
      </c>
      <c r="Q297" t="str">
        <f t="shared" si="8"/>
        <v>food</v>
      </c>
      <c r="R297" t="str">
        <f t="shared" si="9"/>
        <v>food trucks</v>
      </c>
      <c r="S297" s="11">
        <f>(((J297/60)/60)/24)+DATE(1970,1,1)</f>
        <v>41993.738298611104</v>
      </c>
      <c r="T297" s="11">
        <f>(((I297/60)/60)/24)+DATE(1970,1,1)</f>
        <v>42053.738298611104</v>
      </c>
    </row>
    <row r="298" spans="1:20" ht="43.2" hidden="1" x14ac:dyDescent="0.3">
      <c r="A298">
        <v>2426</v>
      </c>
      <c r="B298" s="3" t="s">
        <v>2427</v>
      </c>
      <c r="C298" s="3" t="s">
        <v>6536</v>
      </c>
      <c r="D298">
        <v>20000</v>
      </c>
      <c r="E298">
        <v>0</v>
      </c>
      <c r="F298" t="s">
        <v>8221</v>
      </c>
      <c r="G298" t="s">
        <v>8224</v>
      </c>
      <c r="H298" t="s">
        <v>8246</v>
      </c>
      <c r="I298">
        <v>1439006692</v>
      </c>
      <c r="J298">
        <v>1433822692</v>
      </c>
      <c r="K298" t="b">
        <v>0</v>
      </c>
      <c r="L298">
        <v>0</v>
      </c>
      <c r="M298" t="b">
        <v>0</v>
      </c>
      <c r="N298" t="s">
        <v>8284</v>
      </c>
      <c r="O298" s="20">
        <f>E298/D298</f>
        <v>0</v>
      </c>
      <c r="P298" s="6">
        <f>L298/COUNT(L298:L4411)</f>
        <v>0</v>
      </c>
      <c r="Q298" t="str">
        <f t="shared" si="8"/>
        <v>food</v>
      </c>
      <c r="R298" t="str">
        <f t="shared" si="9"/>
        <v>food trucks</v>
      </c>
      <c r="S298" s="11">
        <f>(((J298/60)/60)/24)+DATE(1970,1,1)</f>
        <v>42164.170046296291</v>
      </c>
      <c r="T298" s="11">
        <f>(((I298/60)/60)/24)+DATE(1970,1,1)</f>
        <v>42224.170046296291</v>
      </c>
    </row>
    <row r="299" spans="1:20" ht="43.2" hidden="1" x14ac:dyDescent="0.3">
      <c r="A299">
        <v>2433</v>
      </c>
      <c r="B299" s="3" t="s">
        <v>2434</v>
      </c>
      <c r="C299" s="3" t="s">
        <v>6543</v>
      </c>
      <c r="D299">
        <v>10000</v>
      </c>
      <c r="E299">
        <v>0</v>
      </c>
      <c r="F299" t="s">
        <v>8221</v>
      </c>
      <c r="G299" t="s">
        <v>8224</v>
      </c>
      <c r="H299" t="s">
        <v>8246</v>
      </c>
      <c r="I299">
        <v>1456608943</v>
      </c>
      <c r="J299">
        <v>1454016943</v>
      </c>
      <c r="K299" t="b">
        <v>0</v>
      </c>
      <c r="L299">
        <v>0</v>
      </c>
      <c r="M299" t="b">
        <v>0</v>
      </c>
      <c r="N299" t="s">
        <v>8284</v>
      </c>
      <c r="O299" s="20">
        <f>E299/D299</f>
        <v>0</v>
      </c>
      <c r="P299" s="6">
        <f>L299/COUNT(L299:L4412)</f>
        <v>0</v>
      </c>
      <c r="Q299" t="str">
        <f t="shared" si="8"/>
        <v>food</v>
      </c>
      <c r="R299" t="str">
        <f t="shared" si="9"/>
        <v>food trucks</v>
      </c>
      <c r="S299" s="11">
        <f>(((J299/60)/60)/24)+DATE(1970,1,1)</f>
        <v>42397.89980324074</v>
      </c>
      <c r="T299" s="11">
        <f>(((I299/60)/60)/24)+DATE(1970,1,1)</f>
        <v>42427.89980324074</v>
      </c>
    </row>
    <row r="300" spans="1:20" ht="43.2" hidden="1" x14ac:dyDescent="0.3">
      <c r="A300">
        <v>2437</v>
      </c>
      <c r="B300" s="3" t="s">
        <v>2438</v>
      </c>
      <c r="C300" s="3" t="s">
        <v>6547</v>
      </c>
      <c r="D300">
        <v>8000</v>
      </c>
      <c r="E300">
        <v>0</v>
      </c>
      <c r="F300" t="s">
        <v>8221</v>
      </c>
      <c r="G300" t="s">
        <v>8224</v>
      </c>
      <c r="H300" t="s">
        <v>8246</v>
      </c>
      <c r="I300">
        <v>1426615200</v>
      </c>
      <c r="J300">
        <v>1422400188</v>
      </c>
      <c r="K300" t="b">
        <v>0</v>
      </c>
      <c r="L300">
        <v>0</v>
      </c>
      <c r="M300" t="b">
        <v>0</v>
      </c>
      <c r="N300" t="s">
        <v>8284</v>
      </c>
      <c r="O300" s="20">
        <f>E300/D300</f>
        <v>0</v>
      </c>
      <c r="P300" s="6">
        <f>L300/COUNT(L300:L4413)</f>
        <v>0</v>
      </c>
      <c r="Q300" t="str">
        <f t="shared" si="8"/>
        <v>food</v>
      </c>
      <c r="R300" t="str">
        <f t="shared" si="9"/>
        <v>food trucks</v>
      </c>
      <c r="S300" s="11">
        <f>(((J300/60)/60)/24)+DATE(1970,1,1)</f>
        <v>42031.965138888889</v>
      </c>
      <c r="T300" s="11">
        <f>(((I300/60)/60)/24)+DATE(1970,1,1)</f>
        <v>42080.75</v>
      </c>
    </row>
    <row r="301" spans="1:20" ht="43.2" hidden="1" x14ac:dyDescent="0.3">
      <c r="A301">
        <v>2439</v>
      </c>
      <c r="B301" s="3" t="s">
        <v>2440</v>
      </c>
      <c r="C301" s="3" t="s">
        <v>6549</v>
      </c>
      <c r="D301">
        <v>10000</v>
      </c>
      <c r="E301">
        <v>0</v>
      </c>
      <c r="F301" t="s">
        <v>8221</v>
      </c>
      <c r="G301" t="s">
        <v>8224</v>
      </c>
      <c r="H301" t="s">
        <v>8246</v>
      </c>
      <c r="I301">
        <v>1445197129</v>
      </c>
      <c r="J301">
        <v>1442605129</v>
      </c>
      <c r="K301" t="b">
        <v>0</v>
      </c>
      <c r="L301">
        <v>0</v>
      </c>
      <c r="M301" t="b">
        <v>0</v>
      </c>
      <c r="N301" t="s">
        <v>8284</v>
      </c>
      <c r="O301" s="20">
        <f>E301/D301</f>
        <v>0</v>
      </c>
      <c r="P301" s="6">
        <f>L301/COUNT(L301:L4414)</f>
        <v>0</v>
      </c>
      <c r="Q301" t="str">
        <f t="shared" si="8"/>
        <v>food</v>
      </c>
      <c r="R301" t="str">
        <f t="shared" si="9"/>
        <v>food trucks</v>
      </c>
      <c r="S301" s="11">
        <f>(((J301/60)/60)/24)+DATE(1970,1,1)</f>
        <v>42265.818622685183</v>
      </c>
      <c r="T301" s="11">
        <f>(((I301/60)/60)/24)+DATE(1970,1,1)</f>
        <v>42295.818622685183</v>
      </c>
    </row>
    <row r="302" spans="1:20" ht="43.2" hidden="1" x14ac:dyDescent="0.3">
      <c r="A302">
        <v>2503</v>
      </c>
      <c r="B302" s="3" t="s">
        <v>2503</v>
      </c>
      <c r="C302" s="3" t="s">
        <v>6613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1465333560</v>
      </c>
      <c r="J302">
        <v>1462743308</v>
      </c>
      <c r="K302" t="b">
        <v>0</v>
      </c>
      <c r="L302">
        <v>0</v>
      </c>
      <c r="M302" t="b">
        <v>0</v>
      </c>
      <c r="N302" t="s">
        <v>8299</v>
      </c>
      <c r="O302" s="20">
        <f>E302/D302</f>
        <v>0</v>
      </c>
      <c r="P302" s="6">
        <f>L302/COUNT(L302:L4415)</f>
        <v>0</v>
      </c>
      <c r="Q302" t="str">
        <f t="shared" si="8"/>
        <v>food</v>
      </c>
      <c r="R302" t="str">
        <f t="shared" si="9"/>
        <v>restaurants</v>
      </c>
      <c r="S302" s="11">
        <f>(((J302/60)/60)/24)+DATE(1970,1,1)</f>
        <v>42498.899398148147</v>
      </c>
      <c r="T302" s="11">
        <f>(((I302/60)/60)/24)+DATE(1970,1,1)</f>
        <v>42528.879166666666</v>
      </c>
    </row>
    <row r="303" spans="1:20" ht="28.8" hidden="1" x14ac:dyDescent="0.3">
      <c r="A303">
        <v>2504</v>
      </c>
      <c r="B303" s="3" t="s">
        <v>2504</v>
      </c>
      <c r="C303" s="3" t="s">
        <v>6614</v>
      </c>
      <c r="D303">
        <v>35000</v>
      </c>
      <c r="E303">
        <v>0</v>
      </c>
      <c r="F303" t="s">
        <v>8221</v>
      </c>
      <c r="G303" t="s">
        <v>8224</v>
      </c>
      <c r="H303" t="s">
        <v>8246</v>
      </c>
      <c r="I303">
        <v>1416014534</v>
      </c>
      <c r="J303">
        <v>1413418934</v>
      </c>
      <c r="K303" t="b">
        <v>0</v>
      </c>
      <c r="L303">
        <v>0</v>
      </c>
      <c r="M303" t="b">
        <v>0</v>
      </c>
      <c r="N303" t="s">
        <v>8299</v>
      </c>
      <c r="O303" s="20">
        <f>E303/D303</f>
        <v>0</v>
      </c>
      <c r="P303" s="6">
        <f>L303/COUNT(L303:L4416)</f>
        <v>0</v>
      </c>
      <c r="Q303" t="str">
        <f t="shared" si="8"/>
        <v>food</v>
      </c>
      <c r="R303" t="str">
        <f t="shared" si="9"/>
        <v>restaurants</v>
      </c>
      <c r="S303" s="11">
        <f>(((J303/60)/60)/24)+DATE(1970,1,1)</f>
        <v>41928.015439814815</v>
      </c>
      <c r="T303" s="11">
        <f>(((I303/60)/60)/24)+DATE(1970,1,1)</f>
        <v>41958.057106481487</v>
      </c>
    </row>
    <row r="304" spans="1:20" ht="57.6" hidden="1" x14ac:dyDescent="0.3">
      <c r="A304">
        <v>2505</v>
      </c>
      <c r="B304" s="3" t="s">
        <v>2505</v>
      </c>
      <c r="C304" s="3" t="s">
        <v>6615</v>
      </c>
      <c r="D304">
        <v>7000</v>
      </c>
      <c r="E304">
        <v>0</v>
      </c>
      <c r="F304" t="s">
        <v>8221</v>
      </c>
      <c r="G304" t="s">
        <v>8224</v>
      </c>
      <c r="H304" t="s">
        <v>8246</v>
      </c>
      <c r="I304">
        <v>1426292416</v>
      </c>
      <c r="J304">
        <v>1423704016</v>
      </c>
      <c r="K304" t="b">
        <v>0</v>
      </c>
      <c r="L304">
        <v>0</v>
      </c>
      <c r="M304" t="b">
        <v>0</v>
      </c>
      <c r="N304" t="s">
        <v>8299</v>
      </c>
      <c r="O304" s="20">
        <f>E304/D304</f>
        <v>0</v>
      </c>
      <c r="P304" s="6">
        <f>L304/COUNT(L304:L4417)</f>
        <v>0</v>
      </c>
      <c r="Q304" t="str">
        <f t="shared" si="8"/>
        <v>food</v>
      </c>
      <c r="R304" t="str">
        <f t="shared" si="9"/>
        <v>restaurants</v>
      </c>
      <c r="S304" s="11">
        <f>(((J304/60)/60)/24)+DATE(1970,1,1)</f>
        <v>42047.05574074074</v>
      </c>
      <c r="T304" s="11">
        <f>(((I304/60)/60)/24)+DATE(1970,1,1)</f>
        <v>42077.014074074075</v>
      </c>
    </row>
    <row r="305" spans="1:20" hidden="1" x14ac:dyDescent="0.3">
      <c r="A305">
        <v>2507</v>
      </c>
      <c r="B305" s="3" t="s">
        <v>2507</v>
      </c>
      <c r="C305" s="3" t="s">
        <v>6617</v>
      </c>
      <c r="D305">
        <v>42850</v>
      </c>
      <c r="E305">
        <v>0</v>
      </c>
      <c r="F305" t="s">
        <v>8221</v>
      </c>
      <c r="G305" t="s">
        <v>8224</v>
      </c>
      <c r="H305" t="s">
        <v>8246</v>
      </c>
      <c r="I305">
        <v>1431308704</v>
      </c>
      <c r="J305">
        <v>1428716704</v>
      </c>
      <c r="K305" t="b">
        <v>0</v>
      </c>
      <c r="L305">
        <v>0</v>
      </c>
      <c r="M305" t="b">
        <v>0</v>
      </c>
      <c r="N305" t="s">
        <v>8299</v>
      </c>
      <c r="O305" s="20">
        <f>E305/D305</f>
        <v>0</v>
      </c>
      <c r="P305" s="6">
        <f>L305/COUNT(L305:L4418)</f>
        <v>0</v>
      </c>
      <c r="Q305" t="str">
        <f t="shared" si="8"/>
        <v>food</v>
      </c>
      <c r="R305" t="str">
        <f t="shared" si="9"/>
        <v>restaurants</v>
      </c>
      <c r="S305" s="11">
        <f>(((J305/60)/60)/24)+DATE(1970,1,1)</f>
        <v>42105.072962962964</v>
      </c>
      <c r="T305" s="11">
        <f>(((I305/60)/60)/24)+DATE(1970,1,1)</f>
        <v>42135.072962962964</v>
      </c>
    </row>
    <row r="306" spans="1:20" ht="43.2" hidden="1" x14ac:dyDescent="0.3">
      <c r="A306">
        <v>2508</v>
      </c>
      <c r="B306" s="3" t="s">
        <v>2508</v>
      </c>
      <c r="C306" s="3" t="s">
        <v>6618</v>
      </c>
      <c r="D306">
        <v>20000</v>
      </c>
      <c r="E306">
        <v>0</v>
      </c>
      <c r="F306" t="s">
        <v>8221</v>
      </c>
      <c r="G306" t="s">
        <v>8224</v>
      </c>
      <c r="H306" t="s">
        <v>8246</v>
      </c>
      <c r="I306">
        <v>1408056634</v>
      </c>
      <c r="J306">
        <v>1405464634</v>
      </c>
      <c r="K306" t="b">
        <v>0</v>
      </c>
      <c r="L306">
        <v>0</v>
      </c>
      <c r="M306" t="b">
        <v>0</v>
      </c>
      <c r="N306" t="s">
        <v>8299</v>
      </c>
      <c r="O306" s="20">
        <f>E306/D306</f>
        <v>0</v>
      </c>
      <c r="P306" s="6">
        <f>L306/COUNT(L306:L4419)</f>
        <v>0</v>
      </c>
      <c r="Q306" t="str">
        <f t="shared" si="8"/>
        <v>food</v>
      </c>
      <c r="R306" t="str">
        <f t="shared" si="9"/>
        <v>restaurants</v>
      </c>
      <c r="S306" s="11">
        <f>(((J306/60)/60)/24)+DATE(1970,1,1)</f>
        <v>41835.951782407406</v>
      </c>
      <c r="T306" s="11">
        <f>(((I306/60)/60)/24)+DATE(1970,1,1)</f>
        <v>41865.951782407406</v>
      </c>
    </row>
    <row r="307" spans="1:20" ht="43.2" hidden="1" x14ac:dyDescent="0.3">
      <c r="A307">
        <v>2511</v>
      </c>
      <c r="B307" s="3" t="s">
        <v>2511</v>
      </c>
      <c r="C307" s="3" t="s">
        <v>6621</v>
      </c>
      <c r="D307">
        <v>100000</v>
      </c>
      <c r="E307">
        <v>0</v>
      </c>
      <c r="F307" t="s">
        <v>8221</v>
      </c>
      <c r="G307" t="s">
        <v>8225</v>
      </c>
      <c r="H307" t="s">
        <v>8247</v>
      </c>
      <c r="I307">
        <v>1454323413</v>
      </c>
      <c r="J307">
        <v>1451731413</v>
      </c>
      <c r="K307" t="b">
        <v>0</v>
      </c>
      <c r="L307">
        <v>0</v>
      </c>
      <c r="M307" t="b">
        <v>0</v>
      </c>
      <c r="N307" t="s">
        <v>8299</v>
      </c>
      <c r="O307" s="20">
        <f>E307/D307</f>
        <v>0</v>
      </c>
      <c r="P307" s="6">
        <f>L307/COUNT(L307:L4420)</f>
        <v>0</v>
      </c>
      <c r="Q307" t="str">
        <f t="shared" si="8"/>
        <v>food</v>
      </c>
      <c r="R307" t="str">
        <f t="shared" si="9"/>
        <v>restaurants</v>
      </c>
      <c r="S307" s="11">
        <f>(((J307/60)/60)/24)+DATE(1970,1,1)</f>
        <v>42371.446909722217</v>
      </c>
      <c r="T307" s="11">
        <f>(((I307/60)/60)/24)+DATE(1970,1,1)</f>
        <v>42401.446909722217</v>
      </c>
    </row>
    <row r="308" spans="1:20" ht="43.2" hidden="1" x14ac:dyDescent="0.3">
      <c r="A308">
        <v>2512</v>
      </c>
      <c r="B308" s="3" t="s">
        <v>2512</v>
      </c>
      <c r="C308" s="3" t="s">
        <v>6622</v>
      </c>
      <c r="D308">
        <v>1150</v>
      </c>
      <c r="E308">
        <v>0</v>
      </c>
      <c r="F308" t="s">
        <v>8221</v>
      </c>
      <c r="G308" t="s">
        <v>8224</v>
      </c>
      <c r="H308" t="s">
        <v>8246</v>
      </c>
      <c r="I308">
        <v>1418504561</v>
      </c>
      <c r="J308">
        <v>1417208561</v>
      </c>
      <c r="K308" t="b">
        <v>0</v>
      </c>
      <c r="L308">
        <v>0</v>
      </c>
      <c r="M308" t="b">
        <v>0</v>
      </c>
      <c r="N308" t="s">
        <v>8299</v>
      </c>
      <c r="O308" s="20">
        <f>E308/D308</f>
        <v>0</v>
      </c>
      <c r="P308" s="6">
        <f>L308/COUNT(L308:L4421)</f>
        <v>0</v>
      </c>
      <c r="Q308" t="str">
        <f t="shared" si="8"/>
        <v>food</v>
      </c>
      <c r="R308" t="str">
        <f t="shared" si="9"/>
        <v>restaurants</v>
      </c>
      <c r="S308" s="11">
        <f>(((J308/60)/60)/24)+DATE(1970,1,1)</f>
        <v>41971.876863425925</v>
      </c>
      <c r="T308" s="11">
        <f>(((I308/60)/60)/24)+DATE(1970,1,1)</f>
        <v>41986.876863425925</v>
      </c>
    </row>
    <row r="309" spans="1:20" ht="43.2" hidden="1" x14ac:dyDescent="0.3">
      <c r="A309">
        <v>2513</v>
      </c>
      <c r="B309" s="3" t="s">
        <v>2513</v>
      </c>
      <c r="C309" s="3" t="s">
        <v>6623</v>
      </c>
      <c r="D309">
        <v>180000</v>
      </c>
      <c r="E309">
        <v>0</v>
      </c>
      <c r="F309" t="s">
        <v>8221</v>
      </c>
      <c r="G309" t="s">
        <v>8236</v>
      </c>
      <c r="H309" t="s">
        <v>8249</v>
      </c>
      <c r="I309">
        <v>1488067789</v>
      </c>
      <c r="J309">
        <v>1482883789</v>
      </c>
      <c r="K309" t="b">
        <v>0</v>
      </c>
      <c r="L309">
        <v>0</v>
      </c>
      <c r="M309" t="b">
        <v>0</v>
      </c>
      <c r="N309" t="s">
        <v>8299</v>
      </c>
      <c r="O309" s="20">
        <f>E309/D309</f>
        <v>0</v>
      </c>
      <c r="P309" s="6">
        <f>L309/COUNT(L309:L4422)</f>
        <v>0</v>
      </c>
      <c r="Q309" t="str">
        <f t="shared" si="8"/>
        <v>food</v>
      </c>
      <c r="R309" t="str">
        <f t="shared" si="9"/>
        <v>restaurants</v>
      </c>
      <c r="S309" s="11">
        <f>(((J309/60)/60)/24)+DATE(1970,1,1)</f>
        <v>42732.00681712963</v>
      </c>
      <c r="T309" s="11">
        <f>(((I309/60)/60)/24)+DATE(1970,1,1)</f>
        <v>42792.00681712963</v>
      </c>
    </row>
    <row r="310" spans="1:20" ht="43.2" hidden="1" x14ac:dyDescent="0.3">
      <c r="A310">
        <v>2516</v>
      </c>
      <c r="B310" s="3" t="s">
        <v>2516</v>
      </c>
      <c r="C310" s="3" t="s">
        <v>6626</v>
      </c>
      <c r="D310">
        <v>22000</v>
      </c>
      <c r="E310">
        <v>0</v>
      </c>
      <c r="F310" t="s">
        <v>8221</v>
      </c>
      <c r="G310" t="s">
        <v>8224</v>
      </c>
      <c r="H310" t="s">
        <v>8246</v>
      </c>
      <c r="I310">
        <v>1417279252</v>
      </c>
      <c r="J310">
        <v>1414683652</v>
      </c>
      <c r="K310" t="b">
        <v>0</v>
      </c>
      <c r="L310">
        <v>0</v>
      </c>
      <c r="M310" t="b">
        <v>0</v>
      </c>
      <c r="N310" t="s">
        <v>8299</v>
      </c>
      <c r="O310" s="20">
        <f>E310/D310</f>
        <v>0</v>
      </c>
      <c r="P310" s="6">
        <f>L310/COUNT(L310:L4423)</f>
        <v>0</v>
      </c>
      <c r="Q310" t="str">
        <f t="shared" si="8"/>
        <v>food</v>
      </c>
      <c r="R310" t="str">
        <f t="shared" si="9"/>
        <v>restaurants</v>
      </c>
      <c r="S310" s="11">
        <f>(((J310/60)/60)/24)+DATE(1970,1,1)</f>
        <v>41942.653379629628</v>
      </c>
      <c r="T310" s="11">
        <f>(((I310/60)/60)/24)+DATE(1970,1,1)</f>
        <v>41972.6950462963</v>
      </c>
    </row>
    <row r="311" spans="1:20" ht="43.2" hidden="1" x14ac:dyDescent="0.3">
      <c r="A311">
        <v>2518</v>
      </c>
      <c r="B311" s="3" t="s">
        <v>2518</v>
      </c>
      <c r="C311" s="3" t="s">
        <v>6628</v>
      </c>
      <c r="D311">
        <v>5000</v>
      </c>
      <c r="E311">
        <v>0</v>
      </c>
      <c r="F311" t="s">
        <v>8221</v>
      </c>
      <c r="G311" t="s">
        <v>8224</v>
      </c>
      <c r="H311" t="s">
        <v>8246</v>
      </c>
      <c r="I311">
        <v>1415899228</v>
      </c>
      <c r="J311">
        <v>1413303628</v>
      </c>
      <c r="K311" t="b">
        <v>0</v>
      </c>
      <c r="L311">
        <v>0</v>
      </c>
      <c r="M311" t="b">
        <v>0</v>
      </c>
      <c r="N311" t="s">
        <v>8299</v>
      </c>
      <c r="O311" s="20">
        <f>E311/D311</f>
        <v>0</v>
      </c>
      <c r="P311" s="6">
        <f>L311/COUNT(L311:L4424)</f>
        <v>0</v>
      </c>
      <c r="Q311" t="str">
        <f t="shared" si="8"/>
        <v>food</v>
      </c>
      <c r="R311" t="str">
        <f t="shared" si="9"/>
        <v>restaurants</v>
      </c>
      <c r="S311" s="11">
        <f>(((J311/60)/60)/24)+DATE(1970,1,1)</f>
        <v>41926.680879629632</v>
      </c>
      <c r="T311" s="11">
        <f>(((I311/60)/60)/24)+DATE(1970,1,1)</f>
        <v>41956.722546296296</v>
      </c>
    </row>
    <row r="312" spans="1:20" ht="43.2" hidden="1" x14ac:dyDescent="0.3">
      <c r="A312">
        <v>2520</v>
      </c>
      <c r="B312" s="3" t="s">
        <v>2520</v>
      </c>
      <c r="C312" s="3" t="s">
        <v>6630</v>
      </c>
      <c r="D312">
        <v>100000</v>
      </c>
      <c r="E312">
        <v>0</v>
      </c>
      <c r="F312" t="s">
        <v>8221</v>
      </c>
      <c r="G312" t="s">
        <v>8224</v>
      </c>
      <c r="H312" t="s">
        <v>8246</v>
      </c>
      <c r="I312">
        <v>1476559260</v>
      </c>
      <c r="J312">
        <v>1472567085</v>
      </c>
      <c r="K312" t="b">
        <v>0</v>
      </c>
      <c r="L312">
        <v>0</v>
      </c>
      <c r="M312" t="b">
        <v>0</v>
      </c>
      <c r="N312" t="s">
        <v>8299</v>
      </c>
      <c r="O312" s="20">
        <f>E312/D312</f>
        <v>0</v>
      </c>
      <c r="P312" s="6">
        <f>L312/COUNT(L312:L4425)</f>
        <v>0</v>
      </c>
      <c r="Q312" t="str">
        <f t="shared" si="8"/>
        <v>food</v>
      </c>
      <c r="R312" t="str">
        <f t="shared" si="9"/>
        <v>restaurants</v>
      </c>
      <c r="S312" s="11">
        <f>(((J312/60)/60)/24)+DATE(1970,1,1)</f>
        <v>42612.600520833337</v>
      </c>
      <c r="T312" s="11">
        <f>(((I312/60)/60)/24)+DATE(1970,1,1)</f>
        <v>42658.806249999994</v>
      </c>
    </row>
    <row r="313" spans="1:20" ht="28.8" hidden="1" x14ac:dyDescent="0.3">
      <c r="A313">
        <v>2584</v>
      </c>
      <c r="B313" s="3" t="s">
        <v>2584</v>
      </c>
      <c r="C313" s="3" t="s">
        <v>6694</v>
      </c>
      <c r="D313">
        <v>10000</v>
      </c>
      <c r="E313">
        <v>0</v>
      </c>
      <c r="F313" t="s">
        <v>8221</v>
      </c>
      <c r="G313" t="s">
        <v>8224</v>
      </c>
      <c r="H313" t="s">
        <v>8246</v>
      </c>
      <c r="I313">
        <v>1434341369</v>
      </c>
      <c r="J313">
        <v>1431749369</v>
      </c>
      <c r="K313" t="b">
        <v>0</v>
      </c>
      <c r="L313">
        <v>0</v>
      </c>
      <c r="M313" t="b">
        <v>0</v>
      </c>
      <c r="N313" t="s">
        <v>8284</v>
      </c>
      <c r="O313" s="20">
        <f>E313/D313</f>
        <v>0</v>
      </c>
      <c r="P313" s="6">
        <f>L313/COUNT(L313:L4426)</f>
        <v>0</v>
      </c>
      <c r="Q313" t="str">
        <f t="shared" si="8"/>
        <v>food</v>
      </c>
      <c r="R313" t="str">
        <f t="shared" si="9"/>
        <v>food trucks</v>
      </c>
      <c r="S313" s="11">
        <f>(((J313/60)/60)/24)+DATE(1970,1,1)</f>
        <v>42140.173252314817</v>
      </c>
      <c r="T313" s="11">
        <f>(((I313/60)/60)/24)+DATE(1970,1,1)</f>
        <v>42170.173252314817</v>
      </c>
    </row>
    <row r="314" spans="1:20" ht="43.2" hidden="1" x14ac:dyDescent="0.3">
      <c r="A314">
        <v>2590</v>
      </c>
      <c r="B314" s="3" t="s">
        <v>2590</v>
      </c>
      <c r="C314" s="3" t="s">
        <v>6700</v>
      </c>
      <c r="D314">
        <v>3000</v>
      </c>
      <c r="E314">
        <v>0</v>
      </c>
      <c r="F314" t="s">
        <v>8221</v>
      </c>
      <c r="G314" t="s">
        <v>8226</v>
      </c>
      <c r="H314" t="s">
        <v>8248</v>
      </c>
      <c r="I314">
        <v>1453817297</v>
      </c>
      <c r="J314">
        <v>1453212497</v>
      </c>
      <c r="K314" t="b">
        <v>0</v>
      </c>
      <c r="L314">
        <v>0</v>
      </c>
      <c r="M314" t="b">
        <v>0</v>
      </c>
      <c r="N314" t="s">
        <v>8284</v>
      </c>
      <c r="O314" s="20">
        <f>E314/D314</f>
        <v>0</v>
      </c>
      <c r="P314" s="6">
        <f>L314/COUNT(L314:L4427)</f>
        <v>0</v>
      </c>
      <c r="Q314" t="str">
        <f t="shared" si="8"/>
        <v>food</v>
      </c>
      <c r="R314" t="str">
        <f t="shared" si="9"/>
        <v>food trucks</v>
      </c>
      <c r="S314" s="11">
        <f>(((J314/60)/60)/24)+DATE(1970,1,1)</f>
        <v>42388.589085648149</v>
      </c>
      <c r="T314" s="11">
        <f>(((I314/60)/60)/24)+DATE(1970,1,1)</f>
        <v>42395.589085648149</v>
      </c>
    </row>
    <row r="315" spans="1:20" ht="43.2" hidden="1" x14ac:dyDescent="0.3">
      <c r="A315">
        <v>2593</v>
      </c>
      <c r="B315" s="3" t="s">
        <v>2593</v>
      </c>
      <c r="C315" s="3" t="s">
        <v>6703</v>
      </c>
      <c r="D315">
        <v>10000</v>
      </c>
      <c r="E315">
        <v>0</v>
      </c>
      <c r="F315" t="s">
        <v>8221</v>
      </c>
      <c r="G315" t="s">
        <v>8224</v>
      </c>
      <c r="H315" t="s">
        <v>8246</v>
      </c>
      <c r="I315">
        <v>1429993026</v>
      </c>
      <c r="J315">
        <v>1427401026</v>
      </c>
      <c r="K315" t="b">
        <v>0</v>
      </c>
      <c r="L315">
        <v>0</v>
      </c>
      <c r="M315" t="b">
        <v>0</v>
      </c>
      <c r="N315" t="s">
        <v>8284</v>
      </c>
      <c r="O315" s="20">
        <f>E315/D315</f>
        <v>0</v>
      </c>
      <c r="P315" s="6">
        <f>L315/COUNT(L315:L4428)</f>
        <v>0</v>
      </c>
      <c r="Q315" t="str">
        <f t="shared" si="8"/>
        <v>food</v>
      </c>
      <c r="R315" t="str">
        <f t="shared" si="9"/>
        <v>food trucks</v>
      </c>
      <c r="S315" s="11">
        <f>(((J315/60)/60)/24)+DATE(1970,1,1)</f>
        <v>42089.84520833334</v>
      </c>
      <c r="T315" s="11">
        <f>(((I315/60)/60)/24)+DATE(1970,1,1)</f>
        <v>42119.84520833334</v>
      </c>
    </row>
    <row r="316" spans="1:20" ht="57.6" hidden="1" x14ac:dyDescent="0.3">
      <c r="A316">
        <v>2642</v>
      </c>
      <c r="B316" s="3" t="s">
        <v>2642</v>
      </c>
      <c r="C316" s="3" t="s">
        <v>6752</v>
      </c>
      <c r="D316">
        <v>500000</v>
      </c>
      <c r="E316">
        <v>0</v>
      </c>
      <c r="F316" t="s">
        <v>8221</v>
      </c>
      <c r="G316" t="s">
        <v>8236</v>
      </c>
      <c r="H316" t="s">
        <v>8249</v>
      </c>
      <c r="I316">
        <v>1468565820</v>
      </c>
      <c r="J316">
        <v>1465970108</v>
      </c>
      <c r="K316" t="b">
        <v>0</v>
      </c>
      <c r="L316">
        <v>0</v>
      </c>
      <c r="M316" t="b">
        <v>0</v>
      </c>
      <c r="N316" t="s">
        <v>8301</v>
      </c>
      <c r="O316" s="20">
        <f>E316/D316</f>
        <v>0</v>
      </c>
      <c r="P316" s="6">
        <f>L316/COUNT(L316:L4429)</f>
        <v>0</v>
      </c>
      <c r="Q316" t="str">
        <f t="shared" si="8"/>
        <v>technology</v>
      </c>
      <c r="R316" t="str">
        <f t="shared" si="9"/>
        <v>space exploration</v>
      </c>
      <c r="S316" s="11">
        <f>(((J316/60)/60)/24)+DATE(1970,1,1)</f>
        <v>42536.246620370366</v>
      </c>
      <c r="T316" s="11">
        <f>(((I316/60)/60)/24)+DATE(1970,1,1)</f>
        <v>42566.289583333331</v>
      </c>
    </row>
    <row r="317" spans="1:20" ht="43.2" hidden="1" x14ac:dyDescent="0.3">
      <c r="A317">
        <v>2686</v>
      </c>
      <c r="B317" s="3" t="s">
        <v>2686</v>
      </c>
      <c r="C317" s="3" t="s">
        <v>6796</v>
      </c>
      <c r="D317">
        <v>30000</v>
      </c>
      <c r="E317">
        <v>0</v>
      </c>
      <c r="F317" t="s">
        <v>8221</v>
      </c>
      <c r="G317" t="s">
        <v>8224</v>
      </c>
      <c r="H317" t="s">
        <v>8246</v>
      </c>
      <c r="I317">
        <v>1412119423</v>
      </c>
      <c r="J317">
        <v>1410391423</v>
      </c>
      <c r="K317" t="b">
        <v>0</v>
      </c>
      <c r="L317">
        <v>0</v>
      </c>
      <c r="M317" t="b">
        <v>0</v>
      </c>
      <c r="N317" t="s">
        <v>8284</v>
      </c>
      <c r="O317" s="20">
        <f>E317/D317</f>
        <v>0</v>
      </c>
      <c r="P317" s="6">
        <f>L317/COUNT(L317:L4430)</f>
        <v>0</v>
      </c>
      <c r="Q317" t="str">
        <f t="shared" si="8"/>
        <v>food</v>
      </c>
      <c r="R317" t="str">
        <f t="shared" si="9"/>
        <v>food trucks</v>
      </c>
      <c r="S317" s="11">
        <f>(((J317/60)/60)/24)+DATE(1970,1,1)</f>
        <v>41892.974803240737</v>
      </c>
      <c r="T317" s="11">
        <f>(((I317/60)/60)/24)+DATE(1970,1,1)</f>
        <v>41912.974803240737</v>
      </c>
    </row>
    <row r="318" spans="1:20" ht="43.2" hidden="1" x14ac:dyDescent="0.3">
      <c r="A318">
        <v>2687</v>
      </c>
      <c r="B318" s="3" t="s">
        <v>2687</v>
      </c>
      <c r="C318" s="3" t="s">
        <v>6797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1435591318</v>
      </c>
      <c r="J318">
        <v>1432999318</v>
      </c>
      <c r="K318" t="b">
        <v>0</v>
      </c>
      <c r="L318">
        <v>0</v>
      </c>
      <c r="M318" t="b">
        <v>0</v>
      </c>
      <c r="N318" t="s">
        <v>8284</v>
      </c>
      <c r="O318" s="20">
        <f>E318/D318</f>
        <v>0</v>
      </c>
      <c r="P318" s="6">
        <f>L318/COUNT(L318:L4431)</f>
        <v>0</v>
      </c>
      <c r="Q318" t="str">
        <f t="shared" si="8"/>
        <v>food</v>
      </c>
      <c r="R318" t="str">
        <f t="shared" si="9"/>
        <v>food trucks</v>
      </c>
      <c r="S318" s="11">
        <f>(((J318/60)/60)/24)+DATE(1970,1,1)</f>
        <v>42154.64025462963</v>
      </c>
      <c r="T318" s="11">
        <f>(((I318/60)/60)/24)+DATE(1970,1,1)</f>
        <v>42184.64025462963</v>
      </c>
    </row>
    <row r="319" spans="1:20" ht="43.2" hidden="1" x14ac:dyDescent="0.3">
      <c r="A319">
        <v>2699</v>
      </c>
      <c r="B319" s="3" t="s">
        <v>2699</v>
      </c>
      <c r="C319" s="3" t="s">
        <v>6809</v>
      </c>
      <c r="D319">
        <v>2</v>
      </c>
      <c r="E319">
        <v>0</v>
      </c>
      <c r="F319" t="s">
        <v>8221</v>
      </c>
      <c r="G319" t="s">
        <v>8229</v>
      </c>
      <c r="H319" t="s">
        <v>8251</v>
      </c>
      <c r="I319">
        <v>1407533463</v>
      </c>
      <c r="J319">
        <v>1404941463</v>
      </c>
      <c r="K319" t="b">
        <v>0</v>
      </c>
      <c r="L319">
        <v>0</v>
      </c>
      <c r="M319" t="b">
        <v>0</v>
      </c>
      <c r="N319" t="s">
        <v>8284</v>
      </c>
      <c r="O319" s="20">
        <f>E319/D319</f>
        <v>0</v>
      </c>
      <c r="P319" s="6">
        <f>L319/COUNT(L319:L4432)</f>
        <v>0</v>
      </c>
      <c r="Q319" t="str">
        <f t="shared" si="8"/>
        <v>food</v>
      </c>
      <c r="R319" t="str">
        <f t="shared" si="9"/>
        <v>food trucks</v>
      </c>
      <c r="S319" s="11">
        <f>(((J319/60)/60)/24)+DATE(1970,1,1)</f>
        <v>41829.896562499998</v>
      </c>
      <c r="T319" s="11">
        <f>(((I319/60)/60)/24)+DATE(1970,1,1)</f>
        <v>41859.896562499998</v>
      </c>
    </row>
    <row r="320" spans="1:20" ht="57.6" hidden="1" x14ac:dyDescent="0.3">
      <c r="A320">
        <v>2743</v>
      </c>
      <c r="B320" s="3" t="s">
        <v>2743</v>
      </c>
      <c r="C320" s="3" t="s">
        <v>6853</v>
      </c>
      <c r="D320">
        <v>5999</v>
      </c>
      <c r="E320">
        <v>0</v>
      </c>
      <c r="F320" t="s">
        <v>8221</v>
      </c>
      <c r="G320" t="s">
        <v>8224</v>
      </c>
      <c r="H320" t="s">
        <v>8246</v>
      </c>
      <c r="I320">
        <v>1476863607</v>
      </c>
      <c r="J320">
        <v>1474271607</v>
      </c>
      <c r="K320" t="b">
        <v>0</v>
      </c>
      <c r="L320">
        <v>0</v>
      </c>
      <c r="M320" t="b">
        <v>0</v>
      </c>
      <c r="N320" t="s">
        <v>8304</v>
      </c>
      <c r="O320" s="20">
        <f>E320/D320</f>
        <v>0</v>
      </c>
      <c r="P320" s="6">
        <f>L320/COUNT(L320:L4433)</f>
        <v>0</v>
      </c>
      <c r="Q320" t="str">
        <f t="shared" si="8"/>
        <v>publishing</v>
      </c>
      <c r="R320" t="str">
        <f t="shared" si="9"/>
        <v>children's books</v>
      </c>
      <c r="S320" s="11">
        <f>(((J320/60)/60)/24)+DATE(1970,1,1)</f>
        <v>42632.328784722224</v>
      </c>
      <c r="T320" s="11">
        <f>(((I320/60)/60)/24)+DATE(1970,1,1)</f>
        <v>42662.328784722224</v>
      </c>
    </row>
    <row r="321" spans="1:20" ht="28.8" hidden="1" x14ac:dyDescent="0.3">
      <c r="A321">
        <v>2750</v>
      </c>
      <c r="B321" s="3" t="s">
        <v>2750</v>
      </c>
      <c r="C321" s="3" t="s">
        <v>6860</v>
      </c>
      <c r="D321">
        <v>1999</v>
      </c>
      <c r="E321">
        <v>0</v>
      </c>
      <c r="F321" t="s">
        <v>8221</v>
      </c>
      <c r="G321" t="s">
        <v>8224</v>
      </c>
      <c r="H321" t="s">
        <v>8246</v>
      </c>
      <c r="I321">
        <v>1341086400</v>
      </c>
      <c r="J321">
        <v>1340055345</v>
      </c>
      <c r="K321" t="b">
        <v>0</v>
      </c>
      <c r="L321">
        <v>0</v>
      </c>
      <c r="M321" t="b">
        <v>0</v>
      </c>
      <c r="N321" t="s">
        <v>8304</v>
      </c>
      <c r="O321" s="20">
        <f>E321/D321</f>
        <v>0</v>
      </c>
      <c r="P321" s="6">
        <f>L321/COUNT(L321:L4434)</f>
        <v>0</v>
      </c>
      <c r="Q321" t="str">
        <f t="shared" si="8"/>
        <v>publishing</v>
      </c>
      <c r="R321" t="str">
        <f t="shared" si="9"/>
        <v>children's books</v>
      </c>
      <c r="S321" s="11">
        <f>(((J321/60)/60)/24)+DATE(1970,1,1)</f>
        <v>41078.899826388886</v>
      </c>
      <c r="T321" s="11">
        <f>(((I321/60)/60)/24)+DATE(1970,1,1)</f>
        <v>41090.833333333336</v>
      </c>
    </row>
    <row r="322" spans="1:20" ht="43.2" hidden="1" x14ac:dyDescent="0.3">
      <c r="A322">
        <v>2751</v>
      </c>
      <c r="B322" s="3" t="s">
        <v>2751</v>
      </c>
      <c r="C322" s="3" t="s">
        <v>6861</v>
      </c>
      <c r="D322">
        <v>3274</v>
      </c>
      <c r="E322">
        <v>0</v>
      </c>
      <c r="F322" t="s">
        <v>8221</v>
      </c>
      <c r="G322" t="s">
        <v>8224</v>
      </c>
      <c r="H322" t="s">
        <v>8246</v>
      </c>
      <c r="I322">
        <v>1403039842</v>
      </c>
      <c r="J322">
        <v>1397855842</v>
      </c>
      <c r="K322" t="b">
        <v>0</v>
      </c>
      <c r="L322">
        <v>0</v>
      </c>
      <c r="M322" t="b">
        <v>0</v>
      </c>
      <c r="N322" t="s">
        <v>8304</v>
      </c>
      <c r="O322" s="20">
        <f>E322/D322</f>
        <v>0</v>
      </c>
      <c r="P322" s="6">
        <f>L322/COUNT(L322:L4435)</f>
        <v>0</v>
      </c>
      <c r="Q322" t="str">
        <f t="shared" ref="Q322:Q385" si="10">LEFT(N322,FIND("/",N322)-1)</f>
        <v>publishing</v>
      </c>
      <c r="R322" t="str">
        <f t="shared" ref="R322:R385" si="11">RIGHT(N322,LEN(N322)-FIND("/",N322))</f>
        <v>children's books</v>
      </c>
      <c r="S322" s="11">
        <f>(((J322/60)/60)/24)+DATE(1970,1,1)</f>
        <v>41747.887060185189</v>
      </c>
      <c r="T322" s="11">
        <f>(((I322/60)/60)/24)+DATE(1970,1,1)</f>
        <v>41807.887060185189</v>
      </c>
    </row>
    <row r="323" spans="1:20" ht="43.2" hidden="1" x14ac:dyDescent="0.3">
      <c r="A323">
        <v>2754</v>
      </c>
      <c r="B323" s="3" t="s">
        <v>2754</v>
      </c>
      <c r="C323" s="3" t="s">
        <v>6864</v>
      </c>
      <c r="D323">
        <v>10000</v>
      </c>
      <c r="E323">
        <v>0</v>
      </c>
      <c r="F323" t="s">
        <v>8221</v>
      </c>
      <c r="G323" t="s">
        <v>8224</v>
      </c>
      <c r="H323" t="s">
        <v>8246</v>
      </c>
      <c r="I323">
        <v>1410448551</v>
      </c>
      <c r="J323">
        <v>1407856551</v>
      </c>
      <c r="K323" t="b">
        <v>0</v>
      </c>
      <c r="L323">
        <v>0</v>
      </c>
      <c r="M323" t="b">
        <v>0</v>
      </c>
      <c r="N323" t="s">
        <v>8304</v>
      </c>
      <c r="O323" s="20">
        <f>E323/D323</f>
        <v>0</v>
      </c>
      <c r="P323" s="6">
        <f>L323/COUNT(L323:L4436)</f>
        <v>0</v>
      </c>
      <c r="Q323" t="str">
        <f t="shared" si="10"/>
        <v>publishing</v>
      </c>
      <c r="R323" t="str">
        <f t="shared" si="11"/>
        <v>children's books</v>
      </c>
      <c r="S323" s="11">
        <f>(((J323/60)/60)/24)+DATE(1970,1,1)</f>
        <v>41863.636006944449</v>
      </c>
      <c r="T323" s="11">
        <f>(((I323/60)/60)/24)+DATE(1970,1,1)</f>
        <v>41893.636006944449</v>
      </c>
    </row>
    <row r="324" spans="1:20" ht="43.2" hidden="1" x14ac:dyDescent="0.3">
      <c r="A324">
        <v>2760</v>
      </c>
      <c r="B324" s="3" t="s">
        <v>2760</v>
      </c>
      <c r="C324" s="3" t="s">
        <v>6870</v>
      </c>
      <c r="D324">
        <v>5000</v>
      </c>
      <c r="E324">
        <v>0</v>
      </c>
      <c r="F324" t="s">
        <v>8221</v>
      </c>
      <c r="G324" t="s">
        <v>8225</v>
      </c>
      <c r="H324" t="s">
        <v>8247</v>
      </c>
      <c r="I324">
        <v>1371726258</v>
      </c>
      <c r="J324">
        <v>1369134258</v>
      </c>
      <c r="K324" t="b">
        <v>0</v>
      </c>
      <c r="L324">
        <v>0</v>
      </c>
      <c r="M324" t="b">
        <v>0</v>
      </c>
      <c r="N324" t="s">
        <v>8304</v>
      </c>
      <c r="O324" s="20">
        <f>E324/D324</f>
        <v>0</v>
      </c>
      <c r="P324" s="6">
        <f>L324/COUNT(L324:L4437)</f>
        <v>0</v>
      </c>
      <c r="Q324" t="str">
        <f t="shared" si="10"/>
        <v>publishing</v>
      </c>
      <c r="R324" t="str">
        <f t="shared" si="11"/>
        <v>children's books</v>
      </c>
      <c r="S324" s="11">
        <f>(((J324/60)/60)/24)+DATE(1970,1,1)</f>
        <v>41415.461319444446</v>
      </c>
      <c r="T324" s="11">
        <f>(((I324/60)/60)/24)+DATE(1970,1,1)</f>
        <v>41445.461319444446</v>
      </c>
    </row>
    <row r="325" spans="1:20" ht="28.8" hidden="1" x14ac:dyDescent="0.3">
      <c r="A325">
        <v>2765</v>
      </c>
      <c r="B325" s="3" t="s">
        <v>2765</v>
      </c>
      <c r="C325" s="3" t="s">
        <v>6875</v>
      </c>
      <c r="D325">
        <v>4000</v>
      </c>
      <c r="E325">
        <v>0</v>
      </c>
      <c r="F325" t="s">
        <v>8221</v>
      </c>
      <c r="G325" t="s">
        <v>8224</v>
      </c>
      <c r="H325" t="s">
        <v>8246</v>
      </c>
      <c r="I325">
        <v>1351432428</v>
      </c>
      <c r="J325">
        <v>1350050028</v>
      </c>
      <c r="K325" t="b">
        <v>0</v>
      </c>
      <c r="L325">
        <v>0</v>
      </c>
      <c r="M325" t="b">
        <v>0</v>
      </c>
      <c r="N325" t="s">
        <v>8304</v>
      </c>
      <c r="O325" s="20">
        <f>E325/D325</f>
        <v>0</v>
      </c>
      <c r="P325" s="6">
        <f>L325/COUNT(L325:L4438)</f>
        <v>0</v>
      </c>
      <c r="Q325" t="str">
        <f t="shared" si="10"/>
        <v>publishing</v>
      </c>
      <c r="R325" t="str">
        <f t="shared" si="11"/>
        <v>children's books</v>
      </c>
      <c r="S325" s="11">
        <f>(((J325/60)/60)/24)+DATE(1970,1,1)</f>
        <v>41194.579027777778</v>
      </c>
      <c r="T325" s="11">
        <f>(((I325/60)/60)/24)+DATE(1970,1,1)</f>
        <v>41210.579027777778</v>
      </c>
    </row>
    <row r="326" spans="1:20" ht="43.2" hidden="1" x14ac:dyDescent="0.3">
      <c r="A326">
        <v>2771</v>
      </c>
      <c r="B326" s="3" t="s">
        <v>2771</v>
      </c>
      <c r="C326" s="3" t="s">
        <v>6881</v>
      </c>
      <c r="D326">
        <v>19980</v>
      </c>
      <c r="E326">
        <v>0</v>
      </c>
      <c r="F326" t="s">
        <v>8221</v>
      </c>
      <c r="G326" t="s">
        <v>8224</v>
      </c>
      <c r="H326" t="s">
        <v>8246</v>
      </c>
      <c r="I326">
        <v>1359738000</v>
      </c>
      <c r="J326">
        <v>1355489140</v>
      </c>
      <c r="K326" t="b">
        <v>0</v>
      </c>
      <c r="L326">
        <v>0</v>
      </c>
      <c r="M326" t="b">
        <v>0</v>
      </c>
      <c r="N326" t="s">
        <v>8304</v>
      </c>
      <c r="O326" s="20">
        <f>E326/D326</f>
        <v>0</v>
      </c>
      <c r="P326" s="6">
        <f>L326/COUNT(L326:L4439)</f>
        <v>0</v>
      </c>
      <c r="Q326" t="str">
        <f t="shared" si="10"/>
        <v>publishing</v>
      </c>
      <c r="R326" t="str">
        <f t="shared" si="11"/>
        <v>children's books</v>
      </c>
      <c r="S326" s="11">
        <f>(((J326/60)/60)/24)+DATE(1970,1,1)</f>
        <v>41257.531712962962</v>
      </c>
      <c r="T326" s="11">
        <f>(((I326/60)/60)/24)+DATE(1970,1,1)</f>
        <v>41306.708333333336</v>
      </c>
    </row>
    <row r="327" spans="1:20" ht="43.2" hidden="1" x14ac:dyDescent="0.3">
      <c r="A327">
        <v>2772</v>
      </c>
      <c r="B327" s="3" t="s">
        <v>2772</v>
      </c>
      <c r="C327" s="3" t="s">
        <v>6882</v>
      </c>
      <c r="D327">
        <v>8000</v>
      </c>
      <c r="E327">
        <v>0</v>
      </c>
      <c r="F327" t="s">
        <v>8221</v>
      </c>
      <c r="G327" t="s">
        <v>8224</v>
      </c>
      <c r="H327" t="s">
        <v>8246</v>
      </c>
      <c r="I327">
        <v>1381006294</v>
      </c>
      <c r="J327">
        <v>1379710294</v>
      </c>
      <c r="K327" t="b">
        <v>0</v>
      </c>
      <c r="L327">
        <v>0</v>
      </c>
      <c r="M327" t="b">
        <v>0</v>
      </c>
      <c r="N327" t="s">
        <v>8304</v>
      </c>
      <c r="O327" s="20">
        <f>E327/D327</f>
        <v>0</v>
      </c>
      <c r="P327" s="6">
        <f>L327/COUNT(L327:L4440)</f>
        <v>0</v>
      </c>
      <c r="Q327" t="str">
        <f t="shared" si="10"/>
        <v>publishing</v>
      </c>
      <c r="R327" t="str">
        <f t="shared" si="11"/>
        <v>children's books</v>
      </c>
      <c r="S327" s="11">
        <f>(((J327/60)/60)/24)+DATE(1970,1,1)</f>
        <v>41537.869143518517</v>
      </c>
      <c r="T327" s="11">
        <f>(((I327/60)/60)/24)+DATE(1970,1,1)</f>
        <v>41552.869143518517</v>
      </c>
    </row>
    <row r="328" spans="1:20" ht="28.8" hidden="1" x14ac:dyDescent="0.3">
      <c r="A328">
        <v>2780</v>
      </c>
      <c r="B328" s="3" t="s">
        <v>2780</v>
      </c>
      <c r="C328" s="3" t="s">
        <v>6890</v>
      </c>
      <c r="D328">
        <v>100000</v>
      </c>
      <c r="E328">
        <v>0</v>
      </c>
      <c r="F328" t="s">
        <v>8221</v>
      </c>
      <c r="G328" t="s">
        <v>8237</v>
      </c>
      <c r="H328" t="s">
        <v>8249</v>
      </c>
      <c r="I328">
        <v>1489142688</v>
      </c>
      <c r="J328">
        <v>1486550688</v>
      </c>
      <c r="K328" t="b">
        <v>0</v>
      </c>
      <c r="L328">
        <v>0</v>
      </c>
      <c r="M328" t="b">
        <v>0</v>
      </c>
      <c r="N328" t="s">
        <v>8304</v>
      </c>
      <c r="O328" s="20">
        <f>E328/D328</f>
        <v>0</v>
      </c>
      <c r="P328" s="6">
        <f>L328/COUNT(L328:L4441)</f>
        <v>0</v>
      </c>
      <c r="Q328" t="str">
        <f t="shared" si="10"/>
        <v>publishing</v>
      </c>
      <c r="R328" t="str">
        <f t="shared" si="11"/>
        <v>children's books</v>
      </c>
      <c r="S328" s="11">
        <f>(((J328/60)/60)/24)+DATE(1970,1,1)</f>
        <v>42774.447777777779</v>
      </c>
      <c r="T328" s="11">
        <f>(((I328/60)/60)/24)+DATE(1970,1,1)</f>
        <v>42804.447777777779</v>
      </c>
    </row>
    <row r="329" spans="1:20" ht="43.2" hidden="1" x14ac:dyDescent="0.3">
      <c r="A329">
        <v>2842</v>
      </c>
      <c r="B329" s="3" t="s">
        <v>2842</v>
      </c>
      <c r="C329" s="3" t="s">
        <v>6952</v>
      </c>
      <c r="D329">
        <v>1500</v>
      </c>
      <c r="E329">
        <v>0</v>
      </c>
      <c r="F329" t="s">
        <v>8221</v>
      </c>
      <c r="G329" t="s">
        <v>8225</v>
      </c>
      <c r="H329" t="s">
        <v>8247</v>
      </c>
      <c r="I329">
        <v>1403348400</v>
      </c>
      <c r="J329">
        <v>1401058295</v>
      </c>
      <c r="K329" t="b">
        <v>0</v>
      </c>
      <c r="L329">
        <v>0</v>
      </c>
      <c r="M329" t="b">
        <v>0</v>
      </c>
      <c r="N329" t="s">
        <v>8271</v>
      </c>
      <c r="O329" s="20">
        <f>E329/D329</f>
        <v>0</v>
      </c>
      <c r="P329" s="6">
        <f>L329/COUNT(L329:L4442)</f>
        <v>0</v>
      </c>
      <c r="Q329" t="str">
        <f t="shared" si="10"/>
        <v>theater</v>
      </c>
      <c r="R329" t="str">
        <f t="shared" si="11"/>
        <v>plays</v>
      </c>
      <c r="S329" s="11">
        <f>(((J329/60)/60)/24)+DATE(1970,1,1)</f>
        <v>41784.952488425923</v>
      </c>
      <c r="T329" s="11">
        <f>(((I329/60)/60)/24)+DATE(1970,1,1)</f>
        <v>41811.458333333336</v>
      </c>
    </row>
    <row r="330" spans="1:20" ht="43.2" hidden="1" x14ac:dyDescent="0.3">
      <c r="A330">
        <v>2843</v>
      </c>
      <c r="B330" s="3" t="s">
        <v>2843</v>
      </c>
      <c r="C330" s="3" t="s">
        <v>6953</v>
      </c>
      <c r="D330">
        <v>1200</v>
      </c>
      <c r="E330">
        <v>0</v>
      </c>
      <c r="F330" t="s">
        <v>8221</v>
      </c>
      <c r="G330" t="s">
        <v>8224</v>
      </c>
      <c r="H330" t="s">
        <v>8246</v>
      </c>
      <c r="I330">
        <v>1465790400</v>
      </c>
      <c r="J330">
        <v>1462210950</v>
      </c>
      <c r="K330" t="b">
        <v>0</v>
      </c>
      <c r="L330">
        <v>0</v>
      </c>
      <c r="M330" t="b">
        <v>0</v>
      </c>
      <c r="N330" t="s">
        <v>8271</v>
      </c>
      <c r="O330" s="20">
        <f>E330/D330</f>
        <v>0</v>
      </c>
      <c r="P330" s="6">
        <f>L330/COUNT(L330:L4443)</f>
        <v>0</v>
      </c>
      <c r="Q330" t="str">
        <f t="shared" si="10"/>
        <v>theater</v>
      </c>
      <c r="R330" t="str">
        <f t="shared" si="11"/>
        <v>plays</v>
      </c>
      <c r="S330" s="11">
        <f>(((J330/60)/60)/24)+DATE(1970,1,1)</f>
        <v>42492.737847222219</v>
      </c>
      <c r="T330" s="11">
        <f>(((I330/60)/60)/24)+DATE(1970,1,1)</f>
        <v>42534.166666666672</v>
      </c>
    </row>
    <row r="331" spans="1:20" ht="43.2" hidden="1" x14ac:dyDescent="0.3">
      <c r="A331">
        <v>2846</v>
      </c>
      <c r="B331" s="3" t="s">
        <v>2846</v>
      </c>
      <c r="C331" s="3" t="s">
        <v>6956</v>
      </c>
      <c r="D331">
        <v>8000</v>
      </c>
      <c r="E331">
        <v>0</v>
      </c>
      <c r="F331" t="s">
        <v>8221</v>
      </c>
      <c r="G331" t="s">
        <v>8224</v>
      </c>
      <c r="H331" t="s">
        <v>8246</v>
      </c>
      <c r="I331">
        <v>1432917394</v>
      </c>
      <c r="J331">
        <v>1429029394</v>
      </c>
      <c r="K331" t="b">
        <v>0</v>
      </c>
      <c r="L331">
        <v>0</v>
      </c>
      <c r="M331" t="b">
        <v>0</v>
      </c>
      <c r="N331" t="s">
        <v>8271</v>
      </c>
      <c r="O331" s="20">
        <f>E331/D331</f>
        <v>0</v>
      </c>
      <c r="P331" s="6">
        <f>L331/COUNT(L331:L4444)</f>
        <v>0</v>
      </c>
      <c r="Q331" t="str">
        <f t="shared" si="10"/>
        <v>theater</v>
      </c>
      <c r="R331" t="str">
        <f t="shared" si="11"/>
        <v>plays</v>
      </c>
      <c r="S331" s="11">
        <f>(((J331/60)/60)/24)+DATE(1970,1,1)</f>
        <v>42108.692060185189</v>
      </c>
      <c r="T331" s="11">
        <f>(((I331/60)/60)/24)+DATE(1970,1,1)</f>
        <v>42153.692060185189</v>
      </c>
    </row>
    <row r="332" spans="1:20" ht="43.2" hidden="1" x14ac:dyDescent="0.3">
      <c r="A332">
        <v>2847</v>
      </c>
      <c r="B332" s="3" t="s">
        <v>2847</v>
      </c>
      <c r="C332" s="3" t="s">
        <v>6957</v>
      </c>
      <c r="D332">
        <v>2000</v>
      </c>
      <c r="E332">
        <v>0</v>
      </c>
      <c r="F332" t="s">
        <v>8221</v>
      </c>
      <c r="G332" t="s">
        <v>8224</v>
      </c>
      <c r="H332" t="s">
        <v>8246</v>
      </c>
      <c r="I332">
        <v>1464031265</v>
      </c>
      <c r="J332">
        <v>1458847265</v>
      </c>
      <c r="K332" t="b">
        <v>0</v>
      </c>
      <c r="L332">
        <v>0</v>
      </c>
      <c r="M332" t="b">
        <v>0</v>
      </c>
      <c r="N332" t="s">
        <v>8271</v>
      </c>
      <c r="O332" s="20">
        <f>E332/D332</f>
        <v>0</v>
      </c>
      <c r="P332" s="6">
        <f>L332/COUNT(L332:L4445)</f>
        <v>0</v>
      </c>
      <c r="Q332" t="str">
        <f t="shared" si="10"/>
        <v>theater</v>
      </c>
      <c r="R332" t="str">
        <f t="shared" si="11"/>
        <v>plays</v>
      </c>
      <c r="S332" s="11">
        <f>(((J332/60)/60)/24)+DATE(1970,1,1)</f>
        <v>42453.806307870371</v>
      </c>
      <c r="T332" s="11">
        <f>(((I332/60)/60)/24)+DATE(1970,1,1)</f>
        <v>42513.806307870371</v>
      </c>
    </row>
    <row r="333" spans="1:20" ht="43.2" hidden="1" x14ac:dyDescent="0.3">
      <c r="A333">
        <v>2851</v>
      </c>
      <c r="B333" s="3" t="s">
        <v>2851</v>
      </c>
      <c r="C333" s="3" t="s">
        <v>6961</v>
      </c>
      <c r="D333">
        <v>4500</v>
      </c>
      <c r="E333">
        <v>0</v>
      </c>
      <c r="F333" t="s">
        <v>8221</v>
      </c>
      <c r="G333" t="s">
        <v>8241</v>
      </c>
      <c r="H333" t="s">
        <v>8249</v>
      </c>
      <c r="I333">
        <v>1454109420</v>
      </c>
      <c r="J333">
        <v>1453334629</v>
      </c>
      <c r="K333" t="b">
        <v>0</v>
      </c>
      <c r="L333">
        <v>0</v>
      </c>
      <c r="M333" t="b">
        <v>0</v>
      </c>
      <c r="N333" t="s">
        <v>8271</v>
      </c>
      <c r="O333" s="20">
        <f>E333/D333</f>
        <v>0</v>
      </c>
      <c r="P333" s="6">
        <f>L333/COUNT(L333:L4446)</f>
        <v>0</v>
      </c>
      <c r="Q333" t="str">
        <f t="shared" si="10"/>
        <v>theater</v>
      </c>
      <c r="R333" t="str">
        <f t="shared" si="11"/>
        <v>plays</v>
      </c>
      <c r="S333" s="11">
        <f>(((J333/60)/60)/24)+DATE(1970,1,1)</f>
        <v>42390.002650462964</v>
      </c>
      <c r="T333" s="11">
        <f>(((I333/60)/60)/24)+DATE(1970,1,1)</f>
        <v>42398.970138888893</v>
      </c>
    </row>
    <row r="334" spans="1:20" ht="43.2" hidden="1" x14ac:dyDescent="0.3">
      <c r="A334">
        <v>2853</v>
      </c>
      <c r="B334" s="3" t="s">
        <v>2853</v>
      </c>
      <c r="C334" s="3" t="s">
        <v>6963</v>
      </c>
      <c r="D334">
        <v>9500</v>
      </c>
      <c r="E334">
        <v>0</v>
      </c>
      <c r="F334" t="s">
        <v>8221</v>
      </c>
      <c r="G334" t="s">
        <v>8229</v>
      </c>
      <c r="H334" t="s">
        <v>8251</v>
      </c>
      <c r="I334">
        <v>1410669297</v>
      </c>
      <c r="J334">
        <v>1405485297</v>
      </c>
      <c r="K334" t="b">
        <v>0</v>
      </c>
      <c r="L334">
        <v>0</v>
      </c>
      <c r="M334" t="b">
        <v>0</v>
      </c>
      <c r="N334" t="s">
        <v>8271</v>
      </c>
      <c r="O334" s="20">
        <f>E334/D334</f>
        <v>0</v>
      </c>
      <c r="P334" s="6">
        <f>L334/COUNT(L334:L4447)</f>
        <v>0</v>
      </c>
      <c r="Q334" t="str">
        <f t="shared" si="10"/>
        <v>theater</v>
      </c>
      <c r="R334" t="str">
        <f t="shared" si="11"/>
        <v>plays</v>
      </c>
      <c r="S334" s="11">
        <f>(((J334/60)/60)/24)+DATE(1970,1,1)</f>
        <v>41836.190937499996</v>
      </c>
      <c r="T334" s="11">
        <f>(((I334/60)/60)/24)+DATE(1970,1,1)</f>
        <v>41896.190937499996</v>
      </c>
    </row>
    <row r="335" spans="1:20" ht="43.2" hidden="1" x14ac:dyDescent="0.3">
      <c r="A335">
        <v>2858</v>
      </c>
      <c r="B335" s="3" t="s">
        <v>2858</v>
      </c>
      <c r="C335" s="3" t="s">
        <v>6968</v>
      </c>
      <c r="D335">
        <v>1000</v>
      </c>
      <c r="E335">
        <v>0</v>
      </c>
      <c r="F335" t="s">
        <v>8221</v>
      </c>
      <c r="G335" t="s">
        <v>8233</v>
      </c>
      <c r="H335" t="s">
        <v>8249</v>
      </c>
      <c r="I335">
        <v>1417778880</v>
      </c>
      <c r="J335">
        <v>1415711095</v>
      </c>
      <c r="K335" t="b">
        <v>0</v>
      </c>
      <c r="L335">
        <v>0</v>
      </c>
      <c r="M335" t="b">
        <v>0</v>
      </c>
      <c r="N335" t="s">
        <v>8271</v>
      </c>
      <c r="O335" s="20">
        <f>E335/D335</f>
        <v>0</v>
      </c>
      <c r="P335" s="6">
        <f>L335/COUNT(L335:L4448)</f>
        <v>0</v>
      </c>
      <c r="Q335" t="str">
        <f t="shared" si="10"/>
        <v>theater</v>
      </c>
      <c r="R335" t="str">
        <f t="shared" si="11"/>
        <v>plays</v>
      </c>
      <c r="S335" s="11">
        <f>(((J335/60)/60)/24)+DATE(1970,1,1)</f>
        <v>41954.545081018514</v>
      </c>
      <c r="T335" s="11">
        <f>(((I335/60)/60)/24)+DATE(1970,1,1)</f>
        <v>41978.477777777778</v>
      </c>
    </row>
    <row r="336" spans="1:20" ht="43.2" hidden="1" x14ac:dyDescent="0.3">
      <c r="A336">
        <v>2865</v>
      </c>
      <c r="B336" s="3" t="s">
        <v>2865</v>
      </c>
      <c r="C336" s="3" t="s">
        <v>6975</v>
      </c>
      <c r="D336">
        <v>2888</v>
      </c>
      <c r="E336">
        <v>0</v>
      </c>
      <c r="F336" t="s">
        <v>8221</v>
      </c>
      <c r="G336" t="s">
        <v>8224</v>
      </c>
      <c r="H336" t="s">
        <v>8246</v>
      </c>
      <c r="I336">
        <v>1420512259</v>
      </c>
      <c r="J336">
        <v>1415328259</v>
      </c>
      <c r="K336" t="b">
        <v>0</v>
      </c>
      <c r="L336">
        <v>0</v>
      </c>
      <c r="M336" t="b">
        <v>0</v>
      </c>
      <c r="N336" t="s">
        <v>8271</v>
      </c>
      <c r="O336" s="20">
        <f>E336/D336</f>
        <v>0</v>
      </c>
      <c r="P336" s="6">
        <f>L336/COUNT(L336:L4449)</f>
        <v>0</v>
      </c>
      <c r="Q336" t="str">
        <f t="shared" si="10"/>
        <v>theater</v>
      </c>
      <c r="R336" t="str">
        <f t="shared" si="11"/>
        <v>plays</v>
      </c>
      <c r="S336" s="11">
        <f>(((J336/60)/60)/24)+DATE(1970,1,1)</f>
        <v>41950.114108796297</v>
      </c>
      <c r="T336" s="11">
        <f>(((I336/60)/60)/24)+DATE(1970,1,1)</f>
        <v>42010.114108796297</v>
      </c>
    </row>
    <row r="337" spans="1:20" ht="28.8" hidden="1" x14ac:dyDescent="0.3">
      <c r="A337">
        <v>2872</v>
      </c>
      <c r="B337" s="3" t="s">
        <v>2872</v>
      </c>
      <c r="C337" s="3" t="s">
        <v>6982</v>
      </c>
      <c r="D337">
        <v>3000</v>
      </c>
      <c r="E337">
        <v>0</v>
      </c>
      <c r="F337" t="s">
        <v>8221</v>
      </c>
      <c r="G337" t="s">
        <v>8224</v>
      </c>
      <c r="H337" t="s">
        <v>8246</v>
      </c>
      <c r="I337">
        <v>1434768438</v>
      </c>
      <c r="J337">
        <v>1429584438</v>
      </c>
      <c r="K337" t="b">
        <v>0</v>
      </c>
      <c r="L337">
        <v>0</v>
      </c>
      <c r="M337" t="b">
        <v>0</v>
      </c>
      <c r="N337" t="s">
        <v>8271</v>
      </c>
      <c r="O337" s="20">
        <f>E337/D337</f>
        <v>0</v>
      </c>
      <c r="P337" s="6">
        <f>L337/COUNT(L337:L4450)</f>
        <v>0</v>
      </c>
      <c r="Q337" t="str">
        <f t="shared" si="10"/>
        <v>theater</v>
      </c>
      <c r="R337" t="str">
        <f t="shared" si="11"/>
        <v>plays</v>
      </c>
      <c r="S337" s="11">
        <f>(((J337/60)/60)/24)+DATE(1970,1,1)</f>
        <v>42115.11618055556</v>
      </c>
      <c r="T337" s="11">
        <f>(((I337/60)/60)/24)+DATE(1970,1,1)</f>
        <v>42175.11618055556</v>
      </c>
    </row>
    <row r="338" spans="1:20" ht="43.2" hidden="1" x14ac:dyDescent="0.3">
      <c r="A338">
        <v>2876</v>
      </c>
      <c r="B338" s="3" t="s">
        <v>2876</v>
      </c>
      <c r="C338" s="3" t="s">
        <v>6986</v>
      </c>
      <c r="D338">
        <v>150000</v>
      </c>
      <c r="E338">
        <v>0</v>
      </c>
      <c r="F338" t="s">
        <v>8221</v>
      </c>
      <c r="G338" t="s">
        <v>8224</v>
      </c>
      <c r="H338" t="s">
        <v>8246</v>
      </c>
      <c r="I338">
        <v>1437069079</v>
      </c>
      <c r="J338">
        <v>1434477079</v>
      </c>
      <c r="K338" t="b">
        <v>0</v>
      </c>
      <c r="L338">
        <v>0</v>
      </c>
      <c r="M338" t="b">
        <v>0</v>
      </c>
      <c r="N338" t="s">
        <v>8271</v>
      </c>
      <c r="O338" s="20">
        <f>E338/D338</f>
        <v>0</v>
      </c>
      <c r="P338" s="6">
        <f>L338/COUNT(L338:L4451)</f>
        <v>0</v>
      </c>
      <c r="Q338" t="str">
        <f t="shared" si="10"/>
        <v>theater</v>
      </c>
      <c r="R338" t="str">
        <f t="shared" si="11"/>
        <v>plays</v>
      </c>
      <c r="S338" s="11">
        <f>(((J338/60)/60)/24)+DATE(1970,1,1)</f>
        <v>42171.743969907402</v>
      </c>
      <c r="T338" s="11">
        <f>(((I338/60)/60)/24)+DATE(1970,1,1)</f>
        <v>42201.743969907402</v>
      </c>
    </row>
    <row r="339" spans="1:20" ht="43.2" hidden="1" x14ac:dyDescent="0.3">
      <c r="A339">
        <v>2881</v>
      </c>
      <c r="B339" s="3" t="s">
        <v>2881</v>
      </c>
      <c r="C339" s="3" t="s">
        <v>6991</v>
      </c>
      <c r="D339">
        <v>5500</v>
      </c>
      <c r="E339">
        <v>0</v>
      </c>
      <c r="F339" t="s">
        <v>8221</v>
      </c>
      <c r="G339" t="s">
        <v>8224</v>
      </c>
      <c r="H339" t="s">
        <v>8246</v>
      </c>
      <c r="I339">
        <v>1417620036</v>
      </c>
      <c r="J339">
        <v>1412432436</v>
      </c>
      <c r="K339" t="b">
        <v>0</v>
      </c>
      <c r="L339">
        <v>0</v>
      </c>
      <c r="M339" t="b">
        <v>0</v>
      </c>
      <c r="N339" t="s">
        <v>8271</v>
      </c>
      <c r="O339" s="20">
        <f>E339/D339</f>
        <v>0</v>
      </c>
      <c r="P339" s="6">
        <f>L339/COUNT(L339:L4452)</f>
        <v>0</v>
      </c>
      <c r="Q339" t="str">
        <f t="shared" si="10"/>
        <v>theater</v>
      </c>
      <c r="R339" t="str">
        <f t="shared" si="11"/>
        <v>plays</v>
      </c>
      <c r="S339" s="11">
        <f>(((J339/60)/60)/24)+DATE(1970,1,1)</f>
        <v>41916.597638888888</v>
      </c>
      <c r="T339" s="11">
        <f>(((I339/60)/60)/24)+DATE(1970,1,1)</f>
        <v>41976.639305555553</v>
      </c>
    </row>
    <row r="340" spans="1:20" ht="43.2" hidden="1" x14ac:dyDescent="0.3">
      <c r="A340">
        <v>2888</v>
      </c>
      <c r="B340" s="3" t="s">
        <v>2888</v>
      </c>
      <c r="C340" s="3" t="s">
        <v>6998</v>
      </c>
      <c r="D340">
        <v>30000</v>
      </c>
      <c r="E340">
        <v>0</v>
      </c>
      <c r="F340" t="s">
        <v>8221</v>
      </c>
      <c r="G340" t="s">
        <v>8224</v>
      </c>
      <c r="H340" t="s">
        <v>8246</v>
      </c>
      <c r="I340">
        <v>1413608340</v>
      </c>
      <c r="J340">
        <v>1412945440</v>
      </c>
      <c r="K340" t="b">
        <v>0</v>
      </c>
      <c r="L340">
        <v>0</v>
      </c>
      <c r="M340" t="b">
        <v>0</v>
      </c>
      <c r="N340" t="s">
        <v>8271</v>
      </c>
      <c r="O340" s="20">
        <f>E340/D340</f>
        <v>0</v>
      </c>
      <c r="P340" s="6">
        <f>L340/COUNT(L340:L4453)</f>
        <v>0</v>
      </c>
      <c r="Q340" t="str">
        <f t="shared" si="10"/>
        <v>theater</v>
      </c>
      <c r="R340" t="str">
        <f t="shared" si="11"/>
        <v>plays</v>
      </c>
      <c r="S340" s="11">
        <f>(((J340/60)/60)/24)+DATE(1970,1,1)</f>
        <v>41922.535185185188</v>
      </c>
      <c r="T340" s="11">
        <f>(((I340/60)/60)/24)+DATE(1970,1,1)</f>
        <v>41930.207638888889</v>
      </c>
    </row>
    <row r="341" spans="1:20" ht="28.8" hidden="1" x14ac:dyDescent="0.3">
      <c r="A341">
        <v>2894</v>
      </c>
      <c r="B341" s="3" t="s">
        <v>2894</v>
      </c>
      <c r="C341" s="3" t="s">
        <v>7004</v>
      </c>
      <c r="D341">
        <v>50000</v>
      </c>
      <c r="E341">
        <v>0</v>
      </c>
      <c r="F341" t="s">
        <v>8221</v>
      </c>
      <c r="G341" t="s">
        <v>8224</v>
      </c>
      <c r="H341" t="s">
        <v>8246</v>
      </c>
      <c r="I341">
        <v>1428100815</v>
      </c>
      <c r="J341">
        <v>1422920415</v>
      </c>
      <c r="K341" t="b">
        <v>0</v>
      </c>
      <c r="L341">
        <v>0</v>
      </c>
      <c r="M341" t="b">
        <v>0</v>
      </c>
      <c r="N341" t="s">
        <v>8271</v>
      </c>
      <c r="O341" s="20">
        <f>E341/D341</f>
        <v>0</v>
      </c>
      <c r="P341" s="6">
        <f>L341/COUNT(L341:L4454)</f>
        <v>0</v>
      </c>
      <c r="Q341" t="str">
        <f t="shared" si="10"/>
        <v>theater</v>
      </c>
      <c r="R341" t="str">
        <f t="shared" si="11"/>
        <v>plays</v>
      </c>
      <c r="S341" s="11">
        <f>(((J341/60)/60)/24)+DATE(1970,1,1)</f>
        <v>42037.986284722225</v>
      </c>
      <c r="T341" s="11">
        <f>(((I341/60)/60)/24)+DATE(1970,1,1)</f>
        <v>42097.944618055553</v>
      </c>
    </row>
    <row r="342" spans="1:20" ht="43.2" hidden="1" x14ac:dyDescent="0.3">
      <c r="A342">
        <v>2899</v>
      </c>
      <c r="B342" s="3" t="s">
        <v>2899</v>
      </c>
      <c r="C342" s="3" t="s">
        <v>7009</v>
      </c>
      <c r="D342">
        <v>10000</v>
      </c>
      <c r="E342">
        <v>0</v>
      </c>
      <c r="F342" t="s">
        <v>8221</v>
      </c>
      <c r="G342" t="s">
        <v>8224</v>
      </c>
      <c r="H342" t="s">
        <v>8246</v>
      </c>
      <c r="I342">
        <v>1469325158</v>
      </c>
      <c r="J342">
        <v>1464141158</v>
      </c>
      <c r="K342" t="b">
        <v>0</v>
      </c>
      <c r="L342">
        <v>0</v>
      </c>
      <c r="M342" t="b">
        <v>0</v>
      </c>
      <c r="N342" t="s">
        <v>8271</v>
      </c>
      <c r="O342" s="20">
        <f>E342/D342</f>
        <v>0</v>
      </c>
      <c r="P342" s="6">
        <f>L342/COUNT(L342:L4455)</f>
        <v>0</v>
      </c>
      <c r="Q342" t="str">
        <f t="shared" si="10"/>
        <v>theater</v>
      </c>
      <c r="R342" t="str">
        <f t="shared" si="11"/>
        <v>plays</v>
      </c>
      <c r="S342" s="11">
        <f>(((J342/60)/60)/24)+DATE(1970,1,1)</f>
        <v>42515.078217592592</v>
      </c>
      <c r="T342" s="11">
        <f>(((I342/60)/60)/24)+DATE(1970,1,1)</f>
        <v>42575.078217592592</v>
      </c>
    </row>
    <row r="343" spans="1:20" ht="43.2" hidden="1" x14ac:dyDescent="0.3">
      <c r="A343">
        <v>2943</v>
      </c>
      <c r="B343" s="3" t="s">
        <v>2943</v>
      </c>
      <c r="C343" s="3" t="s">
        <v>7053</v>
      </c>
      <c r="D343">
        <v>3000</v>
      </c>
      <c r="E343">
        <v>0</v>
      </c>
      <c r="F343" t="s">
        <v>8221</v>
      </c>
      <c r="G343" t="s">
        <v>8224</v>
      </c>
      <c r="H343" t="s">
        <v>8246</v>
      </c>
      <c r="I343">
        <v>1428894380</v>
      </c>
      <c r="J343">
        <v>1426302380</v>
      </c>
      <c r="K343" t="b">
        <v>0</v>
      </c>
      <c r="L343">
        <v>0</v>
      </c>
      <c r="M343" t="b">
        <v>0</v>
      </c>
      <c r="N343" t="s">
        <v>8303</v>
      </c>
      <c r="O343" s="20">
        <f>E343/D343</f>
        <v>0</v>
      </c>
      <c r="P343" s="6">
        <f>L343/COUNT(L343:L4456)</f>
        <v>0</v>
      </c>
      <c r="Q343" t="str">
        <f t="shared" si="10"/>
        <v>theater</v>
      </c>
      <c r="R343" t="str">
        <f t="shared" si="11"/>
        <v>spaces</v>
      </c>
      <c r="S343" s="11">
        <f>(((J343/60)/60)/24)+DATE(1970,1,1)</f>
        <v>42077.129398148143</v>
      </c>
      <c r="T343" s="11">
        <f>(((I343/60)/60)/24)+DATE(1970,1,1)</f>
        <v>42107.129398148143</v>
      </c>
    </row>
    <row r="344" spans="1:20" ht="43.2" hidden="1" x14ac:dyDescent="0.3">
      <c r="A344">
        <v>2945</v>
      </c>
      <c r="B344" s="3" t="s">
        <v>2945</v>
      </c>
      <c r="C344" s="3" t="s">
        <v>7055</v>
      </c>
      <c r="D344">
        <v>50000</v>
      </c>
      <c r="E344">
        <v>0</v>
      </c>
      <c r="F344" t="s">
        <v>8221</v>
      </c>
      <c r="G344" t="s">
        <v>8224</v>
      </c>
      <c r="H344" t="s">
        <v>8246</v>
      </c>
      <c r="I344">
        <v>1432437660</v>
      </c>
      <c r="J344">
        <v>1429845660</v>
      </c>
      <c r="K344" t="b">
        <v>0</v>
      </c>
      <c r="L344">
        <v>0</v>
      </c>
      <c r="M344" t="b">
        <v>0</v>
      </c>
      <c r="N344" t="s">
        <v>8303</v>
      </c>
      <c r="O344" s="20">
        <f>E344/D344</f>
        <v>0</v>
      </c>
      <c r="P344" s="6">
        <f>L344/COUNT(L344:L4457)</f>
        <v>0</v>
      </c>
      <c r="Q344" t="str">
        <f t="shared" si="10"/>
        <v>theater</v>
      </c>
      <c r="R344" t="str">
        <f t="shared" si="11"/>
        <v>spaces</v>
      </c>
      <c r="S344" s="11">
        <f>(((J344/60)/60)/24)+DATE(1970,1,1)</f>
        <v>42118.139583333337</v>
      </c>
      <c r="T344" s="11">
        <f>(((I344/60)/60)/24)+DATE(1970,1,1)</f>
        <v>42148.139583333337</v>
      </c>
    </row>
    <row r="345" spans="1:20" ht="43.2" hidden="1" x14ac:dyDescent="0.3">
      <c r="A345">
        <v>2950</v>
      </c>
      <c r="B345" s="3" t="s">
        <v>2950</v>
      </c>
      <c r="C345" s="3" t="s">
        <v>7060</v>
      </c>
      <c r="D345">
        <v>5000000</v>
      </c>
      <c r="E345">
        <v>0</v>
      </c>
      <c r="F345" t="s">
        <v>8221</v>
      </c>
      <c r="G345" t="s">
        <v>8224</v>
      </c>
      <c r="H345" t="s">
        <v>8246</v>
      </c>
      <c r="I345">
        <v>1453538752</v>
      </c>
      <c r="J345">
        <v>1450946752</v>
      </c>
      <c r="K345" t="b">
        <v>0</v>
      </c>
      <c r="L345">
        <v>0</v>
      </c>
      <c r="M345" t="b">
        <v>0</v>
      </c>
      <c r="N345" t="s">
        <v>8303</v>
      </c>
      <c r="O345" s="20">
        <f>E345/D345</f>
        <v>0</v>
      </c>
      <c r="P345" s="6">
        <f>L345/COUNT(L345:L4458)</f>
        <v>0</v>
      </c>
      <c r="Q345" t="str">
        <f t="shared" si="10"/>
        <v>theater</v>
      </c>
      <c r="R345" t="str">
        <f t="shared" si="11"/>
        <v>spaces</v>
      </c>
      <c r="S345" s="11">
        <f>(((J345/60)/60)/24)+DATE(1970,1,1)</f>
        <v>42362.36518518519</v>
      </c>
      <c r="T345" s="11">
        <f>(((I345/60)/60)/24)+DATE(1970,1,1)</f>
        <v>42392.36518518519</v>
      </c>
    </row>
    <row r="346" spans="1:20" ht="43.2" hidden="1" x14ac:dyDescent="0.3">
      <c r="A346">
        <v>3054</v>
      </c>
      <c r="B346" s="3" t="s">
        <v>3054</v>
      </c>
      <c r="C346" s="3" t="s">
        <v>7164</v>
      </c>
      <c r="D346">
        <v>300</v>
      </c>
      <c r="E346">
        <v>0</v>
      </c>
      <c r="F346" t="s">
        <v>8221</v>
      </c>
      <c r="G346" t="s">
        <v>8224</v>
      </c>
      <c r="H346" t="s">
        <v>8246</v>
      </c>
      <c r="I346">
        <v>1425258240</v>
      </c>
      <c r="J346">
        <v>1422043154</v>
      </c>
      <c r="K346" t="b">
        <v>0</v>
      </c>
      <c r="L346">
        <v>0</v>
      </c>
      <c r="M346" t="b">
        <v>0</v>
      </c>
      <c r="N346" t="s">
        <v>8303</v>
      </c>
      <c r="O346" s="20">
        <f>E346/D346</f>
        <v>0</v>
      </c>
      <c r="P346" s="6">
        <f>L346/COUNT(L346:L4459)</f>
        <v>0</v>
      </c>
      <c r="Q346" t="str">
        <f t="shared" si="10"/>
        <v>theater</v>
      </c>
      <c r="R346" t="str">
        <f t="shared" si="11"/>
        <v>spaces</v>
      </c>
      <c r="S346" s="11">
        <f>(((J346/60)/60)/24)+DATE(1970,1,1)</f>
        <v>42027.832800925928</v>
      </c>
      <c r="T346" s="11">
        <f>(((I346/60)/60)/24)+DATE(1970,1,1)</f>
        <v>42065.044444444444</v>
      </c>
    </row>
    <row r="347" spans="1:20" ht="43.2" hidden="1" x14ac:dyDescent="0.3">
      <c r="A347">
        <v>3056</v>
      </c>
      <c r="B347" s="3" t="s">
        <v>3056</v>
      </c>
      <c r="C347" s="3" t="s">
        <v>7166</v>
      </c>
      <c r="D347">
        <v>25000</v>
      </c>
      <c r="E347">
        <v>0</v>
      </c>
      <c r="F347" t="s">
        <v>8221</v>
      </c>
      <c r="G347" t="s">
        <v>8224</v>
      </c>
      <c r="H347" t="s">
        <v>8246</v>
      </c>
      <c r="I347">
        <v>1412003784</v>
      </c>
      <c r="J347">
        <v>1406819784</v>
      </c>
      <c r="K347" t="b">
        <v>0</v>
      </c>
      <c r="L347">
        <v>0</v>
      </c>
      <c r="M347" t="b">
        <v>0</v>
      </c>
      <c r="N347" t="s">
        <v>8303</v>
      </c>
      <c r="O347" s="20">
        <f>E347/D347</f>
        <v>0</v>
      </c>
      <c r="P347" s="6">
        <f>L347/COUNT(L347:L4460)</f>
        <v>0</v>
      </c>
      <c r="Q347" t="str">
        <f t="shared" si="10"/>
        <v>theater</v>
      </c>
      <c r="R347" t="str">
        <f t="shared" si="11"/>
        <v>spaces</v>
      </c>
      <c r="S347" s="11">
        <f>(((J347/60)/60)/24)+DATE(1970,1,1)</f>
        <v>41851.636388888888</v>
      </c>
      <c r="T347" s="11">
        <f>(((I347/60)/60)/24)+DATE(1970,1,1)</f>
        <v>41911.636388888888</v>
      </c>
    </row>
    <row r="348" spans="1:20" ht="43.2" hidden="1" x14ac:dyDescent="0.3">
      <c r="A348">
        <v>3057</v>
      </c>
      <c r="B348" s="3" t="s">
        <v>3057</v>
      </c>
      <c r="C348" s="3" t="s">
        <v>7167</v>
      </c>
      <c r="D348">
        <v>50000</v>
      </c>
      <c r="E348">
        <v>0</v>
      </c>
      <c r="F348" t="s">
        <v>8221</v>
      </c>
      <c r="G348" t="s">
        <v>8225</v>
      </c>
      <c r="H348" t="s">
        <v>8247</v>
      </c>
      <c r="I348">
        <v>1459694211</v>
      </c>
      <c r="J348">
        <v>1457105811</v>
      </c>
      <c r="K348" t="b">
        <v>0</v>
      </c>
      <c r="L348">
        <v>0</v>
      </c>
      <c r="M348" t="b">
        <v>0</v>
      </c>
      <c r="N348" t="s">
        <v>8303</v>
      </c>
      <c r="O348" s="20">
        <f>E348/D348</f>
        <v>0</v>
      </c>
      <c r="P348" s="6">
        <f>L348/COUNT(L348:L4461)</f>
        <v>0</v>
      </c>
      <c r="Q348" t="str">
        <f t="shared" si="10"/>
        <v>theater</v>
      </c>
      <c r="R348" t="str">
        <f t="shared" si="11"/>
        <v>spaces</v>
      </c>
      <c r="S348" s="11">
        <f>(((J348/60)/60)/24)+DATE(1970,1,1)</f>
        <v>42433.650590277779</v>
      </c>
      <c r="T348" s="11">
        <f>(((I348/60)/60)/24)+DATE(1970,1,1)</f>
        <v>42463.608923611115</v>
      </c>
    </row>
    <row r="349" spans="1:20" hidden="1" x14ac:dyDescent="0.3">
      <c r="A349">
        <v>3061</v>
      </c>
      <c r="B349" s="3" t="s">
        <v>3061</v>
      </c>
      <c r="C349" s="3" t="s">
        <v>7171</v>
      </c>
      <c r="D349">
        <v>1000000</v>
      </c>
      <c r="E349">
        <v>0</v>
      </c>
      <c r="F349" t="s">
        <v>8221</v>
      </c>
      <c r="G349" t="s">
        <v>8224</v>
      </c>
      <c r="H349" t="s">
        <v>8246</v>
      </c>
      <c r="I349">
        <v>1407955748</v>
      </c>
      <c r="J349">
        <v>1405363748</v>
      </c>
      <c r="K349" t="b">
        <v>0</v>
      </c>
      <c r="L349">
        <v>0</v>
      </c>
      <c r="M349" t="b">
        <v>0</v>
      </c>
      <c r="N349" t="s">
        <v>8303</v>
      </c>
      <c r="O349" s="20">
        <f>E349/D349</f>
        <v>0</v>
      </c>
      <c r="P349" s="6">
        <f>L349/COUNT(L349:L4462)</f>
        <v>0</v>
      </c>
      <c r="Q349" t="str">
        <f t="shared" si="10"/>
        <v>theater</v>
      </c>
      <c r="R349" t="str">
        <f t="shared" si="11"/>
        <v>spaces</v>
      </c>
      <c r="S349" s="11">
        <f>(((J349/60)/60)/24)+DATE(1970,1,1)</f>
        <v>41834.784120370372</v>
      </c>
      <c r="T349" s="11">
        <f>(((I349/60)/60)/24)+DATE(1970,1,1)</f>
        <v>41864.784120370372</v>
      </c>
    </row>
    <row r="350" spans="1:20" ht="43.2" hidden="1" x14ac:dyDescent="0.3">
      <c r="A350">
        <v>3082</v>
      </c>
      <c r="B350" s="3" t="s">
        <v>3082</v>
      </c>
      <c r="C350" s="3" t="s">
        <v>7192</v>
      </c>
      <c r="D350">
        <v>9000</v>
      </c>
      <c r="E350">
        <v>0</v>
      </c>
      <c r="F350" t="s">
        <v>8221</v>
      </c>
      <c r="G350" t="s">
        <v>8224</v>
      </c>
      <c r="H350" t="s">
        <v>8246</v>
      </c>
      <c r="I350">
        <v>1447628946</v>
      </c>
      <c r="J350">
        <v>1445033346</v>
      </c>
      <c r="K350" t="b">
        <v>0</v>
      </c>
      <c r="L350">
        <v>0</v>
      </c>
      <c r="M350" t="b">
        <v>0</v>
      </c>
      <c r="N350" t="s">
        <v>8303</v>
      </c>
      <c r="O350" s="20">
        <f>E350/D350</f>
        <v>0</v>
      </c>
      <c r="P350" s="6">
        <f>L350/COUNT(L350:L4463)</f>
        <v>0</v>
      </c>
      <c r="Q350" t="str">
        <f t="shared" si="10"/>
        <v>theater</v>
      </c>
      <c r="R350" t="str">
        <f t="shared" si="11"/>
        <v>spaces</v>
      </c>
      <c r="S350" s="11">
        <f>(((J350/60)/60)/24)+DATE(1970,1,1)</f>
        <v>42293.922986111109</v>
      </c>
      <c r="T350" s="11">
        <f>(((I350/60)/60)/24)+DATE(1970,1,1)</f>
        <v>42323.96465277778</v>
      </c>
    </row>
    <row r="351" spans="1:20" ht="43.2" hidden="1" x14ac:dyDescent="0.3">
      <c r="A351">
        <v>3114</v>
      </c>
      <c r="B351" s="3" t="s">
        <v>3114</v>
      </c>
      <c r="C351" s="3" t="s">
        <v>7224</v>
      </c>
      <c r="D351">
        <v>75000</v>
      </c>
      <c r="E351">
        <v>0</v>
      </c>
      <c r="F351" t="s">
        <v>8221</v>
      </c>
      <c r="G351" t="s">
        <v>8224</v>
      </c>
      <c r="H351" t="s">
        <v>8246</v>
      </c>
      <c r="I351">
        <v>1411312250</v>
      </c>
      <c r="J351">
        <v>1406128250</v>
      </c>
      <c r="K351" t="b">
        <v>0</v>
      </c>
      <c r="L351">
        <v>0</v>
      </c>
      <c r="M351" t="b">
        <v>0</v>
      </c>
      <c r="N351" t="s">
        <v>8303</v>
      </c>
      <c r="O351" s="20">
        <f>E351/D351</f>
        <v>0</v>
      </c>
      <c r="P351" s="6">
        <f>L351/COUNT(L351:L4464)</f>
        <v>0</v>
      </c>
      <c r="Q351" t="str">
        <f t="shared" si="10"/>
        <v>theater</v>
      </c>
      <c r="R351" t="str">
        <f t="shared" si="11"/>
        <v>spaces</v>
      </c>
      <c r="S351" s="11">
        <f>(((J351/60)/60)/24)+DATE(1970,1,1)</f>
        <v>41843.632523148146</v>
      </c>
      <c r="T351" s="11">
        <f>(((I351/60)/60)/24)+DATE(1970,1,1)</f>
        <v>41903.632523148146</v>
      </c>
    </row>
    <row r="352" spans="1:20" ht="28.8" hidden="1" x14ac:dyDescent="0.3">
      <c r="A352">
        <v>3190</v>
      </c>
      <c r="B352" s="3" t="s">
        <v>3190</v>
      </c>
      <c r="C352" s="3" t="s">
        <v>7300</v>
      </c>
      <c r="D352">
        <v>4000</v>
      </c>
      <c r="E352">
        <v>0</v>
      </c>
      <c r="F352" t="s">
        <v>8221</v>
      </c>
      <c r="G352" t="s">
        <v>8229</v>
      </c>
      <c r="H352" t="s">
        <v>8251</v>
      </c>
      <c r="I352">
        <v>1481258275</v>
      </c>
      <c r="J352">
        <v>1478662675</v>
      </c>
      <c r="K352" t="b">
        <v>0</v>
      </c>
      <c r="L352">
        <v>0</v>
      </c>
      <c r="M352" t="b">
        <v>0</v>
      </c>
      <c r="N352" t="s">
        <v>8305</v>
      </c>
      <c r="O352" s="20">
        <f>E352/D352</f>
        <v>0</v>
      </c>
      <c r="P352" s="6">
        <f>L352/COUNT(L352:L4465)</f>
        <v>0</v>
      </c>
      <c r="Q352" t="str">
        <f t="shared" si="10"/>
        <v>theater</v>
      </c>
      <c r="R352" t="str">
        <f t="shared" si="11"/>
        <v>musical</v>
      </c>
      <c r="S352" s="11">
        <f>(((J352/60)/60)/24)+DATE(1970,1,1)</f>
        <v>42683.151331018518</v>
      </c>
      <c r="T352" s="11">
        <f>(((I352/60)/60)/24)+DATE(1970,1,1)</f>
        <v>42713.192997685182</v>
      </c>
    </row>
    <row r="353" spans="1:20" ht="43.2" hidden="1" x14ac:dyDescent="0.3">
      <c r="A353">
        <v>3194</v>
      </c>
      <c r="B353" s="3" t="s">
        <v>3194</v>
      </c>
      <c r="C353" s="3" t="s">
        <v>7304</v>
      </c>
      <c r="D353">
        <v>11000</v>
      </c>
      <c r="E353">
        <v>0</v>
      </c>
      <c r="F353" t="s">
        <v>8221</v>
      </c>
      <c r="G353" t="s">
        <v>8224</v>
      </c>
      <c r="H353" t="s">
        <v>8246</v>
      </c>
      <c r="I353">
        <v>1437960598</v>
      </c>
      <c r="J353">
        <v>1435368598</v>
      </c>
      <c r="K353" t="b">
        <v>0</v>
      </c>
      <c r="L353">
        <v>0</v>
      </c>
      <c r="M353" t="b">
        <v>0</v>
      </c>
      <c r="N353" t="s">
        <v>8305</v>
      </c>
      <c r="O353" s="20">
        <f>E353/D353</f>
        <v>0</v>
      </c>
      <c r="P353" s="6">
        <f>L353/COUNT(L353:L4466)</f>
        <v>0</v>
      </c>
      <c r="Q353" t="str">
        <f t="shared" si="10"/>
        <v>theater</v>
      </c>
      <c r="R353" t="str">
        <f t="shared" si="11"/>
        <v>musical</v>
      </c>
      <c r="S353" s="11">
        <f>(((J353/60)/60)/24)+DATE(1970,1,1)</f>
        <v>42182.062476851846</v>
      </c>
      <c r="T353" s="11">
        <f>(((I353/60)/60)/24)+DATE(1970,1,1)</f>
        <v>42212.062476851846</v>
      </c>
    </row>
    <row r="354" spans="1:20" ht="43.2" hidden="1" x14ac:dyDescent="0.3">
      <c r="A354">
        <v>3204</v>
      </c>
      <c r="B354" s="3" t="s">
        <v>3204</v>
      </c>
      <c r="C354" s="3" t="s">
        <v>7314</v>
      </c>
      <c r="D354">
        <v>500</v>
      </c>
      <c r="E354">
        <v>0</v>
      </c>
      <c r="F354" t="s">
        <v>8221</v>
      </c>
      <c r="G354" t="s">
        <v>8224</v>
      </c>
      <c r="H354" t="s">
        <v>8246</v>
      </c>
      <c r="I354">
        <v>1437149640</v>
      </c>
      <c r="J354">
        <v>1434558479</v>
      </c>
      <c r="K354" t="b">
        <v>0</v>
      </c>
      <c r="L354">
        <v>0</v>
      </c>
      <c r="M354" t="b">
        <v>0</v>
      </c>
      <c r="N354" t="s">
        <v>8305</v>
      </c>
      <c r="O354" s="20">
        <f>E354/D354</f>
        <v>0</v>
      </c>
      <c r="P354" s="6">
        <f>L354/COUNT(L354:L4467)</f>
        <v>0</v>
      </c>
      <c r="Q354" t="str">
        <f t="shared" si="10"/>
        <v>theater</v>
      </c>
      <c r="R354" t="str">
        <f t="shared" si="11"/>
        <v>musical</v>
      </c>
      <c r="S354" s="11">
        <f>(((J354/60)/60)/24)+DATE(1970,1,1)</f>
        <v>42172.686099537037</v>
      </c>
      <c r="T354" s="11">
        <f>(((I354/60)/60)/24)+DATE(1970,1,1)</f>
        <v>42202.676388888889</v>
      </c>
    </row>
    <row r="355" spans="1:20" ht="43.2" hidden="1" x14ac:dyDescent="0.3">
      <c r="A355">
        <v>3206</v>
      </c>
      <c r="B355" s="3" t="s">
        <v>3206</v>
      </c>
      <c r="C355" s="3" t="s">
        <v>7316</v>
      </c>
      <c r="D355">
        <v>5000</v>
      </c>
      <c r="E355">
        <v>0</v>
      </c>
      <c r="F355" t="s">
        <v>8221</v>
      </c>
      <c r="G355" t="s">
        <v>8224</v>
      </c>
      <c r="H355" t="s">
        <v>8246</v>
      </c>
      <c r="I355">
        <v>1442644651</v>
      </c>
      <c r="J355">
        <v>1440052651</v>
      </c>
      <c r="K355" t="b">
        <v>0</v>
      </c>
      <c r="L355">
        <v>0</v>
      </c>
      <c r="M355" t="b">
        <v>0</v>
      </c>
      <c r="N355" t="s">
        <v>8305</v>
      </c>
      <c r="O355" s="20">
        <f>E355/D355</f>
        <v>0</v>
      </c>
      <c r="P355" s="6">
        <f>L355/COUNT(L355:L4468)</f>
        <v>0</v>
      </c>
      <c r="Q355" t="str">
        <f t="shared" si="10"/>
        <v>theater</v>
      </c>
      <c r="R355" t="str">
        <f t="shared" si="11"/>
        <v>musical</v>
      </c>
      <c r="S355" s="11">
        <f>(((J355/60)/60)/24)+DATE(1970,1,1)</f>
        <v>42236.276053240741</v>
      </c>
      <c r="T355" s="11">
        <f>(((I355/60)/60)/24)+DATE(1970,1,1)</f>
        <v>42266.276053240741</v>
      </c>
    </row>
    <row r="356" spans="1:20" ht="43.2" hidden="1" x14ac:dyDescent="0.3">
      <c r="A356">
        <v>3628</v>
      </c>
      <c r="B356" s="3" t="s">
        <v>3626</v>
      </c>
      <c r="C356" s="3" t="s">
        <v>7738</v>
      </c>
      <c r="D356">
        <v>100000</v>
      </c>
      <c r="E356">
        <v>0</v>
      </c>
      <c r="F356" t="s">
        <v>8221</v>
      </c>
      <c r="G356" t="s">
        <v>8224</v>
      </c>
      <c r="H356" t="s">
        <v>8246</v>
      </c>
      <c r="I356">
        <v>1450040396</v>
      </c>
      <c r="J356">
        <v>1444852796</v>
      </c>
      <c r="K356" t="b">
        <v>0</v>
      </c>
      <c r="L356">
        <v>0</v>
      </c>
      <c r="M356" t="b">
        <v>0</v>
      </c>
      <c r="N356" t="s">
        <v>8305</v>
      </c>
      <c r="O356" s="20">
        <f>E356/D356</f>
        <v>0</v>
      </c>
      <c r="P356" s="6">
        <f>L356/COUNT(L356:L4469)</f>
        <v>0</v>
      </c>
      <c r="Q356" t="str">
        <f t="shared" si="10"/>
        <v>theater</v>
      </c>
      <c r="R356" t="str">
        <f t="shared" si="11"/>
        <v>musical</v>
      </c>
      <c r="S356" s="11">
        <f>(((J356/60)/60)/24)+DATE(1970,1,1)</f>
        <v>42291.833287037036</v>
      </c>
      <c r="T356" s="11">
        <f>(((I356/60)/60)/24)+DATE(1970,1,1)</f>
        <v>42351.874953703707</v>
      </c>
    </row>
    <row r="357" spans="1:20" ht="43.2" hidden="1" x14ac:dyDescent="0.3">
      <c r="A357">
        <v>3636</v>
      </c>
      <c r="B357" s="3" t="s">
        <v>3634</v>
      </c>
      <c r="C357" s="3" t="s">
        <v>7746</v>
      </c>
      <c r="D357">
        <v>150000</v>
      </c>
      <c r="E357">
        <v>0</v>
      </c>
      <c r="F357" t="s">
        <v>8221</v>
      </c>
      <c r="G357" t="s">
        <v>8224</v>
      </c>
      <c r="H357" t="s">
        <v>8246</v>
      </c>
      <c r="I357">
        <v>1442248829</v>
      </c>
      <c r="J357">
        <v>1439224829</v>
      </c>
      <c r="K357" t="b">
        <v>0</v>
      </c>
      <c r="L357">
        <v>0</v>
      </c>
      <c r="M357" t="b">
        <v>0</v>
      </c>
      <c r="N357" t="s">
        <v>8305</v>
      </c>
      <c r="O357" s="20">
        <f>E357/D357</f>
        <v>0</v>
      </c>
      <c r="P357" s="6">
        <f>L357/COUNT(L357:L4470)</f>
        <v>0</v>
      </c>
      <c r="Q357" t="str">
        <f t="shared" si="10"/>
        <v>theater</v>
      </c>
      <c r="R357" t="str">
        <f t="shared" si="11"/>
        <v>musical</v>
      </c>
      <c r="S357" s="11">
        <f>(((J357/60)/60)/24)+DATE(1970,1,1)</f>
        <v>42226.694780092599</v>
      </c>
      <c r="T357" s="11">
        <f>(((I357/60)/60)/24)+DATE(1970,1,1)</f>
        <v>42261.694780092599</v>
      </c>
    </row>
    <row r="358" spans="1:20" ht="43.2" hidden="1" x14ac:dyDescent="0.3">
      <c r="A358">
        <v>3641</v>
      </c>
      <c r="B358" s="3" t="s">
        <v>3639</v>
      </c>
      <c r="C358" s="3" t="s">
        <v>7751</v>
      </c>
      <c r="D358">
        <v>3000</v>
      </c>
      <c r="E358">
        <v>0</v>
      </c>
      <c r="F358" t="s">
        <v>8221</v>
      </c>
      <c r="G358" t="s">
        <v>8224</v>
      </c>
      <c r="H358" t="s">
        <v>8246</v>
      </c>
      <c r="I358">
        <v>1412485200</v>
      </c>
      <c r="J358">
        <v>1410966179</v>
      </c>
      <c r="K358" t="b">
        <v>0</v>
      </c>
      <c r="L358">
        <v>0</v>
      </c>
      <c r="M358" t="b">
        <v>0</v>
      </c>
      <c r="N358" t="s">
        <v>8305</v>
      </c>
      <c r="O358" s="20">
        <f>E358/D358</f>
        <v>0</v>
      </c>
      <c r="P358" s="6">
        <f>L358/COUNT(L358:L4471)</f>
        <v>0</v>
      </c>
      <c r="Q358" t="str">
        <f t="shared" si="10"/>
        <v>theater</v>
      </c>
      <c r="R358" t="str">
        <f t="shared" si="11"/>
        <v>musical</v>
      </c>
      <c r="S358" s="11">
        <f>(((J358/60)/60)/24)+DATE(1970,1,1)</f>
        <v>41899.627071759263</v>
      </c>
      <c r="T358" s="11">
        <f>(((I358/60)/60)/24)+DATE(1970,1,1)</f>
        <v>41917.208333333336</v>
      </c>
    </row>
    <row r="359" spans="1:20" ht="43.2" hidden="1" x14ac:dyDescent="0.3">
      <c r="A359">
        <v>3643</v>
      </c>
      <c r="B359" s="3" t="s">
        <v>3641</v>
      </c>
      <c r="C359" s="3" t="s">
        <v>7753</v>
      </c>
      <c r="D359">
        <v>25000</v>
      </c>
      <c r="E359">
        <v>0</v>
      </c>
      <c r="F359" t="s">
        <v>8221</v>
      </c>
      <c r="G359" t="s">
        <v>8224</v>
      </c>
      <c r="H359" t="s">
        <v>8246</v>
      </c>
      <c r="I359">
        <v>1447734439</v>
      </c>
      <c r="J359">
        <v>1444274839</v>
      </c>
      <c r="K359" t="b">
        <v>0</v>
      </c>
      <c r="L359">
        <v>0</v>
      </c>
      <c r="M359" t="b">
        <v>0</v>
      </c>
      <c r="N359" t="s">
        <v>8305</v>
      </c>
      <c r="O359" s="20">
        <f>E359/D359</f>
        <v>0</v>
      </c>
      <c r="P359" s="6">
        <f>L359/COUNT(L359:L4472)</f>
        <v>0</v>
      </c>
      <c r="Q359" t="str">
        <f t="shared" si="10"/>
        <v>theater</v>
      </c>
      <c r="R359" t="str">
        <f t="shared" si="11"/>
        <v>musical</v>
      </c>
      <c r="S359" s="11">
        <f>(((J359/60)/60)/24)+DATE(1970,1,1)</f>
        <v>42285.143969907411</v>
      </c>
      <c r="T359" s="11">
        <f>(((I359/60)/60)/24)+DATE(1970,1,1)</f>
        <v>42325.185636574075</v>
      </c>
    </row>
    <row r="360" spans="1:20" ht="28.8" hidden="1" x14ac:dyDescent="0.3">
      <c r="A360">
        <v>3733</v>
      </c>
      <c r="B360" s="3" t="s">
        <v>3730</v>
      </c>
      <c r="C360" s="3" t="s">
        <v>7843</v>
      </c>
      <c r="D360">
        <v>1500</v>
      </c>
      <c r="E360">
        <v>0</v>
      </c>
      <c r="F360" t="s">
        <v>8221</v>
      </c>
      <c r="G360" t="s">
        <v>8224</v>
      </c>
      <c r="H360" t="s">
        <v>8246</v>
      </c>
      <c r="I360">
        <v>1429396200</v>
      </c>
      <c r="J360">
        <v>1428539708</v>
      </c>
      <c r="K360" t="b">
        <v>0</v>
      </c>
      <c r="L360">
        <v>0</v>
      </c>
      <c r="M360" t="b">
        <v>0</v>
      </c>
      <c r="N360" t="s">
        <v>8271</v>
      </c>
      <c r="O360" s="20">
        <f>E360/D360</f>
        <v>0</v>
      </c>
      <c r="P360" s="6">
        <f>L360/COUNT(L360:L4473)</f>
        <v>0</v>
      </c>
      <c r="Q360" t="str">
        <f t="shared" si="10"/>
        <v>theater</v>
      </c>
      <c r="R360" t="str">
        <f t="shared" si="11"/>
        <v>plays</v>
      </c>
      <c r="S360" s="11">
        <f>(((J360/60)/60)/24)+DATE(1970,1,1)</f>
        <v>42103.024398148147</v>
      </c>
      <c r="T360" s="11">
        <f>(((I360/60)/60)/24)+DATE(1970,1,1)</f>
        <v>42112.9375</v>
      </c>
    </row>
    <row r="361" spans="1:20" ht="43.2" hidden="1" x14ac:dyDescent="0.3">
      <c r="A361">
        <v>3741</v>
      </c>
      <c r="B361" s="3" t="s">
        <v>3738</v>
      </c>
      <c r="C361" s="3" t="s">
        <v>7851</v>
      </c>
      <c r="D361">
        <v>20000</v>
      </c>
      <c r="E361">
        <v>0</v>
      </c>
      <c r="F361" t="s">
        <v>8221</v>
      </c>
      <c r="G361" t="s">
        <v>8224</v>
      </c>
      <c r="H361" t="s">
        <v>8246</v>
      </c>
      <c r="I361">
        <v>1450389950</v>
      </c>
      <c r="J361">
        <v>1447797950</v>
      </c>
      <c r="K361" t="b">
        <v>0</v>
      </c>
      <c r="L361">
        <v>0</v>
      </c>
      <c r="M361" t="b">
        <v>0</v>
      </c>
      <c r="N361" t="s">
        <v>8271</v>
      </c>
      <c r="O361" s="20">
        <f>E361/D361</f>
        <v>0</v>
      </c>
      <c r="P361" s="6">
        <f>L361/COUNT(L361:L4474)</f>
        <v>0</v>
      </c>
      <c r="Q361" t="str">
        <f t="shared" si="10"/>
        <v>theater</v>
      </c>
      <c r="R361" t="str">
        <f t="shared" si="11"/>
        <v>plays</v>
      </c>
      <c r="S361" s="11">
        <f>(((J361/60)/60)/24)+DATE(1970,1,1)</f>
        <v>42325.920717592591</v>
      </c>
      <c r="T361" s="11">
        <f>(((I361/60)/60)/24)+DATE(1970,1,1)</f>
        <v>42355.920717592591</v>
      </c>
    </row>
    <row r="362" spans="1:20" ht="28.8" hidden="1" x14ac:dyDescent="0.3">
      <c r="A362">
        <v>3743</v>
      </c>
      <c r="B362" s="3" t="s">
        <v>3740</v>
      </c>
      <c r="C362" s="3" t="s">
        <v>7853</v>
      </c>
      <c r="D362">
        <v>2200</v>
      </c>
      <c r="E362">
        <v>0</v>
      </c>
      <c r="F362" t="s">
        <v>8221</v>
      </c>
      <c r="G362" t="s">
        <v>8224</v>
      </c>
      <c r="H362" t="s">
        <v>8246</v>
      </c>
      <c r="I362">
        <v>1404406964</v>
      </c>
      <c r="J362">
        <v>1401814964</v>
      </c>
      <c r="K362" t="b">
        <v>0</v>
      </c>
      <c r="L362">
        <v>0</v>
      </c>
      <c r="M362" t="b">
        <v>0</v>
      </c>
      <c r="N362" t="s">
        <v>8271</v>
      </c>
      <c r="O362" s="20">
        <f>E362/D362</f>
        <v>0</v>
      </c>
      <c r="P362" s="6">
        <f>L362/COUNT(L362:L4475)</f>
        <v>0</v>
      </c>
      <c r="Q362" t="str">
        <f t="shared" si="10"/>
        <v>theater</v>
      </c>
      <c r="R362" t="str">
        <f t="shared" si="11"/>
        <v>plays</v>
      </c>
      <c r="S362" s="11">
        <f>(((J362/60)/60)/24)+DATE(1970,1,1)</f>
        <v>41793.710231481484</v>
      </c>
      <c r="T362" s="11">
        <f>(((I362/60)/60)/24)+DATE(1970,1,1)</f>
        <v>41823.710231481484</v>
      </c>
    </row>
    <row r="363" spans="1:20" ht="43.2" hidden="1" x14ac:dyDescent="0.3">
      <c r="A363">
        <v>3744</v>
      </c>
      <c r="B363" s="3" t="s">
        <v>3741</v>
      </c>
      <c r="C363" s="3" t="s">
        <v>7854</v>
      </c>
      <c r="D363">
        <v>1200</v>
      </c>
      <c r="E363">
        <v>0</v>
      </c>
      <c r="F363" t="s">
        <v>8221</v>
      </c>
      <c r="G363" t="s">
        <v>8224</v>
      </c>
      <c r="H363" t="s">
        <v>8246</v>
      </c>
      <c r="I363">
        <v>1404532740</v>
      </c>
      <c r="J363">
        <v>1401823952</v>
      </c>
      <c r="K363" t="b">
        <v>0</v>
      </c>
      <c r="L363">
        <v>0</v>
      </c>
      <c r="M363" t="b">
        <v>0</v>
      </c>
      <c r="N363" t="s">
        <v>8271</v>
      </c>
      <c r="O363" s="20">
        <f>E363/D363</f>
        <v>0</v>
      </c>
      <c r="P363" s="6">
        <f>L363/COUNT(L363:L4476)</f>
        <v>0</v>
      </c>
      <c r="Q363" t="str">
        <f t="shared" si="10"/>
        <v>theater</v>
      </c>
      <c r="R363" t="str">
        <f t="shared" si="11"/>
        <v>plays</v>
      </c>
      <c r="S363" s="11">
        <f>(((J363/60)/60)/24)+DATE(1970,1,1)</f>
        <v>41793.814259259263</v>
      </c>
      <c r="T363" s="11">
        <f>(((I363/60)/60)/24)+DATE(1970,1,1)</f>
        <v>41825.165972222225</v>
      </c>
    </row>
    <row r="364" spans="1:20" ht="43.2" hidden="1" x14ac:dyDescent="0.3">
      <c r="A364">
        <v>3790</v>
      </c>
      <c r="B364" s="3" t="s">
        <v>3787</v>
      </c>
      <c r="C364" s="3" t="s">
        <v>7900</v>
      </c>
      <c r="D364">
        <v>15000</v>
      </c>
      <c r="E364">
        <v>0</v>
      </c>
      <c r="F364" t="s">
        <v>8221</v>
      </c>
      <c r="G364" t="s">
        <v>8224</v>
      </c>
      <c r="H364" t="s">
        <v>8246</v>
      </c>
      <c r="I364">
        <v>1479834023</v>
      </c>
      <c r="J364">
        <v>1477238423</v>
      </c>
      <c r="K364" t="b">
        <v>0</v>
      </c>
      <c r="L364">
        <v>0</v>
      </c>
      <c r="M364" t="b">
        <v>0</v>
      </c>
      <c r="N364" t="s">
        <v>8305</v>
      </c>
      <c r="O364" s="20">
        <f>E364/D364</f>
        <v>0</v>
      </c>
      <c r="P364" s="6">
        <f>L364/COUNT(L364:L4477)</f>
        <v>0</v>
      </c>
      <c r="Q364" t="str">
        <f t="shared" si="10"/>
        <v>theater</v>
      </c>
      <c r="R364" t="str">
        <f t="shared" si="11"/>
        <v>musical</v>
      </c>
      <c r="S364" s="11">
        <f>(((J364/60)/60)/24)+DATE(1970,1,1)</f>
        <v>42666.666932870372</v>
      </c>
      <c r="T364" s="11">
        <f>(((I364/60)/60)/24)+DATE(1970,1,1)</f>
        <v>42696.708599537036</v>
      </c>
    </row>
    <row r="365" spans="1:20" ht="28.8" hidden="1" x14ac:dyDescent="0.3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8305</v>
      </c>
      <c r="O365" s="20">
        <f>E365/D365</f>
        <v>0</v>
      </c>
      <c r="P365" s="6">
        <f>L365/COUNT(L365:L4478)</f>
        <v>0</v>
      </c>
      <c r="Q365" t="str">
        <f t="shared" si="10"/>
        <v>theater</v>
      </c>
      <c r="R365" t="str">
        <f t="shared" si="11"/>
        <v>musical</v>
      </c>
      <c r="S365" s="11">
        <f>(((J365/60)/60)/24)+DATE(1970,1,1)</f>
        <v>41766.692037037035</v>
      </c>
      <c r="T365" s="11">
        <f>(((I365/60)/60)/24)+DATE(1970,1,1)</f>
        <v>41826.692037037035</v>
      </c>
    </row>
    <row r="366" spans="1:20" ht="43.2" hidden="1" x14ac:dyDescent="0.3">
      <c r="A366">
        <v>3802</v>
      </c>
      <c r="B366" s="3" t="s">
        <v>3799</v>
      </c>
      <c r="C366" s="3" t="s">
        <v>7912</v>
      </c>
      <c r="D366">
        <v>3000</v>
      </c>
      <c r="E366">
        <v>0</v>
      </c>
      <c r="F366" t="s">
        <v>8221</v>
      </c>
      <c r="G366" t="s">
        <v>8224</v>
      </c>
      <c r="H366" t="s">
        <v>8246</v>
      </c>
      <c r="I366">
        <v>1445482906</v>
      </c>
      <c r="J366">
        <v>1442890906</v>
      </c>
      <c r="K366" t="b">
        <v>0</v>
      </c>
      <c r="L366">
        <v>0</v>
      </c>
      <c r="M366" t="b">
        <v>0</v>
      </c>
      <c r="N366" t="s">
        <v>8305</v>
      </c>
      <c r="O366" s="20">
        <f>E366/D366</f>
        <v>0</v>
      </c>
      <c r="P366" s="6">
        <f>L366/COUNT(L366:L4479)</f>
        <v>0</v>
      </c>
      <c r="Q366" t="str">
        <f t="shared" si="10"/>
        <v>theater</v>
      </c>
      <c r="R366" t="str">
        <f t="shared" si="11"/>
        <v>musical</v>
      </c>
      <c r="S366" s="11">
        <f>(((J366/60)/60)/24)+DATE(1970,1,1)</f>
        <v>42269.126226851848</v>
      </c>
      <c r="T366" s="11">
        <f>(((I366/60)/60)/24)+DATE(1970,1,1)</f>
        <v>42299.126226851848</v>
      </c>
    </row>
    <row r="367" spans="1:20" ht="43.2" hidden="1" x14ac:dyDescent="0.3">
      <c r="A367">
        <v>3804</v>
      </c>
      <c r="B367" s="3" t="s">
        <v>3801</v>
      </c>
      <c r="C367" s="3" t="s">
        <v>7914</v>
      </c>
      <c r="D367">
        <v>8000</v>
      </c>
      <c r="E367">
        <v>0</v>
      </c>
      <c r="F367" t="s">
        <v>8221</v>
      </c>
      <c r="G367" t="s">
        <v>8224</v>
      </c>
      <c r="H367" t="s">
        <v>8246</v>
      </c>
      <c r="I367">
        <v>1469948400</v>
      </c>
      <c r="J367">
        <v>1465172024</v>
      </c>
      <c r="K367" t="b">
        <v>0</v>
      </c>
      <c r="L367">
        <v>0</v>
      </c>
      <c r="M367" t="b">
        <v>0</v>
      </c>
      <c r="N367" t="s">
        <v>8305</v>
      </c>
      <c r="O367" s="20">
        <f>E367/D367</f>
        <v>0</v>
      </c>
      <c r="P367" s="6">
        <f>L367/COUNT(L367:L4480)</f>
        <v>0</v>
      </c>
      <c r="Q367" t="str">
        <f t="shared" si="10"/>
        <v>theater</v>
      </c>
      <c r="R367" t="str">
        <f t="shared" si="11"/>
        <v>musical</v>
      </c>
      <c r="S367" s="11">
        <f>(((J367/60)/60)/24)+DATE(1970,1,1)</f>
        <v>42527.00953703704</v>
      </c>
      <c r="T367" s="11">
        <f>(((I367/60)/60)/24)+DATE(1970,1,1)</f>
        <v>42582.291666666672</v>
      </c>
    </row>
    <row r="368" spans="1:20" ht="43.2" hidden="1" x14ac:dyDescent="0.3">
      <c r="A368">
        <v>3863</v>
      </c>
      <c r="B368" s="3" t="s">
        <v>3860</v>
      </c>
      <c r="C368" s="3" t="s">
        <v>7972</v>
      </c>
      <c r="D368">
        <v>6000</v>
      </c>
      <c r="E368">
        <v>0</v>
      </c>
      <c r="F368" t="s">
        <v>8221</v>
      </c>
      <c r="G368" t="s">
        <v>8224</v>
      </c>
      <c r="H368" t="s">
        <v>8246</v>
      </c>
      <c r="I368">
        <v>1446739905</v>
      </c>
      <c r="J368">
        <v>1441552305</v>
      </c>
      <c r="K368" t="b">
        <v>0</v>
      </c>
      <c r="L368">
        <v>0</v>
      </c>
      <c r="M368" t="b">
        <v>0</v>
      </c>
      <c r="N368" t="s">
        <v>8271</v>
      </c>
      <c r="O368" s="20">
        <f>E368/D368</f>
        <v>0</v>
      </c>
      <c r="P368" s="6">
        <f>L368/COUNT(L368:L4481)</f>
        <v>0</v>
      </c>
      <c r="Q368" t="str">
        <f t="shared" si="10"/>
        <v>theater</v>
      </c>
      <c r="R368" t="str">
        <f t="shared" si="11"/>
        <v>plays</v>
      </c>
      <c r="S368" s="11">
        <f>(((J368/60)/60)/24)+DATE(1970,1,1)</f>
        <v>42253.633159722223</v>
      </c>
      <c r="T368" s="11">
        <f>(((I368/60)/60)/24)+DATE(1970,1,1)</f>
        <v>42313.674826388888</v>
      </c>
    </row>
    <row r="369" spans="1:20" ht="43.2" hidden="1" x14ac:dyDescent="0.3">
      <c r="A369">
        <v>3892</v>
      </c>
      <c r="B369" s="3" t="s">
        <v>3889</v>
      </c>
      <c r="C369" s="3" t="s">
        <v>8000</v>
      </c>
      <c r="D369">
        <v>1000</v>
      </c>
      <c r="E369">
        <v>0</v>
      </c>
      <c r="F369" t="s">
        <v>8221</v>
      </c>
      <c r="G369" t="s">
        <v>8224</v>
      </c>
      <c r="H369" t="s">
        <v>8246</v>
      </c>
      <c r="I369">
        <v>1408863600</v>
      </c>
      <c r="J369">
        <v>1408203557</v>
      </c>
      <c r="K369" t="b">
        <v>0</v>
      </c>
      <c r="L369">
        <v>0</v>
      </c>
      <c r="M369" t="b">
        <v>0</v>
      </c>
      <c r="N369" t="s">
        <v>8271</v>
      </c>
      <c r="O369" s="20">
        <f>E369/D369</f>
        <v>0</v>
      </c>
      <c r="P369" s="6">
        <f>L369/COUNT(L369:L4482)</f>
        <v>0</v>
      </c>
      <c r="Q369" t="str">
        <f t="shared" si="10"/>
        <v>theater</v>
      </c>
      <c r="R369" t="str">
        <f t="shared" si="11"/>
        <v>plays</v>
      </c>
      <c r="S369" s="11">
        <f>(((J369/60)/60)/24)+DATE(1970,1,1)</f>
        <v>41867.652280092596</v>
      </c>
      <c r="T369" s="11">
        <f>(((I369/60)/60)/24)+DATE(1970,1,1)</f>
        <v>41875.291666666664</v>
      </c>
    </row>
    <row r="370" spans="1:20" ht="43.2" hidden="1" x14ac:dyDescent="0.3">
      <c r="A370">
        <v>3903</v>
      </c>
      <c r="B370" s="3" t="s">
        <v>3900</v>
      </c>
      <c r="C370" s="3" t="s">
        <v>8011</v>
      </c>
      <c r="D370">
        <v>1500</v>
      </c>
      <c r="E370">
        <v>0</v>
      </c>
      <c r="F370" t="s">
        <v>8221</v>
      </c>
      <c r="G370" t="s">
        <v>8224</v>
      </c>
      <c r="H370" t="s">
        <v>8246</v>
      </c>
      <c r="I370">
        <v>1439581080</v>
      </c>
      <c r="J370">
        <v>1435709765</v>
      </c>
      <c r="K370" t="b">
        <v>0</v>
      </c>
      <c r="L370">
        <v>0</v>
      </c>
      <c r="M370" t="b">
        <v>0</v>
      </c>
      <c r="N370" t="s">
        <v>8271</v>
      </c>
      <c r="O370" s="20">
        <f>E370/D370</f>
        <v>0</v>
      </c>
      <c r="P370" s="6">
        <f>L370/COUNT(L370:L4483)</f>
        <v>0</v>
      </c>
      <c r="Q370" t="str">
        <f t="shared" si="10"/>
        <v>theater</v>
      </c>
      <c r="R370" t="str">
        <f t="shared" si="11"/>
        <v>plays</v>
      </c>
      <c r="S370" s="11">
        <f>(((J370/60)/60)/24)+DATE(1970,1,1)</f>
        <v>42186.01116898148</v>
      </c>
      <c r="T370" s="11">
        <f>(((I370/60)/60)/24)+DATE(1970,1,1)</f>
        <v>42230.818055555559</v>
      </c>
    </row>
    <row r="371" spans="1:20" ht="43.2" hidden="1" x14ac:dyDescent="0.3">
      <c r="A371">
        <v>3916</v>
      </c>
      <c r="B371" s="3" t="s">
        <v>3913</v>
      </c>
      <c r="C371" s="3" t="s">
        <v>8024</v>
      </c>
      <c r="D371">
        <v>2000</v>
      </c>
      <c r="E371">
        <v>0</v>
      </c>
      <c r="F371" t="s">
        <v>8221</v>
      </c>
      <c r="G371" t="s">
        <v>8232</v>
      </c>
      <c r="H371" t="s">
        <v>8253</v>
      </c>
      <c r="I371">
        <v>1464952752</v>
      </c>
      <c r="J371">
        <v>1462360752</v>
      </c>
      <c r="K371" t="b">
        <v>0</v>
      </c>
      <c r="L371">
        <v>0</v>
      </c>
      <c r="M371" t="b">
        <v>0</v>
      </c>
      <c r="N371" t="s">
        <v>8271</v>
      </c>
      <c r="O371" s="20">
        <f>E371/D371</f>
        <v>0</v>
      </c>
      <c r="P371" s="6">
        <f>L371/COUNT(L371:L4484)</f>
        <v>0</v>
      </c>
      <c r="Q371" t="str">
        <f t="shared" si="10"/>
        <v>theater</v>
      </c>
      <c r="R371" t="str">
        <f t="shared" si="11"/>
        <v>plays</v>
      </c>
      <c r="S371" s="11">
        <f>(((J371/60)/60)/24)+DATE(1970,1,1)</f>
        <v>42494.471666666665</v>
      </c>
      <c r="T371" s="11">
        <f>(((I371/60)/60)/24)+DATE(1970,1,1)</f>
        <v>42524.471666666665</v>
      </c>
    </row>
    <row r="372" spans="1:20" ht="43.2" hidden="1" x14ac:dyDescent="0.3">
      <c r="A372">
        <v>3921</v>
      </c>
      <c r="B372" s="3" t="s">
        <v>3918</v>
      </c>
      <c r="C372" s="3" t="s">
        <v>8029</v>
      </c>
      <c r="D372">
        <v>3000</v>
      </c>
      <c r="E372">
        <v>0</v>
      </c>
      <c r="F372" t="s">
        <v>8221</v>
      </c>
      <c r="G372" t="s">
        <v>8225</v>
      </c>
      <c r="H372" t="s">
        <v>8247</v>
      </c>
      <c r="I372">
        <v>1414346400</v>
      </c>
      <c r="J372">
        <v>1413291655</v>
      </c>
      <c r="K372" t="b">
        <v>0</v>
      </c>
      <c r="L372">
        <v>0</v>
      </c>
      <c r="M372" t="b">
        <v>0</v>
      </c>
      <c r="N372" t="s">
        <v>8271</v>
      </c>
      <c r="O372" s="20">
        <f>E372/D372</f>
        <v>0</v>
      </c>
      <c r="P372" s="6">
        <f>L372/COUNT(L372:L4485)</f>
        <v>0</v>
      </c>
      <c r="Q372" t="str">
        <f t="shared" si="10"/>
        <v>theater</v>
      </c>
      <c r="R372" t="str">
        <f t="shared" si="11"/>
        <v>plays</v>
      </c>
      <c r="S372" s="11">
        <f>(((J372/60)/60)/24)+DATE(1970,1,1)</f>
        <v>41926.542303240742</v>
      </c>
      <c r="T372" s="11">
        <f>(((I372/60)/60)/24)+DATE(1970,1,1)</f>
        <v>41938.75</v>
      </c>
    </row>
    <row r="373" spans="1:20" ht="43.2" hidden="1" x14ac:dyDescent="0.3">
      <c r="A373">
        <v>3930</v>
      </c>
      <c r="B373" s="3" t="s">
        <v>3927</v>
      </c>
      <c r="C373" s="3" t="s">
        <v>8038</v>
      </c>
      <c r="D373">
        <v>10000</v>
      </c>
      <c r="E373">
        <v>0</v>
      </c>
      <c r="F373" t="s">
        <v>8221</v>
      </c>
      <c r="G373" t="s">
        <v>8226</v>
      </c>
      <c r="H373" t="s">
        <v>8248</v>
      </c>
      <c r="I373">
        <v>1459490400</v>
      </c>
      <c r="J373">
        <v>1457078868</v>
      </c>
      <c r="K373" t="b">
        <v>0</v>
      </c>
      <c r="L373">
        <v>0</v>
      </c>
      <c r="M373" t="b">
        <v>0</v>
      </c>
      <c r="N373" t="s">
        <v>8271</v>
      </c>
      <c r="O373" s="20">
        <f>E373/D373</f>
        <v>0</v>
      </c>
      <c r="P373" s="6">
        <f>L373/COUNT(L373:L4486)</f>
        <v>0</v>
      </c>
      <c r="Q373" t="str">
        <f t="shared" si="10"/>
        <v>theater</v>
      </c>
      <c r="R373" t="str">
        <f t="shared" si="11"/>
        <v>plays</v>
      </c>
      <c r="S373" s="11">
        <f>(((J373/60)/60)/24)+DATE(1970,1,1)</f>
        <v>42433.338749999995</v>
      </c>
      <c r="T373" s="11">
        <f>(((I373/60)/60)/24)+DATE(1970,1,1)</f>
        <v>42461.25</v>
      </c>
    </row>
    <row r="374" spans="1:20" ht="43.2" hidden="1" x14ac:dyDescent="0.3">
      <c r="A374">
        <v>3931</v>
      </c>
      <c r="B374" s="3" t="s">
        <v>3928</v>
      </c>
      <c r="C374" s="3" t="s">
        <v>8039</v>
      </c>
      <c r="D374">
        <v>8000</v>
      </c>
      <c r="E374">
        <v>0</v>
      </c>
      <c r="F374" t="s">
        <v>8221</v>
      </c>
      <c r="G374" t="s">
        <v>8224</v>
      </c>
      <c r="H374" t="s">
        <v>8246</v>
      </c>
      <c r="I374">
        <v>1441510707</v>
      </c>
      <c r="J374">
        <v>1439350707</v>
      </c>
      <c r="K374" t="b">
        <v>0</v>
      </c>
      <c r="L374">
        <v>0</v>
      </c>
      <c r="M374" t="b">
        <v>0</v>
      </c>
      <c r="N374" t="s">
        <v>8271</v>
      </c>
      <c r="O374" s="20">
        <f>E374/D374</f>
        <v>0</v>
      </c>
      <c r="P374" s="6">
        <f>L374/COUNT(L374:L4487)</f>
        <v>0</v>
      </c>
      <c r="Q374" t="str">
        <f t="shared" si="10"/>
        <v>theater</v>
      </c>
      <c r="R374" t="str">
        <f t="shared" si="11"/>
        <v>plays</v>
      </c>
      <c r="S374" s="11">
        <f>(((J374/60)/60)/24)+DATE(1970,1,1)</f>
        <v>42228.151701388888</v>
      </c>
      <c r="T374" s="11">
        <f>(((I374/60)/60)/24)+DATE(1970,1,1)</f>
        <v>42253.151701388888</v>
      </c>
    </row>
    <row r="375" spans="1:20" ht="43.2" hidden="1" x14ac:dyDescent="0.3">
      <c r="A375">
        <v>3936</v>
      </c>
      <c r="B375" s="3" t="s">
        <v>3933</v>
      </c>
      <c r="C375" s="3" t="s">
        <v>8044</v>
      </c>
      <c r="D375">
        <v>20000</v>
      </c>
      <c r="E375">
        <v>0</v>
      </c>
      <c r="F375" t="s">
        <v>8221</v>
      </c>
      <c r="G375" t="s">
        <v>8224</v>
      </c>
      <c r="H375" t="s">
        <v>8246</v>
      </c>
      <c r="I375">
        <v>1480576720</v>
      </c>
      <c r="J375">
        <v>1477981120</v>
      </c>
      <c r="K375" t="b">
        <v>0</v>
      </c>
      <c r="L375">
        <v>0</v>
      </c>
      <c r="M375" t="b">
        <v>0</v>
      </c>
      <c r="N375" t="s">
        <v>8271</v>
      </c>
      <c r="O375" s="20">
        <f>E375/D375</f>
        <v>0</v>
      </c>
      <c r="P375" s="6">
        <f>L375/COUNT(L375:L4488)</f>
        <v>0</v>
      </c>
      <c r="Q375" t="str">
        <f t="shared" si="10"/>
        <v>theater</v>
      </c>
      <c r="R375" t="str">
        <f t="shared" si="11"/>
        <v>plays</v>
      </c>
      <c r="S375" s="11">
        <f>(((J375/60)/60)/24)+DATE(1970,1,1)</f>
        <v>42675.262962962966</v>
      </c>
      <c r="T375" s="11">
        <f>(((I375/60)/60)/24)+DATE(1970,1,1)</f>
        <v>42705.304629629631</v>
      </c>
    </row>
    <row r="376" spans="1:20" ht="43.2" hidden="1" x14ac:dyDescent="0.3">
      <c r="A376">
        <v>3942</v>
      </c>
      <c r="B376" s="3" t="s">
        <v>3939</v>
      </c>
      <c r="C376" s="3" t="s">
        <v>8050</v>
      </c>
      <c r="D376">
        <v>1200</v>
      </c>
      <c r="E376">
        <v>0</v>
      </c>
      <c r="F376" t="s">
        <v>8221</v>
      </c>
      <c r="G376" t="s">
        <v>8224</v>
      </c>
      <c r="H376" t="s">
        <v>8246</v>
      </c>
      <c r="I376">
        <v>1434490914</v>
      </c>
      <c r="J376">
        <v>1429306914</v>
      </c>
      <c r="K376" t="b">
        <v>0</v>
      </c>
      <c r="L376">
        <v>0</v>
      </c>
      <c r="M376" t="b">
        <v>0</v>
      </c>
      <c r="N376" t="s">
        <v>8271</v>
      </c>
      <c r="O376" s="20">
        <f>E376/D376</f>
        <v>0</v>
      </c>
      <c r="P376" s="6">
        <f>L376/COUNT(L376:L4489)</f>
        <v>0</v>
      </c>
      <c r="Q376" t="str">
        <f t="shared" si="10"/>
        <v>theater</v>
      </c>
      <c r="R376" t="str">
        <f t="shared" si="11"/>
        <v>plays</v>
      </c>
      <c r="S376" s="11">
        <f>(((J376/60)/60)/24)+DATE(1970,1,1)</f>
        <v>42111.904097222221</v>
      </c>
      <c r="T376" s="11">
        <f>(((I376/60)/60)/24)+DATE(1970,1,1)</f>
        <v>42171.904097222221</v>
      </c>
    </row>
    <row r="377" spans="1:20" ht="43.2" hidden="1" x14ac:dyDescent="0.3">
      <c r="A377">
        <v>3944</v>
      </c>
      <c r="B377" s="3" t="s">
        <v>3941</v>
      </c>
      <c r="C377" s="3" t="s">
        <v>8052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1440690875</v>
      </c>
      <c r="J377">
        <v>1438098875</v>
      </c>
      <c r="K377" t="b">
        <v>0</v>
      </c>
      <c r="L377">
        <v>0</v>
      </c>
      <c r="M377" t="b">
        <v>0</v>
      </c>
      <c r="N377" t="s">
        <v>8271</v>
      </c>
      <c r="O377" s="20">
        <f>E377/D377</f>
        <v>0</v>
      </c>
      <c r="P377" s="6">
        <f>L377/COUNT(L377:L4490)</f>
        <v>0</v>
      </c>
      <c r="Q377" t="str">
        <f t="shared" si="10"/>
        <v>theater</v>
      </c>
      <c r="R377" t="str">
        <f t="shared" si="11"/>
        <v>plays</v>
      </c>
      <c r="S377" s="11">
        <f>(((J377/60)/60)/24)+DATE(1970,1,1)</f>
        <v>42213.662905092591</v>
      </c>
      <c r="T377" s="11">
        <f>(((I377/60)/60)/24)+DATE(1970,1,1)</f>
        <v>42243.662905092591</v>
      </c>
    </row>
    <row r="378" spans="1:20" ht="43.2" hidden="1" x14ac:dyDescent="0.3">
      <c r="A378">
        <v>3948</v>
      </c>
      <c r="B378" s="3" t="s">
        <v>3945</v>
      </c>
      <c r="C378" s="3" t="s">
        <v>8056</v>
      </c>
      <c r="D378">
        <v>30000</v>
      </c>
      <c r="E378">
        <v>0</v>
      </c>
      <c r="F378" t="s">
        <v>8221</v>
      </c>
      <c r="G378" t="s">
        <v>8226</v>
      </c>
      <c r="H378" t="s">
        <v>8248</v>
      </c>
      <c r="I378">
        <v>1410076123</v>
      </c>
      <c r="J378">
        <v>1404892123</v>
      </c>
      <c r="K378" t="b">
        <v>0</v>
      </c>
      <c r="L378">
        <v>0</v>
      </c>
      <c r="M378" t="b">
        <v>0</v>
      </c>
      <c r="N378" t="s">
        <v>8271</v>
      </c>
      <c r="O378" s="20">
        <f>E378/D378</f>
        <v>0</v>
      </c>
      <c r="P378" s="6">
        <f>L378/COUNT(L378:L4491)</f>
        <v>0</v>
      </c>
      <c r="Q378" t="str">
        <f t="shared" si="10"/>
        <v>theater</v>
      </c>
      <c r="R378" t="str">
        <f t="shared" si="11"/>
        <v>plays</v>
      </c>
      <c r="S378" s="11">
        <f>(((J378/60)/60)/24)+DATE(1970,1,1)</f>
        <v>41829.325497685182</v>
      </c>
      <c r="T378" s="11">
        <f>(((I378/60)/60)/24)+DATE(1970,1,1)</f>
        <v>41889.325497685182</v>
      </c>
    </row>
    <row r="379" spans="1:20" ht="43.2" hidden="1" x14ac:dyDescent="0.3">
      <c r="A379">
        <v>3953</v>
      </c>
      <c r="B379" s="3" t="s">
        <v>3950</v>
      </c>
      <c r="C379" s="3" t="s">
        <v>8060</v>
      </c>
      <c r="D379">
        <v>17600</v>
      </c>
      <c r="E379">
        <v>0</v>
      </c>
      <c r="F379" t="s">
        <v>8221</v>
      </c>
      <c r="G379" t="s">
        <v>8224</v>
      </c>
      <c r="H379" t="s">
        <v>8246</v>
      </c>
      <c r="I379">
        <v>1469834940</v>
      </c>
      <c r="J379">
        <v>1467162586</v>
      </c>
      <c r="K379" t="b">
        <v>0</v>
      </c>
      <c r="L379">
        <v>0</v>
      </c>
      <c r="M379" t="b">
        <v>0</v>
      </c>
      <c r="N379" t="s">
        <v>8271</v>
      </c>
      <c r="O379" s="20">
        <f>E379/D379</f>
        <v>0</v>
      </c>
      <c r="P379" s="6">
        <f>L379/COUNT(L379:L4492)</f>
        <v>0</v>
      </c>
      <c r="Q379" t="str">
        <f t="shared" si="10"/>
        <v>theater</v>
      </c>
      <c r="R379" t="str">
        <f t="shared" si="11"/>
        <v>plays</v>
      </c>
      <c r="S379" s="11">
        <f>(((J379/60)/60)/24)+DATE(1970,1,1)</f>
        <v>42550.048449074078</v>
      </c>
      <c r="T379" s="11">
        <f>(((I379/60)/60)/24)+DATE(1970,1,1)</f>
        <v>42580.978472222225</v>
      </c>
    </row>
    <row r="380" spans="1:20" ht="43.2" hidden="1" x14ac:dyDescent="0.3">
      <c r="A380">
        <v>3954</v>
      </c>
      <c r="B380" s="3" t="s">
        <v>3951</v>
      </c>
      <c r="C380" s="3" t="s">
        <v>8061</v>
      </c>
      <c r="D380">
        <v>25000</v>
      </c>
      <c r="E380">
        <v>0</v>
      </c>
      <c r="F380" t="s">
        <v>8221</v>
      </c>
      <c r="G380" t="s">
        <v>8229</v>
      </c>
      <c r="H380" t="s">
        <v>8251</v>
      </c>
      <c r="I380">
        <v>1405352264</v>
      </c>
      <c r="J380">
        <v>1400168264</v>
      </c>
      <c r="K380" t="b">
        <v>0</v>
      </c>
      <c r="L380">
        <v>0</v>
      </c>
      <c r="M380" t="b">
        <v>0</v>
      </c>
      <c r="N380" t="s">
        <v>8271</v>
      </c>
      <c r="O380" s="20">
        <f>E380/D380</f>
        <v>0</v>
      </c>
      <c r="P380" s="6">
        <f>L380/COUNT(L380:L4493)</f>
        <v>0</v>
      </c>
      <c r="Q380" t="str">
        <f t="shared" si="10"/>
        <v>theater</v>
      </c>
      <c r="R380" t="str">
        <f t="shared" si="11"/>
        <v>plays</v>
      </c>
      <c r="S380" s="11">
        <f>(((J380/60)/60)/24)+DATE(1970,1,1)</f>
        <v>41774.651203703703</v>
      </c>
      <c r="T380" s="11">
        <f>(((I380/60)/60)/24)+DATE(1970,1,1)</f>
        <v>41834.651203703703</v>
      </c>
    </row>
    <row r="381" spans="1:20" ht="43.2" hidden="1" x14ac:dyDescent="0.3">
      <c r="A381">
        <v>3956</v>
      </c>
      <c r="B381" s="3" t="s">
        <v>3953</v>
      </c>
      <c r="C381" s="3" t="s">
        <v>8063</v>
      </c>
      <c r="D381">
        <v>5500</v>
      </c>
      <c r="E381">
        <v>0</v>
      </c>
      <c r="F381" t="s">
        <v>8221</v>
      </c>
      <c r="G381" t="s">
        <v>8224</v>
      </c>
      <c r="H381" t="s">
        <v>8246</v>
      </c>
      <c r="I381">
        <v>1461543600</v>
      </c>
      <c r="J381">
        <v>1459203727</v>
      </c>
      <c r="K381" t="b">
        <v>0</v>
      </c>
      <c r="L381">
        <v>0</v>
      </c>
      <c r="M381" t="b">
        <v>0</v>
      </c>
      <c r="N381" t="s">
        <v>8271</v>
      </c>
      <c r="O381" s="20">
        <f>E381/D381</f>
        <v>0</v>
      </c>
      <c r="P381" s="6">
        <f>L381/COUNT(L381:L4494)</f>
        <v>0</v>
      </c>
      <c r="Q381" t="str">
        <f t="shared" si="10"/>
        <v>theater</v>
      </c>
      <c r="R381" t="str">
        <f t="shared" si="11"/>
        <v>plays</v>
      </c>
      <c r="S381" s="11">
        <f>(((J381/60)/60)/24)+DATE(1970,1,1)</f>
        <v>42457.932025462964</v>
      </c>
      <c r="T381" s="11">
        <f>(((I381/60)/60)/24)+DATE(1970,1,1)</f>
        <v>42485.013888888891</v>
      </c>
    </row>
    <row r="382" spans="1:20" ht="43.2" hidden="1" x14ac:dyDescent="0.3">
      <c r="A382">
        <v>3963</v>
      </c>
      <c r="B382" s="3" t="s">
        <v>3960</v>
      </c>
      <c r="C382" s="3" t="s">
        <v>8070</v>
      </c>
      <c r="D382">
        <v>10000</v>
      </c>
      <c r="E382">
        <v>0</v>
      </c>
      <c r="F382" t="s">
        <v>8221</v>
      </c>
      <c r="G382" t="s">
        <v>8229</v>
      </c>
      <c r="H382" t="s">
        <v>8251</v>
      </c>
      <c r="I382">
        <v>1447821717</v>
      </c>
      <c r="J382">
        <v>1445226117</v>
      </c>
      <c r="K382" t="b">
        <v>0</v>
      </c>
      <c r="L382">
        <v>0</v>
      </c>
      <c r="M382" t="b">
        <v>0</v>
      </c>
      <c r="N382" t="s">
        <v>8271</v>
      </c>
      <c r="O382" s="20">
        <f>E382/D382</f>
        <v>0</v>
      </c>
      <c r="P382" s="6">
        <f>L382/COUNT(L382:L4495)</f>
        <v>0</v>
      </c>
      <c r="Q382" t="str">
        <f t="shared" si="10"/>
        <v>theater</v>
      </c>
      <c r="R382" t="str">
        <f t="shared" si="11"/>
        <v>plays</v>
      </c>
      <c r="S382" s="11">
        <f>(((J382/60)/60)/24)+DATE(1970,1,1)</f>
        <v>42296.154131944444</v>
      </c>
      <c r="T382" s="11">
        <f>(((I382/60)/60)/24)+DATE(1970,1,1)</f>
        <v>42326.195798611108</v>
      </c>
    </row>
    <row r="383" spans="1:20" ht="43.2" hidden="1" x14ac:dyDescent="0.3">
      <c r="A383">
        <v>3975</v>
      </c>
      <c r="B383" s="3" t="s">
        <v>3972</v>
      </c>
      <c r="C383" s="3" t="s">
        <v>8082</v>
      </c>
      <c r="D383">
        <v>678</v>
      </c>
      <c r="E383">
        <v>0</v>
      </c>
      <c r="F383" t="s">
        <v>8221</v>
      </c>
      <c r="G383" t="s">
        <v>8224</v>
      </c>
      <c r="H383" t="s">
        <v>8246</v>
      </c>
      <c r="I383">
        <v>1468442898</v>
      </c>
      <c r="J383">
        <v>1465850898</v>
      </c>
      <c r="K383" t="b">
        <v>0</v>
      </c>
      <c r="L383">
        <v>0</v>
      </c>
      <c r="M383" t="b">
        <v>0</v>
      </c>
      <c r="N383" t="s">
        <v>8271</v>
      </c>
      <c r="O383" s="20">
        <f>E383/D383</f>
        <v>0</v>
      </c>
      <c r="P383" s="6">
        <f>L383/COUNT(L383:L4496)</f>
        <v>0</v>
      </c>
      <c r="Q383" t="str">
        <f t="shared" si="10"/>
        <v>theater</v>
      </c>
      <c r="R383" t="str">
        <f t="shared" si="11"/>
        <v>plays</v>
      </c>
      <c r="S383" s="11">
        <f>(((J383/60)/60)/24)+DATE(1970,1,1)</f>
        <v>42534.866875</v>
      </c>
      <c r="T383" s="11">
        <f>(((I383/60)/60)/24)+DATE(1970,1,1)</f>
        <v>42564.866875</v>
      </c>
    </row>
    <row r="384" spans="1:20" ht="43.2" hidden="1" x14ac:dyDescent="0.3">
      <c r="A384">
        <v>3989</v>
      </c>
      <c r="B384" s="3" t="s">
        <v>3985</v>
      </c>
      <c r="C384" s="3" t="s">
        <v>8095</v>
      </c>
      <c r="D384">
        <v>3000</v>
      </c>
      <c r="E384">
        <v>0</v>
      </c>
      <c r="F384" t="s">
        <v>8221</v>
      </c>
      <c r="G384" t="s">
        <v>8224</v>
      </c>
      <c r="H384" t="s">
        <v>8246</v>
      </c>
      <c r="I384">
        <v>1447009181</v>
      </c>
      <c r="J384">
        <v>1444413581</v>
      </c>
      <c r="K384" t="b">
        <v>0</v>
      </c>
      <c r="L384">
        <v>0</v>
      </c>
      <c r="M384" t="b">
        <v>0</v>
      </c>
      <c r="N384" t="s">
        <v>8271</v>
      </c>
      <c r="O384" s="20">
        <f>E384/D384</f>
        <v>0</v>
      </c>
      <c r="P384" s="6">
        <f>L384/COUNT(L384:L4497)</f>
        <v>0</v>
      </c>
      <c r="Q384" t="str">
        <f t="shared" si="10"/>
        <v>theater</v>
      </c>
      <c r="R384" t="str">
        <f t="shared" si="11"/>
        <v>plays</v>
      </c>
      <c r="S384" s="11">
        <f>(((J384/60)/60)/24)+DATE(1970,1,1)</f>
        <v>42286.749780092592</v>
      </c>
      <c r="T384" s="11">
        <f>(((I384/60)/60)/24)+DATE(1970,1,1)</f>
        <v>42316.791446759264</v>
      </c>
    </row>
    <row r="385" spans="1:20" ht="43.2" hidden="1" x14ac:dyDescent="0.3">
      <c r="A385">
        <v>3997</v>
      </c>
      <c r="B385" s="3" t="s">
        <v>3993</v>
      </c>
      <c r="C385" s="3" t="s">
        <v>8103</v>
      </c>
      <c r="D385">
        <v>3000</v>
      </c>
      <c r="E385">
        <v>0</v>
      </c>
      <c r="F385" t="s">
        <v>8221</v>
      </c>
      <c r="G385" t="s">
        <v>8225</v>
      </c>
      <c r="H385" t="s">
        <v>8247</v>
      </c>
      <c r="I385">
        <v>1428222221</v>
      </c>
      <c r="J385">
        <v>1425633821</v>
      </c>
      <c r="K385" t="b">
        <v>0</v>
      </c>
      <c r="L385">
        <v>0</v>
      </c>
      <c r="M385" t="b">
        <v>0</v>
      </c>
      <c r="N385" t="s">
        <v>8271</v>
      </c>
      <c r="O385" s="20">
        <f>E385/D385</f>
        <v>0</v>
      </c>
      <c r="P385" s="6">
        <f>L385/COUNT(L385:L4498)</f>
        <v>0</v>
      </c>
      <c r="Q385" t="str">
        <f t="shared" si="10"/>
        <v>theater</v>
      </c>
      <c r="R385" t="str">
        <f t="shared" si="11"/>
        <v>plays</v>
      </c>
      <c r="S385" s="11">
        <f>(((J385/60)/60)/24)+DATE(1970,1,1)</f>
        <v>42069.391446759255</v>
      </c>
      <c r="T385" s="11">
        <f>(((I385/60)/60)/24)+DATE(1970,1,1)</f>
        <v>42099.349780092598</v>
      </c>
    </row>
    <row r="386" spans="1:20" ht="43.2" hidden="1" x14ac:dyDescent="0.3">
      <c r="A386">
        <v>4012</v>
      </c>
      <c r="B386" s="3" t="s">
        <v>4008</v>
      </c>
      <c r="C386" s="3" t="s">
        <v>8117</v>
      </c>
      <c r="D386">
        <v>575</v>
      </c>
      <c r="E386">
        <v>0</v>
      </c>
      <c r="F386" t="s">
        <v>8221</v>
      </c>
      <c r="G386" t="s">
        <v>8225</v>
      </c>
      <c r="H386" t="s">
        <v>8247</v>
      </c>
      <c r="I386">
        <v>1430571849</v>
      </c>
      <c r="J386">
        <v>1427979849</v>
      </c>
      <c r="K386" t="b">
        <v>0</v>
      </c>
      <c r="L386">
        <v>0</v>
      </c>
      <c r="M386" t="b">
        <v>0</v>
      </c>
      <c r="N386" t="s">
        <v>8271</v>
      </c>
      <c r="O386" s="20">
        <f>E386/D386</f>
        <v>0</v>
      </c>
      <c r="P386" s="6">
        <f>L386/COUNT(L386:L4499)</f>
        <v>0</v>
      </c>
      <c r="Q386" t="str">
        <f t="shared" ref="Q386:Q449" si="12">LEFT(N386,FIND("/",N386)-1)</f>
        <v>theater</v>
      </c>
      <c r="R386" t="str">
        <f t="shared" ref="R386:R449" si="13">RIGHT(N386,LEN(N386)-FIND("/",N386))</f>
        <v>plays</v>
      </c>
      <c r="S386" s="11">
        <f>(((J386/60)/60)/24)+DATE(1970,1,1)</f>
        <v>42096.544548611113</v>
      </c>
      <c r="T386" s="11">
        <f>(((I386/60)/60)/24)+DATE(1970,1,1)</f>
        <v>42126.544548611113</v>
      </c>
    </row>
    <row r="387" spans="1:20" ht="43.2" hidden="1" x14ac:dyDescent="0.3">
      <c r="A387">
        <v>4014</v>
      </c>
      <c r="B387" s="3" t="s">
        <v>4010</v>
      </c>
      <c r="C387" s="3" t="s">
        <v>8119</v>
      </c>
      <c r="D387">
        <v>9000</v>
      </c>
      <c r="E387">
        <v>0</v>
      </c>
      <c r="F387" t="s">
        <v>8221</v>
      </c>
      <c r="G387" t="s">
        <v>8224</v>
      </c>
      <c r="H387" t="s">
        <v>8246</v>
      </c>
      <c r="I387">
        <v>1457157269</v>
      </c>
      <c r="J387">
        <v>1455861269</v>
      </c>
      <c r="K387" t="b">
        <v>0</v>
      </c>
      <c r="L387">
        <v>0</v>
      </c>
      <c r="M387" t="b">
        <v>0</v>
      </c>
      <c r="N387" t="s">
        <v>8271</v>
      </c>
      <c r="O387" s="20">
        <f>E387/D387</f>
        <v>0</v>
      </c>
      <c r="P387" s="6">
        <f>L387/COUNT(L387:L4500)</f>
        <v>0</v>
      </c>
      <c r="Q387" t="str">
        <f t="shared" si="12"/>
        <v>theater</v>
      </c>
      <c r="R387" t="str">
        <f t="shared" si="13"/>
        <v>plays</v>
      </c>
      <c r="S387" s="11">
        <f>(((J387/60)/60)/24)+DATE(1970,1,1)</f>
        <v>42419.246168981481</v>
      </c>
      <c r="T387" s="11">
        <f>(((I387/60)/60)/24)+DATE(1970,1,1)</f>
        <v>42434.246168981481</v>
      </c>
    </row>
    <row r="388" spans="1:20" ht="43.2" hidden="1" x14ac:dyDescent="0.3">
      <c r="A388">
        <v>4023</v>
      </c>
      <c r="B388" s="3" t="s">
        <v>4019</v>
      </c>
      <c r="C388" s="3" t="s">
        <v>8128</v>
      </c>
      <c r="D388">
        <v>7000</v>
      </c>
      <c r="E388">
        <v>0</v>
      </c>
      <c r="F388" t="s">
        <v>8221</v>
      </c>
      <c r="G388" t="s">
        <v>8224</v>
      </c>
      <c r="H388" t="s">
        <v>8246</v>
      </c>
      <c r="I388">
        <v>1458860363</v>
      </c>
      <c r="J388">
        <v>1454975963</v>
      </c>
      <c r="K388" t="b">
        <v>0</v>
      </c>
      <c r="L388">
        <v>0</v>
      </c>
      <c r="M388" t="b">
        <v>0</v>
      </c>
      <c r="N388" t="s">
        <v>8271</v>
      </c>
      <c r="O388" s="20">
        <f>E388/D388</f>
        <v>0</v>
      </c>
      <c r="P388" s="6">
        <f>L388/COUNT(L388:L4501)</f>
        <v>0</v>
      </c>
      <c r="Q388" t="str">
        <f t="shared" si="12"/>
        <v>theater</v>
      </c>
      <c r="R388" t="str">
        <f t="shared" si="13"/>
        <v>plays</v>
      </c>
      <c r="S388" s="11">
        <f>(((J388/60)/60)/24)+DATE(1970,1,1)</f>
        <v>42408.999571759254</v>
      </c>
      <c r="T388" s="11">
        <f>(((I388/60)/60)/24)+DATE(1970,1,1)</f>
        <v>42453.957905092597</v>
      </c>
    </row>
    <row r="389" spans="1:20" ht="43.2" hidden="1" x14ac:dyDescent="0.3">
      <c r="A389">
        <v>4026</v>
      </c>
      <c r="B389" s="3" t="s">
        <v>4022</v>
      </c>
      <c r="C389" s="3" t="s">
        <v>8131</v>
      </c>
      <c r="D389">
        <v>4000</v>
      </c>
      <c r="E389">
        <v>0</v>
      </c>
      <c r="F389" t="s">
        <v>8221</v>
      </c>
      <c r="G389" t="s">
        <v>8224</v>
      </c>
      <c r="H389" t="s">
        <v>8246</v>
      </c>
      <c r="I389">
        <v>1449247439</v>
      </c>
      <c r="J389">
        <v>1444059839</v>
      </c>
      <c r="K389" t="b">
        <v>0</v>
      </c>
      <c r="L389">
        <v>0</v>
      </c>
      <c r="M389" t="b">
        <v>0</v>
      </c>
      <c r="N389" t="s">
        <v>8271</v>
      </c>
      <c r="O389" s="20">
        <f>E389/D389</f>
        <v>0</v>
      </c>
      <c r="P389" s="6">
        <f>L389/COUNT(L389:L4502)</f>
        <v>0</v>
      </c>
      <c r="Q389" t="str">
        <f t="shared" si="12"/>
        <v>theater</v>
      </c>
      <c r="R389" t="str">
        <f t="shared" si="13"/>
        <v>plays</v>
      </c>
      <c r="S389" s="11">
        <f>(((J389/60)/60)/24)+DATE(1970,1,1)</f>
        <v>42282.655543981484</v>
      </c>
      <c r="T389" s="11">
        <f>(((I389/60)/60)/24)+DATE(1970,1,1)</f>
        <v>42342.697210648148</v>
      </c>
    </row>
    <row r="390" spans="1:20" ht="43.2" hidden="1" x14ac:dyDescent="0.3">
      <c r="A390">
        <v>4029</v>
      </c>
      <c r="B390" s="3" t="s">
        <v>4025</v>
      </c>
      <c r="C390" s="3" t="s">
        <v>8134</v>
      </c>
      <c r="D390">
        <v>20000</v>
      </c>
      <c r="E390">
        <v>0</v>
      </c>
      <c r="F390" t="s">
        <v>8221</v>
      </c>
      <c r="G390" t="s">
        <v>8224</v>
      </c>
      <c r="H390" t="s">
        <v>8246</v>
      </c>
      <c r="I390">
        <v>1450053370</v>
      </c>
      <c r="J390">
        <v>1447461370</v>
      </c>
      <c r="K390" t="b">
        <v>0</v>
      </c>
      <c r="L390">
        <v>0</v>
      </c>
      <c r="M390" t="b">
        <v>0</v>
      </c>
      <c r="N390" t="s">
        <v>8271</v>
      </c>
      <c r="O390" s="20">
        <f>E390/D390</f>
        <v>0</v>
      </c>
      <c r="P390" s="6">
        <f>L390/COUNT(L390:L4503)</f>
        <v>0</v>
      </c>
      <c r="Q390" t="str">
        <f t="shared" si="12"/>
        <v>theater</v>
      </c>
      <c r="R390" t="str">
        <f t="shared" si="13"/>
        <v>plays</v>
      </c>
      <c r="S390" s="11">
        <f>(((J390/60)/60)/24)+DATE(1970,1,1)</f>
        <v>42322.025115740747</v>
      </c>
      <c r="T390" s="11">
        <f>(((I390/60)/60)/24)+DATE(1970,1,1)</f>
        <v>42352.025115740747</v>
      </c>
    </row>
    <row r="391" spans="1:20" ht="43.2" hidden="1" x14ac:dyDescent="0.3">
      <c r="A391">
        <v>4031</v>
      </c>
      <c r="B391" s="3" t="s">
        <v>4027</v>
      </c>
      <c r="C391" s="3" t="s">
        <v>8136</v>
      </c>
      <c r="D391">
        <v>5000</v>
      </c>
      <c r="E391">
        <v>0</v>
      </c>
      <c r="F391" t="s">
        <v>8221</v>
      </c>
      <c r="G391" t="s">
        <v>8224</v>
      </c>
      <c r="H391" t="s">
        <v>8246</v>
      </c>
      <c r="I391">
        <v>1418914964</v>
      </c>
      <c r="J391">
        <v>1414591364</v>
      </c>
      <c r="K391" t="b">
        <v>0</v>
      </c>
      <c r="L391">
        <v>0</v>
      </c>
      <c r="M391" t="b">
        <v>0</v>
      </c>
      <c r="N391" t="s">
        <v>8271</v>
      </c>
      <c r="O391" s="20">
        <f>E391/D391</f>
        <v>0</v>
      </c>
      <c r="P391" s="6">
        <f>L391/COUNT(L391:L4504)</f>
        <v>0</v>
      </c>
      <c r="Q391" t="str">
        <f t="shared" si="12"/>
        <v>theater</v>
      </c>
      <c r="R391" t="str">
        <f t="shared" si="13"/>
        <v>plays</v>
      </c>
      <c r="S391" s="11">
        <f>(((J391/60)/60)/24)+DATE(1970,1,1)</f>
        <v>41941.585231481484</v>
      </c>
      <c r="T391" s="11">
        <f>(((I391/60)/60)/24)+DATE(1970,1,1)</f>
        <v>41991.626898148148</v>
      </c>
    </row>
    <row r="392" spans="1:20" ht="43.2" hidden="1" x14ac:dyDescent="0.3">
      <c r="A392">
        <v>4043</v>
      </c>
      <c r="B392" s="3" t="s">
        <v>4039</v>
      </c>
      <c r="C392" s="3" t="s">
        <v>8147</v>
      </c>
      <c r="D392">
        <v>300</v>
      </c>
      <c r="E392">
        <v>0</v>
      </c>
      <c r="F392" t="s">
        <v>8221</v>
      </c>
      <c r="G392" t="s">
        <v>8229</v>
      </c>
      <c r="H392" t="s">
        <v>8251</v>
      </c>
      <c r="I392">
        <v>1416524325</v>
      </c>
      <c r="J392">
        <v>1415228325</v>
      </c>
      <c r="K392" t="b">
        <v>0</v>
      </c>
      <c r="L392">
        <v>0</v>
      </c>
      <c r="M392" t="b">
        <v>0</v>
      </c>
      <c r="N392" t="s">
        <v>8271</v>
      </c>
      <c r="O392" s="20">
        <f>E392/D392</f>
        <v>0</v>
      </c>
      <c r="P392" s="6">
        <f>L392/COUNT(L392:L4505)</f>
        <v>0</v>
      </c>
      <c r="Q392" t="str">
        <f t="shared" si="12"/>
        <v>theater</v>
      </c>
      <c r="R392" t="str">
        <f t="shared" si="13"/>
        <v>plays</v>
      </c>
      <c r="S392" s="11">
        <f>(((J392/60)/60)/24)+DATE(1970,1,1)</f>
        <v>41948.957465277781</v>
      </c>
      <c r="T392" s="11">
        <f>(((I392/60)/60)/24)+DATE(1970,1,1)</f>
        <v>41963.957465277781</v>
      </c>
    </row>
    <row r="393" spans="1:20" ht="43.2" hidden="1" x14ac:dyDescent="0.3">
      <c r="A393">
        <v>4051</v>
      </c>
      <c r="B393" s="3" t="s">
        <v>4047</v>
      </c>
      <c r="C393" s="3" t="s">
        <v>8155</v>
      </c>
      <c r="D393">
        <v>500</v>
      </c>
      <c r="E393">
        <v>0</v>
      </c>
      <c r="F393" t="s">
        <v>8221</v>
      </c>
      <c r="G393" t="s">
        <v>8224</v>
      </c>
      <c r="H393" t="s">
        <v>8246</v>
      </c>
      <c r="I393">
        <v>1399618380</v>
      </c>
      <c r="J393">
        <v>1399058797</v>
      </c>
      <c r="K393" t="b">
        <v>0</v>
      </c>
      <c r="L393">
        <v>0</v>
      </c>
      <c r="M393" t="b">
        <v>0</v>
      </c>
      <c r="N393" t="s">
        <v>8271</v>
      </c>
      <c r="O393" s="20">
        <f>E393/D393</f>
        <v>0</v>
      </c>
      <c r="P393" s="6">
        <f>L393/COUNT(L393:L4506)</f>
        <v>0</v>
      </c>
      <c r="Q393" t="str">
        <f t="shared" si="12"/>
        <v>theater</v>
      </c>
      <c r="R393" t="str">
        <f t="shared" si="13"/>
        <v>plays</v>
      </c>
      <c r="S393" s="11">
        <f>(((J393/60)/60)/24)+DATE(1970,1,1)</f>
        <v>41761.810150462967</v>
      </c>
      <c r="T393" s="11">
        <f>(((I393/60)/60)/24)+DATE(1970,1,1)</f>
        <v>41768.286805555559</v>
      </c>
    </row>
    <row r="394" spans="1:20" ht="43.2" hidden="1" x14ac:dyDescent="0.3">
      <c r="A394">
        <v>4054</v>
      </c>
      <c r="B394" s="3" t="s">
        <v>4050</v>
      </c>
      <c r="C394" s="3" t="s">
        <v>8158</v>
      </c>
      <c r="D394">
        <v>8880</v>
      </c>
      <c r="E394">
        <v>0</v>
      </c>
      <c r="F394" t="s">
        <v>8221</v>
      </c>
      <c r="G394" t="s">
        <v>8224</v>
      </c>
      <c r="H394" t="s">
        <v>8246</v>
      </c>
      <c r="I394">
        <v>1475294400</v>
      </c>
      <c r="J394">
        <v>1472674285</v>
      </c>
      <c r="K394" t="b">
        <v>0</v>
      </c>
      <c r="L394">
        <v>0</v>
      </c>
      <c r="M394" t="b">
        <v>0</v>
      </c>
      <c r="N394" t="s">
        <v>8271</v>
      </c>
      <c r="O394" s="20">
        <f>E394/D394</f>
        <v>0</v>
      </c>
      <c r="P394" s="6">
        <f>L394/COUNT(L394:L4507)</f>
        <v>0</v>
      </c>
      <c r="Q394" t="str">
        <f t="shared" si="12"/>
        <v>theater</v>
      </c>
      <c r="R394" t="str">
        <f t="shared" si="13"/>
        <v>plays</v>
      </c>
      <c r="S394" s="11">
        <f>(((J394/60)/60)/24)+DATE(1970,1,1)</f>
        <v>42613.841261574074</v>
      </c>
      <c r="T394" s="11">
        <f>(((I394/60)/60)/24)+DATE(1970,1,1)</f>
        <v>42644.166666666672</v>
      </c>
    </row>
    <row r="395" spans="1:20" ht="28.8" hidden="1" x14ac:dyDescent="0.3">
      <c r="A395">
        <v>4061</v>
      </c>
      <c r="B395" s="3" t="s">
        <v>4057</v>
      </c>
      <c r="C395" s="3" t="s">
        <v>8165</v>
      </c>
      <c r="D395">
        <v>525</v>
      </c>
      <c r="E395">
        <v>0</v>
      </c>
      <c r="F395" t="s">
        <v>8221</v>
      </c>
      <c r="G395" t="s">
        <v>8224</v>
      </c>
      <c r="H395" t="s">
        <v>8246</v>
      </c>
      <c r="I395">
        <v>1461205423</v>
      </c>
      <c r="J395">
        <v>1456025023</v>
      </c>
      <c r="K395" t="b">
        <v>0</v>
      </c>
      <c r="L395">
        <v>0</v>
      </c>
      <c r="M395" t="b">
        <v>0</v>
      </c>
      <c r="N395" t="s">
        <v>8271</v>
      </c>
      <c r="O395" s="20">
        <f>E395/D395</f>
        <v>0</v>
      </c>
      <c r="P395" s="6">
        <f>L395/COUNT(L395:L4508)</f>
        <v>0</v>
      </c>
      <c r="Q395" t="str">
        <f t="shared" si="12"/>
        <v>theater</v>
      </c>
      <c r="R395" t="str">
        <f t="shared" si="13"/>
        <v>plays</v>
      </c>
      <c r="S395" s="11">
        <f>(((J395/60)/60)/24)+DATE(1970,1,1)</f>
        <v>42421.141469907408</v>
      </c>
      <c r="T395" s="11">
        <f>(((I395/60)/60)/24)+DATE(1970,1,1)</f>
        <v>42481.099803240737</v>
      </c>
    </row>
    <row r="396" spans="1:20" ht="43.2" hidden="1" x14ac:dyDescent="0.3">
      <c r="A396">
        <v>4071</v>
      </c>
      <c r="B396" s="3" t="s">
        <v>4067</v>
      </c>
      <c r="C396" s="3" t="s">
        <v>8174</v>
      </c>
      <c r="D396">
        <v>20000</v>
      </c>
      <c r="E396">
        <v>0</v>
      </c>
      <c r="F396" t="s">
        <v>8221</v>
      </c>
      <c r="G396" t="s">
        <v>8238</v>
      </c>
      <c r="H396" t="s">
        <v>8256</v>
      </c>
      <c r="I396">
        <v>1482779931</v>
      </c>
      <c r="J396">
        <v>1480187931</v>
      </c>
      <c r="K396" t="b">
        <v>0</v>
      </c>
      <c r="L396">
        <v>0</v>
      </c>
      <c r="M396" t="b">
        <v>0</v>
      </c>
      <c r="N396" t="s">
        <v>8271</v>
      </c>
      <c r="O396" s="20">
        <f>E396/D396</f>
        <v>0</v>
      </c>
      <c r="P396" s="6">
        <f>L396/COUNT(L396:L4509)</f>
        <v>0</v>
      </c>
      <c r="Q396" t="str">
        <f t="shared" si="12"/>
        <v>theater</v>
      </c>
      <c r="R396" t="str">
        <f t="shared" si="13"/>
        <v>plays</v>
      </c>
      <c r="S396" s="11">
        <f>(((J396/60)/60)/24)+DATE(1970,1,1)</f>
        <v>42700.804756944446</v>
      </c>
      <c r="T396" s="11">
        <f>(((I396/60)/60)/24)+DATE(1970,1,1)</f>
        <v>42730.804756944446</v>
      </c>
    </row>
    <row r="397" spans="1:20" ht="43.2" hidden="1" x14ac:dyDescent="0.3">
      <c r="A397">
        <v>4076</v>
      </c>
      <c r="B397" s="3" t="s">
        <v>4072</v>
      </c>
      <c r="C397" s="3" t="s">
        <v>8179</v>
      </c>
      <c r="D397">
        <v>700</v>
      </c>
      <c r="E397">
        <v>0</v>
      </c>
      <c r="F397" t="s">
        <v>8221</v>
      </c>
      <c r="G397" t="s">
        <v>8224</v>
      </c>
      <c r="H397" t="s">
        <v>8246</v>
      </c>
      <c r="I397">
        <v>1413921060</v>
      </c>
      <c r="J397">
        <v>1411499149</v>
      </c>
      <c r="K397" t="b">
        <v>0</v>
      </c>
      <c r="L397">
        <v>0</v>
      </c>
      <c r="M397" t="b">
        <v>0</v>
      </c>
      <c r="N397" t="s">
        <v>8271</v>
      </c>
      <c r="O397" s="20">
        <f>E397/D397</f>
        <v>0</v>
      </c>
      <c r="P397" s="6">
        <f>L397/COUNT(L397:L4510)</f>
        <v>0</v>
      </c>
      <c r="Q397" t="str">
        <f t="shared" si="12"/>
        <v>theater</v>
      </c>
      <c r="R397" t="str">
        <f t="shared" si="13"/>
        <v>plays</v>
      </c>
      <c r="S397" s="11">
        <f>(((J397/60)/60)/24)+DATE(1970,1,1)</f>
        <v>41905.795706018522</v>
      </c>
      <c r="T397" s="11">
        <f>(((I397/60)/60)/24)+DATE(1970,1,1)</f>
        <v>41933.82708333333</v>
      </c>
    </row>
    <row r="398" spans="1:20" ht="43.2" hidden="1" x14ac:dyDescent="0.3">
      <c r="A398">
        <v>4078</v>
      </c>
      <c r="B398" s="3" t="s">
        <v>4074</v>
      </c>
      <c r="C398" s="3" t="s">
        <v>8181</v>
      </c>
      <c r="D398">
        <v>250</v>
      </c>
      <c r="E398">
        <v>0</v>
      </c>
      <c r="F398" t="s">
        <v>8221</v>
      </c>
      <c r="G398" t="s">
        <v>8225</v>
      </c>
      <c r="H398" t="s">
        <v>8247</v>
      </c>
      <c r="I398">
        <v>1485543242</v>
      </c>
      <c r="J398">
        <v>1482951242</v>
      </c>
      <c r="K398" t="b">
        <v>0</v>
      </c>
      <c r="L398">
        <v>0</v>
      </c>
      <c r="M398" t="b">
        <v>0</v>
      </c>
      <c r="N398" t="s">
        <v>8271</v>
      </c>
      <c r="O398" s="20">
        <f>E398/D398</f>
        <v>0</v>
      </c>
      <c r="P398" s="6">
        <f>L398/COUNT(L398:L4511)</f>
        <v>0</v>
      </c>
      <c r="Q398" t="str">
        <f t="shared" si="12"/>
        <v>theater</v>
      </c>
      <c r="R398" t="str">
        <f t="shared" si="13"/>
        <v>plays</v>
      </c>
      <c r="S398" s="11">
        <f>(((J398/60)/60)/24)+DATE(1970,1,1)</f>
        <v>42732.787523148145</v>
      </c>
      <c r="T398" s="11">
        <f>(((I398/60)/60)/24)+DATE(1970,1,1)</f>
        <v>42762.787523148145</v>
      </c>
    </row>
    <row r="399" spans="1:20" ht="43.2" hidden="1" x14ac:dyDescent="0.3">
      <c r="A399">
        <v>4080</v>
      </c>
      <c r="B399" s="3" t="s">
        <v>4076</v>
      </c>
      <c r="C399" s="3" t="s">
        <v>8183</v>
      </c>
      <c r="D399">
        <v>3000</v>
      </c>
      <c r="E399">
        <v>0</v>
      </c>
      <c r="F399" t="s">
        <v>8221</v>
      </c>
      <c r="G399" t="s">
        <v>8224</v>
      </c>
      <c r="H399" t="s">
        <v>8246</v>
      </c>
      <c r="I399">
        <v>1465930440</v>
      </c>
      <c r="J399">
        <v>1463849116</v>
      </c>
      <c r="K399" t="b">
        <v>0</v>
      </c>
      <c r="L399">
        <v>0</v>
      </c>
      <c r="M399" t="b">
        <v>0</v>
      </c>
      <c r="N399" t="s">
        <v>8271</v>
      </c>
      <c r="O399" s="20">
        <f>E399/D399</f>
        <v>0</v>
      </c>
      <c r="P399" s="6">
        <f>L399/COUNT(L399:L4512)</f>
        <v>0</v>
      </c>
      <c r="Q399" t="str">
        <f t="shared" si="12"/>
        <v>theater</v>
      </c>
      <c r="R399" t="str">
        <f t="shared" si="13"/>
        <v>plays</v>
      </c>
      <c r="S399" s="11">
        <f>(((J399/60)/60)/24)+DATE(1970,1,1)</f>
        <v>42511.698101851856</v>
      </c>
      <c r="T399" s="11">
        <f>(((I399/60)/60)/24)+DATE(1970,1,1)</f>
        <v>42535.787500000006</v>
      </c>
    </row>
    <row r="400" spans="1:20" hidden="1" x14ac:dyDescent="0.3">
      <c r="A400">
        <v>4087</v>
      </c>
      <c r="B400" s="3" t="s">
        <v>4083</v>
      </c>
      <c r="C400" s="3" t="s">
        <v>8190</v>
      </c>
      <c r="D400">
        <v>9600</v>
      </c>
      <c r="E400">
        <v>0</v>
      </c>
      <c r="F400" t="s">
        <v>8221</v>
      </c>
      <c r="G400" t="s">
        <v>8224</v>
      </c>
      <c r="H400" t="s">
        <v>8246</v>
      </c>
      <c r="I400">
        <v>1468777786</v>
      </c>
      <c r="J400">
        <v>1466185786</v>
      </c>
      <c r="K400" t="b">
        <v>0</v>
      </c>
      <c r="L400">
        <v>0</v>
      </c>
      <c r="M400" t="b">
        <v>0</v>
      </c>
      <c r="N400" t="s">
        <v>8271</v>
      </c>
      <c r="O400" s="20">
        <f>E400/D400</f>
        <v>0</v>
      </c>
      <c r="P400" s="6">
        <f>L400/COUNT(L400:L4513)</f>
        <v>0</v>
      </c>
      <c r="Q400" t="str">
        <f t="shared" si="12"/>
        <v>theater</v>
      </c>
      <c r="R400" t="str">
        <f t="shared" si="13"/>
        <v>plays</v>
      </c>
      <c r="S400" s="11">
        <f>(((J400/60)/60)/24)+DATE(1970,1,1)</f>
        <v>42538.742893518516</v>
      </c>
      <c r="T400" s="11">
        <f>(((I400/60)/60)/24)+DATE(1970,1,1)</f>
        <v>42568.742893518516</v>
      </c>
    </row>
    <row r="401" spans="1:20" ht="43.2" hidden="1" x14ac:dyDescent="0.3">
      <c r="A401">
        <v>4097</v>
      </c>
      <c r="B401" s="3" t="s">
        <v>4093</v>
      </c>
      <c r="C401" s="3" t="s">
        <v>8200</v>
      </c>
      <c r="D401">
        <v>10000</v>
      </c>
      <c r="E401">
        <v>0</v>
      </c>
      <c r="F401" t="s">
        <v>8221</v>
      </c>
      <c r="G401" t="s">
        <v>8225</v>
      </c>
      <c r="H401" t="s">
        <v>8247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8271</v>
      </c>
      <c r="O401" s="20">
        <f>E401/D401</f>
        <v>0</v>
      </c>
      <c r="P401" s="6">
        <f>L401/COUNT(L401:L4514)</f>
        <v>0</v>
      </c>
      <c r="Q401" t="str">
        <f t="shared" si="12"/>
        <v>theater</v>
      </c>
      <c r="R401" t="str">
        <f t="shared" si="13"/>
        <v>plays</v>
      </c>
      <c r="S401" s="11">
        <f>(((J401/60)/60)/24)+DATE(1970,1,1)</f>
        <v>42344.824502314819</v>
      </c>
      <c r="T401" s="11">
        <f>(((I401/60)/60)/24)+DATE(1970,1,1)</f>
        <v>42400.996527777781</v>
      </c>
    </row>
    <row r="402" spans="1:20" ht="43.2" hidden="1" x14ac:dyDescent="0.3">
      <c r="A402">
        <v>4098</v>
      </c>
      <c r="B402" s="3" t="s">
        <v>4094</v>
      </c>
      <c r="C402" s="3" t="s">
        <v>8201</v>
      </c>
      <c r="D402">
        <v>75000</v>
      </c>
      <c r="E402">
        <v>0</v>
      </c>
      <c r="F402" t="s">
        <v>8221</v>
      </c>
      <c r="G402" t="s">
        <v>8224</v>
      </c>
      <c r="H402" t="s">
        <v>8246</v>
      </c>
      <c r="I402">
        <v>1465060797</v>
      </c>
      <c r="J402">
        <v>1462468797</v>
      </c>
      <c r="K402" t="b">
        <v>0</v>
      </c>
      <c r="L402">
        <v>0</v>
      </c>
      <c r="M402" t="b">
        <v>0</v>
      </c>
      <c r="N402" t="s">
        <v>8271</v>
      </c>
      <c r="O402" s="20">
        <f>E402/D402</f>
        <v>0</v>
      </c>
      <c r="P402" s="6">
        <f>L402/COUNT(L402:L4515)</f>
        <v>0</v>
      </c>
      <c r="Q402" t="str">
        <f t="shared" si="12"/>
        <v>theater</v>
      </c>
      <c r="R402" t="str">
        <f t="shared" si="13"/>
        <v>plays</v>
      </c>
      <c r="S402" s="11">
        <f>(((J402/60)/60)/24)+DATE(1970,1,1)</f>
        <v>42495.722187499996</v>
      </c>
      <c r="T402" s="11">
        <f>(((I402/60)/60)/24)+DATE(1970,1,1)</f>
        <v>42525.722187499996</v>
      </c>
    </row>
    <row r="403" spans="1:20" ht="28.8" hidden="1" x14ac:dyDescent="0.3">
      <c r="A403">
        <v>4100</v>
      </c>
      <c r="B403" s="3" t="s">
        <v>4096</v>
      </c>
      <c r="C403" s="3" t="s">
        <v>8203</v>
      </c>
      <c r="D403">
        <v>270</v>
      </c>
      <c r="E403">
        <v>0</v>
      </c>
      <c r="F403" t="s">
        <v>8221</v>
      </c>
      <c r="G403" t="s">
        <v>8224</v>
      </c>
      <c r="H403" t="s">
        <v>8246</v>
      </c>
      <c r="I403">
        <v>1414205990</v>
      </c>
      <c r="J403">
        <v>1413341990</v>
      </c>
      <c r="K403" t="b">
        <v>0</v>
      </c>
      <c r="L403">
        <v>0</v>
      </c>
      <c r="M403" t="b">
        <v>0</v>
      </c>
      <c r="N403" t="s">
        <v>8271</v>
      </c>
      <c r="O403" s="20">
        <f>E403/D403</f>
        <v>0</v>
      </c>
      <c r="P403" s="6">
        <f>L403/COUNT(L403:L4516)</f>
        <v>0</v>
      </c>
      <c r="Q403" t="str">
        <f t="shared" si="12"/>
        <v>theater</v>
      </c>
      <c r="R403" t="str">
        <f t="shared" si="13"/>
        <v>plays</v>
      </c>
      <c r="S403" s="11">
        <f>(((J403/60)/60)/24)+DATE(1970,1,1)</f>
        <v>41927.124884259261</v>
      </c>
      <c r="T403" s="11">
        <f>(((I403/60)/60)/24)+DATE(1970,1,1)</f>
        <v>41937.124884259261</v>
      </c>
    </row>
    <row r="404" spans="1:20" ht="43.2" hidden="1" x14ac:dyDescent="0.3">
      <c r="A404">
        <v>4101</v>
      </c>
      <c r="B404" s="3" t="s">
        <v>4097</v>
      </c>
      <c r="C404" s="3" t="s">
        <v>8204</v>
      </c>
      <c r="D404">
        <v>600</v>
      </c>
      <c r="E404">
        <v>0</v>
      </c>
      <c r="F404" t="s">
        <v>8221</v>
      </c>
      <c r="G404" t="s">
        <v>8224</v>
      </c>
      <c r="H404" t="s">
        <v>8246</v>
      </c>
      <c r="I404">
        <v>1485380482</v>
      </c>
      <c r="J404">
        <v>1482788482</v>
      </c>
      <c r="K404" t="b">
        <v>0</v>
      </c>
      <c r="L404">
        <v>0</v>
      </c>
      <c r="M404" t="b">
        <v>0</v>
      </c>
      <c r="N404" t="s">
        <v>8271</v>
      </c>
      <c r="O404" s="20">
        <f>E404/D404</f>
        <v>0</v>
      </c>
      <c r="P404" s="6">
        <f>L404/COUNT(L404:L4517)</f>
        <v>0</v>
      </c>
      <c r="Q404" t="str">
        <f t="shared" si="12"/>
        <v>theater</v>
      </c>
      <c r="R404" t="str">
        <f t="shared" si="13"/>
        <v>plays</v>
      </c>
      <c r="S404" s="11">
        <f>(((J404/60)/60)/24)+DATE(1970,1,1)</f>
        <v>42730.903726851851</v>
      </c>
      <c r="T404" s="11">
        <f>(((I404/60)/60)/24)+DATE(1970,1,1)</f>
        <v>42760.903726851851</v>
      </c>
    </row>
    <row r="405" spans="1:20" ht="43.2" hidden="1" x14ac:dyDescent="0.3">
      <c r="A405">
        <v>4109</v>
      </c>
      <c r="B405" s="3" t="s">
        <v>4105</v>
      </c>
      <c r="C405" s="3" t="s">
        <v>8212</v>
      </c>
      <c r="D405">
        <v>500</v>
      </c>
      <c r="E405">
        <v>0</v>
      </c>
      <c r="F405" t="s">
        <v>8221</v>
      </c>
      <c r="G405" t="s">
        <v>8225</v>
      </c>
      <c r="H405" t="s">
        <v>8247</v>
      </c>
      <c r="I405">
        <v>1448805404</v>
      </c>
      <c r="J405">
        <v>1446209804</v>
      </c>
      <c r="K405" t="b">
        <v>0</v>
      </c>
      <c r="L405">
        <v>0</v>
      </c>
      <c r="M405" t="b">
        <v>0</v>
      </c>
      <c r="N405" t="s">
        <v>8271</v>
      </c>
      <c r="O405" s="20">
        <f>E405/D405</f>
        <v>0</v>
      </c>
      <c r="P405" s="6">
        <f>L405/COUNT(L405:L4518)</f>
        <v>0</v>
      </c>
      <c r="Q405" t="str">
        <f t="shared" si="12"/>
        <v>theater</v>
      </c>
      <c r="R405" t="str">
        <f t="shared" si="13"/>
        <v>plays</v>
      </c>
      <c r="S405" s="11">
        <f>(((J405/60)/60)/24)+DATE(1970,1,1)</f>
        <v>42307.539398148147</v>
      </c>
      <c r="T405" s="11">
        <f>(((I405/60)/60)/24)+DATE(1970,1,1)</f>
        <v>42337.581064814818</v>
      </c>
    </row>
    <row r="406" spans="1:20" ht="28.8" x14ac:dyDescent="0.3">
      <c r="A406">
        <v>1682</v>
      </c>
      <c r="B406" s="3" t="s">
        <v>1683</v>
      </c>
      <c r="C406" s="3" t="s">
        <v>5792</v>
      </c>
      <c r="D406">
        <v>6000</v>
      </c>
      <c r="E406">
        <v>0</v>
      </c>
      <c r="F406" t="s">
        <v>8222</v>
      </c>
      <c r="G406" t="s">
        <v>8224</v>
      </c>
      <c r="H406" t="s">
        <v>8246</v>
      </c>
      <c r="I406">
        <v>1492142860</v>
      </c>
      <c r="J406">
        <v>1486962460</v>
      </c>
      <c r="K406" t="b">
        <v>0</v>
      </c>
      <c r="L406">
        <v>0</v>
      </c>
      <c r="M406" t="b">
        <v>0</v>
      </c>
      <c r="N406" t="s">
        <v>8293</v>
      </c>
      <c r="O406" s="20">
        <f>E406/D406</f>
        <v>0</v>
      </c>
      <c r="P406" s="6">
        <f>L406/COUNT(L406:L4519)</f>
        <v>0</v>
      </c>
      <c r="Q406" t="str">
        <f t="shared" si="12"/>
        <v>music</v>
      </c>
      <c r="R406" t="str">
        <f t="shared" si="13"/>
        <v>faith</v>
      </c>
      <c r="S406" s="11">
        <f>(((J406/60)/60)/24)+DATE(1970,1,1)</f>
        <v>42779.21365740741</v>
      </c>
      <c r="T406" s="11">
        <f>(((I406/60)/60)/24)+DATE(1970,1,1)</f>
        <v>42839.171990740739</v>
      </c>
    </row>
    <row r="407" spans="1:20" ht="43.2" x14ac:dyDescent="0.3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t="s">
        <v>8222</v>
      </c>
      <c r="G407" t="s">
        <v>8224</v>
      </c>
      <c r="H407" t="s">
        <v>8246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8293</v>
      </c>
      <c r="O407" s="20">
        <f>E407/D407</f>
        <v>0</v>
      </c>
      <c r="P407" s="6">
        <f>L407/COUNT(L407:L4520)</f>
        <v>0</v>
      </c>
      <c r="Q407" t="str">
        <f t="shared" si="12"/>
        <v>music</v>
      </c>
      <c r="R407" t="str">
        <f t="shared" si="13"/>
        <v>faith</v>
      </c>
      <c r="S407" s="11">
        <f>(((J407/60)/60)/24)+DATE(1970,1,1)</f>
        <v>42796.069571759261</v>
      </c>
      <c r="T407" s="11">
        <f>(((I407/60)/60)/24)+DATE(1970,1,1)</f>
        <v>42826.027905092589</v>
      </c>
    </row>
    <row r="408" spans="1:20" ht="72" x14ac:dyDescent="0.3">
      <c r="A408">
        <v>1698</v>
      </c>
      <c r="B408" s="3" t="s">
        <v>1699</v>
      </c>
      <c r="C408" s="3" t="s">
        <v>5808</v>
      </c>
      <c r="D408">
        <v>125000</v>
      </c>
      <c r="E408">
        <v>0</v>
      </c>
      <c r="F408" t="s">
        <v>8222</v>
      </c>
      <c r="G408" t="s">
        <v>8224</v>
      </c>
      <c r="H408" t="s">
        <v>8246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8293</v>
      </c>
      <c r="O408" s="20">
        <f>E408/D408</f>
        <v>0</v>
      </c>
      <c r="P408" s="6">
        <f>L408/COUNT(L408:L4521)</f>
        <v>0</v>
      </c>
      <c r="Q408" t="str">
        <f t="shared" si="12"/>
        <v>music</v>
      </c>
      <c r="R408" t="str">
        <f t="shared" si="13"/>
        <v>faith</v>
      </c>
      <c r="S408" s="11">
        <f>(((J408/60)/60)/24)+DATE(1970,1,1)</f>
        <v>42796.207870370374</v>
      </c>
      <c r="T408" s="11">
        <f>(((I408/60)/60)/24)+DATE(1970,1,1)</f>
        <v>42820.147916666669</v>
      </c>
    </row>
    <row r="409" spans="1:20" ht="57.6" x14ac:dyDescent="0.3">
      <c r="A409">
        <v>3138</v>
      </c>
      <c r="B409" s="3" t="s">
        <v>3138</v>
      </c>
      <c r="C409" s="3" t="s">
        <v>7248</v>
      </c>
      <c r="D409">
        <v>200</v>
      </c>
      <c r="E409">
        <v>0</v>
      </c>
      <c r="F409" t="s">
        <v>8222</v>
      </c>
      <c r="G409" t="s">
        <v>8225</v>
      </c>
      <c r="H409" t="s">
        <v>8247</v>
      </c>
      <c r="I409">
        <v>1491233407</v>
      </c>
      <c r="J409">
        <v>1489591807</v>
      </c>
      <c r="K409" t="b">
        <v>0</v>
      </c>
      <c r="L409">
        <v>0</v>
      </c>
      <c r="M409" t="b">
        <v>0</v>
      </c>
      <c r="N409" t="s">
        <v>8271</v>
      </c>
      <c r="O409" s="20">
        <f>E409/D409</f>
        <v>0</v>
      </c>
      <c r="P409" s="6">
        <f>L409/COUNT(L409:L4522)</f>
        <v>0</v>
      </c>
      <c r="Q409" t="str">
        <f t="shared" si="12"/>
        <v>theater</v>
      </c>
      <c r="R409" t="str">
        <f t="shared" si="13"/>
        <v>plays</v>
      </c>
      <c r="S409" s="11">
        <f>(((J409/60)/60)/24)+DATE(1970,1,1)</f>
        <v>42809.645914351851</v>
      </c>
      <c r="T409" s="11">
        <f>(((I409/60)/60)/24)+DATE(1970,1,1)</f>
        <v>42828.645914351851</v>
      </c>
    </row>
    <row r="410" spans="1:20" ht="57.6" x14ac:dyDescent="0.3">
      <c r="A410">
        <v>3143</v>
      </c>
      <c r="B410" s="3" t="s">
        <v>3143</v>
      </c>
      <c r="C410" s="3" t="s">
        <v>7253</v>
      </c>
      <c r="D410">
        <v>700</v>
      </c>
      <c r="E410">
        <v>0</v>
      </c>
      <c r="F410" t="s">
        <v>8222</v>
      </c>
      <c r="G410" t="s">
        <v>8225</v>
      </c>
      <c r="H410" t="s">
        <v>8247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8271</v>
      </c>
      <c r="O410" s="20">
        <f>E410/D410</f>
        <v>0</v>
      </c>
      <c r="P410" s="6">
        <f>L410/COUNT(L410:L4523)</f>
        <v>0</v>
      </c>
      <c r="Q410" t="str">
        <f t="shared" si="12"/>
        <v>theater</v>
      </c>
      <c r="R410" t="str">
        <f t="shared" si="13"/>
        <v>plays</v>
      </c>
      <c r="S410" s="11">
        <f>(((J410/60)/60)/24)+DATE(1970,1,1)</f>
        <v>42808.358287037037</v>
      </c>
      <c r="T410" s="11">
        <f>(((I410/60)/60)/24)+DATE(1970,1,1)</f>
        <v>42834.358287037037</v>
      </c>
    </row>
    <row r="411" spans="1:20" ht="28.8" x14ac:dyDescent="0.3">
      <c r="A411">
        <v>3145</v>
      </c>
      <c r="B411" s="3" t="s">
        <v>3145</v>
      </c>
      <c r="C411" s="3" t="s">
        <v>7255</v>
      </c>
      <c r="D411">
        <v>25000</v>
      </c>
      <c r="E411">
        <v>0</v>
      </c>
      <c r="F411" t="s">
        <v>8222</v>
      </c>
      <c r="G411" t="s">
        <v>8224</v>
      </c>
      <c r="H411" t="s">
        <v>8246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8271</v>
      </c>
      <c r="O411" s="20">
        <f>E411/D411</f>
        <v>0</v>
      </c>
      <c r="P411" s="6">
        <f>L411/COUNT(L411:L4524)</f>
        <v>0</v>
      </c>
      <c r="Q411" t="str">
        <f t="shared" si="12"/>
        <v>theater</v>
      </c>
      <c r="R411" t="str">
        <f t="shared" si="13"/>
        <v>plays</v>
      </c>
      <c r="S411" s="11">
        <f>(((J411/60)/60)/24)+DATE(1970,1,1)</f>
        <v>42762.040902777779</v>
      </c>
      <c r="T411" s="11">
        <f>(((I411/60)/60)/24)+DATE(1970,1,1)</f>
        <v>42821.999236111107</v>
      </c>
    </row>
    <row r="412" spans="1:20" ht="28.8" hidden="1" x14ac:dyDescent="0.3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20">
        <f>E412/D412</f>
        <v>3.9999999999999998E-7</v>
      </c>
      <c r="P412" s="6">
        <f>L412/COUNT(L412:L4525)</f>
        <v>2.6997840172786179E-4</v>
      </c>
      <c r="Q412" t="str">
        <f t="shared" si="12"/>
        <v>technology</v>
      </c>
      <c r="R412" t="str">
        <f t="shared" si="13"/>
        <v>web</v>
      </c>
      <c r="S412" s="11">
        <f>(((J412/60)/60)/24)+DATE(1970,1,1)</f>
        <v>41908.650347222225</v>
      </c>
      <c r="T412" s="11">
        <f>(((I412/60)/60)/24)+DATE(1970,1,1)</f>
        <v>41968.692013888889</v>
      </c>
    </row>
    <row r="413" spans="1:20" ht="28.8" hidden="1" x14ac:dyDescent="0.3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20">
        <f>E413/D413</f>
        <v>9.9999999999999995E-7</v>
      </c>
      <c r="P413" s="6">
        <f>L413/COUNT(L413:L4526)</f>
        <v>2.7005130974885227E-4</v>
      </c>
      <c r="Q413" t="str">
        <f t="shared" si="12"/>
        <v>technology</v>
      </c>
      <c r="R413" t="str">
        <f t="shared" si="13"/>
        <v>web</v>
      </c>
      <c r="S413" s="11">
        <f>(((J413/60)/60)/24)+DATE(1970,1,1)</f>
        <v>41865.583275462966</v>
      </c>
      <c r="T413" s="11">
        <f>(((I413/60)/60)/24)+DATE(1970,1,1)</f>
        <v>41925.583275462966</v>
      </c>
    </row>
    <row r="414" spans="1:20" ht="43.2" hidden="1" x14ac:dyDescent="0.3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20">
        <f>E414/D414</f>
        <v>1.9999999999999999E-6</v>
      </c>
      <c r="P414" s="6">
        <f>L414/COUNT(L414:L4527)</f>
        <v>5.4024851431658564E-4</v>
      </c>
      <c r="Q414" t="str">
        <f t="shared" si="12"/>
        <v>theater</v>
      </c>
      <c r="R414" t="str">
        <f t="shared" si="13"/>
        <v>musical</v>
      </c>
      <c r="S414" s="11">
        <f>(((J414/60)/60)/24)+DATE(1970,1,1)</f>
        <v>42437.094490740739</v>
      </c>
      <c r="T414" s="11">
        <f>(((I414/60)/60)/24)+DATE(1970,1,1)</f>
        <v>42495.708333333328</v>
      </c>
    </row>
    <row r="415" spans="1:20" ht="43.2" hidden="1" x14ac:dyDescent="0.3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20">
        <f>E415/D415</f>
        <v>3.9999999999999998E-6</v>
      </c>
      <c r="P415" s="6">
        <f>L415/COUNT(L415:L4528)</f>
        <v>2.7019724398811131E-4</v>
      </c>
      <c r="Q415" t="str">
        <f t="shared" si="12"/>
        <v>technology</v>
      </c>
      <c r="R415" t="str">
        <f t="shared" si="13"/>
        <v>web</v>
      </c>
      <c r="S415" s="11">
        <f>(((J415/60)/60)/24)+DATE(1970,1,1)</f>
        <v>42433.737453703703</v>
      </c>
      <c r="T415" s="11">
        <f>(((I415/60)/60)/24)+DATE(1970,1,1)</f>
        <v>42493.695787037039</v>
      </c>
    </row>
    <row r="416" spans="1:20" ht="43.2" hidden="1" x14ac:dyDescent="0.3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20">
        <f>E416/D416</f>
        <v>5.0000000000000004E-6</v>
      </c>
      <c r="P416" s="6">
        <f>L416/COUNT(L416:L4529)</f>
        <v>2.7027027027027027E-4</v>
      </c>
      <c r="Q416" t="str">
        <f t="shared" si="12"/>
        <v>theater</v>
      </c>
      <c r="R416" t="str">
        <f t="shared" si="13"/>
        <v>plays</v>
      </c>
      <c r="S416" s="11">
        <f>(((J416/60)/60)/24)+DATE(1970,1,1)</f>
        <v>42433.825717592597</v>
      </c>
      <c r="T416" s="11">
        <f>(((I416/60)/60)/24)+DATE(1970,1,1)</f>
        <v>42493.784050925926</v>
      </c>
    </row>
    <row r="417" spans="1:20" ht="28.8" hidden="1" x14ac:dyDescent="0.3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20">
        <f>E417/D417</f>
        <v>5.7142857142857145E-6</v>
      </c>
      <c r="P417" s="6">
        <f>L417/COUNT(L417:L4530)</f>
        <v>2.703433360367667E-4</v>
      </c>
      <c r="Q417" t="str">
        <f t="shared" si="12"/>
        <v>technology</v>
      </c>
      <c r="R417" t="str">
        <f t="shared" si="13"/>
        <v>wearables</v>
      </c>
      <c r="S417" s="11">
        <f>(((J417/60)/60)/24)+DATE(1970,1,1)</f>
        <v>41815.927106481482</v>
      </c>
      <c r="T417" s="11">
        <f>(((I417/60)/60)/24)+DATE(1970,1,1)</f>
        <v>41845.927106481482</v>
      </c>
    </row>
    <row r="418" spans="1:20" ht="43.2" hidden="1" x14ac:dyDescent="0.3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20">
        <f>E418/D418</f>
        <v>1.0000000000000001E-5</v>
      </c>
      <c r="P418" s="6">
        <f>L418/COUNT(L418:L4531)</f>
        <v>2.7041644131963225E-4</v>
      </c>
      <c r="Q418" t="str">
        <f t="shared" si="12"/>
        <v>publishing</v>
      </c>
      <c r="R418" t="str">
        <f t="shared" si="13"/>
        <v>translations</v>
      </c>
      <c r="S418" s="11">
        <f>(((J418/60)/60)/24)+DATE(1970,1,1)</f>
        <v>42390.171261574069</v>
      </c>
      <c r="T418" s="11">
        <f>(((I418/60)/60)/24)+DATE(1970,1,1)</f>
        <v>42420.171261574069</v>
      </c>
    </row>
    <row r="419" spans="1:20" ht="28.8" hidden="1" x14ac:dyDescent="0.3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20">
        <f>E419/D419</f>
        <v>1.1111111111111112E-5</v>
      </c>
      <c r="P419" s="6">
        <f>L419/COUNT(L419:L4532)</f>
        <v>2.7048958615093319E-4</v>
      </c>
      <c r="Q419" t="str">
        <f t="shared" si="12"/>
        <v>food</v>
      </c>
      <c r="R419" t="str">
        <f t="shared" si="13"/>
        <v>food trucks</v>
      </c>
      <c r="S419" s="11">
        <f>(((J419/60)/60)/24)+DATE(1970,1,1)</f>
        <v>42642.988819444443</v>
      </c>
      <c r="T419" s="11">
        <f>(((I419/60)/60)/24)+DATE(1970,1,1)</f>
        <v>42672.988819444443</v>
      </c>
    </row>
    <row r="420" spans="1:20" ht="43.2" hidden="1" x14ac:dyDescent="0.3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20">
        <f>E420/D420</f>
        <v>1.2500000000000001E-5</v>
      </c>
      <c r="P420" s="6">
        <f>L420/COUNT(L420:L4533)</f>
        <v>2.7056277056277056E-4</v>
      </c>
      <c r="Q420" t="str">
        <f t="shared" si="12"/>
        <v>technology</v>
      </c>
      <c r="R420" t="str">
        <f t="shared" si="13"/>
        <v>web</v>
      </c>
      <c r="S420" s="11">
        <f>(((J420/60)/60)/24)+DATE(1970,1,1)</f>
        <v>42031.471666666665</v>
      </c>
      <c r="T420" s="11">
        <f>(((I420/60)/60)/24)+DATE(1970,1,1)</f>
        <v>42091.43</v>
      </c>
    </row>
    <row r="421" spans="1:20" ht="43.2" hidden="1" x14ac:dyDescent="0.3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20">
        <f>E421/D421</f>
        <v>1.2500000000000001E-5</v>
      </c>
      <c r="P421" s="6">
        <f>L421/COUNT(L421:L4534)</f>
        <v>2.7063599458728013E-4</v>
      </c>
      <c r="Q421" t="str">
        <f t="shared" si="12"/>
        <v>food</v>
      </c>
      <c r="R421" t="str">
        <f t="shared" si="13"/>
        <v>food trucks</v>
      </c>
      <c r="S421" s="11">
        <f>(((J421/60)/60)/24)+DATE(1970,1,1)</f>
        <v>41828.967916666668</v>
      </c>
      <c r="T421" s="11">
        <f>(((I421/60)/60)/24)+DATE(1970,1,1)</f>
        <v>41858.967916666668</v>
      </c>
    </row>
    <row r="422" spans="1:20" ht="43.2" hidden="1" x14ac:dyDescent="0.3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20">
        <f>E422/D422</f>
        <v>1.3333333333333333E-5</v>
      </c>
      <c r="P422" s="6">
        <f>L422/COUNT(L422:L4535)</f>
        <v>2.7070925825663239E-4</v>
      </c>
      <c r="Q422" t="str">
        <f t="shared" si="12"/>
        <v>technology</v>
      </c>
      <c r="R422" t="str">
        <f t="shared" si="13"/>
        <v>wearables</v>
      </c>
      <c r="S422" s="11">
        <f>(((J422/60)/60)/24)+DATE(1970,1,1)</f>
        <v>42393.961909722217</v>
      </c>
      <c r="T422" s="11">
        <f>(((I422/60)/60)/24)+DATE(1970,1,1)</f>
        <v>42428.961909722217</v>
      </c>
    </row>
    <row r="423" spans="1:20" ht="28.8" hidden="1" x14ac:dyDescent="0.3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20">
        <f>E423/D423</f>
        <v>1.6666666666666667E-5</v>
      </c>
      <c r="P423" s="6">
        <f>L423/COUNT(L423:L4536)</f>
        <v>2.7078256160303275E-4</v>
      </c>
      <c r="Q423" t="str">
        <f t="shared" si="12"/>
        <v>film &amp; video</v>
      </c>
      <c r="R423" t="str">
        <f t="shared" si="13"/>
        <v>animation</v>
      </c>
      <c r="S423" s="11">
        <f>(((J423/60)/60)/24)+DATE(1970,1,1)</f>
        <v>41620.93141203704</v>
      </c>
      <c r="T423" s="11">
        <f>(((I423/60)/60)/24)+DATE(1970,1,1)</f>
        <v>41680.93141203704</v>
      </c>
    </row>
    <row r="424" spans="1:20" ht="43.2" hidden="1" x14ac:dyDescent="0.3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20">
        <f>E424/D424</f>
        <v>1.7E-5</v>
      </c>
      <c r="P424" s="6">
        <f>L424/COUNT(L424:L4537)</f>
        <v>8.1256771397616469E-4</v>
      </c>
      <c r="Q424" t="str">
        <f t="shared" si="12"/>
        <v>film &amp; video</v>
      </c>
      <c r="R424" t="str">
        <f t="shared" si="13"/>
        <v>drama</v>
      </c>
      <c r="S424" s="11">
        <f>(((J424/60)/60)/24)+DATE(1970,1,1)</f>
        <v>41899.792037037041</v>
      </c>
      <c r="T424" s="11">
        <f>(((I424/60)/60)/24)+DATE(1970,1,1)</f>
        <v>41929.792037037041</v>
      </c>
    </row>
    <row r="425" spans="1:20" ht="43.2" hidden="1" x14ac:dyDescent="0.3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20">
        <f>E425/D425</f>
        <v>2.0000000000000002E-5</v>
      </c>
      <c r="P425" s="6">
        <f>L425/COUNT(L425:L4538)</f>
        <v>2.70929287455974E-4</v>
      </c>
      <c r="Q425" t="str">
        <f t="shared" si="12"/>
        <v>film &amp; video</v>
      </c>
      <c r="R425" t="str">
        <f t="shared" si="13"/>
        <v>science fiction</v>
      </c>
      <c r="S425" s="11">
        <f>(((J425/60)/60)/24)+DATE(1970,1,1)</f>
        <v>42514.434548611112</v>
      </c>
      <c r="T425" s="11">
        <f>(((I425/60)/60)/24)+DATE(1970,1,1)</f>
        <v>42554.434548611112</v>
      </c>
    </row>
    <row r="426" spans="1:20" ht="43.2" hidden="1" x14ac:dyDescent="0.3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20">
        <f>E426/D426</f>
        <v>2.0000000000000002E-5</v>
      </c>
      <c r="P426" s="6">
        <f>L426/COUNT(L426:L4539)</f>
        <v>2.7100271002710027E-4</v>
      </c>
      <c r="Q426" t="str">
        <f t="shared" si="12"/>
        <v>film &amp; video</v>
      </c>
      <c r="R426" t="str">
        <f t="shared" si="13"/>
        <v>drama</v>
      </c>
      <c r="S426" s="11">
        <f>(((J426/60)/60)/24)+DATE(1970,1,1)</f>
        <v>42534.180717592593</v>
      </c>
      <c r="T426" s="11">
        <f>(((I426/60)/60)/24)+DATE(1970,1,1)</f>
        <v>42594.180717592593</v>
      </c>
    </row>
    <row r="427" spans="1:20" ht="28.8" hidden="1" x14ac:dyDescent="0.3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20">
        <f>E427/D427</f>
        <v>2.0000000000000002E-5</v>
      </c>
      <c r="P427" s="6">
        <f>L427/COUNT(L427:L4540)</f>
        <v>2.7107617240444562E-4</v>
      </c>
      <c r="Q427" t="str">
        <f t="shared" si="12"/>
        <v>food</v>
      </c>
      <c r="R427" t="str">
        <f t="shared" si="13"/>
        <v>food trucks</v>
      </c>
      <c r="S427" s="11">
        <f>(((J427/60)/60)/24)+DATE(1970,1,1)</f>
        <v>42412.318668981476</v>
      </c>
      <c r="T427" s="11">
        <f>(((I427/60)/60)/24)+DATE(1970,1,1)</f>
        <v>42452.277002314819</v>
      </c>
    </row>
    <row r="428" spans="1:20" ht="28.8" hidden="1" x14ac:dyDescent="0.3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20">
        <f>E428/D428</f>
        <v>2.0000000000000002E-5</v>
      </c>
      <c r="P428" s="6">
        <f>L428/COUNT(L428:L4541)</f>
        <v>5.4229934924078093E-4</v>
      </c>
      <c r="Q428" t="str">
        <f t="shared" si="12"/>
        <v>food</v>
      </c>
      <c r="R428" t="str">
        <f t="shared" si="13"/>
        <v>food trucks</v>
      </c>
      <c r="S428" s="11">
        <f>(((J428/60)/60)/24)+DATE(1970,1,1)</f>
        <v>42489.099687499998</v>
      </c>
      <c r="T428" s="11">
        <f>(((I428/60)/60)/24)+DATE(1970,1,1)</f>
        <v>42549.099687499998</v>
      </c>
    </row>
    <row r="429" spans="1:20" ht="43.2" hidden="1" x14ac:dyDescent="0.3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20">
        <f>E429/D429</f>
        <v>2.0000000000000002E-5</v>
      </c>
      <c r="P429" s="6">
        <f>L429/COUNT(L429:L4542)</f>
        <v>2.7122321670735016E-4</v>
      </c>
      <c r="Q429" t="str">
        <f t="shared" si="12"/>
        <v>theater</v>
      </c>
      <c r="R429" t="str">
        <f t="shared" si="13"/>
        <v>musical</v>
      </c>
      <c r="S429" s="11">
        <f>(((J429/60)/60)/24)+DATE(1970,1,1)</f>
        <v>42460.320613425924</v>
      </c>
      <c r="T429" s="11">
        <f>(((I429/60)/60)/24)+DATE(1970,1,1)</f>
        <v>42490.231944444444</v>
      </c>
    </row>
    <row r="430" spans="1:20" ht="43.2" hidden="1" x14ac:dyDescent="0.3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20">
        <f>E430/D430</f>
        <v>2.0000000000000002E-5</v>
      </c>
      <c r="P430" s="6">
        <f>L430/COUNT(L430:L4543)</f>
        <v>5.4259359739555074E-4</v>
      </c>
      <c r="Q430" t="str">
        <f t="shared" si="12"/>
        <v>theater</v>
      </c>
      <c r="R430" t="str">
        <f t="shared" si="13"/>
        <v>musical</v>
      </c>
      <c r="S430" s="11">
        <f>(((J430/60)/60)/24)+DATE(1970,1,1)</f>
        <v>41849.887037037035</v>
      </c>
      <c r="T430" s="11">
        <f>(((I430/60)/60)/24)+DATE(1970,1,1)</f>
        <v>41909.887037037035</v>
      </c>
    </row>
    <row r="431" spans="1:20" ht="43.2" hidden="1" x14ac:dyDescent="0.3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20">
        <f>E431/D431</f>
        <v>2.7272727272727273E-5</v>
      </c>
      <c r="P431" s="6">
        <f>L431/COUNT(L431:L4544)</f>
        <v>8.1411126187245586E-4</v>
      </c>
      <c r="Q431" t="str">
        <f t="shared" si="12"/>
        <v>film &amp; video</v>
      </c>
      <c r="R431" t="str">
        <f t="shared" si="13"/>
        <v>animation</v>
      </c>
      <c r="S431" s="11">
        <f>(((J431/60)/60)/24)+DATE(1970,1,1)</f>
        <v>41500.747453703705</v>
      </c>
      <c r="T431" s="11">
        <f>(((I431/60)/60)/24)+DATE(1970,1,1)</f>
        <v>41530.747453703705</v>
      </c>
    </row>
    <row r="432" spans="1:20" ht="28.8" hidden="1" x14ac:dyDescent="0.3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20">
        <f>E432/D432</f>
        <v>2.8571428571428571E-5</v>
      </c>
      <c r="P432" s="6">
        <f>L432/COUNT(L432:L4545)</f>
        <v>2.714440825190011E-4</v>
      </c>
      <c r="Q432" t="str">
        <f t="shared" si="12"/>
        <v>food</v>
      </c>
      <c r="R432" t="str">
        <f t="shared" si="13"/>
        <v>food trucks</v>
      </c>
      <c r="S432" s="11">
        <f>(((J432/60)/60)/24)+DATE(1970,1,1)</f>
        <v>42045.784155092595</v>
      </c>
      <c r="T432" s="11">
        <f>(((I432/60)/60)/24)+DATE(1970,1,1)</f>
        <v>42075.742488425924</v>
      </c>
    </row>
    <row r="433" spans="1:20" ht="43.2" hidden="1" x14ac:dyDescent="0.3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20">
        <f>E433/D433</f>
        <v>2.8571428571428571E-5</v>
      </c>
      <c r="P433" s="6">
        <f>L433/COUNT(L433:L4546)</f>
        <v>2.7151778441487917E-4</v>
      </c>
      <c r="Q433" t="str">
        <f t="shared" si="12"/>
        <v>food</v>
      </c>
      <c r="R433" t="str">
        <f t="shared" si="13"/>
        <v>food trucks</v>
      </c>
      <c r="S433" s="11">
        <f>(((J433/60)/60)/24)+DATE(1970,1,1)</f>
        <v>42551.961689814809</v>
      </c>
      <c r="T433" s="11">
        <f>(((I433/60)/60)/24)+DATE(1970,1,1)</f>
        <v>42581.961689814809</v>
      </c>
    </row>
    <row r="434" spans="1:20" ht="28.8" hidden="1" x14ac:dyDescent="0.3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20">
        <f>E434/D434</f>
        <v>3.2499999999999997E-5</v>
      </c>
      <c r="P434" s="6">
        <f>L434/COUNT(L434:L4547)</f>
        <v>1.0863661053775121E-3</v>
      </c>
      <c r="Q434" t="str">
        <f t="shared" si="12"/>
        <v>theater</v>
      </c>
      <c r="R434" t="str">
        <f t="shared" si="13"/>
        <v>spaces</v>
      </c>
      <c r="S434" s="11">
        <f>(((J434/60)/60)/24)+DATE(1970,1,1)</f>
        <v>41977.780104166668</v>
      </c>
      <c r="T434" s="11">
        <f>(((I434/60)/60)/24)+DATE(1970,1,1)</f>
        <v>42037.780104166668</v>
      </c>
    </row>
    <row r="435" spans="1:20" ht="43.2" hidden="1" x14ac:dyDescent="0.3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20">
        <f>E435/D435</f>
        <v>3.3333333333333335E-5</v>
      </c>
      <c r="P435" s="6">
        <f>L435/COUNT(L435:L4548)</f>
        <v>5.4333061668024991E-4</v>
      </c>
      <c r="Q435" t="str">
        <f t="shared" si="12"/>
        <v>film &amp; video</v>
      </c>
      <c r="R435" t="str">
        <f t="shared" si="13"/>
        <v>animation</v>
      </c>
      <c r="S435" s="11">
        <f>(((J435/60)/60)/24)+DATE(1970,1,1)</f>
        <v>42130.335358796292</v>
      </c>
      <c r="T435" s="11">
        <f>(((I435/60)/60)/24)+DATE(1970,1,1)</f>
        <v>42145.335358796292</v>
      </c>
    </row>
    <row r="436" spans="1:20" ht="43.2" hidden="1" x14ac:dyDescent="0.3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20">
        <f>E436/D436</f>
        <v>3.3333333333333335E-5</v>
      </c>
      <c r="P436" s="6">
        <f>L436/COUNT(L436:L4549)</f>
        <v>2.7173913043478261E-4</v>
      </c>
      <c r="Q436" t="str">
        <f t="shared" si="12"/>
        <v>food</v>
      </c>
      <c r="R436" t="str">
        <f t="shared" si="13"/>
        <v>food trucks</v>
      </c>
      <c r="S436" s="11">
        <f>(((J436/60)/60)/24)+DATE(1970,1,1)</f>
        <v>41878.140497685185</v>
      </c>
      <c r="T436" s="11">
        <f>(((I436/60)/60)/24)+DATE(1970,1,1)</f>
        <v>41908.140497685185</v>
      </c>
    </row>
    <row r="437" spans="1:20" ht="43.2" hidden="1" x14ac:dyDescent="0.3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20">
        <f>E437/D437</f>
        <v>3.3333333333333335E-5</v>
      </c>
      <c r="P437" s="6">
        <f>L437/COUNT(L437:L4550)</f>
        <v>2.7181299266104919E-4</v>
      </c>
      <c r="Q437" t="str">
        <f t="shared" si="12"/>
        <v>theater</v>
      </c>
      <c r="R437" t="str">
        <f t="shared" si="13"/>
        <v>plays</v>
      </c>
      <c r="S437" s="11">
        <f>(((J437/60)/60)/24)+DATE(1970,1,1)</f>
        <v>42107.841284722221</v>
      </c>
      <c r="T437" s="11">
        <f>(((I437/60)/60)/24)+DATE(1970,1,1)</f>
        <v>42167.841284722221</v>
      </c>
    </row>
    <row r="438" spans="1:20" ht="43.2" hidden="1" x14ac:dyDescent="0.3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20">
        <f>E438/D438</f>
        <v>3.6363636363636364E-5</v>
      </c>
      <c r="P438" s="6">
        <f>L438/COUNT(L438:L4551)</f>
        <v>5.4377379010331697E-4</v>
      </c>
      <c r="Q438" t="str">
        <f t="shared" si="12"/>
        <v>games</v>
      </c>
      <c r="R438" t="str">
        <f t="shared" si="13"/>
        <v>mobile games</v>
      </c>
      <c r="S438" s="11">
        <f>(((J438/60)/60)/24)+DATE(1970,1,1)</f>
        <v>42645.367442129631</v>
      </c>
      <c r="T438" s="11">
        <f>(((I438/60)/60)/24)+DATE(1970,1,1)</f>
        <v>42680.409108796302</v>
      </c>
    </row>
    <row r="439" spans="1:20" ht="43.2" hidden="1" x14ac:dyDescent="0.3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20">
        <f>E439/D439</f>
        <v>4.0000000000000003E-5</v>
      </c>
      <c r="P439" s="6">
        <f>L439/COUNT(L439:L4552)</f>
        <v>1.0878433505575197E-3</v>
      </c>
      <c r="Q439" t="str">
        <f t="shared" si="12"/>
        <v>technology</v>
      </c>
      <c r="R439" t="str">
        <f t="shared" si="13"/>
        <v>wearables</v>
      </c>
      <c r="S439" s="11">
        <f>(((J439/60)/60)/24)+DATE(1970,1,1)</f>
        <v>41838.832152777781</v>
      </c>
      <c r="T439" s="11">
        <f>(((I439/60)/60)/24)+DATE(1970,1,1)</f>
        <v>41868.832152777781</v>
      </c>
    </row>
    <row r="440" spans="1:20" ht="43.2" hidden="1" x14ac:dyDescent="0.3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20">
        <f>E440/D440</f>
        <v>4.0000000000000003E-5</v>
      </c>
      <c r="P440" s="6">
        <f>L440/COUNT(L440:L4553)</f>
        <v>2.720348204570185E-4</v>
      </c>
      <c r="Q440" t="str">
        <f t="shared" si="12"/>
        <v>games</v>
      </c>
      <c r="R440" t="str">
        <f t="shared" si="13"/>
        <v>mobile games</v>
      </c>
      <c r="S440" s="11">
        <f>(((J440/60)/60)/24)+DATE(1970,1,1)</f>
        <v>41958.285046296296</v>
      </c>
      <c r="T440" s="11">
        <f>(((I440/60)/60)/24)+DATE(1970,1,1)</f>
        <v>41972.189583333333</v>
      </c>
    </row>
    <row r="441" spans="1:20" ht="28.8" hidden="1" x14ac:dyDescent="0.3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20">
        <f>E441/D441</f>
        <v>4.0000000000000003E-5</v>
      </c>
      <c r="P441" s="6">
        <f>L441/COUNT(L441:L4554)</f>
        <v>2.7210884353741496E-4</v>
      </c>
      <c r="Q441" t="str">
        <f t="shared" si="12"/>
        <v>theater</v>
      </c>
      <c r="R441" t="str">
        <f t="shared" si="13"/>
        <v>plays</v>
      </c>
      <c r="S441" s="11">
        <f>(((J441/60)/60)/24)+DATE(1970,1,1)</f>
        <v>42017.907337962963</v>
      </c>
      <c r="T441" s="11">
        <f>(((I441/60)/60)/24)+DATE(1970,1,1)</f>
        <v>42077.865671296298</v>
      </c>
    </row>
    <row r="442" spans="1:20" ht="43.2" hidden="1" x14ac:dyDescent="0.3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20">
        <f>E442/D442</f>
        <v>4.0000000000000003E-5</v>
      </c>
      <c r="P442" s="6">
        <f>L442/COUNT(L442:L4555)</f>
        <v>2.7218290691344586E-4</v>
      </c>
      <c r="Q442" t="str">
        <f t="shared" si="12"/>
        <v>theater</v>
      </c>
      <c r="R442" t="str">
        <f t="shared" si="13"/>
        <v>spaces</v>
      </c>
      <c r="S442" s="11">
        <f>(((J442/60)/60)/24)+DATE(1970,1,1)</f>
        <v>42034.960127314815</v>
      </c>
      <c r="T442" s="11">
        <f>(((I442/60)/60)/24)+DATE(1970,1,1)</f>
        <v>42064.960127314815</v>
      </c>
    </row>
    <row r="443" spans="1:20" ht="43.2" hidden="1" x14ac:dyDescent="0.3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20">
        <f>E443/D443</f>
        <v>4.0000000000000003E-5</v>
      </c>
      <c r="P443" s="6">
        <f>L443/COUNT(L443:L4556)</f>
        <v>2.7225701061802342E-4</v>
      </c>
      <c r="Q443" t="str">
        <f t="shared" si="12"/>
        <v>theater</v>
      </c>
      <c r="R443" t="str">
        <f t="shared" si="13"/>
        <v>musical</v>
      </c>
      <c r="S443" s="11">
        <f>(((J443/60)/60)/24)+DATE(1970,1,1)</f>
        <v>42590.677152777775</v>
      </c>
      <c r="T443" s="11">
        <f>(((I443/60)/60)/24)+DATE(1970,1,1)</f>
        <v>42650.632638888885</v>
      </c>
    </row>
    <row r="444" spans="1:20" ht="43.2" hidden="1" x14ac:dyDescent="0.3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20">
        <f>E444/D444</f>
        <v>4.4444444444444447E-5</v>
      </c>
      <c r="P444" s="6">
        <f>L444/COUNT(L444:L4557)</f>
        <v>2.7233115468409589E-4</v>
      </c>
      <c r="Q444" t="str">
        <f t="shared" si="12"/>
        <v>theater</v>
      </c>
      <c r="R444" t="str">
        <f t="shared" si="13"/>
        <v>musical</v>
      </c>
      <c r="S444" s="11">
        <f>(((J444/60)/60)/24)+DATE(1970,1,1)</f>
        <v>42689.029583333337</v>
      </c>
      <c r="T444" s="11">
        <f>(((I444/60)/60)/24)+DATE(1970,1,1)</f>
        <v>42749.029583333337</v>
      </c>
    </row>
    <row r="445" spans="1:20" ht="43.2" hidden="1" x14ac:dyDescent="0.3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20">
        <f>E445/D445</f>
        <v>4.8000000000000001E-5</v>
      </c>
      <c r="P445" s="6">
        <f>L445/COUNT(L445:L4558)</f>
        <v>2.451648052301825E-3</v>
      </c>
      <c r="Q445" t="str">
        <f t="shared" si="12"/>
        <v>theater</v>
      </c>
      <c r="R445" t="str">
        <f t="shared" si="13"/>
        <v>spaces</v>
      </c>
      <c r="S445" s="11">
        <f>(((J445/60)/60)/24)+DATE(1970,1,1)</f>
        <v>42097.649224537032</v>
      </c>
      <c r="T445" s="11">
        <f>(((I445/60)/60)/24)+DATE(1970,1,1)</f>
        <v>42157.649224537032</v>
      </c>
    </row>
    <row r="446" spans="1:20" ht="43.2" hidden="1" x14ac:dyDescent="0.3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20">
        <f>E446/D446</f>
        <v>5.0000000000000002E-5</v>
      </c>
      <c r="P446" s="6">
        <f>L446/COUNT(L446:L4559)</f>
        <v>2.7247956403269756E-4</v>
      </c>
      <c r="Q446" t="str">
        <f t="shared" si="12"/>
        <v>theater</v>
      </c>
      <c r="R446" t="str">
        <f t="shared" si="13"/>
        <v>spaces</v>
      </c>
      <c r="S446" s="11">
        <f>(((J446/60)/60)/24)+DATE(1970,1,1)</f>
        <v>41953.95821759259</v>
      </c>
      <c r="T446" s="11">
        <f>(((I446/60)/60)/24)+DATE(1970,1,1)</f>
        <v>42013.95821759259</v>
      </c>
    </row>
    <row r="447" spans="1:20" ht="43.2" hidden="1" x14ac:dyDescent="0.3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20">
        <f>E447/D447</f>
        <v>5.5555555555555558E-5</v>
      </c>
      <c r="P447" s="6">
        <f>L447/COUNT(L447:L4560)</f>
        <v>2.7255382938130282E-4</v>
      </c>
      <c r="Q447" t="str">
        <f t="shared" si="12"/>
        <v>technology</v>
      </c>
      <c r="R447" t="str">
        <f t="shared" si="13"/>
        <v>web</v>
      </c>
      <c r="S447" s="11">
        <f>(((J447/60)/60)/24)+DATE(1970,1,1)</f>
        <v>42411.942997685182</v>
      </c>
      <c r="T447" s="11">
        <f>(((I447/60)/60)/24)+DATE(1970,1,1)</f>
        <v>42441.942997685182</v>
      </c>
    </row>
    <row r="448" spans="1:20" ht="57.6" hidden="1" x14ac:dyDescent="0.3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20">
        <f>E448/D448</f>
        <v>5.7142857142857142E-5</v>
      </c>
      <c r="P448" s="6">
        <f>L448/COUNT(L448:L4561)</f>
        <v>2.7262813522355508E-4</v>
      </c>
      <c r="Q448" t="str">
        <f t="shared" si="12"/>
        <v>food</v>
      </c>
      <c r="R448" t="str">
        <f t="shared" si="13"/>
        <v>food trucks</v>
      </c>
      <c r="S448" s="11">
        <f>(((J448/60)/60)/24)+DATE(1970,1,1)</f>
        <v>42746.019652777773</v>
      </c>
      <c r="T448" s="11">
        <f>(((I448/60)/60)/24)+DATE(1970,1,1)</f>
        <v>42800.541666666672</v>
      </c>
    </row>
    <row r="449" spans="1:20" ht="28.8" hidden="1" x14ac:dyDescent="0.3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20">
        <f>E449/D449</f>
        <v>5.8823529411764708E-5</v>
      </c>
      <c r="P449" s="6">
        <f>L449/COUNT(L449:L4562)</f>
        <v>2.7270248159258248E-4</v>
      </c>
      <c r="Q449" t="str">
        <f t="shared" si="12"/>
        <v>technology</v>
      </c>
      <c r="R449" t="str">
        <f t="shared" si="13"/>
        <v>web</v>
      </c>
      <c r="S449" s="11">
        <f>(((J449/60)/60)/24)+DATE(1970,1,1)</f>
        <v>42215.662314814821</v>
      </c>
      <c r="T449" s="11">
        <f>(((I449/60)/60)/24)+DATE(1970,1,1)</f>
        <v>42245.662314814821</v>
      </c>
    </row>
    <row r="450" spans="1:20" ht="57.6" hidden="1" x14ac:dyDescent="0.3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20">
        <f>E450/D450</f>
        <v>6.0000000000000002E-5</v>
      </c>
      <c r="P450" s="6">
        <f>L450/COUNT(L450:L4563)</f>
        <v>1.0911074740861974E-3</v>
      </c>
      <c r="Q450" t="str">
        <f t="shared" ref="Q450:Q513" si="14">LEFT(N450,FIND("/",N450)-1)</f>
        <v>film &amp; video</v>
      </c>
      <c r="R450" t="str">
        <f t="shared" ref="R450:R513" si="15">RIGHT(N450,LEN(N450)-FIND("/",N450))</f>
        <v>science fiction</v>
      </c>
      <c r="S450" s="11">
        <f>(((J450/60)/60)/24)+DATE(1970,1,1)</f>
        <v>42168.559432870374</v>
      </c>
      <c r="T450" s="11">
        <f>(((I450/60)/60)/24)+DATE(1970,1,1)</f>
        <v>42208.559432870374</v>
      </c>
    </row>
    <row r="451" spans="1:20" ht="43.2" hidden="1" x14ac:dyDescent="0.3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20">
        <f>E451/D451</f>
        <v>6.0000000000000002E-5</v>
      </c>
      <c r="P451" s="6">
        <f>L451/COUNT(L451:L4564)</f>
        <v>2.7285129604365623E-4</v>
      </c>
      <c r="Q451" t="str">
        <f t="shared" si="14"/>
        <v>theater</v>
      </c>
      <c r="R451" t="str">
        <f t="shared" si="15"/>
        <v>plays</v>
      </c>
      <c r="S451" s="11">
        <f>(((J451/60)/60)/24)+DATE(1970,1,1)</f>
        <v>42107.864722222221</v>
      </c>
      <c r="T451" s="11">
        <f>(((I451/60)/60)/24)+DATE(1970,1,1)</f>
        <v>42137.864722222221</v>
      </c>
    </row>
    <row r="452" spans="1:20" ht="28.8" hidden="1" x14ac:dyDescent="0.3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20">
        <f>E452/D452</f>
        <v>6.0606060606060605E-5</v>
      </c>
      <c r="P452" s="6">
        <f>L452/COUNT(L452:L4565)</f>
        <v>2.7292576419213972E-4</v>
      </c>
      <c r="Q452" t="str">
        <f t="shared" si="14"/>
        <v>music</v>
      </c>
      <c r="R452" t="str">
        <f t="shared" si="15"/>
        <v>faith</v>
      </c>
      <c r="S452" s="11">
        <f>(((J452/60)/60)/24)+DATE(1970,1,1)</f>
        <v>42063.869791666672</v>
      </c>
      <c r="T452" s="11">
        <f>(((I452/60)/60)/24)+DATE(1970,1,1)</f>
        <v>42093.828125</v>
      </c>
    </row>
    <row r="453" spans="1:20" ht="57.6" hidden="1" x14ac:dyDescent="0.3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20">
        <f>E453/D453</f>
        <v>6.666666666666667E-5</v>
      </c>
      <c r="P453" s="6">
        <f>L453/COUNT(L453:L4566)</f>
        <v>2.7300027300027302E-4</v>
      </c>
      <c r="Q453" t="str">
        <f t="shared" si="14"/>
        <v>technology</v>
      </c>
      <c r="R453" t="str">
        <f t="shared" si="15"/>
        <v>web</v>
      </c>
      <c r="S453" s="11">
        <f>(((J453/60)/60)/24)+DATE(1970,1,1)</f>
        <v>42009.817199074074</v>
      </c>
      <c r="T453" s="11">
        <f>(((I453/60)/60)/24)+DATE(1970,1,1)</f>
        <v>42039.817199074074</v>
      </c>
    </row>
    <row r="454" spans="1:20" ht="43.2" hidden="1" x14ac:dyDescent="0.3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20">
        <f>E454/D454</f>
        <v>6.666666666666667E-5</v>
      </c>
      <c r="P454" s="6">
        <f>L454/COUNT(L454:L4567)</f>
        <v>2.7307482250136535E-4</v>
      </c>
      <c r="Q454" t="str">
        <f t="shared" si="14"/>
        <v>food</v>
      </c>
      <c r="R454" t="str">
        <f t="shared" si="15"/>
        <v>food trucks</v>
      </c>
      <c r="S454" s="11">
        <f>(((J454/60)/60)/24)+DATE(1970,1,1)</f>
        <v>41837.905694444446</v>
      </c>
      <c r="T454" s="11">
        <f>(((I454/60)/60)/24)+DATE(1970,1,1)</f>
        <v>41867.905694444446</v>
      </c>
    </row>
    <row r="455" spans="1:20" ht="43.2" hidden="1" x14ac:dyDescent="0.3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20">
        <f>E455/D455</f>
        <v>6.666666666666667E-5</v>
      </c>
      <c r="P455" s="6">
        <f>L455/COUNT(L455:L4568)</f>
        <v>2.7314941272876261E-4</v>
      </c>
      <c r="Q455" t="str">
        <f t="shared" si="14"/>
        <v>publishing</v>
      </c>
      <c r="R455" t="str">
        <f t="shared" si="15"/>
        <v>fiction</v>
      </c>
      <c r="S455" s="11">
        <f>(((J455/60)/60)/24)+DATE(1970,1,1)</f>
        <v>41444.64261574074</v>
      </c>
      <c r="T455" s="11">
        <f>(((I455/60)/60)/24)+DATE(1970,1,1)</f>
        <v>41486.821527777778</v>
      </c>
    </row>
    <row r="456" spans="1:20" ht="43.2" hidden="1" x14ac:dyDescent="0.3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20">
        <f>E456/D456</f>
        <v>6.666666666666667E-5</v>
      </c>
      <c r="P456" s="6">
        <f>L456/COUNT(L456:L4569)</f>
        <v>2.7322404371584699E-4</v>
      </c>
      <c r="Q456" t="str">
        <f t="shared" si="14"/>
        <v>theater</v>
      </c>
      <c r="R456" t="str">
        <f t="shared" si="15"/>
        <v>plays</v>
      </c>
      <c r="S456" s="11">
        <f>(((J456/60)/60)/24)+DATE(1970,1,1)</f>
        <v>42059.270023148143</v>
      </c>
      <c r="T456" s="11">
        <f>(((I456/60)/60)/24)+DATE(1970,1,1)</f>
        <v>42119.190972222219</v>
      </c>
    </row>
    <row r="457" spans="1:20" ht="43.2" hidden="1" x14ac:dyDescent="0.3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20">
        <f>E457/D457</f>
        <v>6.666666666666667E-5</v>
      </c>
      <c r="P457" s="6">
        <f>L457/COUNT(L457:L4570)</f>
        <v>2.7329871549603714E-4</v>
      </c>
      <c r="Q457" t="str">
        <f t="shared" si="14"/>
        <v>theater</v>
      </c>
      <c r="R457" t="str">
        <f t="shared" si="15"/>
        <v>plays</v>
      </c>
      <c r="S457" s="11">
        <f>(((J457/60)/60)/24)+DATE(1970,1,1)</f>
        <v>42391.772997685184</v>
      </c>
      <c r="T457" s="11">
        <f>(((I457/60)/60)/24)+DATE(1970,1,1)</f>
        <v>42416.772997685184</v>
      </c>
    </row>
    <row r="458" spans="1:20" ht="43.2" hidden="1" x14ac:dyDescent="0.3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20">
        <f>E458/D458</f>
        <v>7.6923076923076926E-5</v>
      </c>
      <c r="P458" s="6">
        <f>L458/COUNT(L458:L4571)</f>
        <v>2.7337342810278839E-4</v>
      </c>
      <c r="Q458" t="str">
        <f t="shared" si="14"/>
        <v>publishing</v>
      </c>
      <c r="R458" t="str">
        <f t="shared" si="15"/>
        <v>translations</v>
      </c>
      <c r="S458" s="11">
        <f>(((J458/60)/60)/24)+DATE(1970,1,1)</f>
        <v>42486.748414351852</v>
      </c>
      <c r="T458" s="11">
        <f>(((I458/60)/60)/24)+DATE(1970,1,1)</f>
        <v>42516.748414351852</v>
      </c>
    </row>
    <row r="459" spans="1:20" ht="28.8" hidden="1" x14ac:dyDescent="0.3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20">
        <f>E459/D459</f>
        <v>7.8947368421052633E-5</v>
      </c>
      <c r="P459" s="6">
        <f>L459/COUNT(L459:L4572)</f>
        <v>5.4689636313918512E-4</v>
      </c>
      <c r="Q459" t="str">
        <f t="shared" si="14"/>
        <v>film &amp; video</v>
      </c>
      <c r="R459" t="str">
        <f t="shared" si="15"/>
        <v>science fiction</v>
      </c>
      <c r="S459" s="11">
        <f>(((J459/60)/60)/24)+DATE(1970,1,1)</f>
        <v>41875.077546296299</v>
      </c>
      <c r="T459" s="11">
        <f>(((I459/60)/60)/24)+DATE(1970,1,1)</f>
        <v>41905.077546296299</v>
      </c>
    </row>
    <row r="460" spans="1:20" ht="28.8" hidden="1" x14ac:dyDescent="0.3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t="s">
        <v>8220</v>
      </c>
      <c r="G460" t="s">
        <v>8224</v>
      </c>
      <c r="H460" t="s">
        <v>8246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8272</v>
      </c>
      <c r="O460" s="20">
        <f>E460/D460</f>
        <v>8.0000000000000007E-5</v>
      </c>
      <c r="P460" s="6">
        <f>L460/COUNT(L460:L4573)</f>
        <v>2.7352297592997811E-4</v>
      </c>
      <c r="Q460" t="str">
        <f t="shared" si="14"/>
        <v>technology</v>
      </c>
      <c r="R460" t="str">
        <f t="shared" si="15"/>
        <v>web</v>
      </c>
      <c r="S460" s="11">
        <f>(((J460/60)/60)/24)+DATE(1970,1,1)</f>
        <v>42076.092152777783</v>
      </c>
      <c r="T460" s="11">
        <f>(((I460/60)/60)/24)+DATE(1970,1,1)</f>
        <v>42106.092152777783</v>
      </c>
    </row>
    <row r="461" spans="1:20" ht="43.2" hidden="1" x14ac:dyDescent="0.3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t="s">
        <v>8221</v>
      </c>
      <c r="G461" t="s">
        <v>8224</v>
      </c>
      <c r="H461" t="s">
        <v>8246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8268</v>
      </c>
      <c r="O461" s="20">
        <f>E461/D461</f>
        <v>8.0000000000000007E-5</v>
      </c>
      <c r="P461" s="6">
        <f>L461/COUNT(L461:L4574)</f>
        <v>2.7359781121751026E-4</v>
      </c>
      <c r="Q461" t="str">
        <f t="shared" si="14"/>
        <v>film &amp; video</v>
      </c>
      <c r="R461" t="str">
        <f t="shared" si="15"/>
        <v>drama</v>
      </c>
      <c r="S461" s="11">
        <f>(((J461/60)/60)/24)+DATE(1970,1,1)</f>
        <v>42009.64061342593</v>
      </c>
      <c r="T461" s="11">
        <f>(((I461/60)/60)/24)+DATE(1970,1,1)</f>
        <v>42069.64061342593</v>
      </c>
    </row>
    <row r="462" spans="1:20" hidden="1" x14ac:dyDescent="0.3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20">
        <f>E462/D462</f>
        <v>8.0000000000000007E-5</v>
      </c>
      <c r="P462" s="6">
        <f>L462/COUNT(L462:L4575)</f>
        <v>8.2101806239737272E-4</v>
      </c>
      <c r="Q462" t="str">
        <f t="shared" si="14"/>
        <v>food</v>
      </c>
      <c r="R462" t="str">
        <f t="shared" si="15"/>
        <v>food trucks</v>
      </c>
      <c r="S462" s="11">
        <f>(((J462/60)/60)/24)+DATE(1970,1,1)</f>
        <v>42034.339363425926</v>
      </c>
      <c r="T462" s="11">
        <f>(((I462/60)/60)/24)+DATE(1970,1,1)</f>
        <v>42064.339363425926</v>
      </c>
    </row>
    <row r="463" spans="1:20" ht="43.2" hidden="1" x14ac:dyDescent="0.3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20">
        <f>E463/D463</f>
        <v>8.3333333333333331E-5</v>
      </c>
      <c r="P463" s="6">
        <f>L463/COUNT(L463:L4576)</f>
        <v>2.7374760470845878E-4</v>
      </c>
      <c r="Q463" t="str">
        <f t="shared" si="14"/>
        <v>theater</v>
      </c>
      <c r="R463" t="str">
        <f t="shared" si="15"/>
        <v>plays</v>
      </c>
      <c r="S463" s="11">
        <f>(((J463/60)/60)/24)+DATE(1970,1,1)</f>
        <v>42415.168564814812</v>
      </c>
      <c r="T463" s="11">
        <f>(((I463/60)/60)/24)+DATE(1970,1,1)</f>
        <v>42445.126898148148</v>
      </c>
    </row>
    <row r="464" spans="1:20" hidden="1" x14ac:dyDescent="0.3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20">
        <f>E464/D464</f>
        <v>9.0000000000000006E-5</v>
      </c>
      <c r="P464" s="6">
        <f>L464/COUNT(L464:L4577)</f>
        <v>1.6429353778751369E-3</v>
      </c>
      <c r="Q464" t="str">
        <f t="shared" si="14"/>
        <v>technology</v>
      </c>
      <c r="R464" t="str">
        <f t="shared" si="15"/>
        <v>web</v>
      </c>
      <c r="S464" s="11">
        <f>(((J464/60)/60)/24)+DATE(1970,1,1)</f>
        <v>42759.593310185184</v>
      </c>
      <c r="T464" s="11">
        <f>(((I464/60)/60)/24)+DATE(1970,1,1)</f>
        <v>42819.55164351852</v>
      </c>
    </row>
    <row r="465" spans="1:20" ht="43.2" hidden="1" x14ac:dyDescent="0.3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20">
        <f>E465/D465</f>
        <v>9.0909090909090904E-5</v>
      </c>
      <c r="P465" s="6">
        <f>L465/COUNT(L465:L4578)</f>
        <v>2.7389756231169541E-4</v>
      </c>
      <c r="Q465" t="str">
        <f t="shared" si="14"/>
        <v>film &amp; video</v>
      </c>
      <c r="R465" t="str">
        <f t="shared" si="15"/>
        <v>animation</v>
      </c>
      <c r="S465" s="11">
        <f>(((J465/60)/60)/24)+DATE(1970,1,1)</f>
        <v>41761.94258101852</v>
      </c>
      <c r="T465" s="11">
        <f>(((I465/60)/60)/24)+DATE(1970,1,1)</f>
        <v>41791.94258101852</v>
      </c>
    </row>
    <row r="466" spans="1:20" ht="43.2" hidden="1" x14ac:dyDescent="0.3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20">
        <f>E466/D466</f>
        <v>9.1244548809124457E-5</v>
      </c>
      <c r="P466" s="6">
        <f>L466/COUNT(L466:L4579)</f>
        <v>1.095890410958904E-3</v>
      </c>
      <c r="Q466" t="str">
        <f t="shared" si="14"/>
        <v>games</v>
      </c>
      <c r="R466" t="str">
        <f t="shared" si="15"/>
        <v>video games</v>
      </c>
      <c r="S466" s="11">
        <f>(((J466/60)/60)/24)+DATE(1970,1,1)</f>
        <v>41974.911087962959</v>
      </c>
      <c r="T466" s="11">
        <f>(((I466/60)/60)/24)+DATE(1970,1,1)</f>
        <v>42014.332638888889</v>
      </c>
    </row>
    <row r="467" spans="1:20" ht="28.8" hidden="1" x14ac:dyDescent="0.3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20">
        <f>E467/D467</f>
        <v>9.8461538461538464E-5</v>
      </c>
      <c r="P467" s="6">
        <f>L467/COUNT(L467:L4580)</f>
        <v>2.7404768429706767E-3</v>
      </c>
      <c r="Q467" t="str">
        <f t="shared" si="14"/>
        <v>theater</v>
      </c>
      <c r="R467" t="str">
        <f t="shared" si="15"/>
        <v>spaces</v>
      </c>
      <c r="S467" s="11">
        <f>(((J467/60)/60)/24)+DATE(1970,1,1)</f>
        <v>42435.942083333335</v>
      </c>
      <c r="T467" s="11">
        <f>(((I467/60)/60)/24)+DATE(1970,1,1)</f>
        <v>42495.900416666671</v>
      </c>
    </row>
    <row r="468" spans="1:20" ht="43.2" hidden="1" x14ac:dyDescent="0.3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20">
        <f>E468/D468</f>
        <v>1E-4</v>
      </c>
      <c r="P468" s="6">
        <f>L468/COUNT(L468:L4581)</f>
        <v>2.7412280701754384E-4</v>
      </c>
      <c r="Q468" t="str">
        <f t="shared" si="14"/>
        <v>film &amp; video</v>
      </c>
      <c r="R468" t="str">
        <f t="shared" si="15"/>
        <v>drama</v>
      </c>
      <c r="S468" s="11">
        <f>(((J468/60)/60)/24)+DATE(1970,1,1)</f>
        <v>41792.687442129631</v>
      </c>
      <c r="T468" s="11">
        <f>(((I468/60)/60)/24)+DATE(1970,1,1)</f>
        <v>41822.687442129631</v>
      </c>
    </row>
    <row r="469" spans="1:20" ht="43.2" hidden="1" x14ac:dyDescent="0.3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20">
        <f>E469/D469</f>
        <v>1E-4</v>
      </c>
      <c r="P469" s="6">
        <f>L469/COUNT(L469:L4582)</f>
        <v>5.4839594187003013E-4</v>
      </c>
      <c r="Q469" t="str">
        <f t="shared" si="14"/>
        <v>film &amp; video</v>
      </c>
      <c r="R469" t="str">
        <f t="shared" si="15"/>
        <v>drama</v>
      </c>
      <c r="S469" s="11">
        <f>(((J469/60)/60)/24)+DATE(1970,1,1)</f>
        <v>42160.927488425921</v>
      </c>
      <c r="T469" s="11">
        <f>(((I469/60)/60)/24)+DATE(1970,1,1)</f>
        <v>42220.927488425921</v>
      </c>
    </row>
    <row r="470" spans="1:20" ht="43.2" hidden="1" x14ac:dyDescent="0.3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20">
        <f>E470/D470</f>
        <v>1E-4</v>
      </c>
      <c r="P470" s="6">
        <f>L470/COUNT(L470:L4583)</f>
        <v>2.7427317608337906E-4</v>
      </c>
      <c r="Q470" t="str">
        <f t="shared" si="14"/>
        <v>food</v>
      </c>
      <c r="R470" t="str">
        <f t="shared" si="15"/>
        <v>food trucks</v>
      </c>
      <c r="S470" s="11">
        <f>(((J470/60)/60)/24)+DATE(1970,1,1)</f>
        <v>42422.536192129628</v>
      </c>
      <c r="T470" s="11">
        <f>(((I470/60)/60)/24)+DATE(1970,1,1)</f>
        <v>42452.494525462964</v>
      </c>
    </row>
    <row r="471" spans="1:20" ht="28.8" hidden="1" x14ac:dyDescent="0.3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20">
        <f>E471/D471</f>
        <v>1.0554089709762533E-4</v>
      </c>
      <c r="P471" s="6">
        <f>L471/COUNT(L471:L4584)</f>
        <v>5.4869684499314131E-4</v>
      </c>
      <c r="Q471" t="str">
        <f t="shared" si="14"/>
        <v>publishing</v>
      </c>
      <c r="R471" t="str">
        <f t="shared" si="15"/>
        <v>translations</v>
      </c>
      <c r="S471" s="11">
        <f>(((J471/60)/60)/24)+DATE(1970,1,1)</f>
        <v>41931.959016203706</v>
      </c>
      <c r="T471" s="11">
        <f>(((I471/60)/60)/24)+DATE(1970,1,1)</f>
        <v>41962.00068287037</v>
      </c>
    </row>
    <row r="472" spans="1:20" ht="28.8" hidden="1" x14ac:dyDescent="0.3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20">
        <f>E472/D472</f>
        <v>1.1111111111111112E-4</v>
      </c>
      <c r="P472" s="6">
        <f>L472/COUNT(L472:L4585)</f>
        <v>2.7442371020856203E-4</v>
      </c>
      <c r="Q472" t="str">
        <f t="shared" si="14"/>
        <v>technology</v>
      </c>
      <c r="R472" t="str">
        <f t="shared" si="15"/>
        <v>web</v>
      </c>
      <c r="S472" s="11">
        <f>(((J472/60)/60)/24)+DATE(1970,1,1)</f>
        <v>42052.93850694444</v>
      </c>
      <c r="T472" s="11">
        <f>(((I472/60)/60)/24)+DATE(1970,1,1)</f>
        <v>42082.896840277783</v>
      </c>
    </row>
    <row r="473" spans="1:20" ht="43.2" hidden="1" x14ac:dyDescent="0.3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20">
        <f>E473/D473</f>
        <v>1.1111111111111112E-4</v>
      </c>
      <c r="P473" s="6">
        <f>L473/COUNT(L473:L4586)</f>
        <v>2.7449903925336259E-4</v>
      </c>
      <c r="Q473" t="str">
        <f t="shared" si="14"/>
        <v>theater</v>
      </c>
      <c r="R473" t="str">
        <f t="shared" si="15"/>
        <v>plays</v>
      </c>
      <c r="S473" s="11">
        <f>(((J473/60)/60)/24)+DATE(1970,1,1)</f>
        <v>41929.266215277778</v>
      </c>
      <c r="T473" s="11">
        <f>(((I473/60)/60)/24)+DATE(1970,1,1)</f>
        <v>41968.823611111111</v>
      </c>
    </row>
    <row r="474" spans="1:20" ht="28.8" hidden="1" x14ac:dyDescent="0.3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20">
        <f>E474/D474</f>
        <v>1.12E-4</v>
      </c>
      <c r="P474" s="6">
        <f>L474/COUNT(L474:L4587)</f>
        <v>1.9220208676551346E-3</v>
      </c>
      <c r="Q474" t="str">
        <f t="shared" si="14"/>
        <v>technology</v>
      </c>
      <c r="R474" t="str">
        <f t="shared" si="15"/>
        <v>web</v>
      </c>
      <c r="S474" s="11">
        <f>(((J474/60)/60)/24)+DATE(1970,1,1)</f>
        <v>42230.578622685185</v>
      </c>
      <c r="T474" s="11">
        <f>(((I474/60)/60)/24)+DATE(1970,1,1)</f>
        <v>42254.578622685185</v>
      </c>
    </row>
    <row r="475" spans="1:20" ht="43.2" hidden="1" x14ac:dyDescent="0.3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20">
        <f>E475/D475</f>
        <v>1.16E-4</v>
      </c>
      <c r="P475" s="6">
        <f>L475/COUNT(L475:L4588)</f>
        <v>1.3732491073880802E-3</v>
      </c>
      <c r="Q475" t="str">
        <f t="shared" si="14"/>
        <v>games</v>
      </c>
      <c r="R475" t="str">
        <f t="shared" si="15"/>
        <v>video games</v>
      </c>
      <c r="S475" s="11">
        <f>(((J475/60)/60)/24)+DATE(1970,1,1)</f>
        <v>42412.934212962966</v>
      </c>
      <c r="T475" s="11">
        <f>(((I475/60)/60)/24)+DATE(1970,1,1)</f>
        <v>42442.892546296294</v>
      </c>
    </row>
    <row r="476" spans="1:20" ht="43.2" hidden="1" x14ac:dyDescent="0.3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20">
        <f>E476/D476</f>
        <v>1.2E-4</v>
      </c>
      <c r="P476" s="6">
        <f>L476/COUNT(L476:L4589)</f>
        <v>5.4945054945054945E-4</v>
      </c>
      <c r="Q476" t="str">
        <f t="shared" si="14"/>
        <v>film &amp; video</v>
      </c>
      <c r="R476" t="str">
        <f t="shared" si="15"/>
        <v>animation</v>
      </c>
      <c r="S476" s="11">
        <f>(((J476/60)/60)/24)+DATE(1970,1,1)</f>
        <v>42275.861157407402</v>
      </c>
      <c r="T476" s="11">
        <f>(((I476/60)/60)/24)+DATE(1970,1,1)</f>
        <v>42335.902824074074</v>
      </c>
    </row>
    <row r="477" spans="1:20" ht="43.2" hidden="1" x14ac:dyDescent="0.3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20">
        <f>E477/D477</f>
        <v>1.2E-4</v>
      </c>
      <c r="P477" s="6">
        <f>L477/COUNT(L477:L4590)</f>
        <v>8.2440230832646333E-4</v>
      </c>
      <c r="Q477" t="str">
        <f t="shared" si="14"/>
        <v>technology</v>
      </c>
      <c r="R477" t="str">
        <f t="shared" si="15"/>
        <v>web</v>
      </c>
      <c r="S477" s="11">
        <f>(((J477/60)/60)/24)+DATE(1970,1,1)</f>
        <v>41960.771354166667</v>
      </c>
      <c r="T477" s="11">
        <f>(((I477/60)/60)/24)+DATE(1970,1,1)</f>
        <v>41990.771354166667</v>
      </c>
    </row>
    <row r="478" spans="1:20" ht="43.2" hidden="1" x14ac:dyDescent="0.3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20">
        <f>E478/D478</f>
        <v>1.2375123751237513E-4</v>
      </c>
      <c r="P478" s="6">
        <f>L478/COUNT(L478:L4591)</f>
        <v>1.0995052226498076E-3</v>
      </c>
      <c r="Q478" t="str">
        <f t="shared" si="14"/>
        <v>technology</v>
      </c>
      <c r="R478" t="str">
        <f t="shared" si="15"/>
        <v>wearables</v>
      </c>
      <c r="S478" s="11">
        <f>(((J478/60)/60)/24)+DATE(1970,1,1)</f>
        <v>41830.947013888886</v>
      </c>
      <c r="T478" s="11">
        <f>(((I478/60)/60)/24)+DATE(1970,1,1)</f>
        <v>41860.947013888886</v>
      </c>
    </row>
    <row r="479" spans="1:20" hidden="1" x14ac:dyDescent="0.3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20">
        <f>E479/D479</f>
        <v>1.3333333333333334E-4</v>
      </c>
      <c r="P479" s="6">
        <f>L479/COUNT(L479:L4592)</f>
        <v>2.7495188342040145E-4</v>
      </c>
      <c r="Q479" t="str">
        <f t="shared" si="14"/>
        <v>technology</v>
      </c>
      <c r="R479" t="str">
        <f t="shared" si="15"/>
        <v>web</v>
      </c>
      <c r="S479" s="11">
        <f>(((J479/60)/60)/24)+DATE(1970,1,1)</f>
        <v>42178.614571759259</v>
      </c>
      <c r="T479" s="11">
        <f>(((I479/60)/60)/24)+DATE(1970,1,1)</f>
        <v>42193.614571759259</v>
      </c>
    </row>
    <row r="480" spans="1:20" ht="43.2" hidden="1" x14ac:dyDescent="0.3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20">
        <f>E480/D480</f>
        <v>1.3333333333333334E-4</v>
      </c>
      <c r="P480" s="6">
        <f>L480/COUNT(L480:L4593)</f>
        <v>2.7502750275027501E-4</v>
      </c>
      <c r="Q480" t="str">
        <f t="shared" si="14"/>
        <v>photography</v>
      </c>
      <c r="R480" t="str">
        <f t="shared" si="15"/>
        <v>places</v>
      </c>
      <c r="S480" s="11">
        <f>(((J480/60)/60)/24)+DATE(1970,1,1)</f>
        <v>41956.950983796298</v>
      </c>
      <c r="T480" s="11">
        <f>(((I480/60)/60)/24)+DATE(1970,1,1)</f>
        <v>41986.950983796298</v>
      </c>
    </row>
    <row r="481" spans="1:20" ht="43.2" hidden="1" x14ac:dyDescent="0.3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20">
        <f>E481/D481</f>
        <v>1.3333333333333334E-4</v>
      </c>
      <c r="P481" s="6">
        <f>L481/COUNT(L481:L4594)</f>
        <v>2.7510316368638239E-4</v>
      </c>
      <c r="Q481" t="str">
        <f t="shared" si="14"/>
        <v>food</v>
      </c>
      <c r="R481" t="str">
        <f t="shared" si="15"/>
        <v>food trucks</v>
      </c>
      <c r="S481" s="11">
        <f>(((J481/60)/60)/24)+DATE(1970,1,1)</f>
        <v>41974.704745370371</v>
      </c>
      <c r="T481" s="11">
        <f>(((I481/60)/60)/24)+DATE(1970,1,1)</f>
        <v>42004.704745370371</v>
      </c>
    </row>
    <row r="482" spans="1:20" ht="28.8" hidden="1" x14ac:dyDescent="0.3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20">
        <f>E482/D482</f>
        <v>1.3333333333333334E-4</v>
      </c>
      <c r="P482" s="6">
        <f>L482/COUNT(L482:L4595)</f>
        <v>2.7517886626307099E-4</v>
      </c>
      <c r="Q482" t="str">
        <f t="shared" si="14"/>
        <v>theater</v>
      </c>
      <c r="R482" t="str">
        <f t="shared" si="15"/>
        <v>plays</v>
      </c>
      <c r="S482" s="11">
        <f>(((J482/60)/60)/24)+DATE(1970,1,1)</f>
        <v>42611.261064814811</v>
      </c>
      <c r="T482" s="11">
        <f>(((I482/60)/60)/24)+DATE(1970,1,1)</f>
        <v>42625.707638888889</v>
      </c>
    </row>
    <row r="483" spans="1:20" ht="28.8" hidden="1" x14ac:dyDescent="0.3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20">
        <f>E483/D483</f>
        <v>1.3636363636363637E-4</v>
      </c>
      <c r="P483" s="6">
        <f>L483/COUNT(L483:L4596)</f>
        <v>8.2576383154417832E-4</v>
      </c>
      <c r="Q483" t="str">
        <f t="shared" si="14"/>
        <v>photography</v>
      </c>
      <c r="R483" t="str">
        <f t="shared" si="15"/>
        <v>places</v>
      </c>
      <c r="S483" s="11">
        <f>(((J483/60)/60)/24)+DATE(1970,1,1)</f>
        <v>42033.845543981486</v>
      </c>
      <c r="T483" s="11">
        <f>(((I483/60)/60)/24)+DATE(1970,1,1)</f>
        <v>42063.845543981486</v>
      </c>
    </row>
    <row r="484" spans="1:20" ht="43.2" hidden="1" x14ac:dyDescent="0.3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20">
        <f>E484/D484</f>
        <v>1.3750000000000001E-4</v>
      </c>
      <c r="P484" s="6">
        <f>L484/COUNT(L484:L4597)</f>
        <v>5.506607929515419E-4</v>
      </c>
      <c r="Q484" t="str">
        <f t="shared" si="14"/>
        <v>technology</v>
      </c>
      <c r="R484" t="str">
        <f t="shared" si="15"/>
        <v>makerspaces</v>
      </c>
      <c r="S484" s="11">
        <f>(((J484/60)/60)/24)+DATE(1970,1,1)</f>
        <v>42241.798206018517</v>
      </c>
      <c r="T484" s="11">
        <f>(((I484/60)/60)/24)+DATE(1970,1,1)</f>
        <v>42271.798206018517</v>
      </c>
    </row>
    <row r="485" spans="1:20" ht="43.2" hidden="1" x14ac:dyDescent="0.3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20">
        <f>E485/D485</f>
        <v>1.4285714285714287E-4</v>
      </c>
      <c r="P485" s="6">
        <f>L485/COUNT(L485:L4598)</f>
        <v>2.754062241806665E-4</v>
      </c>
      <c r="Q485" t="str">
        <f t="shared" si="14"/>
        <v>film &amp; video</v>
      </c>
      <c r="R485" t="str">
        <f t="shared" si="15"/>
        <v>science fiction</v>
      </c>
      <c r="S485" s="11">
        <f>(((J485/60)/60)/24)+DATE(1970,1,1)</f>
        <v>42616.049849537041</v>
      </c>
      <c r="T485" s="11">
        <f>(((I485/60)/60)/24)+DATE(1970,1,1)</f>
        <v>42646.049849537041</v>
      </c>
    </row>
    <row r="486" spans="1:20" ht="28.8" hidden="1" x14ac:dyDescent="0.3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20">
        <f>E486/D486</f>
        <v>1.4285714285714287E-4</v>
      </c>
      <c r="P486" s="6">
        <f>L486/COUNT(L486:L4599)</f>
        <v>5.5096418732782364E-4</v>
      </c>
      <c r="Q486" t="str">
        <f t="shared" si="14"/>
        <v>food</v>
      </c>
      <c r="R486" t="str">
        <f t="shared" si="15"/>
        <v>food trucks</v>
      </c>
      <c r="S486" s="11">
        <f>(((J486/60)/60)/24)+DATE(1970,1,1)</f>
        <v>42041.218715277777</v>
      </c>
      <c r="T486" s="11">
        <f>(((I486/60)/60)/24)+DATE(1970,1,1)</f>
        <v>42071.218715277777</v>
      </c>
    </row>
    <row r="487" spans="1:20" ht="43.2" hidden="1" x14ac:dyDescent="0.3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20">
        <f>E487/D487</f>
        <v>1.4285714285714287E-4</v>
      </c>
      <c r="P487" s="6">
        <f>L487/COUNT(L487:L4600)</f>
        <v>2.7555800496004411E-4</v>
      </c>
      <c r="Q487" t="str">
        <f t="shared" si="14"/>
        <v>theater</v>
      </c>
      <c r="R487" t="str">
        <f t="shared" si="15"/>
        <v>plays</v>
      </c>
      <c r="S487" s="11">
        <f>(((J487/60)/60)/24)+DATE(1970,1,1)</f>
        <v>42174.780821759254</v>
      </c>
      <c r="T487" s="11">
        <f>(((I487/60)/60)/24)+DATE(1970,1,1)</f>
        <v>42204.780821759254</v>
      </c>
    </row>
    <row r="488" spans="1:20" ht="28.8" hidden="1" x14ac:dyDescent="0.3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20">
        <f>E488/D488</f>
        <v>1.4999999999999999E-4</v>
      </c>
      <c r="P488" s="6">
        <f>L488/COUNT(L488:L4601)</f>
        <v>8.2690187431091512E-4</v>
      </c>
      <c r="Q488" t="str">
        <f t="shared" si="14"/>
        <v>publishing</v>
      </c>
      <c r="R488" t="str">
        <f t="shared" si="15"/>
        <v>translations</v>
      </c>
      <c r="S488" s="11">
        <f>(((J488/60)/60)/24)+DATE(1970,1,1)</f>
        <v>42529.730717592596</v>
      </c>
      <c r="T488" s="11">
        <f>(((I488/60)/60)/24)+DATE(1970,1,1)</f>
        <v>42559.730717592596</v>
      </c>
    </row>
    <row r="489" spans="1:20" ht="28.8" hidden="1" x14ac:dyDescent="0.3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20">
        <f>E489/D489</f>
        <v>1.5873015873015873E-4</v>
      </c>
      <c r="P489" s="6">
        <f>L489/COUNT(L489:L4602)</f>
        <v>2.7570995312930797E-4</v>
      </c>
      <c r="Q489" t="str">
        <f t="shared" si="14"/>
        <v>film &amp; video</v>
      </c>
      <c r="R489" t="str">
        <f t="shared" si="15"/>
        <v>drama</v>
      </c>
      <c r="S489" s="11">
        <f>(((J489/60)/60)/24)+DATE(1970,1,1)</f>
        <v>42416.881018518514</v>
      </c>
      <c r="T489" s="11">
        <f>(((I489/60)/60)/24)+DATE(1970,1,1)</f>
        <v>42476.839351851857</v>
      </c>
    </row>
    <row r="490" spans="1:20" ht="43.2" hidden="1" x14ac:dyDescent="0.3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20">
        <f>E490/D490</f>
        <v>1.6249999999999999E-4</v>
      </c>
      <c r="P490" s="6">
        <f>L490/COUNT(L490:L4603)</f>
        <v>5.5157198014340876E-4</v>
      </c>
      <c r="Q490" t="str">
        <f t="shared" si="14"/>
        <v>games</v>
      </c>
      <c r="R490" t="str">
        <f t="shared" si="15"/>
        <v>mobile games</v>
      </c>
      <c r="S490" s="11">
        <f>(((J490/60)/60)/24)+DATE(1970,1,1)</f>
        <v>42529.969131944439</v>
      </c>
      <c r="T490" s="11">
        <f>(((I490/60)/60)/24)+DATE(1970,1,1)</f>
        <v>42549.969131944439</v>
      </c>
    </row>
    <row r="491" spans="1:20" ht="43.2" hidden="1" x14ac:dyDescent="0.3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20">
        <f>E491/D491</f>
        <v>1.6666666666666666E-4</v>
      </c>
      <c r="P491" s="6">
        <f>L491/COUNT(L491:L4604)</f>
        <v>2.7586206896551725E-4</v>
      </c>
      <c r="Q491" t="str">
        <f t="shared" si="14"/>
        <v>film &amp; video</v>
      </c>
      <c r="R491" t="str">
        <f t="shared" si="15"/>
        <v>animation</v>
      </c>
      <c r="S491" s="11">
        <f>(((J491/60)/60)/24)+DATE(1970,1,1)</f>
        <v>41331.555127314816</v>
      </c>
      <c r="T491" s="11">
        <f>(((I491/60)/60)/24)+DATE(1970,1,1)</f>
        <v>41356.513460648144</v>
      </c>
    </row>
    <row r="492" spans="1:20" ht="43.2" hidden="1" x14ac:dyDescent="0.3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20">
        <f>E492/D492</f>
        <v>1.6666666666666666E-4</v>
      </c>
      <c r="P492" s="6">
        <f>L492/COUNT(L492:L4605)</f>
        <v>2.7593818984547461E-4</v>
      </c>
      <c r="Q492" t="str">
        <f t="shared" si="14"/>
        <v>publishing</v>
      </c>
      <c r="R492" t="str">
        <f t="shared" si="15"/>
        <v>translations</v>
      </c>
      <c r="S492" s="11">
        <f>(((J492/60)/60)/24)+DATE(1970,1,1)</f>
        <v>42479.318518518514</v>
      </c>
      <c r="T492" s="11">
        <f>(((I492/60)/60)/24)+DATE(1970,1,1)</f>
        <v>42524.318518518514</v>
      </c>
    </row>
    <row r="493" spans="1:20" ht="28.8" hidden="1" x14ac:dyDescent="0.3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20">
        <f>E493/D493</f>
        <v>1.6666666666666666E-4</v>
      </c>
      <c r="P493" s="6">
        <f>L493/COUNT(L493:L4606)</f>
        <v>2.7601435274634281E-4</v>
      </c>
      <c r="Q493" t="str">
        <f t="shared" si="14"/>
        <v>food</v>
      </c>
      <c r="R493" t="str">
        <f t="shared" si="15"/>
        <v>food trucks</v>
      </c>
      <c r="S493" s="11">
        <f>(((J493/60)/60)/24)+DATE(1970,1,1)</f>
        <v>42026.687453703707</v>
      </c>
      <c r="T493" s="11">
        <f>(((I493/60)/60)/24)+DATE(1970,1,1)</f>
        <v>42056.687453703707</v>
      </c>
    </row>
    <row r="494" spans="1:20" ht="28.8" hidden="1" x14ac:dyDescent="0.3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20">
        <f>E494/D494</f>
        <v>1.6666666666666666E-4</v>
      </c>
      <c r="P494" s="6">
        <f>L494/COUNT(L494:L4607)</f>
        <v>2.7609055770292659E-4</v>
      </c>
      <c r="Q494" t="str">
        <f t="shared" si="14"/>
        <v>theater</v>
      </c>
      <c r="R494" t="str">
        <f t="shared" si="15"/>
        <v>plays</v>
      </c>
      <c r="S494" s="11">
        <f>(((J494/60)/60)/24)+DATE(1970,1,1)</f>
        <v>42210.439768518518</v>
      </c>
      <c r="T494" s="11">
        <f>(((I494/60)/60)/24)+DATE(1970,1,1)</f>
        <v>42240.439768518518</v>
      </c>
    </row>
    <row r="495" spans="1:20" ht="43.2" hidden="1" x14ac:dyDescent="0.3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20">
        <f>E495/D495</f>
        <v>1.6666666666666666E-4</v>
      </c>
      <c r="P495" s="6">
        <f>L495/COUNT(L495:L4608)</f>
        <v>8.2850041425020708E-4</v>
      </c>
      <c r="Q495" t="str">
        <f t="shared" si="14"/>
        <v>theater</v>
      </c>
      <c r="R495" t="str">
        <f t="shared" si="15"/>
        <v>spaces</v>
      </c>
      <c r="S495" s="11">
        <f>(((J495/60)/60)/24)+DATE(1970,1,1)</f>
        <v>42460.374305555553</v>
      </c>
      <c r="T495" s="11">
        <f>(((I495/60)/60)/24)+DATE(1970,1,1)</f>
        <v>42510.374305555553</v>
      </c>
    </row>
    <row r="496" spans="1:20" ht="43.2" hidden="1" x14ac:dyDescent="0.3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20">
        <f>E496/D496</f>
        <v>1.6666666666666666E-4</v>
      </c>
      <c r="P496" s="6">
        <f>L496/COUNT(L496:L4609)</f>
        <v>5.5248618784530391E-4</v>
      </c>
      <c r="Q496" t="str">
        <f t="shared" si="14"/>
        <v>theater</v>
      </c>
      <c r="R496" t="str">
        <f t="shared" si="15"/>
        <v>spaces</v>
      </c>
      <c r="S496" s="11">
        <f>(((J496/60)/60)/24)+DATE(1970,1,1)</f>
        <v>42658.690532407403</v>
      </c>
      <c r="T496" s="11">
        <f>(((I496/60)/60)/24)+DATE(1970,1,1)</f>
        <v>42673.073611111111</v>
      </c>
    </row>
    <row r="497" spans="1:20" ht="28.8" hidden="1" x14ac:dyDescent="0.3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20">
        <f>E497/D497</f>
        <v>1.7142857142857143E-4</v>
      </c>
      <c r="P497" s="6">
        <f>L497/COUNT(L497:L4610)</f>
        <v>8.2895827576678644E-4</v>
      </c>
      <c r="Q497" t="str">
        <f t="shared" si="14"/>
        <v>technology</v>
      </c>
      <c r="R497" t="str">
        <f t="shared" si="15"/>
        <v>wearables</v>
      </c>
      <c r="S497" s="11">
        <f>(((J497/60)/60)/24)+DATE(1970,1,1)</f>
        <v>42615.753310185188</v>
      </c>
      <c r="T497" s="11">
        <f>(((I497/60)/60)/24)+DATE(1970,1,1)</f>
        <v>42645.753310185188</v>
      </c>
    </row>
    <row r="498" spans="1:20" ht="43.2" hidden="1" x14ac:dyDescent="0.3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20">
        <f>E498/D498</f>
        <v>1.7647058823529413E-4</v>
      </c>
      <c r="P498" s="6">
        <f>L498/COUNT(L498:L4611)</f>
        <v>1.1055831951354339E-3</v>
      </c>
      <c r="Q498" t="str">
        <f t="shared" si="14"/>
        <v>games</v>
      </c>
      <c r="R498" t="str">
        <f t="shared" si="15"/>
        <v>video games</v>
      </c>
      <c r="S498" s="11">
        <f>(((J498/60)/60)/24)+DATE(1970,1,1)</f>
        <v>42002.926990740743</v>
      </c>
      <c r="T498" s="11">
        <f>(((I498/60)/60)/24)+DATE(1970,1,1)</f>
        <v>42032.926990740743</v>
      </c>
    </row>
    <row r="499" spans="1:20" ht="43.2" hidden="1" x14ac:dyDescent="0.3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20">
        <f>E499/D499</f>
        <v>1.8181818181818181E-4</v>
      </c>
      <c r="P499" s="6">
        <f>L499/COUNT(L499:L4612)</f>
        <v>2.7647221454243849E-4</v>
      </c>
      <c r="Q499" t="str">
        <f t="shared" si="14"/>
        <v>theater</v>
      </c>
      <c r="R499" t="str">
        <f t="shared" si="15"/>
        <v>plays</v>
      </c>
      <c r="S499" s="11">
        <f>(((J499/60)/60)/24)+DATE(1970,1,1)</f>
        <v>42039.194988425923</v>
      </c>
      <c r="T499" s="11">
        <f>(((I499/60)/60)/24)+DATE(1970,1,1)</f>
        <v>42099.153321759266</v>
      </c>
    </row>
    <row r="500" spans="1:20" ht="43.2" hidden="1" x14ac:dyDescent="0.3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20">
        <f>E500/D500</f>
        <v>1.8799999999999999E-4</v>
      </c>
      <c r="P500" s="6">
        <f>L500/COUNT(L500:L4613)</f>
        <v>1.9358407079646017E-3</v>
      </c>
      <c r="Q500" t="str">
        <f t="shared" si="14"/>
        <v>theater</v>
      </c>
      <c r="R500" t="str">
        <f t="shared" si="15"/>
        <v>spaces</v>
      </c>
      <c r="S500" s="11">
        <f>(((J500/60)/60)/24)+DATE(1970,1,1)</f>
        <v>41940.028287037036</v>
      </c>
      <c r="T500" s="11">
        <f>(((I500/60)/60)/24)+DATE(1970,1,1)</f>
        <v>42000.0699537037</v>
      </c>
    </row>
    <row r="501" spans="1:20" ht="43.2" hidden="1" x14ac:dyDescent="0.3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8272</v>
      </c>
      <c r="O501" s="20">
        <f>E501/D501</f>
        <v>2.0000000000000001E-4</v>
      </c>
      <c r="P501" s="6">
        <f>L501/COUNT(L501:L4614)</f>
        <v>2.7662517289073305E-4</v>
      </c>
      <c r="Q501" t="str">
        <f t="shared" si="14"/>
        <v>technology</v>
      </c>
      <c r="R501" t="str">
        <f t="shared" si="15"/>
        <v>web</v>
      </c>
      <c r="S501" s="11">
        <f>(((J501/60)/60)/24)+DATE(1970,1,1)</f>
        <v>42384.306840277779</v>
      </c>
      <c r="T501" s="11">
        <f>(((I501/60)/60)/24)+DATE(1970,1,1)</f>
        <v>42443.958333333328</v>
      </c>
    </row>
    <row r="502" spans="1:20" ht="28.8" hidden="1" x14ac:dyDescent="0.3">
      <c r="A502">
        <v>634</v>
      </c>
      <c r="B502" s="3" t="s">
        <v>635</v>
      </c>
      <c r="C502" s="3" t="s">
        <v>4744</v>
      </c>
      <c r="D502">
        <v>5000</v>
      </c>
      <c r="E502">
        <v>1</v>
      </c>
      <c r="F502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8272</v>
      </c>
      <c r="O502" s="20">
        <f>E502/D502</f>
        <v>2.0000000000000001E-4</v>
      </c>
      <c r="P502" s="6">
        <f>L502/COUNT(L502:L4615)</f>
        <v>2.7670171555063639E-4</v>
      </c>
      <c r="Q502" t="str">
        <f t="shared" si="14"/>
        <v>technology</v>
      </c>
      <c r="R502" t="str">
        <f t="shared" si="15"/>
        <v>web</v>
      </c>
      <c r="S502" s="11">
        <f>(((J502/60)/60)/24)+DATE(1970,1,1)</f>
        <v>42031.928576388891</v>
      </c>
      <c r="T502" s="11">
        <f>(((I502/60)/60)/24)+DATE(1970,1,1)</f>
        <v>42061.928576388891</v>
      </c>
    </row>
    <row r="503" spans="1:20" ht="43.2" hidden="1" x14ac:dyDescent="0.3">
      <c r="A503">
        <v>566</v>
      </c>
      <c r="B503" s="3" t="s">
        <v>567</v>
      </c>
      <c r="C503" s="3" t="s">
        <v>4676</v>
      </c>
      <c r="D503">
        <v>5000</v>
      </c>
      <c r="E503">
        <v>1</v>
      </c>
      <c r="F503" t="s">
        <v>8221</v>
      </c>
      <c r="G503" t="s">
        <v>8224</v>
      </c>
      <c r="H503" t="s">
        <v>8246</v>
      </c>
      <c r="I503">
        <v>1468513533</v>
      </c>
      <c r="J503">
        <v>1465921533</v>
      </c>
      <c r="K503" t="b">
        <v>0</v>
      </c>
      <c r="L503">
        <v>1</v>
      </c>
      <c r="M503" t="b">
        <v>0</v>
      </c>
      <c r="N503" t="s">
        <v>8272</v>
      </c>
      <c r="O503" s="20">
        <f>E503/D503</f>
        <v>2.0000000000000001E-4</v>
      </c>
      <c r="P503" s="6">
        <f>L503/COUNT(L503:L4616)</f>
        <v>2.7677830058123442E-4</v>
      </c>
      <c r="Q503" t="str">
        <f t="shared" si="14"/>
        <v>technology</v>
      </c>
      <c r="R503" t="str">
        <f t="shared" si="15"/>
        <v>web</v>
      </c>
      <c r="S503" s="11">
        <f>(((J503/60)/60)/24)+DATE(1970,1,1)</f>
        <v>42535.68440972222</v>
      </c>
      <c r="T503" s="11">
        <f>(((I503/60)/60)/24)+DATE(1970,1,1)</f>
        <v>42565.68440972222</v>
      </c>
    </row>
    <row r="504" spans="1:20" ht="43.2" hidden="1" x14ac:dyDescent="0.3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20">
        <f>E504/D504</f>
        <v>2.0000000000000001E-4</v>
      </c>
      <c r="P504" s="6">
        <f>L504/COUNT(L504:L4617)</f>
        <v>2.768549280177187E-4</v>
      </c>
      <c r="Q504" t="str">
        <f t="shared" si="14"/>
        <v>games</v>
      </c>
      <c r="R504" t="str">
        <f t="shared" si="15"/>
        <v>video games</v>
      </c>
      <c r="S504" s="11">
        <f>(((J504/60)/60)/24)+DATE(1970,1,1)</f>
        <v>42397.679513888885</v>
      </c>
      <c r="T504" s="11">
        <f>(((I504/60)/60)/24)+DATE(1970,1,1)</f>
        <v>42411.679513888885</v>
      </c>
    </row>
    <row r="505" spans="1:20" hidden="1" x14ac:dyDescent="0.3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20">
        <f>E505/D505</f>
        <v>2.0000000000000001E-4</v>
      </c>
      <c r="P505" s="6">
        <f>L505/COUNT(L505:L4618)</f>
        <v>1.3846579894765993E-3</v>
      </c>
      <c r="Q505" t="str">
        <f t="shared" si="14"/>
        <v>food</v>
      </c>
      <c r="R505" t="str">
        <f t="shared" si="15"/>
        <v>food trucks</v>
      </c>
      <c r="S505" s="11">
        <f>(((J505/60)/60)/24)+DATE(1970,1,1)</f>
        <v>42027.856990740736</v>
      </c>
      <c r="T505" s="11">
        <f>(((I505/60)/60)/24)+DATE(1970,1,1)</f>
        <v>42087.815324074079</v>
      </c>
    </row>
    <row r="506" spans="1:20" ht="43.2" hidden="1" x14ac:dyDescent="0.3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20">
        <f>E506/D506</f>
        <v>2.0000000000000001E-4</v>
      </c>
      <c r="P506" s="6">
        <f>L506/COUNT(L506:L4619)</f>
        <v>2.770083102493075E-4</v>
      </c>
      <c r="Q506" t="str">
        <f t="shared" si="14"/>
        <v>food</v>
      </c>
      <c r="R506" t="str">
        <f t="shared" si="15"/>
        <v>food trucks</v>
      </c>
      <c r="S506" s="11">
        <f>(((J506/60)/60)/24)+DATE(1970,1,1)</f>
        <v>42061.69594907407</v>
      </c>
      <c r="T506" s="11">
        <f>(((I506/60)/60)/24)+DATE(1970,1,1)</f>
        <v>42121.654282407413</v>
      </c>
    </row>
    <row r="507" spans="1:20" ht="43.2" hidden="1" x14ac:dyDescent="0.3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20">
        <f>E507/D507</f>
        <v>2.0000000000000001E-4</v>
      </c>
      <c r="P507" s="6">
        <f>L507/COUNT(L507:L4620)</f>
        <v>5.5417013022998065E-4</v>
      </c>
      <c r="Q507" t="str">
        <f t="shared" si="14"/>
        <v>theater</v>
      </c>
      <c r="R507" t="str">
        <f t="shared" si="15"/>
        <v>plays</v>
      </c>
      <c r="S507" s="11">
        <f>(((J507/60)/60)/24)+DATE(1970,1,1)</f>
        <v>41828.922905092593</v>
      </c>
      <c r="T507" s="11">
        <f>(((I507/60)/60)/24)+DATE(1970,1,1)</f>
        <v>41888.922905092593</v>
      </c>
    </row>
    <row r="508" spans="1:20" ht="43.2" hidden="1" x14ac:dyDescent="0.3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20">
        <f>E508/D508</f>
        <v>2.0000000000000001E-4</v>
      </c>
      <c r="P508" s="6">
        <f>L508/COUNT(L508:L4621)</f>
        <v>2.7716186252771619E-4</v>
      </c>
      <c r="Q508" t="str">
        <f t="shared" si="14"/>
        <v>theater</v>
      </c>
      <c r="R508" t="str">
        <f t="shared" si="15"/>
        <v>plays</v>
      </c>
      <c r="S508" s="11">
        <f>(((J508/60)/60)/24)+DATE(1970,1,1)</f>
        <v>42041.743090277778</v>
      </c>
      <c r="T508" s="11">
        <f>(((I508/60)/60)/24)+DATE(1970,1,1)</f>
        <v>42071.701423611114</v>
      </c>
    </row>
    <row r="509" spans="1:20" ht="43.2" hidden="1" x14ac:dyDescent="0.3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20">
        <f>E509/D509</f>
        <v>2.0000000000000001E-4</v>
      </c>
      <c r="P509" s="6">
        <f>L509/COUNT(L509:L4622)</f>
        <v>2.772387025228722E-4</v>
      </c>
      <c r="Q509" t="str">
        <f t="shared" si="14"/>
        <v>theater</v>
      </c>
      <c r="R509" t="str">
        <f t="shared" si="15"/>
        <v>plays</v>
      </c>
      <c r="S509" s="11">
        <f>(((J509/60)/60)/24)+DATE(1970,1,1)</f>
        <v>41842.201261574075</v>
      </c>
      <c r="T509" s="11">
        <f>(((I509/60)/60)/24)+DATE(1970,1,1)</f>
        <v>41872.201261574075</v>
      </c>
    </row>
    <row r="510" spans="1:20" ht="43.2" hidden="1" x14ac:dyDescent="0.3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20">
        <f>E510/D510</f>
        <v>2.0833333333333335E-4</v>
      </c>
      <c r="P510" s="6">
        <f>L510/COUNT(L510:L4623)</f>
        <v>2.7731558513588466E-4</v>
      </c>
      <c r="Q510" t="str">
        <f t="shared" si="14"/>
        <v>technology</v>
      </c>
      <c r="R510" t="str">
        <f t="shared" si="15"/>
        <v>web</v>
      </c>
      <c r="S510" s="11">
        <f>(((J510/60)/60)/24)+DATE(1970,1,1)</f>
        <v>42321.283101851848</v>
      </c>
      <c r="T510" s="11">
        <f>(((I510/60)/60)/24)+DATE(1970,1,1)</f>
        <v>42351.283101851848</v>
      </c>
    </row>
    <row r="511" spans="1:20" ht="43.2" hidden="1" x14ac:dyDescent="0.3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20">
        <f>E511/D511</f>
        <v>2.2222222222222223E-4</v>
      </c>
      <c r="P511" s="6">
        <f>L511/COUNT(L511:L4624)</f>
        <v>2.7739251040221914E-4</v>
      </c>
      <c r="Q511" t="str">
        <f t="shared" si="14"/>
        <v>music</v>
      </c>
      <c r="R511" t="str">
        <f t="shared" si="15"/>
        <v>faith</v>
      </c>
      <c r="S511" s="11">
        <f>(((J511/60)/60)/24)+DATE(1970,1,1)</f>
        <v>42102.036527777775</v>
      </c>
      <c r="T511" s="11">
        <f>(((I511/60)/60)/24)+DATE(1970,1,1)</f>
        <v>42132.036527777775</v>
      </c>
    </row>
    <row r="512" spans="1:20" ht="43.2" hidden="1" x14ac:dyDescent="0.3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20">
        <f>E512/D512</f>
        <v>2.3035714285714285E-4</v>
      </c>
      <c r="P512" s="6">
        <f>L512/COUNT(L512:L4625)</f>
        <v>1.9422863485016649E-3</v>
      </c>
      <c r="Q512" t="str">
        <f t="shared" si="14"/>
        <v>theater</v>
      </c>
      <c r="R512" t="str">
        <f t="shared" si="15"/>
        <v>spaces</v>
      </c>
      <c r="S512" s="11">
        <f>(((J512/60)/60)/24)+DATE(1970,1,1)</f>
        <v>42111.684027777781</v>
      </c>
      <c r="T512" s="11">
        <f>(((I512/60)/60)/24)+DATE(1970,1,1)</f>
        <v>42169.804861111115</v>
      </c>
    </row>
    <row r="513" spans="1:20" ht="43.2" hidden="1" x14ac:dyDescent="0.3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20">
        <f>E513/D513</f>
        <v>2.3529411764705883E-4</v>
      </c>
      <c r="P513" s="6">
        <f>L513/COUNT(L513:L4626)</f>
        <v>2.7754648903691371E-4</v>
      </c>
      <c r="Q513" t="str">
        <f t="shared" si="14"/>
        <v>technology</v>
      </c>
      <c r="R513" t="str">
        <f t="shared" si="15"/>
        <v>gadgets</v>
      </c>
      <c r="S513" s="11">
        <f>(((J513/60)/60)/24)+DATE(1970,1,1)</f>
        <v>41830.033958333333</v>
      </c>
      <c r="T513" s="11">
        <f>(((I513/60)/60)/24)+DATE(1970,1,1)</f>
        <v>41860.033958333333</v>
      </c>
    </row>
    <row r="514" spans="1:20" ht="43.2" hidden="1" x14ac:dyDescent="0.3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20">
        <f>E514/D514</f>
        <v>2.4000000000000001E-4</v>
      </c>
      <c r="P514" s="6">
        <f>L514/COUNT(L514:L4627)</f>
        <v>2.7762354247640202E-4</v>
      </c>
      <c r="Q514" t="str">
        <f t="shared" ref="Q514:Q577" si="16">LEFT(N514,FIND("/",N514)-1)</f>
        <v>food</v>
      </c>
      <c r="R514" t="str">
        <f t="shared" ref="R514:R577" si="17">RIGHT(N514,LEN(N514)-FIND("/",N514))</f>
        <v>food trucks</v>
      </c>
      <c r="S514" s="11">
        <f>(((J514/60)/60)/24)+DATE(1970,1,1)</f>
        <v>42184.185844907406</v>
      </c>
      <c r="T514" s="11">
        <f>(((I514/60)/60)/24)+DATE(1970,1,1)</f>
        <v>42219.185844907406</v>
      </c>
    </row>
    <row r="515" spans="1:20" ht="43.2" hidden="1" x14ac:dyDescent="0.3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20">
        <f>E515/D515</f>
        <v>2.5000000000000001E-4</v>
      </c>
      <c r="P515" s="6">
        <f>L515/COUNT(L515:L4628)</f>
        <v>2.7770063871146905E-4</v>
      </c>
      <c r="Q515" t="str">
        <f t="shared" si="16"/>
        <v>food</v>
      </c>
      <c r="R515" t="str">
        <f t="shared" si="17"/>
        <v>food trucks</v>
      </c>
      <c r="S515" s="11">
        <f>(((J515/60)/60)/24)+DATE(1970,1,1)</f>
        <v>42019.737766203703</v>
      </c>
      <c r="T515" s="11">
        <f>(((I515/60)/60)/24)+DATE(1970,1,1)</f>
        <v>42077.625</v>
      </c>
    </row>
    <row r="516" spans="1:20" ht="28.8" hidden="1" x14ac:dyDescent="0.3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20">
        <f>E516/D516</f>
        <v>2.5000000000000001E-4</v>
      </c>
      <c r="P516" s="6">
        <f>L516/COUNT(L516:L4629)</f>
        <v>2.7777777777777778E-4</v>
      </c>
      <c r="Q516" t="str">
        <f t="shared" si="16"/>
        <v>theater</v>
      </c>
      <c r="R516" t="str">
        <f t="shared" si="17"/>
        <v>spaces</v>
      </c>
      <c r="S516" s="11">
        <f>(((J516/60)/60)/24)+DATE(1970,1,1)</f>
        <v>42207.795787037037</v>
      </c>
      <c r="T516" s="11">
        <f>(((I516/60)/60)/24)+DATE(1970,1,1)</f>
        <v>42267.795787037037</v>
      </c>
    </row>
    <row r="517" spans="1:20" ht="43.2" hidden="1" x14ac:dyDescent="0.3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20">
        <f>E517/D517</f>
        <v>2.5000000000000001E-4</v>
      </c>
      <c r="P517" s="6">
        <f>L517/COUNT(L517:L4630)</f>
        <v>2.7785495971103082E-4</v>
      </c>
      <c r="Q517" t="str">
        <f t="shared" si="16"/>
        <v>theater</v>
      </c>
      <c r="R517" t="str">
        <f t="shared" si="17"/>
        <v>plays</v>
      </c>
      <c r="S517" s="11">
        <f>(((J517/60)/60)/24)+DATE(1970,1,1)</f>
        <v>42513.976319444439</v>
      </c>
      <c r="T517" s="11">
        <f>(((I517/60)/60)/24)+DATE(1970,1,1)</f>
        <v>42559.976319444439</v>
      </c>
    </row>
    <row r="518" spans="1:20" ht="28.8" hidden="1" x14ac:dyDescent="0.3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20">
        <f>E518/D518</f>
        <v>2.5999999999999998E-4</v>
      </c>
      <c r="P518" s="6">
        <f>L518/COUNT(L518:L4631)</f>
        <v>5.5586436909394106E-4</v>
      </c>
      <c r="Q518" t="str">
        <f t="shared" si="16"/>
        <v>theater</v>
      </c>
      <c r="R518" t="str">
        <f t="shared" si="17"/>
        <v>plays</v>
      </c>
      <c r="S518" s="11">
        <f>(((J518/60)/60)/24)+DATE(1970,1,1)</f>
        <v>41848.84002314815</v>
      </c>
      <c r="T518" s="11">
        <f>(((I518/60)/60)/24)+DATE(1970,1,1)</f>
        <v>41883.84002314815</v>
      </c>
    </row>
    <row r="519" spans="1:20" ht="43.2" hidden="1" x14ac:dyDescent="0.3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20">
        <f>E519/D519</f>
        <v>2.631578947368421E-4</v>
      </c>
      <c r="P519" s="6">
        <f>L519/COUNT(L519:L4632)</f>
        <v>2.7800945232137893E-4</v>
      </c>
      <c r="Q519" t="str">
        <f t="shared" si="16"/>
        <v>publishing</v>
      </c>
      <c r="R519" t="str">
        <f t="shared" si="17"/>
        <v>fiction</v>
      </c>
      <c r="S519" s="11">
        <f>(((J519/60)/60)/24)+DATE(1970,1,1)</f>
        <v>42349.824097222227</v>
      </c>
      <c r="T519" s="11">
        <f>(((I519/60)/60)/24)+DATE(1970,1,1)</f>
        <v>42399.824097222227</v>
      </c>
    </row>
    <row r="520" spans="1:20" ht="43.2" hidden="1" x14ac:dyDescent="0.3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20">
        <f>E520/D520</f>
        <v>2.740447957839262E-4</v>
      </c>
      <c r="P520" s="6">
        <f>L520/COUNT(L520:L4633)</f>
        <v>5.5617352614015572E-4</v>
      </c>
      <c r="Q520" t="str">
        <f t="shared" si="16"/>
        <v>film &amp; video</v>
      </c>
      <c r="R520" t="str">
        <f t="shared" si="17"/>
        <v>animation</v>
      </c>
      <c r="S520" s="11">
        <f>(((J520/60)/60)/24)+DATE(1970,1,1)</f>
        <v>42038.824988425928</v>
      </c>
      <c r="T520" s="11">
        <f>(((I520/60)/60)/24)+DATE(1970,1,1)</f>
        <v>42054.824988425928</v>
      </c>
    </row>
    <row r="521" spans="1:20" ht="43.2" hidden="1" x14ac:dyDescent="0.3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20">
        <f>E521/D521</f>
        <v>2.8571428571428574E-4</v>
      </c>
      <c r="P521" s="6">
        <f>L521/COUNT(L521:L4634)</f>
        <v>2.7816411682892909E-4</v>
      </c>
      <c r="Q521" t="str">
        <f t="shared" si="16"/>
        <v>food</v>
      </c>
      <c r="R521" t="str">
        <f t="shared" si="17"/>
        <v>food trucks</v>
      </c>
      <c r="S521" s="11">
        <f>(((J521/60)/60)/24)+DATE(1970,1,1)</f>
        <v>42502.913761574076</v>
      </c>
      <c r="T521" s="11">
        <f>(((I521/60)/60)/24)+DATE(1970,1,1)</f>
        <v>42517.919444444444</v>
      </c>
    </row>
    <row r="522" spans="1:20" ht="28.8" hidden="1" x14ac:dyDescent="0.3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20">
        <f>E522/D522</f>
        <v>2.9999999999999997E-4</v>
      </c>
      <c r="P522" s="6">
        <f>L522/COUNT(L522:L4635)</f>
        <v>5.5648302726766835E-4</v>
      </c>
      <c r="Q522" t="str">
        <f t="shared" si="16"/>
        <v>technology</v>
      </c>
      <c r="R522" t="str">
        <f t="shared" si="17"/>
        <v>web</v>
      </c>
      <c r="S522" s="11">
        <f>(((J522/60)/60)/24)+DATE(1970,1,1)</f>
        <v>42646.896898148145</v>
      </c>
      <c r="T522" s="11">
        <f>(((I522/60)/60)/24)+DATE(1970,1,1)</f>
        <v>42676.896898148145</v>
      </c>
    </row>
    <row r="523" spans="1:20" ht="28.8" hidden="1" x14ac:dyDescent="0.3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20">
        <f>E523/D523</f>
        <v>2.9999999999999997E-4</v>
      </c>
      <c r="P523" s="6">
        <f>L523/COUNT(L523:L4636)</f>
        <v>5.5663790704146951E-4</v>
      </c>
      <c r="Q523" t="str">
        <f t="shared" si="16"/>
        <v>technology</v>
      </c>
      <c r="R523" t="str">
        <f t="shared" si="17"/>
        <v>wearables</v>
      </c>
      <c r="S523" s="11">
        <f>(((J523/60)/60)/24)+DATE(1970,1,1)</f>
        <v>41803.116053240738</v>
      </c>
      <c r="T523" s="11">
        <f>(((I523/60)/60)/24)+DATE(1970,1,1)</f>
        <v>41863.116053240738</v>
      </c>
    </row>
    <row r="524" spans="1:20" hidden="1" x14ac:dyDescent="0.3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20">
        <f>E524/D524</f>
        <v>2.9999999999999997E-4</v>
      </c>
      <c r="P524" s="6">
        <f>L524/COUNT(L524:L4637)</f>
        <v>5.5679287305122492E-4</v>
      </c>
      <c r="Q524" t="str">
        <f t="shared" si="16"/>
        <v>theater</v>
      </c>
      <c r="R524" t="str">
        <f t="shared" si="17"/>
        <v>plays</v>
      </c>
      <c r="S524" s="11">
        <f>(((J524/60)/60)/24)+DATE(1970,1,1)</f>
        <v>42095.229166666672</v>
      </c>
      <c r="T524" s="11">
        <f>(((I524/60)/60)/24)+DATE(1970,1,1)</f>
        <v>42109.211111111115</v>
      </c>
    </row>
    <row r="525" spans="1:20" ht="43.2" hidden="1" x14ac:dyDescent="0.3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20">
        <f>E525/D525</f>
        <v>3.0303030303030303E-4</v>
      </c>
      <c r="P525" s="6">
        <f>L525/COUNT(L525:L4638)</f>
        <v>2.7847396268448898E-4</v>
      </c>
      <c r="Q525" t="str">
        <f t="shared" si="16"/>
        <v>film &amp; video</v>
      </c>
      <c r="R525" t="str">
        <f t="shared" si="17"/>
        <v>animation</v>
      </c>
      <c r="S525" s="11">
        <f>(((J525/60)/60)/24)+DATE(1970,1,1)</f>
        <v>42753.329039351855</v>
      </c>
      <c r="T525" s="11">
        <f>(((I525/60)/60)/24)+DATE(1970,1,1)</f>
        <v>42783.329039351855</v>
      </c>
    </row>
    <row r="526" spans="1:20" ht="43.2" hidden="1" x14ac:dyDescent="0.3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20">
        <f>E526/D526</f>
        <v>3.3333333333333332E-4</v>
      </c>
      <c r="P526" s="6">
        <f>L526/COUNT(L526:L4639)</f>
        <v>2.785515320334262E-4</v>
      </c>
      <c r="Q526" t="str">
        <f t="shared" si="16"/>
        <v>film &amp; video</v>
      </c>
      <c r="R526" t="str">
        <f t="shared" si="17"/>
        <v>science fiction</v>
      </c>
      <c r="S526" s="11">
        <f>(((J526/60)/60)/24)+DATE(1970,1,1)</f>
        <v>42096.704976851848</v>
      </c>
      <c r="T526" s="11">
        <f>(((I526/60)/60)/24)+DATE(1970,1,1)</f>
        <v>42112.427777777775</v>
      </c>
    </row>
    <row r="527" spans="1:20" ht="43.2" hidden="1" x14ac:dyDescent="0.3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20">
        <f>E527/D527</f>
        <v>3.3333333333333332E-4</v>
      </c>
      <c r="P527" s="6">
        <f>L527/COUNT(L527:L4640)</f>
        <v>2.7862914460852607E-4</v>
      </c>
      <c r="Q527" t="str">
        <f t="shared" si="16"/>
        <v>technology</v>
      </c>
      <c r="R527" t="str">
        <f t="shared" si="17"/>
        <v>web</v>
      </c>
      <c r="S527" s="11">
        <f>(((J527/60)/60)/24)+DATE(1970,1,1)</f>
        <v>42605.908182870371</v>
      </c>
      <c r="T527" s="11">
        <f>(((I527/60)/60)/24)+DATE(1970,1,1)</f>
        <v>42635.908182870371</v>
      </c>
    </row>
    <row r="528" spans="1:20" ht="43.2" hidden="1" x14ac:dyDescent="0.3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20">
        <f>E528/D528</f>
        <v>3.3333333333333332E-4</v>
      </c>
      <c r="P528" s="6">
        <f>L528/COUNT(L528:L4641)</f>
        <v>5.5741360089186175E-4</v>
      </c>
      <c r="Q528" t="str">
        <f t="shared" si="16"/>
        <v>photography</v>
      </c>
      <c r="R528" t="str">
        <f t="shared" si="17"/>
        <v>nature</v>
      </c>
      <c r="S528" s="11">
        <f>(((J528/60)/60)/24)+DATE(1970,1,1)</f>
        <v>41974.712245370371</v>
      </c>
      <c r="T528" s="11">
        <f>(((I528/60)/60)/24)+DATE(1970,1,1)</f>
        <v>42004.712245370371</v>
      </c>
    </row>
    <row r="529" spans="1:20" ht="43.2" hidden="1" x14ac:dyDescent="0.3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20">
        <f>E529/D529</f>
        <v>3.3333333333333332E-4</v>
      </c>
      <c r="P529" s="6">
        <f>L529/COUNT(L529:L4642)</f>
        <v>2.7878449958182325E-4</v>
      </c>
      <c r="Q529" t="str">
        <f t="shared" si="16"/>
        <v>photography</v>
      </c>
      <c r="R529" t="str">
        <f t="shared" si="17"/>
        <v>nature</v>
      </c>
      <c r="S529" s="11">
        <f>(((J529/60)/60)/24)+DATE(1970,1,1)</f>
        <v>42031.884652777779</v>
      </c>
      <c r="T529" s="11">
        <f>(((I529/60)/60)/24)+DATE(1970,1,1)</f>
        <v>42065.886111111111</v>
      </c>
    </row>
    <row r="530" spans="1:20" ht="43.2" hidden="1" x14ac:dyDescent="0.3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20">
        <f>E530/D530</f>
        <v>3.3333333333333332E-4</v>
      </c>
      <c r="P530" s="6">
        <f>L530/COUNT(L530:L4643)</f>
        <v>2.7886224205242612E-4</v>
      </c>
      <c r="Q530" t="str">
        <f t="shared" si="16"/>
        <v>music</v>
      </c>
      <c r="R530" t="str">
        <f t="shared" si="17"/>
        <v>faith</v>
      </c>
      <c r="S530" s="11">
        <f>(((J530/60)/60)/24)+DATE(1970,1,1)</f>
        <v>42044.927974537044</v>
      </c>
      <c r="T530" s="11">
        <f>(((I530/60)/60)/24)+DATE(1970,1,1)</f>
        <v>42099.458333333328</v>
      </c>
    </row>
    <row r="531" spans="1:20" ht="43.2" hidden="1" x14ac:dyDescent="0.3">
      <c r="A531">
        <v>3630</v>
      </c>
      <c r="B531" s="3" t="s">
        <v>3628</v>
      </c>
      <c r="C531" s="3" t="s">
        <v>7740</v>
      </c>
      <c r="D531">
        <v>3000</v>
      </c>
      <c r="E531">
        <v>1</v>
      </c>
      <c r="F531" t="s">
        <v>8221</v>
      </c>
      <c r="G531" t="s">
        <v>8225</v>
      </c>
      <c r="H531" t="s">
        <v>8247</v>
      </c>
      <c r="I531">
        <v>1417295990</v>
      </c>
      <c r="J531">
        <v>1414700390</v>
      </c>
      <c r="K531" t="b">
        <v>0</v>
      </c>
      <c r="L531">
        <v>1</v>
      </c>
      <c r="M531" t="b">
        <v>0</v>
      </c>
      <c r="N531" t="s">
        <v>8305</v>
      </c>
      <c r="O531" s="20">
        <f>E531/D531</f>
        <v>3.3333333333333332E-4</v>
      </c>
      <c r="P531" s="6">
        <f>L531/COUNT(L531:L4644)</f>
        <v>2.7894002789400279E-4</v>
      </c>
      <c r="Q531" t="str">
        <f t="shared" si="16"/>
        <v>theater</v>
      </c>
      <c r="R531" t="str">
        <f t="shared" si="17"/>
        <v>musical</v>
      </c>
      <c r="S531" s="11">
        <f>(((J531/60)/60)/24)+DATE(1970,1,1)</f>
        <v>41942.84710648148</v>
      </c>
      <c r="T531" s="11">
        <f>(((I531/60)/60)/24)+DATE(1970,1,1)</f>
        <v>41972.888773148152</v>
      </c>
    </row>
    <row r="532" spans="1:20" ht="28.8" x14ac:dyDescent="0.3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8271</v>
      </c>
      <c r="O532" s="20">
        <f>E532/D532</f>
        <v>3.3333333333333332E-4</v>
      </c>
      <c r="P532" s="6">
        <f>L532/COUNT(L532:L4645)</f>
        <v>2.7901785714285713E-4</v>
      </c>
      <c r="Q532" t="str">
        <f t="shared" si="16"/>
        <v>theater</v>
      </c>
      <c r="R532" t="str">
        <f t="shared" si="17"/>
        <v>plays</v>
      </c>
      <c r="S532" s="11">
        <f>(((J532/60)/60)/24)+DATE(1970,1,1)</f>
        <v>42786.350231481483</v>
      </c>
      <c r="T532" s="11">
        <f>(((I532/60)/60)/24)+DATE(1970,1,1)</f>
        <v>42846.308564814812</v>
      </c>
    </row>
    <row r="533" spans="1:20" ht="43.2" hidden="1" x14ac:dyDescent="0.3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20">
        <f>E533/D533</f>
        <v>3.4722222222222224E-4</v>
      </c>
      <c r="P533" s="6">
        <f>L533/COUNT(L533:L4646)</f>
        <v>2.7909572983533354E-4</v>
      </c>
      <c r="Q533" t="str">
        <f t="shared" si="16"/>
        <v>music</v>
      </c>
      <c r="R533" t="str">
        <f t="shared" si="17"/>
        <v>faith</v>
      </c>
      <c r="S533" s="11">
        <f>(((J533/60)/60)/24)+DATE(1970,1,1)</f>
        <v>42425.960983796293</v>
      </c>
      <c r="T533" s="11">
        <f>(((I533/60)/60)/24)+DATE(1970,1,1)</f>
        <v>42463.006944444445</v>
      </c>
    </row>
    <row r="534" spans="1:20" ht="43.2" hidden="1" x14ac:dyDescent="0.3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20">
        <f>E534/D534</f>
        <v>3.5E-4</v>
      </c>
      <c r="P534" s="6">
        <f>L534/COUNT(L534:L4647)</f>
        <v>8.375209380234506E-4</v>
      </c>
      <c r="Q534" t="str">
        <f t="shared" si="16"/>
        <v>theater</v>
      </c>
      <c r="R534" t="str">
        <f t="shared" si="17"/>
        <v>plays</v>
      </c>
      <c r="S534" s="11">
        <f>(((J534/60)/60)/24)+DATE(1970,1,1)</f>
        <v>42465.128391203703</v>
      </c>
      <c r="T534" s="11">
        <f>(((I534/60)/60)/24)+DATE(1970,1,1)</f>
        <v>42495.128391203703</v>
      </c>
    </row>
    <row r="535" spans="1:20" ht="28.8" hidden="1" x14ac:dyDescent="0.3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20">
        <f>E535/D535</f>
        <v>3.5704000000000004E-4</v>
      </c>
      <c r="P535" s="6">
        <f>L535/COUNT(L535:L4648)</f>
        <v>2.7925160569673277E-3</v>
      </c>
      <c r="Q535" t="str">
        <f t="shared" si="16"/>
        <v>games</v>
      </c>
      <c r="R535" t="str">
        <f t="shared" si="17"/>
        <v>video games</v>
      </c>
      <c r="S535" s="11">
        <f>(((J535/60)/60)/24)+DATE(1970,1,1)</f>
        <v>41009.847314814811</v>
      </c>
      <c r="T535" s="11">
        <f>(((I535/60)/60)/24)+DATE(1970,1,1)</f>
        <v>41069.847314814811</v>
      </c>
    </row>
    <row r="536" spans="1:20" ht="43.2" hidden="1" x14ac:dyDescent="0.3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20">
        <f>E536/D536</f>
        <v>3.8461538461538462E-4</v>
      </c>
      <c r="P536" s="6">
        <f>L536/COUNT(L536:L4649)</f>
        <v>5.5865921787709492E-4</v>
      </c>
      <c r="Q536" t="str">
        <f t="shared" si="16"/>
        <v>food</v>
      </c>
      <c r="R536" t="str">
        <f t="shared" si="17"/>
        <v>food trucks</v>
      </c>
      <c r="S536" s="11">
        <f>(((J536/60)/60)/24)+DATE(1970,1,1)</f>
        <v>42338.615393518514</v>
      </c>
      <c r="T536" s="11">
        <f>(((I536/60)/60)/24)+DATE(1970,1,1)</f>
        <v>42398.615393518514</v>
      </c>
    </row>
    <row r="537" spans="1:20" ht="43.2" hidden="1" x14ac:dyDescent="0.3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20">
        <f>E537/D537</f>
        <v>3.8464497269020693E-4</v>
      </c>
      <c r="P537" s="6">
        <f>L537/COUNT(L537:L4650)</f>
        <v>2.7940765576976809E-4</v>
      </c>
      <c r="Q537" t="str">
        <f t="shared" si="16"/>
        <v>games</v>
      </c>
      <c r="R537" t="str">
        <f t="shared" si="17"/>
        <v>video games</v>
      </c>
      <c r="S537" s="11">
        <f>(((J537/60)/60)/24)+DATE(1970,1,1)</f>
        <v>42123.185798611114</v>
      </c>
      <c r="T537" s="11">
        <f>(((I537/60)/60)/24)+DATE(1970,1,1)</f>
        <v>42153.185798611114</v>
      </c>
    </row>
    <row r="538" spans="1:20" ht="43.2" hidden="1" x14ac:dyDescent="0.3">
      <c r="A538">
        <v>2360</v>
      </c>
      <c r="B538" s="3" t="s">
        <v>2361</v>
      </c>
      <c r="C538" s="3" t="s">
        <v>6470</v>
      </c>
      <c r="D538">
        <v>5000</v>
      </c>
      <c r="E538">
        <v>2</v>
      </c>
      <c r="F538" t="s">
        <v>8220</v>
      </c>
      <c r="G538" t="s">
        <v>8229</v>
      </c>
      <c r="H538" t="s">
        <v>8251</v>
      </c>
      <c r="I538">
        <v>1454864280</v>
      </c>
      <c r="J538">
        <v>1452272280</v>
      </c>
      <c r="K538" t="b">
        <v>0</v>
      </c>
      <c r="L538">
        <v>1</v>
      </c>
      <c r="M538" t="b">
        <v>0</v>
      </c>
      <c r="N538" t="s">
        <v>8272</v>
      </c>
      <c r="O538" s="20">
        <f>E538/D538</f>
        <v>4.0000000000000002E-4</v>
      </c>
      <c r="P538" s="6">
        <f>L538/COUNT(L538:L4651)</f>
        <v>2.7948574622694243E-4</v>
      </c>
      <c r="Q538" t="str">
        <f t="shared" si="16"/>
        <v>technology</v>
      </c>
      <c r="R538" t="str">
        <f t="shared" si="17"/>
        <v>web</v>
      </c>
      <c r="S538" s="11">
        <f>(((J538/60)/60)/24)+DATE(1970,1,1)</f>
        <v>42377.70694444445</v>
      </c>
      <c r="T538" s="11">
        <f>(((I538/60)/60)/24)+DATE(1970,1,1)</f>
        <v>42407.70694444445</v>
      </c>
    </row>
    <row r="539" spans="1:20" ht="28.8" hidden="1" x14ac:dyDescent="0.3">
      <c r="A539">
        <v>213</v>
      </c>
      <c r="B539" s="3" t="s">
        <v>215</v>
      </c>
      <c r="C539" s="3" t="s">
        <v>4323</v>
      </c>
      <c r="D539">
        <v>50000</v>
      </c>
      <c r="E539">
        <v>20</v>
      </c>
      <c r="F539" t="s">
        <v>8221</v>
      </c>
      <c r="G539" t="s">
        <v>8224</v>
      </c>
      <c r="H539" t="s">
        <v>8246</v>
      </c>
      <c r="I539">
        <v>1439734001</v>
      </c>
      <c r="J539">
        <v>1437142547</v>
      </c>
      <c r="K539" t="b">
        <v>0</v>
      </c>
      <c r="L539">
        <v>1</v>
      </c>
      <c r="M539" t="b">
        <v>0</v>
      </c>
      <c r="N539" t="s">
        <v>8268</v>
      </c>
      <c r="O539" s="20">
        <f>E539/D539</f>
        <v>4.0000000000000002E-4</v>
      </c>
      <c r="P539" s="6">
        <f>L539/COUNT(L539:L4652)</f>
        <v>2.7956388034665921E-4</v>
      </c>
      <c r="Q539" t="str">
        <f t="shared" si="16"/>
        <v>film &amp; video</v>
      </c>
      <c r="R539" t="str">
        <f t="shared" si="17"/>
        <v>drama</v>
      </c>
      <c r="S539" s="11">
        <f>(((J539/60)/60)/24)+DATE(1970,1,1)</f>
        <v>42202.594293981485</v>
      </c>
      <c r="T539" s="11">
        <f>(((I539/60)/60)/24)+DATE(1970,1,1)</f>
        <v>42232.587974537033</v>
      </c>
    </row>
    <row r="540" spans="1:20" ht="43.2" hidden="1" x14ac:dyDescent="0.3">
      <c r="A540">
        <v>681</v>
      </c>
      <c r="B540" s="3" t="s">
        <v>682</v>
      </c>
      <c r="C540" s="3" t="s">
        <v>4791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1477509604</v>
      </c>
      <c r="J540">
        <v>1474917604</v>
      </c>
      <c r="K540" t="b">
        <v>0</v>
      </c>
      <c r="L540">
        <v>1</v>
      </c>
      <c r="M540" t="b">
        <v>0</v>
      </c>
      <c r="N540" t="s">
        <v>8273</v>
      </c>
      <c r="O540" s="20">
        <f>E540/D540</f>
        <v>4.0000000000000002E-4</v>
      </c>
      <c r="P540" s="6">
        <f>L540/COUNT(L540:L4653)</f>
        <v>2.7964205816554809E-4</v>
      </c>
      <c r="Q540" t="str">
        <f t="shared" si="16"/>
        <v>technology</v>
      </c>
      <c r="R540" t="str">
        <f t="shared" si="17"/>
        <v>wearables</v>
      </c>
      <c r="S540" s="11">
        <f>(((J540/60)/60)/24)+DATE(1970,1,1)</f>
        <v>42639.805601851855</v>
      </c>
      <c r="T540" s="11">
        <f>(((I540/60)/60)/24)+DATE(1970,1,1)</f>
        <v>42669.805601851855</v>
      </c>
    </row>
    <row r="541" spans="1:20" ht="43.2" hidden="1" x14ac:dyDescent="0.3">
      <c r="A541">
        <v>1111</v>
      </c>
      <c r="B541" s="3" t="s">
        <v>1112</v>
      </c>
      <c r="C541" s="3" t="s">
        <v>5221</v>
      </c>
      <c r="D541">
        <v>2500</v>
      </c>
      <c r="E541">
        <v>1</v>
      </c>
      <c r="F541" t="s">
        <v>8221</v>
      </c>
      <c r="G541" t="s">
        <v>8224</v>
      </c>
      <c r="H541" t="s">
        <v>8246</v>
      </c>
      <c r="I541">
        <v>1452228790</v>
      </c>
      <c r="J541">
        <v>1449636790</v>
      </c>
      <c r="K541" t="b">
        <v>0</v>
      </c>
      <c r="L541">
        <v>1</v>
      </c>
      <c r="M541" t="b">
        <v>0</v>
      </c>
      <c r="N541" t="s">
        <v>8282</v>
      </c>
      <c r="O541" s="20">
        <f>E541/D541</f>
        <v>4.0000000000000002E-4</v>
      </c>
      <c r="P541" s="6">
        <f>L541/COUNT(L541:L4654)</f>
        <v>2.7972027972027972E-4</v>
      </c>
      <c r="Q541" t="str">
        <f t="shared" si="16"/>
        <v>games</v>
      </c>
      <c r="R541" t="str">
        <f t="shared" si="17"/>
        <v>video games</v>
      </c>
      <c r="S541" s="11">
        <f>(((J541/60)/60)/24)+DATE(1970,1,1)</f>
        <v>42347.203587962969</v>
      </c>
      <c r="T541" s="11">
        <f>(((I541/60)/60)/24)+DATE(1970,1,1)</f>
        <v>42377.203587962969</v>
      </c>
    </row>
    <row r="542" spans="1:20" ht="43.2" hidden="1" x14ac:dyDescent="0.3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20">
        <f>E542/D542</f>
        <v>4.0000000000000002E-4</v>
      </c>
      <c r="P542" s="6">
        <f>L542/COUNT(L542:L4655)</f>
        <v>2.7979854504756578E-4</v>
      </c>
      <c r="Q542" t="str">
        <f t="shared" si="16"/>
        <v>theater</v>
      </c>
      <c r="R542" t="str">
        <f t="shared" si="17"/>
        <v>plays</v>
      </c>
      <c r="S542" s="11">
        <f>(((J542/60)/60)/24)+DATE(1970,1,1)</f>
        <v>41831.675034722226</v>
      </c>
      <c r="T542" s="11">
        <f>(((I542/60)/60)/24)+DATE(1970,1,1)</f>
        <v>41891.675034722226</v>
      </c>
    </row>
    <row r="543" spans="1:20" ht="43.2" hidden="1" x14ac:dyDescent="0.3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20">
        <f>E543/D543</f>
        <v>4.0000000000000002E-4</v>
      </c>
      <c r="P543" s="6">
        <f>L543/COUNT(L543:L4656)</f>
        <v>5.5975370836831796E-4</v>
      </c>
      <c r="Q543" t="str">
        <f t="shared" si="16"/>
        <v>theater</v>
      </c>
      <c r="R543" t="str">
        <f t="shared" si="17"/>
        <v>spaces</v>
      </c>
      <c r="S543" s="11">
        <f>(((J543/60)/60)/24)+DATE(1970,1,1)</f>
        <v>41825.055231481485</v>
      </c>
      <c r="T543" s="11">
        <f>(((I543/60)/60)/24)+DATE(1970,1,1)</f>
        <v>41850.055231481485</v>
      </c>
    </row>
    <row r="544" spans="1:20" ht="43.2" hidden="1" x14ac:dyDescent="0.3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20">
        <f>E544/D544</f>
        <v>4.0000000000000002E-4</v>
      </c>
      <c r="P544" s="6">
        <f>L544/COUNT(L544:L4657)</f>
        <v>2.7995520716685331E-4</v>
      </c>
      <c r="Q544" t="str">
        <f t="shared" si="16"/>
        <v>theater</v>
      </c>
      <c r="R544" t="str">
        <f t="shared" si="17"/>
        <v>spaces</v>
      </c>
      <c r="S544" s="11">
        <f>(((J544/60)/60)/24)+DATE(1970,1,1)</f>
        <v>42745.031469907408</v>
      </c>
      <c r="T544" s="11">
        <f>(((I544/60)/60)/24)+DATE(1970,1,1)</f>
        <v>42785.031469907408</v>
      </c>
    </row>
    <row r="545" spans="1:20" ht="43.2" hidden="1" x14ac:dyDescent="0.3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20">
        <f>E545/D545</f>
        <v>4.0000000000000002E-4</v>
      </c>
      <c r="P545" s="6">
        <f>L545/COUNT(L545:L4658)</f>
        <v>2.8003360403248392E-4</v>
      </c>
      <c r="Q545" t="str">
        <f t="shared" si="16"/>
        <v>theater</v>
      </c>
      <c r="R545" t="str">
        <f t="shared" si="17"/>
        <v>plays</v>
      </c>
      <c r="S545" s="11">
        <f>(((J545/60)/60)/24)+DATE(1970,1,1)</f>
        <v>41789.893599537041</v>
      </c>
      <c r="T545" s="11">
        <f>(((I545/60)/60)/24)+DATE(1970,1,1)</f>
        <v>41815.875</v>
      </c>
    </row>
    <row r="546" spans="1:20" ht="43.2" hidden="1" x14ac:dyDescent="0.3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20">
        <f>E546/D546</f>
        <v>4.0000000000000002E-4</v>
      </c>
      <c r="P546" s="6">
        <f>L546/COUNT(L546:L4659)</f>
        <v>2.8011204481792715E-4</v>
      </c>
      <c r="Q546" t="str">
        <f t="shared" si="16"/>
        <v>theater</v>
      </c>
      <c r="R546" t="str">
        <f t="shared" si="17"/>
        <v>plays</v>
      </c>
      <c r="S546" s="11">
        <f>(((J546/60)/60)/24)+DATE(1970,1,1)</f>
        <v>42400.946597222224</v>
      </c>
      <c r="T546" s="11">
        <f>(((I546/60)/60)/24)+DATE(1970,1,1)</f>
        <v>42428</v>
      </c>
    </row>
    <row r="547" spans="1:20" ht="28.8" hidden="1" x14ac:dyDescent="0.3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20">
        <f>E547/D547</f>
        <v>4.0999999999999999E-4</v>
      </c>
      <c r="P547" s="6">
        <f>L547/COUNT(L547:L4660)</f>
        <v>1.6811431773606051E-3</v>
      </c>
      <c r="Q547" t="str">
        <f t="shared" si="16"/>
        <v>games</v>
      </c>
      <c r="R547" t="str">
        <f t="shared" si="17"/>
        <v>video games</v>
      </c>
      <c r="S547" s="11">
        <f>(((J547/60)/60)/24)+DATE(1970,1,1)</f>
        <v>42538.77243055556</v>
      </c>
      <c r="T547" s="11">
        <f>(((I547/60)/60)/24)+DATE(1970,1,1)</f>
        <v>42565.758333333331</v>
      </c>
    </row>
    <row r="548" spans="1:20" ht="28.8" hidden="1" x14ac:dyDescent="0.3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20">
        <f>E548/D548</f>
        <v>4.3333333333333331E-4</v>
      </c>
      <c r="P548" s="6">
        <f>L548/COUNT(L548:L4661)</f>
        <v>1.1210762331838565E-3</v>
      </c>
      <c r="Q548" t="str">
        <f t="shared" si="16"/>
        <v>food</v>
      </c>
      <c r="R548" t="str">
        <f t="shared" si="17"/>
        <v>restaurants</v>
      </c>
      <c r="S548" s="11">
        <f>(((J548/60)/60)/24)+DATE(1970,1,1)</f>
        <v>41809.155138888891</v>
      </c>
      <c r="T548" s="11">
        <f>(((I548/60)/60)/24)+DATE(1970,1,1)</f>
        <v>41839.155138888891</v>
      </c>
    </row>
    <row r="549" spans="1:20" ht="43.2" hidden="1" x14ac:dyDescent="0.3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20">
        <f>E549/D549</f>
        <v>4.5454545454545455E-4</v>
      </c>
      <c r="P549" s="6">
        <f>L549/COUNT(L549:L4662)</f>
        <v>2.8034763106251753E-4</v>
      </c>
      <c r="Q549" t="str">
        <f t="shared" si="16"/>
        <v>technology</v>
      </c>
      <c r="R549" t="str">
        <f t="shared" si="17"/>
        <v>web</v>
      </c>
      <c r="S549" s="11">
        <f>(((J549/60)/60)/24)+DATE(1970,1,1)</f>
        <v>42017.843287037031</v>
      </c>
      <c r="T549" s="11">
        <f>(((I549/60)/60)/24)+DATE(1970,1,1)</f>
        <v>42047.843287037031</v>
      </c>
    </row>
    <row r="550" spans="1:20" ht="43.2" hidden="1" x14ac:dyDescent="0.3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20">
        <f>E550/D550</f>
        <v>4.6999999999999999E-4</v>
      </c>
      <c r="P550" s="6">
        <f>L550/COUNT(L550:L4663)</f>
        <v>1.962983735277622E-3</v>
      </c>
      <c r="Q550" t="str">
        <f t="shared" si="16"/>
        <v>games</v>
      </c>
      <c r="R550" t="str">
        <f t="shared" si="17"/>
        <v>video games</v>
      </c>
      <c r="S550" s="11">
        <f>(((J550/60)/60)/24)+DATE(1970,1,1)</f>
        <v>41660.792557870373</v>
      </c>
      <c r="T550" s="11">
        <f>(((I550/60)/60)/24)+DATE(1970,1,1)</f>
        <v>41700.792557870373</v>
      </c>
    </row>
    <row r="551" spans="1:20" ht="43.2" hidden="1" x14ac:dyDescent="0.3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20">
        <f>E551/D551</f>
        <v>5.0000000000000001E-4</v>
      </c>
      <c r="P551" s="6">
        <f>L551/COUNT(L551:L4664)</f>
        <v>2.8050490883590464E-4</v>
      </c>
      <c r="Q551" t="str">
        <f t="shared" si="16"/>
        <v>journalism</v>
      </c>
      <c r="R551" t="str">
        <f t="shared" si="17"/>
        <v>audio</v>
      </c>
      <c r="S551" s="11">
        <f>(((J551/60)/60)/24)+DATE(1970,1,1)</f>
        <v>41918.818460648145</v>
      </c>
      <c r="T551" s="11">
        <f>(((I551/60)/60)/24)+DATE(1970,1,1)</f>
        <v>41948.860127314816</v>
      </c>
    </row>
    <row r="552" spans="1:20" ht="43.2" hidden="1" x14ac:dyDescent="0.3">
      <c r="A552">
        <v>2393</v>
      </c>
      <c r="B552" s="3" t="s">
        <v>2394</v>
      </c>
      <c r="C552" s="3" t="s">
        <v>6503</v>
      </c>
      <c r="D552">
        <v>100000</v>
      </c>
      <c r="E552">
        <v>50</v>
      </c>
      <c r="F552" t="s">
        <v>8220</v>
      </c>
      <c r="G552" t="s">
        <v>8224</v>
      </c>
      <c r="H552" t="s">
        <v>8246</v>
      </c>
      <c r="I552">
        <v>1439048017</v>
      </c>
      <c r="J552">
        <v>1436456017</v>
      </c>
      <c r="K552" t="b">
        <v>0</v>
      </c>
      <c r="L552">
        <v>1</v>
      </c>
      <c r="M552" t="b">
        <v>0</v>
      </c>
      <c r="N552" t="s">
        <v>8272</v>
      </c>
      <c r="O552" s="20">
        <f>E552/D552</f>
        <v>5.0000000000000001E-4</v>
      </c>
      <c r="P552" s="6">
        <f>L552/COUNT(L552:L4665)</f>
        <v>2.8058361391694727E-4</v>
      </c>
      <c r="Q552" t="str">
        <f t="shared" si="16"/>
        <v>technology</v>
      </c>
      <c r="R552" t="str">
        <f t="shared" si="17"/>
        <v>web</v>
      </c>
      <c r="S552" s="11">
        <f>(((J552/60)/60)/24)+DATE(1970,1,1)</f>
        <v>42194.648344907408</v>
      </c>
      <c r="T552" s="11">
        <f>(((I552/60)/60)/24)+DATE(1970,1,1)</f>
        <v>42224.648344907408</v>
      </c>
    </row>
    <row r="553" spans="1:20" ht="43.2" hidden="1" x14ac:dyDescent="0.3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20">
        <f>E553/D553</f>
        <v>5.0000000000000001E-4</v>
      </c>
      <c r="P553" s="6">
        <f>L553/COUNT(L553:L4666)</f>
        <v>2.8066236317709798E-4</v>
      </c>
      <c r="Q553" t="str">
        <f t="shared" si="16"/>
        <v>games</v>
      </c>
      <c r="R553" t="str">
        <f t="shared" si="17"/>
        <v>mobile games</v>
      </c>
      <c r="S553" s="11">
        <f>(((J553/60)/60)/24)+DATE(1970,1,1)</f>
        <v>42649.924907407403</v>
      </c>
      <c r="T553" s="11">
        <f>(((I553/60)/60)/24)+DATE(1970,1,1)</f>
        <v>42679.924907407403</v>
      </c>
    </row>
    <row r="554" spans="1:20" ht="43.2" hidden="1" x14ac:dyDescent="0.3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20">
        <f>E554/D554</f>
        <v>5.0000000000000001E-4</v>
      </c>
      <c r="P554" s="6">
        <f>L554/COUNT(L554:L4667)</f>
        <v>2.8074115665356543E-4</v>
      </c>
      <c r="Q554" t="str">
        <f t="shared" si="16"/>
        <v>photography</v>
      </c>
      <c r="R554" t="str">
        <f t="shared" si="17"/>
        <v>people</v>
      </c>
      <c r="S554" s="11">
        <f>(((J554/60)/60)/24)+DATE(1970,1,1)</f>
        <v>42413.433831018512</v>
      </c>
      <c r="T554" s="11">
        <f>(((I554/60)/60)/24)+DATE(1970,1,1)</f>
        <v>42443.392164351855</v>
      </c>
    </row>
    <row r="555" spans="1:20" ht="43.2" hidden="1" x14ac:dyDescent="0.3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20">
        <f>E555/D555</f>
        <v>5.0000000000000001E-4</v>
      </c>
      <c r="P555" s="6">
        <f>L555/COUNT(L555:L4668)</f>
        <v>5.6163998876720023E-4</v>
      </c>
      <c r="Q555" t="str">
        <f t="shared" si="16"/>
        <v>games</v>
      </c>
      <c r="R555" t="str">
        <f t="shared" si="17"/>
        <v>video games</v>
      </c>
      <c r="S555" s="11">
        <f>(((J555/60)/60)/24)+DATE(1970,1,1)</f>
        <v>41951.973229166666</v>
      </c>
      <c r="T555" s="11">
        <f>(((I555/60)/60)/24)+DATE(1970,1,1)</f>
        <v>41981.973229166666</v>
      </c>
    </row>
    <row r="556" spans="1:20" ht="43.2" hidden="1" x14ac:dyDescent="0.3">
      <c r="A556">
        <v>3119</v>
      </c>
      <c r="B556" s="3" t="s">
        <v>3119</v>
      </c>
      <c r="C556" s="3" t="s">
        <v>7229</v>
      </c>
      <c r="D556">
        <v>10000</v>
      </c>
      <c r="E556">
        <v>5</v>
      </c>
      <c r="F556" t="s">
        <v>8221</v>
      </c>
      <c r="G556" t="s">
        <v>8224</v>
      </c>
      <c r="H556" t="s">
        <v>8246</v>
      </c>
      <c r="I556">
        <v>1427414732</v>
      </c>
      <c r="J556">
        <v>1424826332</v>
      </c>
      <c r="K556" t="b">
        <v>0</v>
      </c>
      <c r="L556">
        <v>1</v>
      </c>
      <c r="M556" t="b">
        <v>0</v>
      </c>
      <c r="N556" t="s">
        <v>8303</v>
      </c>
      <c r="O556" s="20">
        <f>E556/D556</f>
        <v>5.0000000000000001E-4</v>
      </c>
      <c r="P556" s="6">
        <f>L556/COUNT(L556:L4669)</f>
        <v>2.8089887640449441E-4</v>
      </c>
      <c r="Q556" t="str">
        <f t="shared" si="16"/>
        <v>theater</v>
      </c>
      <c r="R556" t="str">
        <f t="shared" si="17"/>
        <v>spaces</v>
      </c>
      <c r="S556" s="11">
        <f>(((J556/60)/60)/24)+DATE(1970,1,1)</f>
        <v>42060.04550925926</v>
      </c>
      <c r="T556" s="11">
        <f>(((I556/60)/60)/24)+DATE(1970,1,1)</f>
        <v>42090.003842592589</v>
      </c>
    </row>
    <row r="557" spans="1:20" ht="43.2" x14ac:dyDescent="0.3">
      <c r="A557">
        <v>1694</v>
      </c>
      <c r="B557" s="3" t="s">
        <v>1695</v>
      </c>
      <c r="C557" s="3" t="s">
        <v>5804</v>
      </c>
      <c r="D557">
        <v>10000</v>
      </c>
      <c r="E557">
        <v>5</v>
      </c>
      <c r="F557" t="s">
        <v>8222</v>
      </c>
      <c r="G557" t="s">
        <v>8224</v>
      </c>
      <c r="H557" t="s">
        <v>8246</v>
      </c>
      <c r="I557">
        <v>1490589360</v>
      </c>
      <c r="J557">
        <v>1488038674</v>
      </c>
      <c r="K557" t="b">
        <v>0</v>
      </c>
      <c r="L557">
        <v>1</v>
      </c>
      <c r="M557" t="b">
        <v>0</v>
      </c>
      <c r="N557" t="s">
        <v>8293</v>
      </c>
      <c r="O557" s="20">
        <f>E557/D557</f>
        <v>5.0000000000000001E-4</v>
      </c>
      <c r="P557" s="6">
        <f>L557/COUNT(L557:L4670)</f>
        <v>2.8097780275358248E-4</v>
      </c>
      <c r="Q557" t="str">
        <f t="shared" si="16"/>
        <v>music</v>
      </c>
      <c r="R557" t="str">
        <f t="shared" si="17"/>
        <v>faith</v>
      </c>
      <c r="S557" s="11">
        <f>(((J557/60)/60)/24)+DATE(1970,1,1)</f>
        <v>42791.669837962967</v>
      </c>
      <c r="T557" s="11">
        <f>(((I557/60)/60)/24)+DATE(1970,1,1)</f>
        <v>42821.191666666666</v>
      </c>
    </row>
    <row r="558" spans="1:20" ht="43.2" hidden="1" x14ac:dyDescent="0.3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20">
        <f>E558/D558</f>
        <v>5.1000000000000004E-4</v>
      </c>
      <c r="P558" s="6">
        <f>L558/COUNT(L558:L4671)</f>
        <v>1.6863406408094434E-3</v>
      </c>
      <c r="Q558" t="str">
        <f t="shared" si="16"/>
        <v>technology</v>
      </c>
      <c r="R558" t="str">
        <f t="shared" si="17"/>
        <v>space exploration</v>
      </c>
      <c r="S558" s="11">
        <f>(((J558/60)/60)/24)+DATE(1970,1,1)</f>
        <v>42055.600995370376</v>
      </c>
      <c r="T558" s="11">
        <f>(((I558/60)/60)/24)+DATE(1970,1,1)</f>
        <v>42115.559328703705</v>
      </c>
    </row>
    <row r="559" spans="1:20" hidden="1" x14ac:dyDescent="0.3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20">
        <f>E559/D559</f>
        <v>5.1999999999999995E-4</v>
      </c>
      <c r="P559" s="6">
        <f>L559/COUNT(L559:L4672)</f>
        <v>5.6227157717177395E-4</v>
      </c>
      <c r="Q559" t="str">
        <f t="shared" si="16"/>
        <v>theater</v>
      </c>
      <c r="R559" t="str">
        <f t="shared" si="17"/>
        <v>spaces</v>
      </c>
      <c r="S559" s="11">
        <f>(((J559/60)/60)/24)+DATE(1970,1,1)</f>
        <v>42062.680486111116</v>
      </c>
      <c r="T559" s="11">
        <f>(((I559/60)/60)/24)+DATE(1970,1,1)</f>
        <v>42122.638819444444</v>
      </c>
    </row>
    <row r="560" spans="1:20" ht="28.8" hidden="1" x14ac:dyDescent="0.3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20">
        <f>E560/D560</f>
        <v>5.3846153846153844E-4</v>
      </c>
      <c r="P560" s="6">
        <f>L560/COUNT(L560:L4673)</f>
        <v>5.6242969628796406E-4</v>
      </c>
      <c r="Q560" t="str">
        <f t="shared" si="16"/>
        <v>food</v>
      </c>
      <c r="R560" t="str">
        <f t="shared" si="17"/>
        <v>food trucks</v>
      </c>
      <c r="S560" s="11">
        <f>(((J560/60)/60)/24)+DATE(1970,1,1)</f>
        <v>42089.724039351851</v>
      </c>
      <c r="T560" s="11">
        <f>(((I560/60)/60)/24)+DATE(1970,1,1)</f>
        <v>42134.724039351851</v>
      </c>
    </row>
    <row r="561" spans="1:20" ht="43.2" hidden="1" x14ac:dyDescent="0.3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20">
        <f>E561/D561</f>
        <v>5.5555555555555556E-4</v>
      </c>
      <c r="P561" s="6">
        <f>L561/COUNT(L561:L4674)</f>
        <v>2.8129395218002813E-4</v>
      </c>
      <c r="Q561" t="str">
        <f t="shared" si="16"/>
        <v>theater</v>
      </c>
      <c r="R561" t="str">
        <f t="shared" si="17"/>
        <v>musical</v>
      </c>
      <c r="S561" s="11">
        <f>(((J561/60)/60)/24)+DATE(1970,1,1)</f>
        <v>42154.818819444445</v>
      </c>
      <c r="T561" s="11">
        <f>(((I561/60)/60)/24)+DATE(1970,1,1)</f>
        <v>42185.165972222225</v>
      </c>
    </row>
    <row r="562" spans="1:20" ht="43.2" hidden="1" x14ac:dyDescent="0.3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20">
        <f>E562/D562</f>
        <v>5.5999999999999995E-4</v>
      </c>
      <c r="P562" s="6">
        <f>L562/COUNT(L562:L4675)</f>
        <v>1.4068655036578502E-3</v>
      </c>
      <c r="Q562" t="str">
        <f t="shared" si="16"/>
        <v>film &amp; video</v>
      </c>
      <c r="R562" t="str">
        <f t="shared" si="17"/>
        <v>science fiction</v>
      </c>
      <c r="S562" s="11">
        <f>(((J562/60)/60)/24)+DATE(1970,1,1)</f>
        <v>42113.550821759258</v>
      </c>
      <c r="T562" s="11">
        <f>(((I562/60)/60)/24)+DATE(1970,1,1)</f>
        <v>42173.550821759258</v>
      </c>
    </row>
    <row r="563" spans="1:20" ht="43.2" hidden="1" x14ac:dyDescent="0.3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20">
        <f>E563/D563</f>
        <v>5.8333333333333338E-4</v>
      </c>
      <c r="P563" s="6">
        <f>L563/COUNT(L563:L4676)</f>
        <v>5.6290458767238951E-4</v>
      </c>
      <c r="Q563" t="str">
        <f t="shared" si="16"/>
        <v>food</v>
      </c>
      <c r="R563" t="str">
        <f t="shared" si="17"/>
        <v>food trucks</v>
      </c>
      <c r="S563" s="11">
        <f>(((J563/60)/60)/24)+DATE(1970,1,1)</f>
        <v>41876.683611111112</v>
      </c>
      <c r="T563" s="11">
        <f>(((I563/60)/60)/24)+DATE(1970,1,1)</f>
        <v>41907.683611111112</v>
      </c>
    </row>
    <row r="564" spans="1:20" ht="43.2" hidden="1" x14ac:dyDescent="0.3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20">
        <f>E564/D564</f>
        <v>5.9612499999999998E-4</v>
      </c>
      <c r="P564" s="6">
        <f>L564/COUNT(L564:L4677)</f>
        <v>1.1261261261261261E-3</v>
      </c>
      <c r="Q564" t="str">
        <f t="shared" si="16"/>
        <v>games</v>
      </c>
      <c r="R564" t="str">
        <f t="shared" si="17"/>
        <v>video games</v>
      </c>
      <c r="S564" s="11">
        <f>(((J564/60)/60)/24)+DATE(1970,1,1)</f>
        <v>41536.509097222224</v>
      </c>
      <c r="T564" s="11">
        <f>(((I564/60)/60)/24)+DATE(1970,1,1)</f>
        <v>41566.509097222224</v>
      </c>
    </row>
    <row r="565" spans="1:20" ht="43.2" hidden="1" x14ac:dyDescent="0.3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20">
        <f>E565/D565</f>
        <v>5.9999999999999995E-4</v>
      </c>
      <c r="P565" s="6">
        <f>L565/COUNT(L565:L4678)</f>
        <v>5.6322162771050405E-4</v>
      </c>
      <c r="Q565" t="str">
        <f t="shared" si="16"/>
        <v>technology</v>
      </c>
      <c r="R565" t="str">
        <f t="shared" si="17"/>
        <v>web</v>
      </c>
      <c r="S565" s="11">
        <f>(((J565/60)/60)/24)+DATE(1970,1,1)</f>
        <v>42031.362187499995</v>
      </c>
      <c r="T565" s="11">
        <f>(((I565/60)/60)/24)+DATE(1970,1,1)</f>
        <v>42061.362187499995</v>
      </c>
    </row>
    <row r="566" spans="1:20" ht="43.2" hidden="1" x14ac:dyDescent="0.3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20">
        <f>E566/D566</f>
        <v>5.9999999999999995E-4</v>
      </c>
      <c r="P566" s="6">
        <f>L566/COUNT(L566:L4679)</f>
        <v>1.6901408450704226E-3</v>
      </c>
      <c r="Q566" t="str">
        <f t="shared" si="16"/>
        <v>theater</v>
      </c>
      <c r="R566" t="str">
        <f t="shared" si="17"/>
        <v>musical</v>
      </c>
      <c r="S566" s="11">
        <f>(((J566/60)/60)/24)+DATE(1970,1,1)</f>
        <v>42157.598090277781</v>
      </c>
      <c r="T566" s="11">
        <f>(((I566/60)/60)/24)+DATE(1970,1,1)</f>
        <v>42217.583333333328</v>
      </c>
    </row>
    <row r="567" spans="1:20" ht="43.2" hidden="1" x14ac:dyDescent="0.3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20">
        <f>E567/D567</f>
        <v>6.0999999999999997E-4</v>
      </c>
      <c r="P567" s="6">
        <f>L567/COUNT(L567:L4680)</f>
        <v>5.6353902507748658E-4</v>
      </c>
      <c r="Q567" t="str">
        <f t="shared" si="16"/>
        <v>technology</v>
      </c>
      <c r="R567" t="str">
        <f t="shared" si="17"/>
        <v>web</v>
      </c>
      <c r="S567" s="11">
        <f>(((J567/60)/60)/24)+DATE(1970,1,1)</f>
        <v>42177.543171296296</v>
      </c>
      <c r="T567" s="11">
        <f>(((I567/60)/60)/24)+DATE(1970,1,1)</f>
        <v>42207.543171296296</v>
      </c>
    </row>
    <row r="568" spans="1:20" ht="43.2" hidden="1" x14ac:dyDescent="0.3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20">
        <f>E568/D568</f>
        <v>6.2E-4</v>
      </c>
      <c r="P568" s="6">
        <f>L568/COUNT(L568:L4681)</f>
        <v>5.6369785794813977E-4</v>
      </c>
      <c r="Q568" t="str">
        <f t="shared" si="16"/>
        <v>technology</v>
      </c>
      <c r="R568" t="str">
        <f t="shared" si="17"/>
        <v>web</v>
      </c>
      <c r="S568" s="11">
        <f>(((J568/60)/60)/24)+DATE(1970,1,1)</f>
        <v>42047.812523148154</v>
      </c>
      <c r="T568" s="11">
        <f>(((I568/60)/60)/24)+DATE(1970,1,1)</f>
        <v>42071.636111111111</v>
      </c>
    </row>
    <row r="569" spans="1:20" ht="43.2" hidden="1" x14ac:dyDescent="0.3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20">
        <f>E569/D569</f>
        <v>6.2500000000000001E-4</v>
      </c>
      <c r="P569" s="6">
        <f>L569/COUNT(L569:L4682)</f>
        <v>2.8192839018889202E-4</v>
      </c>
      <c r="Q569" t="str">
        <f t="shared" si="16"/>
        <v>games</v>
      </c>
      <c r="R569" t="str">
        <f t="shared" si="17"/>
        <v>mobile games</v>
      </c>
      <c r="S569" s="11">
        <f>(((J569/60)/60)/24)+DATE(1970,1,1)</f>
        <v>41975.347523148142</v>
      </c>
      <c r="T569" s="11">
        <f>(((I569/60)/60)/24)+DATE(1970,1,1)</f>
        <v>42005.347523148142</v>
      </c>
    </row>
    <row r="570" spans="1:20" ht="43.2" hidden="1" x14ac:dyDescent="0.3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20">
        <f>E570/D570</f>
        <v>6.4102564102564103E-4</v>
      </c>
      <c r="P570" s="6">
        <f>L570/COUNT(L570:L4683)</f>
        <v>2.8200789622109422E-4</v>
      </c>
      <c r="Q570" t="str">
        <f t="shared" si="16"/>
        <v>film &amp; video</v>
      </c>
      <c r="R570" t="str">
        <f t="shared" si="17"/>
        <v>animation</v>
      </c>
      <c r="S570" s="11">
        <f>(((J570/60)/60)/24)+DATE(1970,1,1)</f>
        <v>40800.6403587963</v>
      </c>
      <c r="T570" s="11">
        <f>(((I570/60)/60)/24)+DATE(1970,1,1)</f>
        <v>40860.682025462964</v>
      </c>
    </row>
    <row r="571" spans="1:20" ht="43.2" hidden="1" x14ac:dyDescent="0.3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20">
        <f>E571/D571</f>
        <v>6.4999999999999997E-4</v>
      </c>
      <c r="P571" s="6">
        <f>L571/COUNT(L571:L4684)</f>
        <v>8.4626234132581101E-4</v>
      </c>
      <c r="Q571" t="str">
        <f t="shared" si="16"/>
        <v>technology</v>
      </c>
      <c r="R571" t="str">
        <f t="shared" si="17"/>
        <v>web</v>
      </c>
      <c r="S571" s="11">
        <f>(((J571/60)/60)/24)+DATE(1970,1,1)</f>
        <v>42615.79896990741</v>
      </c>
      <c r="T571" s="11">
        <f>(((I571/60)/60)/24)+DATE(1970,1,1)</f>
        <v>42660.79896990741</v>
      </c>
    </row>
    <row r="572" spans="1:20" ht="43.2" hidden="1" x14ac:dyDescent="0.3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20">
        <f>E572/D572</f>
        <v>6.6666666666666664E-4</v>
      </c>
      <c r="P572" s="6">
        <f>L572/COUNT(L572:L4685)</f>
        <v>2.821670428893905E-4</v>
      </c>
      <c r="Q572" t="str">
        <f t="shared" si="16"/>
        <v>theater</v>
      </c>
      <c r="R572" t="str">
        <f t="shared" si="17"/>
        <v>musical</v>
      </c>
      <c r="S572" s="11">
        <f>(((J572/60)/60)/24)+DATE(1970,1,1)</f>
        <v>41799.259039351848</v>
      </c>
      <c r="T572" s="11">
        <f>(((I572/60)/60)/24)+DATE(1970,1,1)</f>
        <v>41819.259039351848</v>
      </c>
    </row>
    <row r="573" spans="1:20" ht="43.2" hidden="1" x14ac:dyDescent="0.3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20">
        <f>E573/D573</f>
        <v>6.6666666666666664E-4</v>
      </c>
      <c r="P573" s="6">
        <f>L573/COUNT(L573:L4686)</f>
        <v>2.8224668360146769E-4</v>
      </c>
      <c r="Q573" t="str">
        <f t="shared" si="16"/>
        <v>theater</v>
      </c>
      <c r="R573" t="str">
        <f t="shared" si="17"/>
        <v>plays</v>
      </c>
      <c r="S573" s="11">
        <f>(((J573/60)/60)/24)+DATE(1970,1,1)</f>
        <v>41905.636469907404</v>
      </c>
      <c r="T573" s="11">
        <f>(((I573/60)/60)/24)+DATE(1970,1,1)</f>
        <v>41935.636469907404</v>
      </c>
    </row>
    <row r="574" spans="1:20" ht="43.2" hidden="1" x14ac:dyDescent="0.3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20">
        <f>E574/D574</f>
        <v>6.8000000000000005E-4</v>
      </c>
      <c r="P574" s="6">
        <f>L574/COUNT(L574:L4687)</f>
        <v>1.129305477131564E-3</v>
      </c>
      <c r="Q574" t="str">
        <f t="shared" si="16"/>
        <v>games</v>
      </c>
      <c r="R574" t="str">
        <f t="shared" si="17"/>
        <v>video games</v>
      </c>
      <c r="S574" s="11">
        <f>(((J574/60)/60)/24)+DATE(1970,1,1)</f>
        <v>41645.832141203704</v>
      </c>
      <c r="T574" s="11">
        <f>(((I574/60)/60)/24)+DATE(1970,1,1)</f>
        <v>41675.832141203704</v>
      </c>
    </row>
    <row r="575" spans="1:20" ht="43.2" hidden="1" x14ac:dyDescent="0.3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20">
        <f>E575/D575</f>
        <v>6.8999999999999997E-4</v>
      </c>
      <c r="P575" s="6">
        <f>L575/COUNT(L575:L4688)</f>
        <v>1.412030499858797E-3</v>
      </c>
      <c r="Q575" t="str">
        <f t="shared" si="16"/>
        <v>film &amp; video</v>
      </c>
      <c r="R575" t="str">
        <f t="shared" si="17"/>
        <v>drama</v>
      </c>
      <c r="S575" s="11">
        <f>(((J575/60)/60)/24)+DATE(1970,1,1)</f>
        <v>42556.690706018519</v>
      </c>
      <c r="T575" s="11">
        <f>(((I575/60)/60)/24)+DATE(1970,1,1)</f>
        <v>42616.690706018519</v>
      </c>
    </row>
    <row r="576" spans="1:20" ht="43.2" hidden="1" x14ac:dyDescent="0.3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20">
        <f>E576/D576</f>
        <v>6.9230769230769226E-4</v>
      </c>
      <c r="P576" s="6">
        <f>L576/COUNT(L576:L4689)</f>
        <v>5.649717514124294E-4</v>
      </c>
      <c r="Q576" t="str">
        <f t="shared" si="16"/>
        <v>film &amp; video</v>
      </c>
      <c r="R576" t="str">
        <f t="shared" si="17"/>
        <v>animation</v>
      </c>
      <c r="S576" s="11">
        <f>(((J576/60)/60)/24)+DATE(1970,1,1)</f>
        <v>40971.002569444441</v>
      </c>
      <c r="T576" s="11">
        <f>(((I576/60)/60)/24)+DATE(1970,1,1)</f>
        <v>41016.021527777775</v>
      </c>
    </row>
    <row r="577" spans="1:20" ht="43.2" hidden="1" x14ac:dyDescent="0.3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20">
        <f>E577/D577</f>
        <v>6.9999999999999999E-4</v>
      </c>
      <c r="P577" s="6">
        <f>L577/COUNT(L577:L4690)</f>
        <v>5.6513139304888388E-4</v>
      </c>
      <c r="Q577" t="str">
        <f t="shared" si="16"/>
        <v>theater</v>
      </c>
      <c r="R577" t="str">
        <f t="shared" si="17"/>
        <v>spaces</v>
      </c>
      <c r="S577" s="11">
        <f>(((J577/60)/60)/24)+DATE(1970,1,1)</f>
        <v>42263.691574074073</v>
      </c>
      <c r="T577" s="11">
        <f>(((I577/60)/60)/24)+DATE(1970,1,1)</f>
        <v>42293.691574074073</v>
      </c>
    </row>
    <row r="578" spans="1:20" ht="28.8" hidden="1" x14ac:dyDescent="0.3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20">
        <f>E578/D578</f>
        <v>7.1428571428571429E-4</v>
      </c>
      <c r="P578" s="6">
        <f>L578/COUNT(L578:L4691)</f>
        <v>2.8264556246466928E-4</v>
      </c>
      <c r="Q578" t="str">
        <f t="shared" ref="Q578:Q641" si="18">LEFT(N578,FIND("/",N578)-1)</f>
        <v>technology</v>
      </c>
      <c r="R578" t="str">
        <f t="shared" ref="R578:R641" si="19">RIGHT(N578,LEN(N578)-FIND("/",N578))</f>
        <v>web</v>
      </c>
      <c r="S578" s="11">
        <f>(((J578/60)/60)/24)+DATE(1970,1,1)</f>
        <v>41954.722916666666</v>
      </c>
      <c r="T578" s="11">
        <f>(((I578/60)/60)/24)+DATE(1970,1,1)</f>
        <v>42014.722916666666</v>
      </c>
    </row>
    <row r="579" spans="1:20" ht="43.2" hidden="1" x14ac:dyDescent="0.3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20">
        <f>E579/D579</f>
        <v>7.3333333333333334E-4</v>
      </c>
      <c r="P579" s="6">
        <f>L579/COUNT(L579:L4692)</f>
        <v>5.654509471303364E-4</v>
      </c>
      <c r="Q579" t="str">
        <f t="shared" si="18"/>
        <v>theater</v>
      </c>
      <c r="R579" t="str">
        <f t="shared" si="19"/>
        <v>plays</v>
      </c>
      <c r="S579" s="11">
        <f>(((J579/60)/60)/24)+DATE(1970,1,1)</f>
        <v>42447.863553240735</v>
      </c>
      <c r="T579" s="11">
        <f>(((I579/60)/60)/24)+DATE(1970,1,1)</f>
        <v>42477.863553240735</v>
      </c>
    </row>
    <row r="580" spans="1:20" ht="28.8" hidden="1" x14ac:dyDescent="0.3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20">
        <f>E580/D580</f>
        <v>7.407407407407407E-4</v>
      </c>
      <c r="P580" s="6">
        <f>L580/COUNT(L580:L4693)</f>
        <v>7.3529411764705881E-3</v>
      </c>
      <c r="Q580" t="str">
        <f t="shared" si="18"/>
        <v>photography</v>
      </c>
      <c r="R580" t="str">
        <f t="shared" si="19"/>
        <v>photobooks</v>
      </c>
      <c r="S580" s="11">
        <f>(((J580/60)/60)/24)+DATE(1970,1,1)</f>
        <v>41876.433680555558</v>
      </c>
      <c r="T580" s="11">
        <f>(((I580/60)/60)/24)+DATE(1970,1,1)</f>
        <v>41936.166666666664</v>
      </c>
    </row>
    <row r="581" spans="1:20" ht="43.2" hidden="1" x14ac:dyDescent="0.3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20">
        <f>E581/D581</f>
        <v>7.5000000000000002E-4</v>
      </c>
      <c r="P581" s="6">
        <f>L581/COUNT(L581:L4694)</f>
        <v>2.8288543140028287E-4</v>
      </c>
      <c r="Q581" t="str">
        <f t="shared" si="18"/>
        <v>photography</v>
      </c>
      <c r="R581" t="str">
        <f t="shared" si="19"/>
        <v>places</v>
      </c>
      <c r="S581" s="11">
        <f>(((J581/60)/60)/24)+DATE(1970,1,1)</f>
        <v>41877.904988425929</v>
      </c>
      <c r="T581" s="11">
        <f>(((I581/60)/60)/24)+DATE(1970,1,1)</f>
        <v>41907.904988425929</v>
      </c>
    </row>
    <row r="582" spans="1:20" ht="43.2" hidden="1" x14ac:dyDescent="0.3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20">
        <f>E582/D582</f>
        <v>7.8181818181818181E-4</v>
      </c>
      <c r="P582" s="6">
        <f>L582/COUNT(L582:L4695)</f>
        <v>1.4148273910582908E-3</v>
      </c>
      <c r="Q582" t="str">
        <f t="shared" si="18"/>
        <v>food</v>
      </c>
      <c r="R582" t="str">
        <f t="shared" si="19"/>
        <v>restaurants</v>
      </c>
      <c r="S582" s="11">
        <f>(((J582/60)/60)/24)+DATE(1970,1,1)</f>
        <v>41858.825439814813</v>
      </c>
      <c r="T582" s="11">
        <f>(((I582/60)/60)/24)+DATE(1970,1,1)</f>
        <v>41903.825439814813</v>
      </c>
    </row>
    <row r="583" spans="1:20" ht="43.2" hidden="1" x14ac:dyDescent="0.3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20">
        <f>E583/D583</f>
        <v>8.0000000000000004E-4</v>
      </c>
      <c r="P583" s="6">
        <f>L583/COUNT(L583:L4696)</f>
        <v>5.6609114067364841E-4</v>
      </c>
      <c r="Q583" t="str">
        <f t="shared" si="18"/>
        <v>film &amp; video</v>
      </c>
      <c r="R583" t="str">
        <f t="shared" si="19"/>
        <v>science fiction</v>
      </c>
      <c r="S583" s="11">
        <f>(((J583/60)/60)/24)+DATE(1970,1,1)</f>
        <v>42397.281666666662</v>
      </c>
      <c r="T583" s="11">
        <f>(((I583/60)/60)/24)+DATE(1970,1,1)</f>
        <v>42427.281666666662</v>
      </c>
    </row>
    <row r="584" spans="1:20" ht="43.2" hidden="1" x14ac:dyDescent="0.3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20">
        <f>E584/D584</f>
        <v>8.0000000000000004E-4</v>
      </c>
      <c r="P584" s="6">
        <f>L584/COUNT(L584:L4697)</f>
        <v>5.6625141562853911E-4</v>
      </c>
      <c r="Q584" t="str">
        <f t="shared" si="18"/>
        <v>theater</v>
      </c>
      <c r="R584" t="str">
        <f t="shared" si="19"/>
        <v>plays</v>
      </c>
      <c r="S584" s="11">
        <f>(((J584/60)/60)/24)+DATE(1970,1,1)</f>
        <v>42444.877743055549</v>
      </c>
      <c r="T584" s="11">
        <f>(((I584/60)/60)/24)+DATE(1970,1,1)</f>
        <v>42504.877743055549</v>
      </c>
    </row>
    <row r="585" spans="1:20" ht="43.2" hidden="1" x14ac:dyDescent="0.3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20">
        <f>E585/D585</f>
        <v>8.0000000000000004E-4</v>
      </c>
      <c r="P585" s="6">
        <f>L585/COUNT(L585:L4698)</f>
        <v>2.8320589068252618E-4</v>
      </c>
      <c r="Q585" t="str">
        <f t="shared" si="18"/>
        <v>theater</v>
      </c>
      <c r="R585" t="str">
        <f t="shared" si="19"/>
        <v>plays</v>
      </c>
      <c r="S585" s="11">
        <f>(((J585/60)/60)/24)+DATE(1970,1,1)</f>
        <v>42169.958506944444</v>
      </c>
      <c r="T585" s="11">
        <f>(((I585/60)/60)/24)+DATE(1970,1,1)</f>
        <v>42199.958506944444</v>
      </c>
    </row>
    <row r="586" spans="1:20" hidden="1" x14ac:dyDescent="0.3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20">
        <f>E586/D586</f>
        <v>8.3333333333333339E-4</v>
      </c>
      <c r="P586" s="6">
        <f>L586/COUNT(L586:L4699)</f>
        <v>5.6657223796033991E-4</v>
      </c>
      <c r="Q586" t="str">
        <f t="shared" si="18"/>
        <v>games</v>
      </c>
      <c r="R586" t="str">
        <f t="shared" si="19"/>
        <v>video games</v>
      </c>
      <c r="S586" s="11">
        <f>(((J586/60)/60)/24)+DATE(1970,1,1)</f>
        <v>41845.866793981484</v>
      </c>
      <c r="T586" s="11">
        <f>(((I586/60)/60)/24)+DATE(1970,1,1)</f>
        <v>41875.866793981484</v>
      </c>
    </row>
    <row r="587" spans="1:20" ht="43.2" hidden="1" x14ac:dyDescent="0.3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20">
        <f>E587/D587</f>
        <v>8.3340278356529708E-4</v>
      </c>
      <c r="P587" s="6">
        <f>L587/COUNT(L587:L4700)</f>
        <v>2.8336639274582036E-4</v>
      </c>
      <c r="Q587" t="str">
        <f t="shared" si="18"/>
        <v>technology</v>
      </c>
      <c r="R587" t="str">
        <f t="shared" si="19"/>
        <v>web</v>
      </c>
      <c r="S587" s="11">
        <f>(((J587/60)/60)/24)+DATE(1970,1,1)</f>
        <v>42223.619456018518</v>
      </c>
      <c r="T587" s="11">
        <f>(((I587/60)/60)/24)+DATE(1970,1,1)</f>
        <v>42253.215277777781</v>
      </c>
    </row>
    <row r="588" spans="1:20" ht="43.2" hidden="1" x14ac:dyDescent="0.3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20">
        <f>E588/D588</f>
        <v>8.571428571428571E-4</v>
      </c>
      <c r="P588" s="6">
        <f>L588/COUNT(L588:L4701)</f>
        <v>5.6689342403628119E-4</v>
      </c>
      <c r="Q588" t="str">
        <f t="shared" si="18"/>
        <v>journalism</v>
      </c>
      <c r="R588" t="str">
        <f t="shared" si="19"/>
        <v>audio</v>
      </c>
      <c r="S588" s="11">
        <f>(((J588/60)/60)/24)+DATE(1970,1,1)</f>
        <v>42011.925937499997</v>
      </c>
      <c r="T588" s="11">
        <f>(((I588/60)/60)/24)+DATE(1970,1,1)</f>
        <v>42068.852083333331</v>
      </c>
    </row>
    <row r="589" spans="1:20" ht="43.2" hidden="1" x14ac:dyDescent="0.3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20">
        <f>E589/D589</f>
        <v>8.6666666666666663E-4</v>
      </c>
      <c r="P589" s="6">
        <f>L589/COUNT(L589:L4702)</f>
        <v>5.6705415367167564E-4</v>
      </c>
      <c r="Q589" t="str">
        <f t="shared" si="18"/>
        <v>technology</v>
      </c>
      <c r="R589" t="str">
        <f t="shared" si="19"/>
        <v>web</v>
      </c>
      <c r="S589" s="11">
        <f>(((J589/60)/60)/24)+DATE(1970,1,1)</f>
        <v>42249.667997685188</v>
      </c>
      <c r="T589" s="11">
        <f>(((I589/60)/60)/24)+DATE(1970,1,1)</f>
        <v>42294.667997685188</v>
      </c>
    </row>
    <row r="590" spans="1:20" ht="57.6" hidden="1" x14ac:dyDescent="0.3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20">
        <f>E590/D590</f>
        <v>8.8000000000000003E-4</v>
      </c>
      <c r="P590" s="6">
        <f>L590/COUNT(L590:L4703)</f>
        <v>8.5082246171298923E-4</v>
      </c>
      <c r="Q590" t="str">
        <f t="shared" si="18"/>
        <v>theater</v>
      </c>
      <c r="R590" t="str">
        <f t="shared" si="19"/>
        <v>spaces</v>
      </c>
      <c r="S590" s="11">
        <f>(((J590/60)/60)/24)+DATE(1970,1,1)</f>
        <v>42409.571284722217</v>
      </c>
      <c r="T590" s="11">
        <f>(((I590/60)/60)/24)+DATE(1970,1,1)</f>
        <v>42439.571284722217</v>
      </c>
    </row>
    <row r="591" spans="1:20" ht="43.2" hidden="1" x14ac:dyDescent="0.3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20">
        <f>E591/D591</f>
        <v>8.9999999999999998E-4</v>
      </c>
      <c r="P591" s="6">
        <f>L591/COUNT(L591:L4704)</f>
        <v>2.8368794326241134E-4</v>
      </c>
      <c r="Q591" t="str">
        <f t="shared" si="18"/>
        <v>technology</v>
      </c>
      <c r="R591" t="str">
        <f t="shared" si="19"/>
        <v>web</v>
      </c>
      <c r="S591" s="11">
        <f>(((J591/60)/60)/24)+DATE(1970,1,1)</f>
        <v>42276.903333333335</v>
      </c>
      <c r="T591" s="11">
        <f>(((I591/60)/60)/24)+DATE(1970,1,1)</f>
        <v>42306.903333333335</v>
      </c>
    </row>
    <row r="592" spans="1:20" ht="43.2" hidden="1" x14ac:dyDescent="0.3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20">
        <f>E592/D592</f>
        <v>9.0666666666666662E-4</v>
      </c>
      <c r="P592" s="6">
        <f>L592/COUNT(L592:L4705)</f>
        <v>5.6753688989784334E-4</v>
      </c>
      <c r="Q592" t="str">
        <f t="shared" si="18"/>
        <v>technology</v>
      </c>
      <c r="R592" t="str">
        <f t="shared" si="19"/>
        <v>web</v>
      </c>
      <c r="S592" s="11">
        <f>(((J592/60)/60)/24)+DATE(1970,1,1)</f>
        <v>42022.069988425923</v>
      </c>
      <c r="T592" s="11">
        <f>(((I592/60)/60)/24)+DATE(1970,1,1)</f>
        <v>42052.069988425923</v>
      </c>
    </row>
    <row r="593" spans="1:20" ht="43.2" hidden="1" x14ac:dyDescent="0.3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20">
        <f>E593/D593</f>
        <v>9.2857142857142856E-4</v>
      </c>
      <c r="P593" s="6">
        <f>L593/COUNT(L593:L4706)</f>
        <v>1.1353959693443088E-3</v>
      </c>
      <c r="Q593" t="str">
        <f t="shared" si="18"/>
        <v>technology</v>
      </c>
      <c r="R593" t="str">
        <f t="shared" si="19"/>
        <v>space exploration</v>
      </c>
      <c r="S593" s="11">
        <f>(((J593/60)/60)/24)+DATE(1970,1,1)</f>
        <v>42551.884189814817</v>
      </c>
      <c r="T593" s="11">
        <f>(((I593/60)/60)/24)+DATE(1970,1,1)</f>
        <v>42581.884189814817</v>
      </c>
    </row>
    <row r="594" spans="1:20" ht="43.2" hidden="1" x14ac:dyDescent="0.3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20">
        <f>E594/D594</f>
        <v>9.5E-4</v>
      </c>
      <c r="P594" s="6">
        <f>L594/COUNT(L594:L4707)</f>
        <v>1.4196479273140261E-3</v>
      </c>
      <c r="Q594" t="str">
        <f t="shared" si="18"/>
        <v>technology</v>
      </c>
      <c r="R594" t="str">
        <f t="shared" si="19"/>
        <v>space exploration</v>
      </c>
      <c r="S594" s="11">
        <f>(((J594/60)/60)/24)+DATE(1970,1,1)</f>
        <v>42272.713171296295</v>
      </c>
      <c r="T594" s="11">
        <f>(((I594/60)/60)/24)+DATE(1970,1,1)</f>
        <v>42332.754837962959</v>
      </c>
    </row>
    <row r="595" spans="1:20" ht="43.2" hidden="1" x14ac:dyDescent="0.3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20">
        <f>E595/D595</f>
        <v>9.6153846153846159E-4</v>
      </c>
      <c r="P595" s="6">
        <f>L595/COUNT(L595:L4708)</f>
        <v>2.8401022436807724E-4</v>
      </c>
      <c r="Q595" t="str">
        <f t="shared" si="18"/>
        <v>theater</v>
      </c>
      <c r="R595" t="str">
        <f t="shared" si="19"/>
        <v>plays</v>
      </c>
      <c r="S595" s="11">
        <f>(((J595/60)/60)/24)+DATE(1970,1,1)</f>
        <v>42243.790393518517</v>
      </c>
      <c r="T595" s="11">
        <f>(((I595/60)/60)/24)+DATE(1970,1,1)</f>
        <v>42303.790393518517</v>
      </c>
    </row>
    <row r="596" spans="1:20" ht="28.8" hidden="1" x14ac:dyDescent="0.3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20">
        <f>E596/D596</f>
        <v>9.9009900990099011E-4</v>
      </c>
      <c r="P596" s="6">
        <f>L596/COUNT(L596:L4709)</f>
        <v>2.8409090909090908E-4</v>
      </c>
      <c r="Q596" t="str">
        <f t="shared" si="18"/>
        <v>film &amp; video</v>
      </c>
      <c r="R596" t="str">
        <f t="shared" si="19"/>
        <v>animation</v>
      </c>
      <c r="S596" s="11">
        <f>(((J596/60)/60)/24)+DATE(1970,1,1)</f>
        <v>42488.848784722228</v>
      </c>
      <c r="T596" s="11">
        <f>(((I596/60)/60)/24)+DATE(1970,1,1)</f>
        <v>42508.848784722228</v>
      </c>
    </row>
    <row r="597" spans="1:20" ht="28.8" hidden="1" x14ac:dyDescent="0.3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20">
        <f>E597/D597</f>
        <v>9.9200000000000004E-4</v>
      </c>
      <c r="P597" s="6">
        <f>L597/COUNT(L597:L4710)</f>
        <v>8.5251491901108269E-4</v>
      </c>
      <c r="Q597" t="str">
        <f t="shared" si="18"/>
        <v>technology</v>
      </c>
      <c r="R597" t="str">
        <f t="shared" si="19"/>
        <v>space exploration</v>
      </c>
      <c r="S597" s="11">
        <f>(((J597/60)/60)/24)+DATE(1970,1,1)</f>
        <v>42341.99700231482</v>
      </c>
      <c r="T597" s="11">
        <f>(((I597/60)/60)/24)+DATE(1970,1,1)</f>
        <v>42401.99700231482</v>
      </c>
    </row>
    <row r="598" spans="1:20" ht="43.2" hidden="1" x14ac:dyDescent="0.3">
      <c r="A598">
        <v>1564</v>
      </c>
      <c r="B598" s="3" t="s">
        <v>1565</v>
      </c>
      <c r="C598" s="3" t="s">
        <v>5674</v>
      </c>
      <c r="D598">
        <v>10000</v>
      </c>
      <c r="E598">
        <v>10</v>
      </c>
      <c r="F598" t="s">
        <v>8220</v>
      </c>
      <c r="G598" t="s">
        <v>8224</v>
      </c>
      <c r="H598" t="s">
        <v>8246</v>
      </c>
      <c r="I598">
        <v>1432843500</v>
      </c>
      <c r="J598">
        <v>1430124509</v>
      </c>
      <c r="K598" t="b">
        <v>0</v>
      </c>
      <c r="L598">
        <v>1</v>
      </c>
      <c r="M598" t="b">
        <v>0</v>
      </c>
      <c r="N598" t="s">
        <v>8290</v>
      </c>
      <c r="O598" s="20">
        <f>E598/D598</f>
        <v>1E-3</v>
      </c>
      <c r="P598" s="6">
        <f>L598/COUNT(L598:L4711)</f>
        <v>2.8425241614553722E-4</v>
      </c>
      <c r="Q598" t="str">
        <f t="shared" si="18"/>
        <v>publishing</v>
      </c>
      <c r="R598" t="str">
        <f t="shared" si="19"/>
        <v>art books</v>
      </c>
      <c r="S598" s="11">
        <f>(((J598/60)/60)/24)+DATE(1970,1,1)</f>
        <v>42121.367002314815</v>
      </c>
      <c r="T598" s="11">
        <f>(((I598/60)/60)/24)+DATE(1970,1,1)</f>
        <v>42152.836805555555</v>
      </c>
    </row>
    <row r="599" spans="1:20" ht="43.2" hidden="1" x14ac:dyDescent="0.3">
      <c r="A599">
        <v>2344</v>
      </c>
      <c r="B599" s="3" t="s">
        <v>2345</v>
      </c>
      <c r="C599" s="3" t="s">
        <v>6454</v>
      </c>
      <c r="D599">
        <v>1000</v>
      </c>
      <c r="E599">
        <v>1</v>
      </c>
      <c r="F599" t="s">
        <v>8220</v>
      </c>
      <c r="G599" t="s">
        <v>8229</v>
      </c>
      <c r="H599" t="s">
        <v>8251</v>
      </c>
      <c r="I599">
        <v>1466789269</v>
      </c>
      <c r="J599">
        <v>1464197269</v>
      </c>
      <c r="K599" t="b">
        <v>0</v>
      </c>
      <c r="L599">
        <v>1</v>
      </c>
      <c r="M599" t="b">
        <v>0</v>
      </c>
      <c r="N599" t="s">
        <v>8272</v>
      </c>
      <c r="O599" s="20">
        <f>E599/D599</f>
        <v>1E-3</v>
      </c>
      <c r="P599" s="6">
        <f>L599/COUNT(L599:L4712)</f>
        <v>2.8433323855558713E-4</v>
      </c>
      <c r="Q599" t="str">
        <f t="shared" si="18"/>
        <v>technology</v>
      </c>
      <c r="R599" t="str">
        <f t="shared" si="19"/>
        <v>web</v>
      </c>
      <c r="S599" s="11">
        <f>(((J599/60)/60)/24)+DATE(1970,1,1)</f>
        <v>42515.727650462963</v>
      </c>
      <c r="T599" s="11">
        <f>(((I599/60)/60)/24)+DATE(1970,1,1)</f>
        <v>42545.727650462963</v>
      </c>
    </row>
    <row r="600" spans="1:20" ht="43.2" hidden="1" x14ac:dyDescent="0.3">
      <c r="A600">
        <v>440</v>
      </c>
      <c r="B600" s="3" t="s">
        <v>441</v>
      </c>
      <c r="C600" s="3" t="s">
        <v>4550</v>
      </c>
      <c r="D600">
        <v>5000</v>
      </c>
      <c r="E600">
        <v>5</v>
      </c>
      <c r="F600" t="s">
        <v>8221</v>
      </c>
      <c r="G600" t="s">
        <v>8224</v>
      </c>
      <c r="H600" t="s">
        <v>8246</v>
      </c>
      <c r="I600">
        <v>1458859153</v>
      </c>
      <c r="J600">
        <v>1456270753</v>
      </c>
      <c r="K600" t="b">
        <v>0</v>
      </c>
      <c r="L600">
        <v>1</v>
      </c>
      <c r="M600" t="b">
        <v>0</v>
      </c>
      <c r="N600" t="s">
        <v>8270</v>
      </c>
      <c r="O600" s="20">
        <f>E600/D600</f>
        <v>1E-3</v>
      </c>
      <c r="P600" s="6">
        <f>L600/COUNT(L600:L4713)</f>
        <v>2.8441410693970419E-4</v>
      </c>
      <c r="Q600" t="str">
        <f t="shared" si="18"/>
        <v>film &amp; video</v>
      </c>
      <c r="R600" t="str">
        <f t="shared" si="19"/>
        <v>animation</v>
      </c>
      <c r="S600" s="11">
        <f>(((J600/60)/60)/24)+DATE(1970,1,1)</f>
        <v>42423.985567129625</v>
      </c>
      <c r="T600" s="11">
        <f>(((I600/60)/60)/24)+DATE(1970,1,1)</f>
        <v>42453.943900462968</v>
      </c>
    </row>
    <row r="601" spans="1:20" ht="43.2" hidden="1" x14ac:dyDescent="0.3">
      <c r="A601">
        <v>443</v>
      </c>
      <c r="B601" s="3" t="s">
        <v>444</v>
      </c>
      <c r="C601" s="3" t="s">
        <v>4553</v>
      </c>
      <c r="D601">
        <v>10000</v>
      </c>
      <c r="E601">
        <v>10</v>
      </c>
      <c r="F601" t="s">
        <v>8221</v>
      </c>
      <c r="G601" t="s">
        <v>8229</v>
      </c>
      <c r="H601" t="s">
        <v>8251</v>
      </c>
      <c r="I601">
        <v>1391991701</v>
      </c>
      <c r="J601">
        <v>1389399701</v>
      </c>
      <c r="K601" t="b">
        <v>0</v>
      </c>
      <c r="L601">
        <v>2</v>
      </c>
      <c r="M601" t="b">
        <v>0</v>
      </c>
      <c r="N601" t="s">
        <v>8270</v>
      </c>
      <c r="O601" s="20">
        <f>E601/D601</f>
        <v>1E-3</v>
      </c>
      <c r="P601" s="6">
        <f>L601/COUNT(L601:L4714)</f>
        <v>5.6899004267425325E-4</v>
      </c>
      <c r="Q601" t="str">
        <f t="shared" si="18"/>
        <v>film &amp; video</v>
      </c>
      <c r="R601" t="str">
        <f t="shared" si="19"/>
        <v>animation</v>
      </c>
      <c r="S601" s="11">
        <f>(((J601/60)/60)/24)+DATE(1970,1,1)</f>
        <v>41650.015057870369</v>
      </c>
      <c r="T601" s="11">
        <f>(((I601/60)/60)/24)+DATE(1970,1,1)</f>
        <v>41680.015057870369</v>
      </c>
    </row>
    <row r="602" spans="1:20" ht="43.2" hidden="1" x14ac:dyDescent="0.3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t="s">
        <v>8221</v>
      </c>
      <c r="G602" t="s">
        <v>8224</v>
      </c>
      <c r="H602" t="s">
        <v>8246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8270</v>
      </c>
      <c r="O602" s="20">
        <f>E602/D602</f>
        <v>1E-3</v>
      </c>
      <c r="P602" s="6">
        <f>L602/COUNT(L602:L4715)</f>
        <v>2.8457598178713718E-4</v>
      </c>
      <c r="Q602" t="str">
        <f t="shared" si="18"/>
        <v>film &amp; video</v>
      </c>
      <c r="R602" t="str">
        <f t="shared" si="19"/>
        <v>animation</v>
      </c>
      <c r="S602" s="11">
        <f>(((J602/60)/60)/24)+DATE(1970,1,1)</f>
        <v>42447.896875000006</v>
      </c>
      <c r="T602" s="11">
        <f>(((I602/60)/60)/24)+DATE(1970,1,1)</f>
        <v>42474.606944444444</v>
      </c>
    </row>
    <row r="603" spans="1:20" hidden="1" x14ac:dyDescent="0.3">
      <c r="A603">
        <v>1128</v>
      </c>
      <c r="B603" s="3" t="s">
        <v>1129</v>
      </c>
      <c r="C603" s="3" t="s">
        <v>5238</v>
      </c>
      <c r="D603">
        <v>1000</v>
      </c>
      <c r="E603">
        <v>1</v>
      </c>
      <c r="F603" t="s">
        <v>8221</v>
      </c>
      <c r="G603" t="s">
        <v>8225</v>
      </c>
      <c r="H603" t="s">
        <v>8247</v>
      </c>
      <c r="I603">
        <v>1407425717</v>
      </c>
      <c r="J603">
        <v>1404833717</v>
      </c>
      <c r="K603" t="b">
        <v>0</v>
      </c>
      <c r="L603">
        <v>1</v>
      </c>
      <c r="M603" t="b">
        <v>0</v>
      </c>
      <c r="N603" t="s">
        <v>8283</v>
      </c>
      <c r="O603" s="20">
        <f>E603/D603</f>
        <v>1E-3</v>
      </c>
      <c r="P603" s="6">
        <f>L603/COUNT(L603:L4716)</f>
        <v>2.8465698832906349E-4</v>
      </c>
      <c r="Q603" t="str">
        <f t="shared" si="18"/>
        <v>games</v>
      </c>
      <c r="R603" t="str">
        <f t="shared" si="19"/>
        <v>mobile games</v>
      </c>
      <c r="S603" s="11">
        <f>(((J603/60)/60)/24)+DATE(1970,1,1)</f>
        <v>41828.649502314816</v>
      </c>
      <c r="T603" s="11">
        <f>(((I603/60)/60)/24)+DATE(1970,1,1)</f>
        <v>41858.649502314816</v>
      </c>
    </row>
    <row r="604" spans="1:20" ht="28.8" hidden="1" x14ac:dyDescent="0.3">
      <c r="A604">
        <v>1171</v>
      </c>
      <c r="B604" s="3" t="s">
        <v>1172</v>
      </c>
      <c r="C604" s="3" t="s">
        <v>5281</v>
      </c>
      <c r="D604">
        <v>25000</v>
      </c>
      <c r="E604">
        <v>25</v>
      </c>
      <c r="F604" t="s">
        <v>8221</v>
      </c>
      <c r="G604" t="s">
        <v>8224</v>
      </c>
      <c r="H604" t="s">
        <v>8246</v>
      </c>
      <c r="I604">
        <v>1415909927</v>
      </c>
      <c r="J604">
        <v>1414351127</v>
      </c>
      <c r="K604" t="b">
        <v>0</v>
      </c>
      <c r="L604">
        <v>1</v>
      </c>
      <c r="M604" t="b">
        <v>0</v>
      </c>
      <c r="N604" t="s">
        <v>8284</v>
      </c>
      <c r="O604" s="20">
        <f>E604/D604</f>
        <v>1E-3</v>
      </c>
      <c r="P604" s="6">
        <f>L604/COUNT(L604:L4717)</f>
        <v>2.8473804100227789E-4</v>
      </c>
      <c r="Q604" t="str">
        <f t="shared" si="18"/>
        <v>food</v>
      </c>
      <c r="R604" t="str">
        <f t="shared" si="19"/>
        <v>food trucks</v>
      </c>
      <c r="S604" s="11">
        <f>(((J604/60)/60)/24)+DATE(1970,1,1)</f>
        <v>41938.804710648146</v>
      </c>
      <c r="T604" s="11">
        <f>(((I604/60)/60)/24)+DATE(1970,1,1)</f>
        <v>41956.846377314811</v>
      </c>
    </row>
    <row r="605" spans="1:20" ht="43.2" hidden="1" x14ac:dyDescent="0.3">
      <c r="A605">
        <v>1421</v>
      </c>
      <c r="B605" s="3" t="s">
        <v>1422</v>
      </c>
      <c r="C605" s="3" t="s">
        <v>5531</v>
      </c>
      <c r="D605">
        <v>200000</v>
      </c>
      <c r="E605">
        <v>200</v>
      </c>
      <c r="F605" t="s">
        <v>8221</v>
      </c>
      <c r="G605" t="s">
        <v>8235</v>
      </c>
      <c r="H605" t="s">
        <v>8255</v>
      </c>
      <c r="I605">
        <v>1423432709</v>
      </c>
      <c r="J605">
        <v>1420840709</v>
      </c>
      <c r="K605" t="b">
        <v>0</v>
      </c>
      <c r="L605">
        <v>2</v>
      </c>
      <c r="M605" t="b">
        <v>0</v>
      </c>
      <c r="N605" t="s">
        <v>8287</v>
      </c>
      <c r="O605" s="20">
        <f>E605/D605</f>
        <v>1E-3</v>
      </c>
      <c r="P605" s="6">
        <f>L605/COUNT(L605:L4718)</f>
        <v>5.6963827969239535E-4</v>
      </c>
      <c r="Q605" t="str">
        <f t="shared" si="18"/>
        <v>publishing</v>
      </c>
      <c r="R605" t="str">
        <f t="shared" si="19"/>
        <v>translations</v>
      </c>
      <c r="S605" s="11">
        <f>(((J605/60)/60)/24)+DATE(1970,1,1)</f>
        <v>42013.915613425925</v>
      </c>
      <c r="T605" s="11">
        <f>(((I605/60)/60)/24)+DATE(1970,1,1)</f>
        <v>42043.915613425925</v>
      </c>
    </row>
    <row r="606" spans="1:20" ht="28.8" hidden="1" x14ac:dyDescent="0.3">
      <c r="A606">
        <v>1435</v>
      </c>
      <c r="B606" s="3" t="s">
        <v>1436</v>
      </c>
      <c r="C606" s="3" t="s">
        <v>5545</v>
      </c>
      <c r="D606">
        <v>15000</v>
      </c>
      <c r="E606">
        <v>15</v>
      </c>
      <c r="F606" t="s">
        <v>8221</v>
      </c>
      <c r="G606" t="s">
        <v>8237</v>
      </c>
      <c r="H606" t="s">
        <v>8249</v>
      </c>
      <c r="I606">
        <v>1444589020</v>
      </c>
      <c r="J606">
        <v>1441997020</v>
      </c>
      <c r="K606" t="b">
        <v>0</v>
      </c>
      <c r="L606">
        <v>2</v>
      </c>
      <c r="M606" t="b">
        <v>0</v>
      </c>
      <c r="N606" t="s">
        <v>8287</v>
      </c>
      <c r="O606" s="20">
        <f>E606/D606</f>
        <v>1E-3</v>
      </c>
      <c r="P606" s="6">
        <f>L606/COUNT(L606:L4719)</f>
        <v>5.6980056980056976E-4</v>
      </c>
      <c r="Q606" t="str">
        <f t="shared" si="18"/>
        <v>publishing</v>
      </c>
      <c r="R606" t="str">
        <f t="shared" si="19"/>
        <v>translations</v>
      </c>
      <c r="S606" s="11">
        <f>(((J606/60)/60)/24)+DATE(1970,1,1)</f>
        <v>42258.780324074076</v>
      </c>
      <c r="T606" s="11">
        <f>(((I606/60)/60)/24)+DATE(1970,1,1)</f>
        <v>42288.780324074076</v>
      </c>
    </row>
    <row r="607" spans="1:20" ht="43.2" hidden="1" x14ac:dyDescent="0.3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t="s">
        <v>8221</v>
      </c>
      <c r="G607" t="s">
        <v>8224</v>
      </c>
      <c r="H607" t="s">
        <v>8246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8275</v>
      </c>
      <c r="O607" s="20">
        <f>E607/D607</f>
        <v>1E-3</v>
      </c>
      <c r="P607" s="6">
        <f>L607/COUNT(L607:L4720)</f>
        <v>2.8498147620404675E-4</v>
      </c>
      <c r="Q607" t="str">
        <f t="shared" si="18"/>
        <v>publishing</v>
      </c>
      <c r="R607" t="str">
        <f t="shared" si="19"/>
        <v>fiction</v>
      </c>
      <c r="S607" s="11">
        <f>(((J607/60)/60)/24)+DATE(1970,1,1)</f>
        <v>41136.85805555556</v>
      </c>
      <c r="T607" s="11">
        <f>(((I607/60)/60)/24)+DATE(1970,1,1)</f>
        <v>41159.32708333333</v>
      </c>
    </row>
    <row r="608" spans="1:20" ht="43.2" hidden="1" x14ac:dyDescent="0.3">
      <c r="A608">
        <v>1739</v>
      </c>
      <c r="B608" s="3" t="s">
        <v>1740</v>
      </c>
      <c r="C608" s="3" t="s">
        <v>5849</v>
      </c>
      <c r="D608">
        <v>1000</v>
      </c>
      <c r="E608">
        <v>1</v>
      </c>
      <c r="F608" t="s">
        <v>8221</v>
      </c>
      <c r="G608" t="s">
        <v>8224</v>
      </c>
      <c r="H608" t="s">
        <v>8246</v>
      </c>
      <c r="I608">
        <v>1462391932</v>
      </c>
      <c r="J608">
        <v>1457297932</v>
      </c>
      <c r="K608" t="b">
        <v>0</v>
      </c>
      <c r="L608">
        <v>1</v>
      </c>
      <c r="M608" t="b">
        <v>0</v>
      </c>
      <c r="N608" t="s">
        <v>8293</v>
      </c>
      <c r="O608" s="20">
        <f>E608/D608</f>
        <v>1E-3</v>
      </c>
      <c r="P608" s="6">
        <f>L608/COUNT(L608:L4721)</f>
        <v>2.8506271379703536E-4</v>
      </c>
      <c r="Q608" t="str">
        <f t="shared" si="18"/>
        <v>music</v>
      </c>
      <c r="R608" t="str">
        <f t="shared" si="19"/>
        <v>faith</v>
      </c>
      <c r="S608" s="11">
        <f>(((J608/60)/60)/24)+DATE(1970,1,1)</f>
        <v>42435.874212962968</v>
      </c>
      <c r="T608" s="11">
        <f>(((I608/60)/60)/24)+DATE(1970,1,1)</f>
        <v>42494.832546296297</v>
      </c>
    </row>
    <row r="609" spans="1:20" ht="43.2" hidden="1" x14ac:dyDescent="0.3">
      <c r="A609">
        <v>1904</v>
      </c>
      <c r="B609" s="3" t="s">
        <v>1905</v>
      </c>
      <c r="C609" s="3" t="s">
        <v>6014</v>
      </c>
      <c r="D609">
        <v>50000</v>
      </c>
      <c r="E609">
        <v>50</v>
      </c>
      <c r="F609" t="s">
        <v>8221</v>
      </c>
      <c r="G609" t="s">
        <v>8224</v>
      </c>
      <c r="H609" t="s">
        <v>8246</v>
      </c>
      <c r="I609">
        <v>1451752021</v>
      </c>
      <c r="J609">
        <v>1447864021</v>
      </c>
      <c r="K609" t="b">
        <v>0</v>
      </c>
      <c r="L609">
        <v>2</v>
      </c>
      <c r="M609" t="b">
        <v>0</v>
      </c>
      <c r="N609" t="s">
        <v>8294</v>
      </c>
      <c r="O609" s="20">
        <f>E609/D609</f>
        <v>1E-3</v>
      </c>
      <c r="P609" s="6">
        <f>L609/COUNT(L609:L4722)</f>
        <v>5.7028799543769608E-4</v>
      </c>
      <c r="Q609" t="str">
        <f t="shared" si="18"/>
        <v>technology</v>
      </c>
      <c r="R609" t="str">
        <f t="shared" si="19"/>
        <v>gadgets</v>
      </c>
      <c r="S609" s="11">
        <f>(((J609/60)/60)/24)+DATE(1970,1,1)</f>
        <v>42326.685428240744</v>
      </c>
      <c r="T609" s="11">
        <f>(((I609/60)/60)/24)+DATE(1970,1,1)</f>
        <v>42371.685428240744</v>
      </c>
    </row>
    <row r="610" spans="1:20" ht="43.2" hidden="1" x14ac:dyDescent="0.3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20">
        <f>E610/D610</f>
        <v>1E-3</v>
      </c>
      <c r="P610" s="6">
        <f>L610/COUNT(L610:L4723)</f>
        <v>5.7045065601825438E-4</v>
      </c>
      <c r="Q610" t="str">
        <f t="shared" si="18"/>
        <v>theater</v>
      </c>
      <c r="R610" t="str">
        <f t="shared" si="19"/>
        <v>spaces</v>
      </c>
      <c r="S610" s="11">
        <f>(((J610/60)/60)/24)+DATE(1970,1,1)</f>
        <v>42567.531157407408</v>
      </c>
      <c r="T610" s="11">
        <f>(((I610/60)/60)/24)+DATE(1970,1,1)</f>
        <v>42597.531157407408</v>
      </c>
    </row>
    <row r="611" spans="1:20" ht="43.2" hidden="1" x14ac:dyDescent="0.3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20">
        <f>E611/D611</f>
        <v>1E-3</v>
      </c>
      <c r="P611" s="6">
        <f>L611/COUNT(L611:L4724)</f>
        <v>2.8530670470756063E-4</v>
      </c>
      <c r="Q611" t="str">
        <f t="shared" si="18"/>
        <v>theater</v>
      </c>
      <c r="R611" t="str">
        <f t="shared" si="19"/>
        <v>spaces</v>
      </c>
      <c r="S611" s="11">
        <f>(((J611/60)/60)/24)+DATE(1970,1,1)</f>
        <v>42509.374537037031</v>
      </c>
      <c r="T611" s="11">
        <f>(((I611/60)/60)/24)+DATE(1970,1,1)</f>
        <v>42517.55</v>
      </c>
    </row>
    <row r="612" spans="1:20" ht="43.2" hidden="1" x14ac:dyDescent="0.3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20">
        <f>E612/D612</f>
        <v>1E-3</v>
      </c>
      <c r="P612" s="6">
        <f>L612/COUNT(L612:L4725)</f>
        <v>2.8538812785388126E-4</v>
      </c>
      <c r="Q612" t="str">
        <f t="shared" si="18"/>
        <v>theater</v>
      </c>
      <c r="R612" t="str">
        <f t="shared" si="19"/>
        <v>musical</v>
      </c>
      <c r="S612" s="11">
        <f>(((J612/60)/60)/24)+DATE(1970,1,1)</f>
        <v>42665.970347222217</v>
      </c>
      <c r="T612" s="11">
        <f>(((I612/60)/60)/24)+DATE(1970,1,1)</f>
        <v>42696.012013888889</v>
      </c>
    </row>
    <row r="613" spans="1:20" ht="43.2" hidden="1" x14ac:dyDescent="0.3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20">
        <f>E613/D613</f>
        <v>1E-3</v>
      </c>
      <c r="P613" s="6">
        <f>L613/COUNT(L613:L4726)</f>
        <v>2.8546959748786756E-4</v>
      </c>
      <c r="Q613" t="str">
        <f t="shared" si="18"/>
        <v>theater</v>
      </c>
      <c r="R613" t="str">
        <f t="shared" si="19"/>
        <v>plays</v>
      </c>
      <c r="S613" s="11">
        <f>(((J613/60)/60)/24)+DATE(1970,1,1)</f>
        <v>41915.400219907409</v>
      </c>
      <c r="T613" s="11">
        <f>(((I613/60)/60)/24)+DATE(1970,1,1)</f>
        <v>41919.1875</v>
      </c>
    </row>
    <row r="614" spans="1:20" ht="28.8" hidden="1" x14ac:dyDescent="0.3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20">
        <f>E614/D614</f>
        <v>1.0399999999999999E-3</v>
      </c>
      <c r="P614" s="6">
        <f>L614/COUNT(L614:L4727)</f>
        <v>5.7110222729868647E-4</v>
      </c>
      <c r="Q614" t="str">
        <f t="shared" si="18"/>
        <v>technology</v>
      </c>
      <c r="R614" t="str">
        <f t="shared" si="19"/>
        <v>web</v>
      </c>
      <c r="S614" s="11">
        <f>(((J614/60)/60)/24)+DATE(1970,1,1)</f>
        <v>42446.780162037037</v>
      </c>
      <c r="T614" s="11">
        <f>(((I614/60)/60)/24)+DATE(1970,1,1)</f>
        <v>42476.780162037037</v>
      </c>
    </row>
    <row r="615" spans="1:20" ht="43.2" hidden="1" x14ac:dyDescent="0.3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20">
        <f>E615/D615</f>
        <v>1.0399999999999999E-3</v>
      </c>
      <c r="P615" s="6">
        <f>L615/COUNT(L615:L4728)</f>
        <v>5.7126535275635532E-4</v>
      </c>
      <c r="Q615" t="str">
        <f t="shared" si="18"/>
        <v>technology</v>
      </c>
      <c r="R615" t="str">
        <f t="shared" si="19"/>
        <v>wearables</v>
      </c>
      <c r="S615" s="11">
        <f>(((J615/60)/60)/24)+DATE(1970,1,1)</f>
        <v>41855.784305555557</v>
      </c>
      <c r="T615" s="11">
        <f>(((I615/60)/60)/24)+DATE(1970,1,1)</f>
        <v>41885.784305555557</v>
      </c>
    </row>
    <row r="616" spans="1:20" ht="43.2" hidden="1" x14ac:dyDescent="0.3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20">
        <f>E616/D616</f>
        <v>1.0399999999999999E-3</v>
      </c>
      <c r="P616" s="6">
        <f>L616/COUNT(L616:L4729)</f>
        <v>5.7142857142857147E-4</v>
      </c>
      <c r="Q616" t="str">
        <f t="shared" si="18"/>
        <v>publishing</v>
      </c>
      <c r="R616" t="str">
        <f t="shared" si="19"/>
        <v>translations</v>
      </c>
      <c r="S616" s="11">
        <f>(((J616/60)/60)/24)+DATE(1970,1,1)</f>
        <v>42604.239629629628</v>
      </c>
      <c r="T616" s="11">
        <f>(((I616/60)/60)/24)+DATE(1970,1,1)</f>
        <v>42634.239629629628</v>
      </c>
    </row>
    <row r="617" spans="1:20" ht="43.2" hidden="1" x14ac:dyDescent="0.3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20">
        <f>E617/D617</f>
        <v>1.0499999999999999E-3</v>
      </c>
      <c r="P617" s="6">
        <f>L617/COUNT(L617:L4730)</f>
        <v>5.715918833952558E-4</v>
      </c>
      <c r="Q617" t="str">
        <f t="shared" si="18"/>
        <v>games</v>
      </c>
      <c r="R617" t="str">
        <f t="shared" si="19"/>
        <v>mobile games</v>
      </c>
      <c r="S617" s="11">
        <f>(((J617/60)/60)/24)+DATE(1970,1,1)</f>
        <v>42496.264965277776</v>
      </c>
      <c r="T617" s="11">
        <f>(((I617/60)/60)/24)+DATE(1970,1,1)</f>
        <v>42526.264965277776</v>
      </c>
    </row>
    <row r="618" spans="1:20" ht="43.2" hidden="1" x14ac:dyDescent="0.3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20">
        <f>E618/D618</f>
        <v>1.06E-3</v>
      </c>
      <c r="P618" s="6">
        <f>L618/COUNT(L618:L4731)</f>
        <v>1.1435105774728416E-3</v>
      </c>
      <c r="Q618" t="str">
        <f t="shared" si="18"/>
        <v>technology</v>
      </c>
      <c r="R618" t="str">
        <f t="shared" si="19"/>
        <v>wearables</v>
      </c>
      <c r="S618" s="11">
        <f>(((J618/60)/60)/24)+DATE(1970,1,1)</f>
        <v>42778.765300925923</v>
      </c>
      <c r="T618" s="11">
        <f>(((I618/60)/60)/24)+DATE(1970,1,1)</f>
        <v>42808.723634259266</v>
      </c>
    </row>
    <row r="619" spans="1:20" ht="57.6" hidden="1" x14ac:dyDescent="0.3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20">
        <f>E619/D619</f>
        <v>1.1111111111111111E-3</v>
      </c>
      <c r="P619" s="6">
        <f>L619/COUNT(L619:L4732)</f>
        <v>2.8595939376608524E-4</v>
      </c>
      <c r="Q619" t="str">
        <f t="shared" si="18"/>
        <v>music</v>
      </c>
      <c r="R619" t="str">
        <f t="shared" si="19"/>
        <v>jazz</v>
      </c>
      <c r="S619" s="11">
        <f>(((J619/60)/60)/24)+DATE(1970,1,1)</f>
        <v>41616.027754629627</v>
      </c>
      <c r="T619" s="11">
        <f>(((I619/60)/60)/24)+DATE(1970,1,1)</f>
        <v>41646.027754629627</v>
      </c>
    </row>
    <row r="620" spans="1:20" ht="43.2" hidden="1" x14ac:dyDescent="0.3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20">
        <f>E620/D620</f>
        <v>1.1199999999999999E-3</v>
      </c>
      <c r="P620" s="6">
        <f>L620/COUNT(L620:L4733)</f>
        <v>3.1464530892448511E-3</v>
      </c>
      <c r="Q620" t="str">
        <f t="shared" si="18"/>
        <v>games</v>
      </c>
      <c r="R620" t="str">
        <f t="shared" si="19"/>
        <v>video games</v>
      </c>
      <c r="S620" s="11">
        <f>(((J620/60)/60)/24)+DATE(1970,1,1)</f>
        <v>41255.833611111113</v>
      </c>
      <c r="T620" s="11">
        <f>(((I620/60)/60)/24)+DATE(1970,1,1)</f>
        <v>41285.833611111113</v>
      </c>
    </row>
    <row r="621" spans="1:20" ht="43.2" hidden="1" x14ac:dyDescent="0.3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20">
        <f>E621/D621</f>
        <v>1.1655011655011655E-3</v>
      </c>
      <c r="P621" s="6">
        <f>L621/COUNT(L621:L4734)</f>
        <v>2.861230329041488E-4</v>
      </c>
      <c r="Q621" t="str">
        <f t="shared" si="18"/>
        <v>publishing</v>
      </c>
      <c r="R621" t="str">
        <f t="shared" si="19"/>
        <v>fiction</v>
      </c>
      <c r="S621" s="11">
        <f>(((J621/60)/60)/24)+DATE(1970,1,1)</f>
        <v>41471.446851851848</v>
      </c>
      <c r="T621" s="11">
        <f>(((I621/60)/60)/24)+DATE(1970,1,1)</f>
        <v>41501.446851851848</v>
      </c>
    </row>
    <row r="622" spans="1:20" ht="43.2" hidden="1" x14ac:dyDescent="0.3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20">
        <f>E622/D622</f>
        <v>1.1833333333333333E-3</v>
      </c>
      <c r="P622" s="6">
        <f>L622/COUNT(L622:L4735)</f>
        <v>8.5861476817401263E-4</v>
      </c>
      <c r="Q622" t="str">
        <f t="shared" si="18"/>
        <v>theater</v>
      </c>
      <c r="R622" t="str">
        <f t="shared" si="19"/>
        <v>spaces</v>
      </c>
      <c r="S622" s="11">
        <f>(((J622/60)/60)/24)+DATE(1970,1,1)</f>
        <v>42031.138831018514</v>
      </c>
      <c r="T622" s="11">
        <f>(((I622/60)/60)/24)+DATE(1970,1,1)</f>
        <v>42061.138831018514</v>
      </c>
    </row>
    <row r="623" spans="1:20" ht="43.2" hidden="1" x14ac:dyDescent="0.3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20">
        <f>E623/D623</f>
        <v>1.1999999999999999E-3</v>
      </c>
      <c r="P623" s="6">
        <f>L623/COUNT(L623:L4736)</f>
        <v>8.5886057829945609E-4</v>
      </c>
      <c r="Q623" t="str">
        <f t="shared" si="18"/>
        <v>film &amp; video</v>
      </c>
      <c r="R623" t="str">
        <f t="shared" si="19"/>
        <v>drama</v>
      </c>
      <c r="S623" s="11">
        <f>(((J623/60)/60)/24)+DATE(1970,1,1)</f>
        <v>42375.996886574074</v>
      </c>
      <c r="T623" s="11">
        <f>(((I623/60)/60)/24)+DATE(1970,1,1)</f>
        <v>42435.996886574074</v>
      </c>
    </row>
    <row r="624" spans="1:20" ht="43.2" hidden="1" x14ac:dyDescent="0.3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20">
        <f>E624/D624</f>
        <v>1.1999999999999999E-3</v>
      </c>
      <c r="P624" s="6">
        <f>L624/COUNT(L624:L4737)</f>
        <v>5.7273768613974802E-4</v>
      </c>
      <c r="Q624" t="str">
        <f t="shared" si="18"/>
        <v>games</v>
      </c>
      <c r="R624" t="str">
        <f t="shared" si="19"/>
        <v>mobile games</v>
      </c>
      <c r="S624" s="11">
        <f>(((J624/60)/60)/24)+DATE(1970,1,1)</f>
        <v>42413.649641203709</v>
      </c>
      <c r="T624" s="11">
        <f>(((I624/60)/60)/24)+DATE(1970,1,1)</f>
        <v>42443.607974537037</v>
      </c>
    </row>
    <row r="625" spans="1:20" ht="28.8" hidden="1" x14ac:dyDescent="0.3">
      <c r="A625">
        <v>2391</v>
      </c>
      <c r="B625" s="3" t="s">
        <v>2392</v>
      </c>
      <c r="C625" s="3" t="s">
        <v>6501</v>
      </c>
      <c r="D625">
        <v>20000</v>
      </c>
      <c r="E625">
        <v>25</v>
      </c>
      <c r="F625" t="s">
        <v>8220</v>
      </c>
      <c r="G625" t="s">
        <v>8224</v>
      </c>
      <c r="H625" t="s">
        <v>8246</v>
      </c>
      <c r="I625">
        <v>1427825044</v>
      </c>
      <c r="J625">
        <v>1425236644</v>
      </c>
      <c r="K625" t="b">
        <v>0</v>
      </c>
      <c r="L625">
        <v>1</v>
      </c>
      <c r="M625" t="b">
        <v>0</v>
      </c>
      <c r="N625" t="s">
        <v>8272</v>
      </c>
      <c r="O625" s="20">
        <f>E625/D625</f>
        <v>1.25E-3</v>
      </c>
      <c r="P625" s="6">
        <f>L625/COUNT(L625:L4738)</f>
        <v>2.8645087367516471E-4</v>
      </c>
      <c r="Q625" t="str">
        <f t="shared" si="18"/>
        <v>technology</v>
      </c>
      <c r="R625" t="str">
        <f t="shared" si="19"/>
        <v>web</v>
      </c>
      <c r="S625" s="11">
        <f>(((J625/60)/60)/24)+DATE(1970,1,1)</f>
        <v>42064.794490740736</v>
      </c>
      <c r="T625" s="11">
        <f>(((I625/60)/60)/24)+DATE(1970,1,1)</f>
        <v>42094.752824074079</v>
      </c>
    </row>
    <row r="626" spans="1:20" ht="43.2" hidden="1" x14ac:dyDescent="0.3">
      <c r="A626">
        <v>506</v>
      </c>
      <c r="B626" s="3" t="s">
        <v>507</v>
      </c>
      <c r="C626" s="3" t="s">
        <v>4616</v>
      </c>
      <c r="D626">
        <v>200000</v>
      </c>
      <c r="E626">
        <v>250</v>
      </c>
      <c r="F626" t="s">
        <v>8221</v>
      </c>
      <c r="G626" t="s">
        <v>8224</v>
      </c>
      <c r="H626" t="s">
        <v>8246</v>
      </c>
      <c r="I626">
        <v>1376140520</v>
      </c>
      <c r="J626">
        <v>1373548520</v>
      </c>
      <c r="K626" t="b">
        <v>0</v>
      </c>
      <c r="L626">
        <v>1</v>
      </c>
      <c r="M626" t="b">
        <v>0</v>
      </c>
      <c r="N626" t="s">
        <v>8270</v>
      </c>
      <c r="O626" s="20">
        <f>E626/D626</f>
        <v>1.25E-3</v>
      </c>
      <c r="P626" s="6">
        <f>L626/COUNT(L626:L4739)</f>
        <v>2.8653295128939826E-4</v>
      </c>
      <c r="Q626" t="str">
        <f t="shared" si="18"/>
        <v>film &amp; video</v>
      </c>
      <c r="R626" t="str">
        <f t="shared" si="19"/>
        <v>animation</v>
      </c>
      <c r="S626" s="11">
        <f>(((J626/60)/60)/24)+DATE(1970,1,1)</f>
        <v>41466.552314814813</v>
      </c>
      <c r="T626" s="11">
        <f>(((I626/60)/60)/24)+DATE(1970,1,1)</f>
        <v>41496.552314814813</v>
      </c>
    </row>
    <row r="627" spans="1:20" ht="28.8" hidden="1" x14ac:dyDescent="0.3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t="s">
        <v>8221</v>
      </c>
      <c r="G627" t="s">
        <v>8224</v>
      </c>
      <c r="H627" t="s">
        <v>8246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8284</v>
      </c>
      <c r="O627" s="20">
        <f>E627/D627</f>
        <v>1.25E-3</v>
      </c>
      <c r="P627" s="6">
        <f>L627/COUNT(L627:L4740)</f>
        <v>2.8661507595299513E-4</v>
      </c>
      <c r="Q627" t="str">
        <f t="shared" si="18"/>
        <v>food</v>
      </c>
      <c r="R627" t="str">
        <f t="shared" si="19"/>
        <v>food trucks</v>
      </c>
      <c r="S627" s="11">
        <f>(((J627/60)/60)/24)+DATE(1970,1,1)</f>
        <v>41854.747592592597</v>
      </c>
      <c r="T627" s="11">
        <f>(((I627/60)/60)/24)+DATE(1970,1,1)</f>
        <v>41914.747592592597</v>
      </c>
    </row>
    <row r="628" spans="1:20" hidden="1" x14ac:dyDescent="0.3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8287</v>
      </c>
      <c r="O628" s="20">
        <f>E628/D628</f>
        <v>1.25E-3</v>
      </c>
      <c r="P628" s="6">
        <f>L628/COUNT(L628:L4741)</f>
        <v>8.600917431192661E-4</v>
      </c>
      <c r="Q628" t="str">
        <f t="shared" si="18"/>
        <v>publishing</v>
      </c>
      <c r="R628" t="str">
        <f t="shared" si="19"/>
        <v>translations</v>
      </c>
      <c r="S628" s="11">
        <f>(((J628/60)/60)/24)+DATE(1970,1,1)</f>
        <v>42297.432951388888</v>
      </c>
      <c r="T628" s="11">
        <f>(((I628/60)/60)/24)+DATE(1970,1,1)</f>
        <v>42350.416666666672</v>
      </c>
    </row>
    <row r="629" spans="1:20" ht="43.2" hidden="1" x14ac:dyDescent="0.3">
      <c r="A629">
        <v>1598</v>
      </c>
      <c r="B629" s="3" t="s">
        <v>1599</v>
      </c>
      <c r="C629" s="3" t="s">
        <v>5708</v>
      </c>
      <c r="D629">
        <v>800</v>
      </c>
      <c r="E629">
        <v>1</v>
      </c>
      <c r="F629" t="s">
        <v>8221</v>
      </c>
      <c r="G629" t="s">
        <v>8224</v>
      </c>
      <c r="H629" t="s">
        <v>8246</v>
      </c>
      <c r="I629">
        <v>1437926458</v>
      </c>
      <c r="J629">
        <v>1432742458</v>
      </c>
      <c r="K629" t="b">
        <v>0</v>
      </c>
      <c r="L629">
        <v>1</v>
      </c>
      <c r="M629" t="b">
        <v>0</v>
      </c>
      <c r="N629" t="s">
        <v>8291</v>
      </c>
      <c r="O629" s="20">
        <f>E629/D629</f>
        <v>1.25E-3</v>
      </c>
      <c r="P629" s="6">
        <f>L629/COUNT(L629:L4742)</f>
        <v>2.8677946659019213E-4</v>
      </c>
      <c r="Q629" t="str">
        <f t="shared" si="18"/>
        <v>photography</v>
      </c>
      <c r="R629" t="str">
        <f t="shared" si="19"/>
        <v>places</v>
      </c>
      <c r="S629" s="11">
        <f>(((J629/60)/60)/24)+DATE(1970,1,1)</f>
        <v>42151.667337962965</v>
      </c>
      <c r="T629" s="11">
        <f>(((I629/60)/60)/24)+DATE(1970,1,1)</f>
        <v>42211.667337962965</v>
      </c>
    </row>
    <row r="630" spans="1:20" hidden="1" x14ac:dyDescent="0.3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20">
        <f>E630/D630</f>
        <v>1.25E-3</v>
      </c>
      <c r="P630" s="6">
        <f>L630/COUNT(L630:L4743)</f>
        <v>2.8686173264486515E-4</v>
      </c>
      <c r="Q630" t="str">
        <f t="shared" si="18"/>
        <v>theater</v>
      </c>
      <c r="R630" t="str">
        <f t="shared" si="19"/>
        <v>plays</v>
      </c>
      <c r="S630" s="11">
        <f>(((J630/60)/60)/24)+DATE(1970,1,1)</f>
        <v>42437.64534722222</v>
      </c>
      <c r="T630" s="11">
        <f>(((I630/60)/60)/24)+DATE(1970,1,1)</f>
        <v>42497.603680555556</v>
      </c>
    </row>
    <row r="631" spans="1:20" ht="43.2" hidden="1" x14ac:dyDescent="0.3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20">
        <f>E631/D631</f>
        <v>1.2999999999999999E-3</v>
      </c>
      <c r="P631" s="6">
        <f>L631/COUNT(L631:L4744)</f>
        <v>5.7388809182209468E-4</v>
      </c>
      <c r="Q631" t="str">
        <f t="shared" si="18"/>
        <v>food</v>
      </c>
      <c r="R631" t="str">
        <f t="shared" si="19"/>
        <v>food trucks</v>
      </c>
      <c r="S631" s="11">
        <f>(((J631/60)/60)/24)+DATE(1970,1,1)</f>
        <v>42180.18604166666</v>
      </c>
      <c r="T631" s="11">
        <f>(((I631/60)/60)/24)+DATE(1970,1,1)</f>
        <v>42220.18604166666</v>
      </c>
    </row>
    <row r="632" spans="1:20" ht="43.2" hidden="1" x14ac:dyDescent="0.3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20">
        <f>E632/D632</f>
        <v>1.325E-3</v>
      </c>
      <c r="P632" s="6">
        <f>L632/COUNT(L632:L4745)</f>
        <v>1.148105625717566E-3</v>
      </c>
      <c r="Q632" t="str">
        <f t="shared" si="18"/>
        <v>games</v>
      </c>
      <c r="R632" t="str">
        <f t="shared" si="19"/>
        <v>video games</v>
      </c>
      <c r="S632" s="11">
        <f>(((J632/60)/60)/24)+DATE(1970,1,1)</f>
        <v>42429.695543981477</v>
      </c>
      <c r="T632" s="11">
        <f>(((I632/60)/60)/24)+DATE(1970,1,1)</f>
        <v>42459.653877314813</v>
      </c>
    </row>
    <row r="633" spans="1:20" ht="28.8" hidden="1" x14ac:dyDescent="0.3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20">
        <f>E633/D633</f>
        <v>1.3333333333333333E-3</v>
      </c>
      <c r="P633" s="6">
        <f>L633/COUNT(L633:L4746)</f>
        <v>5.7421762848119441E-4</v>
      </c>
      <c r="Q633" t="str">
        <f t="shared" si="18"/>
        <v>photography</v>
      </c>
      <c r="R633" t="str">
        <f t="shared" si="19"/>
        <v>people</v>
      </c>
      <c r="S633" s="11">
        <f>(((J633/60)/60)/24)+DATE(1970,1,1)</f>
        <v>42023.143414351856</v>
      </c>
      <c r="T633" s="11">
        <f>(((I633/60)/60)/24)+DATE(1970,1,1)</f>
        <v>42053.143414351856</v>
      </c>
    </row>
    <row r="634" spans="1:20" ht="43.2" hidden="1" x14ac:dyDescent="0.3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20">
        <f>E634/D634</f>
        <v>1.3749999999999999E-3</v>
      </c>
      <c r="P634" s="6">
        <f>L634/COUNT(L634:L4747)</f>
        <v>5.7438253877082138E-4</v>
      </c>
      <c r="Q634" t="str">
        <f t="shared" si="18"/>
        <v>film &amp; video</v>
      </c>
      <c r="R634" t="str">
        <f t="shared" si="19"/>
        <v>animation</v>
      </c>
      <c r="S634" s="11">
        <f>(((J634/60)/60)/24)+DATE(1970,1,1)</f>
        <v>42649.742210648154</v>
      </c>
      <c r="T634" s="11">
        <f>(((I634/60)/60)/24)+DATE(1970,1,1)</f>
        <v>42694.783877314811</v>
      </c>
    </row>
    <row r="635" spans="1:20" ht="43.2" hidden="1" x14ac:dyDescent="0.3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20">
        <f>E635/D635</f>
        <v>1.3849999999999999E-3</v>
      </c>
      <c r="P635" s="6">
        <f>L635/COUNT(L635:L4748)</f>
        <v>3.4472852628555013E-3</v>
      </c>
      <c r="Q635" t="str">
        <f t="shared" si="18"/>
        <v>food</v>
      </c>
      <c r="R635" t="str">
        <f t="shared" si="19"/>
        <v>food trucks</v>
      </c>
      <c r="S635" s="11">
        <f>(((J635/60)/60)/24)+DATE(1970,1,1)</f>
        <v>41837.829895833333</v>
      </c>
      <c r="T635" s="11">
        <f>(((I635/60)/60)/24)+DATE(1970,1,1)</f>
        <v>41897.829895833333</v>
      </c>
    </row>
    <row r="636" spans="1:20" ht="28.8" hidden="1" x14ac:dyDescent="0.3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20">
        <f>E636/D636</f>
        <v>1.48E-3</v>
      </c>
      <c r="P636" s="6">
        <f>L636/COUNT(L636:L4749)</f>
        <v>4.0229885057471264E-3</v>
      </c>
      <c r="Q636" t="str">
        <f t="shared" si="18"/>
        <v>food</v>
      </c>
      <c r="R636" t="str">
        <f t="shared" si="19"/>
        <v>food trucks</v>
      </c>
      <c r="S636" s="11">
        <f>(((J636/60)/60)/24)+DATE(1970,1,1)</f>
        <v>42028.118865740747</v>
      </c>
      <c r="T636" s="11">
        <f>(((I636/60)/60)/24)+DATE(1970,1,1)</f>
        <v>42059.125</v>
      </c>
    </row>
    <row r="637" spans="1:20" ht="43.2" hidden="1" x14ac:dyDescent="0.3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20">
        <f>E637/D637</f>
        <v>1.5E-3</v>
      </c>
      <c r="P637" s="6">
        <f>L637/COUNT(L637:L4750)</f>
        <v>1.1497556769186547E-3</v>
      </c>
      <c r="Q637" t="str">
        <f t="shared" si="18"/>
        <v>games</v>
      </c>
      <c r="R637" t="str">
        <f t="shared" si="19"/>
        <v>video games</v>
      </c>
      <c r="S637" s="11">
        <f>(((J637/60)/60)/24)+DATE(1970,1,1)</f>
        <v>42440.371111111104</v>
      </c>
      <c r="T637" s="11">
        <f>(((I637/60)/60)/24)+DATE(1970,1,1)</f>
        <v>42470.329444444447</v>
      </c>
    </row>
    <row r="638" spans="1:20" ht="28.8" hidden="1" x14ac:dyDescent="0.3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20">
        <f>E638/D638</f>
        <v>1.5E-3</v>
      </c>
      <c r="P638" s="6">
        <f>L638/COUNT(L638:L4751)</f>
        <v>5.750431282346176E-4</v>
      </c>
      <c r="Q638" t="str">
        <f t="shared" si="18"/>
        <v>food</v>
      </c>
      <c r="R638" t="str">
        <f t="shared" si="19"/>
        <v>food trucks</v>
      </c>
      <c r="S638" s="11">
        <f>(((J638/60)/60)/24)+DATE(1970,1,1)</f>
        <v>42507.71025462963</v>
      </c>
      <c r="T638" s="11">
        <f>(((I638/60)/60)/24)+DATE(1970,1,1)</f>
        <v>42537.71025462963</v>
      </c>
    </row>
    <row r="639" spans="1:20" ht="43.2" hidden="1" x14ac:dyDescent="0.3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20">
        <f>E639/D639</f>
        <v>1.5E-3</v>
      </c>
      <c r="P639" s="6">
        <f>L639/COUNT(L639:L4752)</f>
        <v>5.7520851308599363E-4</v>
      </c>
      <c r="Q639" t="str">
        <f t="shared" si="18"/>
        <v>food</v>
      </c>
      <c r="R639" t="str">
        <f t="shared" si="19"/>
        <v>restaurants</v>
      </c>
      <c r="S639" s="11">
        <f>(((J639/60)/60)/24)+DATE(1970,1,1)</f>
        <v>42078.997361111105</v>
      </c>
      <c r="T639" s="11">
        <f>(((I639/60)/60)/24)+DATE(1970,1,1)</f>
        <v>42138.997361111105</v>
      </c>
    </row>
    <row r="640" spans="1:20" ht="28.8" hidden="1" x14ac:dyDescent="0.3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20">
        <f>E640/D640</f>
        <v>1.5E-3</v>
      </c>
      <c r="P640" s="6">
        <f>L640/COUNT(L640:L4753)</f>
        <v>5.7537399309551208E-4</v>
      </c>
      <c r="Q640" t="str">
        <f t="shared" si="18"/>
        <v>theater</v>
      </c>
      <c r="R640" t="str">
        <f t="shared" si="19"/>
        <v>spaces</v>
      </c>
      <c r="S640" s="11">
        <f>(((J640/60)/60)/24)+DATE(1970,1,1)</f>
        <v>42122.670069444444</v>
      </c>
      <c r="T640" s="11">
        <f>(((I640/60)/60)/24)+DATE(1970,1,1)</f>
        <v>42152.665972222225</v>
      </c>
    </row>
    <row r="641" spans="1:20" ht="43.2" hidden="1" x14ac:dyDescent="0.3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20">
        <f>E641/D641</f>
        <v>1.5125E-3</v>
      </c>
      <c r="P641" s="6">
        <f>L641/COUNT(L641:L4754)</f>
        <v>8.6330935251798565E-4</v>
      </c>
      <c r="Q641" t="str">
        <f t="shared" si="18"/>
        <v>theater</v>
      </c>
      <c r="R641" t="str">
        <f t="shared" si="19"/>
        <v>spaces</v>
      </c>
      <c r="S641" s="11">
        <f>(((J641/60)/60)/24)+DATE(1970,1,1)</f>
        <v>42255.791909722218</v>
      </c>
      <c r="T641" s="11">
        <f>(((I641/60)/60)/24)+DATE(1970,1,1)</f>
        <v>42285.791909722218</v>
      </c>
    </row>
    <row r="642" spans="1:20" ht="28.8" hidden="1" x14ac:dyDescent="0.3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20">
        <f>E642/D642</f>
        <v>1.5227272727272728E-3</v>
      </c>
      <c r="P642" s="6">
        <f>L642/COUNT(L642:L4755)</f>
        <v>1.7271157167530224E-3</v>
      </c>
      <c r="Q642" t="str">
        <f t="shared" ref="Q642:Q705" si="20">LEFT(N642,FIND("/",N642)-1)</f>
        <v>theater</v>
      </c>
      <c r="R642" t="str">
        <f t="shared" ref="R642:R705" si="21">RIGHT(N642,LEN(N642)-FIND("/",N642))</f>
        <v>spaces</v>
      </c>
      <c r="S642" s="11">
        <f>(((J642/60)/60)/24)+DATE(1970,1,1)</f>
        <v>42245.274699074071</v>
      </c>
      <c r="T642" s="11">
        <f>(((I642/60)/60)/24)+DATE(1970,1,1)</f>
        <v>42275.274699074071</v>
      </c>
    </row>
    <row r="643" spans="1:20" ht="43.2" hidden="1" x14ac:dyDescent="0.3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20">
        <f>E643/D643</f>
        <v>1.5499999999999999E-3</v>
      </c>
      <c r="P643" s="6">
        <f>L643/COUNT(L643:L4756)</f>
        <v>8.6380650734235536E-4</v>
      </c>
      <c r="Q643" t="str">
        <f t="shared" si="20"/>
        <v>film &amp; video</v>
      </c>
      <c r="R643" t="str">
        <f t="shared" si="21"/>
        <v>animation</v>
      </c>
      <c r="S643" s="11">
        <f>(((J643/60)/60)/24)+DATE(1970,1,1)</f>
        <v>41799.830613425926</v>
      </c>
      <c r="T643" s="11">
        <f>(((I643/60)/60)/24)+DATE(1970,1,1)</f>
        <v>41823.125</v>
      </c>
    </row>
    <row r="644" spans="1:20" ht="43.2" hidden="1" x14ac:dyDescent="0.3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20">
        <f>E644/D644</f>
        <v>1.5900000000000001E-3</v>
      </c>
      <c r="P644" s="6">
        <f>L644/COUNT(L644:L4757)</f>
        <v>5.7603686635944703E-3</v>
      </c>
      <c r="Q644" t="str">
        <f t="shared" si="20"/>
        <v>games</v>
      </c>
      <c r="R644" t="str">
        <f t="shared" si="21"/>
        <v>video games</v>
      </c>
      <c r="S644" s="11">
        <f>(((J644/60)/60)/24)+DATE(1970,1,1)</f>
        <v>41692.135729166665</v>
      </c>
      <c r="T644" s="11">
        <f>(((I644/60)/60)/24)+DATE(1970,1,1)</f>
        <v>41722.0940625</v>
      </c>
    </row>
    <row r="645" spans="1:20" ht="43.2" hidden="1" x14ac:dyDescent="0.3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20">
        <f>E645/D645</f>
        <v>1.6666666666666668E-3</v>
      </c>
      <c r="P645" s="6">
        <f>L645/COUNT(L645:L4758)</f>
        <v>8.6430423509075197E-4</v>
      </c>
      <c r="Q645" t="str">
        <f t="shared" si="20"/>
        <v>games</v>
      </c>
      <c r="R645" t="str">
        <f t="shared" si="21"/>
        <v>video games</v>
      </c>
      <c r="S645" s="11">
        <f>(((J645/60)/60)/24)+DATE(1970,1,1)</f>
        <v>41526.345914351856</v>
      </c>
      <c r="T645" s="11">
        <f>(((I645/60)/60)/24)+DATE(1970,1,1)</f>
        <v>41556.345914351856</v>
      </c>
    </row>
    <row r="646" spans="1:20" ht="43.2" hidden="1" x14ac:dyDescent="0.3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20">
        <f>E646/D646</f>
        <v>1.6666666666666668E-3</v>
      </c>
      <c r="P646" s="6">
        <f>L646/COUNT(L646:L4759)</f>
        <v>2.8818443804034583E-4</v>
      </c>
      <c r="Q646" t="str">
        <f t="shared" si="20"/>
        <v>games</v>
      </c>
      <c r="R646" t="str">
        <f t="shared" si="21"/>
        <v>video games</v>
      </c>
      <c r="S646" s="11">
        <f>(((J646/60)/60)/24)+DATE(1970,1,1)</f>
        <v>41843.772789351853</v>
      </c>
      <c r="T646" s="11">
        <f>(((I646/60)/60)/24)+DATE(1970,1,1)</f>
        <v>41903.772789351853</v>
      </c>
    </row>
    <row r="647" spans="1:20" ht="43.2" hidden="1" x14ac:dyDescent="0.3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20">
        <f>E647/D647</f>
        <v>1.6666666666666668E-3</v>
      </c>
      <c r="P647" s="6">
        <f>L647/COUNT(L647:L4760)</f>
        <v>1.1530700490054772E-3</v>
      </c>
      <c r="Q647" t="str">
        <f t="shared" si="20"/>
        <v>games</v>
      </c>
      <c r="R647" t="str">
        <f t="shared" si="21"/>
        <v>video games</v>
      </c>
      <c r="S647" s="11">
        <f>(((J647/60)/60)/24)+DATE(1970,1,1)</f>
        <v>41683.832280092596</v>
      </c>
      <c r="T647" s="11">
        <f>(((I647/60)/60)/24)+DATE(1970,1,1)</f>
        <v>41713.790613425925</v>
      </c>
    </row>
    <row r="648" spans="1:20" ht="43.2" hidden="1" x14ac:dyDescent="0.3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20">
        <f>E648/D648</f>
        <v>1.6666666666666668E-3</v>
      </c>
      <c r="P648" s="6">
        <f>L648/COUNT(L648:L4761)</f>
        <v>2.8835063437139563E-4</v>
      </c>
      <c r="Q648" t="str">
        <f t="shared" si="20"/>
        <v>food</v>
      </c>
      <c r="R648" t="str">
        <f t="shared" si="21"/>
        <v>food trucks</v>
      </c>
      <c r="S648" s="11">
        <f>(((J648/60)/60)/24)+DATE(1970,1,1)</f>
        <v>41795.963333333333</v>
      </c>
      <c r="T648" s="11">
        <f>(((I648/60)/60)/24)+DATE(1970,1,1)</f>
        <v>41825.963333333333</v>
      </c>
    </row>
    <row r="649" spans="1:20" ht="28.8" hidden="1" x14ac:dyDescent="0.3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20">
        <f>E649/D649</f>
        <v>1.6666666666666668E-3</v>
      </c>
      <c r="P649" s="6">
        <f>L649/COUNT(L649:L4762)</f>
        <v>2.8843380444188056E-4</v>
      </c>
      <c r="Q649" t="str">
        <f t="shared" si="20"/>
        <v>food</v>
      </c>
      <c r="R649" t="str">
        <f t="shared" si="21"/>
        <v>food trucks</v>
      </c>
      <c r="S649" s="11">
        <f>(((J649/60)/60)/24)+DATE(1970,1,1)</f>
        <v>42333.330277777779</v>
      </c>
      <c r="T649" s="11">
        <f>(((I649/60)/60)/24)+DATE(1970,1,1)</f>
        <v>42363.330277777779</v>
      </c>
    </row>
    <row r="650" spans="1:20" ht="43.2" hidden="1" x14ac:dyDescent="0.3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20">
        <f>E650/D650</f>
        <v>1.6666666666666668E-3</v>
      </c>
      <c r="P650" s="6">
        <f>L650/COUNT(L650:L4763)</f>
        <v>2.8851702250432774E-4</v>
      </c>
      <c r="Q650" t="str">
        <f t="shared" si="20"/>
        <v>food</v>
      </c>
      <c r="R650" t="str">
        <f t="shared" si="21"/>
        <v>food trucks</v>
      </c>
      <c r="S650" s="11">
        <f>(((J650/60)/60)/24)+DATE(1970,1,1)</f>
        <v>41887.801168981481</v>
      </c>
      <c r="T650" s="11">
        <f>(((I650/60)/60)/24)+DATE(1970,1,1)</f>
        <v>41917.801168981481</v>
      </c>
    </row>
    <row r="651" spans="1:20" ht="43.2" hidden="1" x14ac:dyDescent="0.3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20">
        <f>E651/D651</f>
        <v>1.6666666666666668E-3</v>
      </c>
      <c r="P651" s="6">
        <f>L651/COUNT(L651:L4764)</f>
        <v>2.886002886002886E-4</v>
      </c>
      <c r="Q651" t="str">
        <f t="shared" si="20"/>
        <v>theater</v>
      </c>
      <c r="R651" t="str">
        <f t="shared" si="21"/>
        <v>plays</v>
      </c>
      <c r="S651" s="11">
        <f>(((J651/60)/60)/24)+DATE(1970,1,1)</f>
        <v>41985.427361111113</v>
      </c>
      <c r="T651" s="11">
        <f>(((I651/60)/60)/24)+DATE(1970,1,1)</f>
        <v>42015.427361111113</v>
      </c>
    </row>
    <row r="652" spans="1:20" ht="43.2" hidden="1" x14ac:dyDescent="0.3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20">
        <f>E652/D652</f>
        <v>1.6666666666666668E-3</v>
      </c>
      <c r="P652" s="6">
        <f>L652/COUNT(L652:L4765)</f>
        <v>2.8868360277136258E-4</v>
      </c>
      <c r="Q652" t="str">
        <f t="shared" si="20"/>
        <v>theater</v>
      </c>
      <c r="R652" t="str">
        <f t="shared" si="21"/>
        <v>plays</v>
      </c>
      <c r="S652" s="11">
        <f>(((J652/60)/60)/24)+DATE(1970,1,1)</f>
        <v>42479.039212962962</v>
      </c>
      <c r="T652" s="11">
        <f>(((I652/60)/60)/24)+DATE(1970,1,1)</f>
        <v>42509.039212962962</v>
      </c>
    </row>
    <row r="653" spans="1:20" ht="43.2" hidden="1" x14ac:dyDescent="0.3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20">
        <f>E653/D653</f>
        <v>1.6666666666666668E-3</v>
      </c>
      <c r="P653" s="6">
        <f>L653/COUNT(L653:L4766)</f>
        <v>2.8876696505919725E-4</v>
      </c>
      <c r="Q653" t="str">
        <f t="shared" si="20"/>
        <v>theater</v>
      </c>
      <c r="R653" t="str">
        <f t="shared" si="21"/>
        <v>plays</v>
      </c>
      <c r="S653" s="11">
        <f>(((J653/60)/60)/24)+DATE(1970,1,1)</f>
        <v>42510.938900462963</v>
      </c>
      <c r="T653" s="11">
        <f>(((I653/60)/60)/24)+DATE(1970,1,1)</f>
        <v>42540.938900462963</v>
      </c>
    </row>
    <row r="654" spans="1:20" ht="28.8" hidden="1" x14ac:dyDescent="0.3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20">
        <f>E654/D654</f>
        <v>1.6705882352941177E-3</v>
      </c>
      <c r="P654" s="6">
        <f>L654/COUNT(L654:L4767)</f>
        <v>2.8885037550548814E-4</v>
      </c>
      <c r="Q654" t="str">
        <f t="shared" si="20"/>
        <v>technology</v>
      </c>
      <c r="R654" t="str">
        <f t="shared" si="21"/>
        <v>web</v>
      </c>
      <c r="S654" s="11">
        <f>(((J654/60)/60)/24)+DATE(1970,1,1)</f>
        <v>42388.798252314817</v>
      </c>
      <c r="T654" s="11">
        <f>(((I654/60)/60)/24)+DATE(1970,1,1)</f>
        <v>42418.798252314817</v>
      </c>
    </row>
    <row r="655" spans="1:20" ht="43.2" hidden="1" x14ac:dyDescent="0.3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20">
        <f>E655/D655</f>
        <v>1.6800000000000001E-3</v>
      </c>
      <c r="P655" s="6">
        <f>L655/COUNT(L655:L4768)</f>
        <v>1.1557353366079169E-3</v>
      </c>
      <c r="Q655" t="str">
        <f t="shared" si="20"/>
        <v>technology</v>
      </c>
      <c r="R655" t="str">
        <f t="shared" si="21"/>
        <v>gadgets</v>
      </c>
      <c r="S655" s="11">
        <f>(((J655/60)/60)/24)+DATE(1970,1,1)</f>
        <v>41859.925856481481</v>
      </c>
      <c r="T655" s="11">
        <f>(((I655/60)/60)/24)+DATE(1970,1,1)</f>
        <v>41889.925856481481</v>
      </c>
    </row>
    <row r="656" spans="1:20" ht="43.2" hidden="1" x14ac:dyDescent="0.3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20">
        <f>E656/D656</f>
        <v>1.6999999999999999E-3</v>
      </c>
      <c r="P656" s="6">
        <f>L656/COUNT(L656:L4769)</f>
        <v>8.6705202312138728E-4</v>
      </c>
      <c r="Q656" t="str">
        <f t="shared" si="20"/>
        <v>food</v>
      </c>
      <c r="R656" t="str">
        <f t="shared" si="21"/>
        <v>food trucks</v>
      </c>
      <c r="S656" s="11">
        <f>(((J656/60)/60)/24)+DATE(1970,1,1)</f>
        <v>42027.353738425925</v>
      </c>
      <c r="T656" s="11">
        <f>(((I656/60)/60)/24)+DATE(1970,1,1)</f>
        <v>42057.353738425925</v>
      </c>
    </row>
    <row r="657" spans="1:20" ht="43.2" hidden="1" x14ac:dyDescent="0.3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20">
        <f>E657/D657</f>
        <v>1.75E-3</v>
      </c>
      <c r="P657" s="6">
        <f>L657/COUNT(L657:L4770)</f>
        <v>8.6730268863833475E-4</v>
      </c>
      <c r="Q657" t="str">
        <f t="shared" si="20"/>
        <v>technology</v>
      </c>
      <c r="R657" t="str">
        <f t="shared" si="21"/>
        <v>web</v>
      </c>
      <c r="S657" s="11">
        <f>(((J657/60)/60)/24)+DATE(1970,1,1)</f>
        <v>42474.637824074074</v>
      </c>
      <c r="T657" s="11">
        <f>(((I657/60)/60)/24)+DATE(1970,1,1)</f>
        <v>42504.637824074074</v>
      </c>
    </row>
    <row r="658" spans="1:20" ht="57.6" hidden="1" x14ac:dyDescent="0.3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20">
        <f>E658/D658</f>
        <v>1.8625E-3</v>
      </c>
      <c r="P658" s="6">
        <f>L658/COUNT(L658:L4771)</f>
        <v>3.1810294968189707E-3</v>
      </c>
      <c r="Q658" t="str">
        <f t="shared" si="20"/>
        <v>film &amp; video</v>
      </c>
      <c r="R658" t="str">
        <f t="shared" si="21"/>
        <v>animation</v>
      </c>
      <c r="S658" s="11">
        <f>(((J658/60)/60)/24)+DATE(1970,1,1)</f>
        <v>42272.93949074074</v>
      </c>
      <c r="T658" s="11">
        <f>(((I658/60)/60)/24)+DATE(1970,1,1)</f>
        <v>42313.981157407412</v>
      </c>
    </row>
    <row r="659" spans="1:20" ht="43.2" hidden="1" x14ac:dyDescent="0.3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20">
        <f>E659/D659</f>
        <v>1.8749999999999999E-3</v>
      </c>
      <c r="P659" s="6">
        <f>L659/COUNT(L659:L4772)</f>
        <v>2.892681515765114E-4</v>
      </c>
      <c r="Q659" t="str">
        <f t="shared" si="20"/>
        <v>technology</v>
      </c>
      <c r="R659" t="str">
        <f t="shared" si="21"/>
        <v>web</v>
      </c>
      <c r="S659" s="11">
        <f>(((J659/60)/60)/24)+DATE(1970,1,1)</f>
        <v>42179.653379629628</v>
      </c>
      <c r="T659" s="11">
        <f>(((I659/60)/60)/24)+DATE(1970,1,1)</f>
        <v>42210.915972222225</v>
      </c>
    </row>
    <row r="660" spans="1:20" ht="43.2" hidden="1" x14ac:dyDescent="0.3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20">
        <f>E660/D660</f>
        <v>1.8867924528301887E-3</v>
      </c>
      <c r="P660" s="6">
        <f>L660/COUNT(L660:L4773)</f>
        <v>2.8935185185185184E-4</v>
      </c>
      <c r="Q660" t="str">
        <f t="shared" si="20"/>
        <v>publishing</v>
      </c>
      <c r="R660" t="str">
        <f t="shared" si="21"/>
        <v>children's books</v>
      </c>
      <c r="S660" s="11">
        <f>(((J660/60)/60)/24)+DATE(1970,1,1)</f>
        <v>42474.86482638889</v>
      </c>
      <c r="T660" s="11">
        <f>(((I660/60)/60)/24)+DATE(1970,1,1)</f>
        <v>42484.86482638889</v>
      </c>
    </row>
    <row r="661" spans="1:20" ht="43.2" hidden="1" x14ac:dyDescent="0.3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20">
        <f>E661/D661</f>
        <v>1.9088937093275488E-3</v>
      </c>
      <c r="P661" s="6">
        <f>L661/COUNT(L661:L4774)</f>
        <v>1.1577424023154848E-3</v>
      </c>
      <c r="Q661" t="str">
        <f t="shared" si="20"/>
        <v>technology</v>
      </c>
      <c r="R661" t="str">
        <f t="shared" si="21"/>
        <v>wearables</v>
      </c>
      <c r="S661" s="11">
        <f>(((J661/60)/60)/24)+DATE(1970,1,1)</f>
        <v>42561.829421296294</v>
      </c>
      <c r="T661" s="11">
        <f>(((I661/60)/60)/24)+DATE(1970,1,1)</f>
        <v>42618.124305555553</v>
      </c>
    </row>
    <row r="662" spans="1:20" ht="28.8" hidden="1" x14ac:dyDescent="0.3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20">
        <f>E662/D662</f>
        <v>1.9384615384615384E-3</v>
      </c>
      <c r="P662" s="6">
        <f>L662/COUNT(L662:L4775)</f>
        <v>8.6855819339895772E-4</v>
      </c>
      <c r="Q662" t="str">
        <f t="shared" si="20"/>
        <v>theater</v>
      </c>
      <c r="R662" t="str">
        <f t="shared" si="21"/>
        <v>spaces</v>
      </c>
      <c r="S662" s="11">
        <f>(((J662/60)/60)/24)+DATE(1970,1,1)</f>
        <v>41981.57230324074</v>
      </c>
      <c r="T662" s="11">
        <f>(((I662/60)/60)/24)+DATE(1970,1,1)</f>
        <v>42012.570138888885</v>
      </c>
    </row>
    <row r="663" spans="1:20" ht="43.2" hidden="1" x14ac:dyDescent="0.3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20">
        <f>E663/D663</f>
        <v>1.9801980198019802E-3</v>
      </c>
      <c r="P663" s="6">
        <f>L663/COUNT(L663:L4776)</f>
        <v>5.7920648711265563E-4</v>
      </c>
      <c r="Q663" t="str">
        <f t="shared" si="20"/>
        <v>music</v>
      </c>
      <c r="R663" t="str">
        <f t="shared" si="21"/>
        <v>faith</v>
      </c>
      <c r="S663" s="11">
        <f>(((J663/60)/60)/24)+DATE(1970,1,1)</f>
        <v>41989.664409722223</v>
      </c>
      <c r="T663" s="11">
        <f>(((I663/60)/60)/24)+DATE(1970,1,1)</f>
        <v>42019.664409722223</v>
      </c>
    </row>
    <row r="664" spans="1:20" ht="43.2" hidden="1" x14ac:dyDescent="0.3">
      <c r="A664">
        <v>606</v>
      </c>
      <c r="B664" s="3" t="s">
        <v>607</v>
      </c>
      <c r="C664" s="3" t="s">
        <v>4716</v>
      </c>
      <c r="D664">
        <v>5000</v>
      </c>
      <c r="E664">
        <v>10</v>
      </c>
      <c r="F664" t="s">
        <v>8220</v>
      </c>
      <c r="G664" t="s">
        <v>8233</v>
      </c>
      <c r="H664" t="s">
        <v>8249</v>
      </c>
      <c r="I664">
        <v>1432479600</v>
      </c>
      <c r="J664">
        <v>1428507409</v>
      </c>
      <c r="K664" t="b">
        <v>0</v>
      </c>
      <c r="L664">
        <v>1</v>
      </c>
      <c r="M664" t="b">
        <v>0</v>
      </c>
      <c r="N664" t="s">
        <v>8272</v>
      </c>
      <c r="O664" s="20">
        <f>E664/D664</f>
        <v>2E-3</v>
      </c>
      <c r="P664" s="6">
        <f>L664/COUNT(L664:L4777)</f>
        <v>2.8968713789107763E-4</v>
      </c>
      <c r="Q664" t="str">
        <f t="shared" si="20"/>
        <v>technology</v>
      </c>
      <c r="R664" t="str">
        <f t="shared" si="21"/>
        <v>web</v>
      </c>
      <c r="S664" s="11">
        <f>(((J664/60)/60)/24)+DATE(1970,1,1)</f>
        <v>42102.650567129633</v>
      </c>
      <c r="T664" s="11">
        <f>(((I664/60)/60)/24)+DATE(1970,1,1)</f>
        <v>42148.625</v>
      </c>
    </row>
    <row r="665" spans="1:20" ht="28.8" hidden="1" x14ac:dyDescent="0.3">
      <c r="A665">
        <v>636</v>
      </c>
      <c r="B665" s="3" t="s">
        <v>637</v>
      </c>
      <c r="C665" s="3" t="s">
        <v>4746</v>
      </c>
      <c r="D665">
        <v>2000</v>
      </c>
      <c r="E665">
        <v>4</v>
      </c>
      <c r="F665" t="s">
        <v>8220</v>
      </c>
      <c r="G665" t="s">
        <v>8225</v>
      </c>
      <c r="H665" t="s">
        <v>8247</v>
      </c>
      <c r="I665">
        <v>1433587620</v>
      </c>
      <c r="J665">
        <v>1430996150</v>
      </c>
      <c r="K665" t="b">
        <v>0</v>
      </c>
      <c r="L665">
        <v>1</v>
      </c>
      <c r="M665" t="b">
        <v>0</v>
      </c>
      <c r="N665" t="s">
        <v>8272</v>
      </c>
      <c r="O665" s="20">
        <f>E665/D665</f>
        <v>2E-3</v>
      </c>
      <c r="P665" s="6">
        <f>L665/COUNT(L665:L4778)</f>
        <v>2.8977108084613158E-4</v>
      </c>
      <c r="Q665" t="str">
        <f t="shared" si="20"/>
        <v>technology</v>
      </c>
      <c r="R665" t="str">
        <f t="shared" si="21"/>
        <v>web</v>
      </c>
      <c r="S665" s="11">
        <f>(((J665/60)/60)/24)+DATE(1970,1,1)</f>
        <v>42131.455439814818</v>
      </c>
      <c r="T665" s="11">
        <f>(((I665/60)/60)/24)+DATE(1970,1,1)</f>
        <v>42161.44930555555</v>
      </c>
    </row>
    <row r="666" spans="1:20" ht="43.2" hidden="1" x14ac:dyDescent="0.3">
      <c r="A666">
        <v>1342</v>
      </c>
      <c r="B666" s="3" t="s">
        <v>1343</v>
      </c>
      <c r="C666" s="3" t="s">
        <v>5452</v>
      </c>
      <c r="D666">
        <v>50000</v>
      </c>
      <c r="E666">
        <v>100</v>
      </c>
      <c r="F666" t="s">
        <v>8220</v>
      </c>
      <c r="G666" t="s">
        <v>8224</v>
      </c>
      <c r="H666" t="s">
        <v>8246</v>
      </c>
      <c r="I666">
        <v>1437161739</v>
      </c>
      <c r="J666">
        <v>1434569739</v>
      </c>
      <c r="K666" t="b">
        <v>0</v>
      </c>
      <c r="L666">
        <v>1</v>
      </c>
      <c r="M666" t="b">
        <v>0</v>
      </c>
      <c r="N666" t="s">
        <v>8273</v>
      </c>
      <c r="O666" s="20">
        <f>E666/D666</f>
        <v>2E-3</v>
      </c>
      <c r="P666" s="6">
        <f>L666/COUNT(L666:L4779)</f>
        <v>2.8985507246376811E-4</v>
      </c>
      <c r="Q666" t="str">
        <f t="shared" si="20"/>
        <v>technology</v>
      </c>
      <c r="R666" t="str">
        <f t="shared" si="21"/>
        <v>wearables</v>
      </c>
      <c r="S666" s="11">
        <f>(((J666/60)/60)/24)+DATE(1970,1,1)</f>
        <v>42172.816423611104</v>
      </c>
      <c r="T666" s="11">
        <f>(((I666/60)/60)/24)+DATE(1970,1,1)</f>
        <v>42202.816423611104</v>
      </c>
    </row>
    <row r="667" spans="1:20" ht="43.2" hidden="1" x14ac:dyDescent="0.3">
      <c r="A667">
        <v>2396</v>
      </c>
      <c r="B667" s="3" t="s">
        <v>2397</v>
      </c>
      <c r="C667" s="3" t="s">
        <v>6506</v>
      </c>
      <c r="D667">
        <v>5000</v>
      </c>
      <c r="E667">
        <v>10</v>
      </c>
      <c r="F667" t="s">
        <v>8220</v>
      </c>
      <c r="G667" t="s">
        <v>8240</v>
      </c>
      <c r="H667" t="s">
        <v>8257</v>
      </c>
      <c r="I667">
        <v>1444940558</v>
      </c>
      <c r="J667">
        <v>1442348558</v>
      </c>
      <c r="K667" t="b">
        <v>0</v>
      </c>
      <c r="L667">
        <v>1</v>
      </c>
      <c r="M667" t="b">
        <v>0</v>
      </c>
      <c r="N667" t="s">
        <v>8272</v>
      </c>
      <c r="O667" s="20">
        <f>E667/D667</f>
        <v>2E-3</v>
      </c>
      <c r="P667" s="6">
        <f>L667/COUNT(L667:L4780)</f>
        <v>2.8993911278631486E-4</v>
      </c>
      <c r="Q667" t="str">
        <f t="shared" si="20"/>
        <v>technology</v>
      </c>
      <c r="R667" t="str">
        <f t="shared" si="21"/>
        <v>web</v>
      </c>
      <c r="S667" s="11">
        <f>(((J667/60)/60)/24)+DATE(1970,1,1)</f>
        <v>42262.849050925928</v>
      </c>
      <c r="T667" s="11">
        <f>(((I667/60)/60)/24)+DATE(1970,1,1)</f>
        <v>42292.849050925928</v>
      </c>
    </row>
    <row r="668" spans="1:20" hidden="1" x14ac:dyDescent="0.3">
      <c r="A668">
        <v>3868</v>
      </c>
      <c r="B668" s="3" t="s">
        <v>3865</v>
      </c>
      <c r="C668" s="3" t="s">
        <v>7977</v>
      </c>
      <c r="D668">
        <v>5000</v>
      </c>
      <c r="E668">
        <v>10</v>
      </c>
      <c r="F668" t="s">
        <v>8220</v>
      </c>
      <c r="G668" t="s">
        <v>8225</v>
      </c>
      <c r="H668" t="s">
        <v>8247</v>
      </c>
      <c r="I668">
        <v>1410191405</v>
      </c>
      <c r="J668">
        <v>1408031405</v>
      </c>
      <c r="K668" t="b">
        <v>0</v>
      </c>
      <c r="L668">
        <v>1</v>
      </c>
      <c r="M668" t="b">
        <v>0</v>
      </c>
      <c r="N668" t="s">
        <v>8305</v>
      </c>
      <c r="O668" s="20">
        <f>E668/D668</f>
        <v>2E-3</v>
      </c>
      <c r="P668" s="6">
        <f>L668/COUNT(L668:L4781)</f>
        <v>2.9002320185614848E-4</v>
      </c>
      <c r="Q668" t="str">
        <f t="shared" si="20"/>
        <v>theater</v>
      </c>
      <c r="R668" t="str">
        <f t="shared" si="21"/>
        <v>musical</v>
      </c>
      <c r="S668" s="11">
        <f>(((J668/60)/60)/24)+DATE(1970,1,1)</f>
        <v>41865.659780092588</v>
      </c>
      <c r="T668" s="11">
        <f>(((I668/60)/60)/24)+DATE(1970,1,1)</f>
        <v>41890.659780092588</v>
      </c>
    </row>
    <row r="669" spans="1:20" ht="43.2" hidden="1" x14ac:dyDescent="0.3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8270</v>
      </c>
      <c r="O669" s="20">
        <f>E669/D669</f>
        <v>2E-3</v>
      </c>
      <c r="P669" s="6">
        <f>L669/COUNT(L669:L4782)</f>
        <v>2.9010733971569482E-4</v>
      </c>
      <c r="Q669" t="str">
        <f t="shared" si="20"/>
        <v>film &amp; video</v>
      </c>
      <c r="R669" t="str">
        <f t="shared" si="21"/>
        <v>animation</v>
      </c>
      <c r="S669" s="11">
        <f>(((J669/60)/60)/24)+DATE(1970,1,1)</f>
        <v>42153.631597222222</v>
      </c>
      <c r="T669" s="11">
        <f>(((I669/60)/60)/24)+DATE(1970,1,1)</f>
        <v>42183.631597222222</v>
      </c>
    </row>
    <row r="670" spans="1:20" ht="43.2" hidden="1" x14ac:dyDescent="0.3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8272</v>
      </c>
      <c r="O670" s="20">
        <f>E670/D670</f>
        <v>2E-3</v>
      </c>
      <c r="P670" s="6">
        <f>L670/COUNT(L670:L4783)</f>
        <v>2.901915264074289E-4</v>
      </c>
      <c r="Q670" t="str">
        <f t="shared" si="20"/>
        <v>technology</v>
      </c>
      <c r="R670" t="str">
        <f t="shared" si="21"/>
        <v>web</v>
      </c>
      <c r="S670" s="11">
        <f>(((J670/60)/60)/24)+DATE(1970,1,1)</f>
        <v>42450.589143518519</v>
      </c>
      <c r="T670" s="11">
        <f>(((I670/60)/60)/24)+DATE(1970,1,1)</f>
        <v>42510.589143518519</v>
      </c>
    </row>
    <row r="671" spans="1:20" ht="43.2" hidden="1" x14ac:dyDescent="0.3">
      <c r="A671">
        <v>1414</v>
      </c>
      <c r="B671" s="3" t="s">
        <v>1415</v>
      </c>
      <c r="C671" s="3" t="s">
        <v>5524</v>
      </c>
      <c r="D671">
        <v>500</v>
      </c>
      <c r="E671">
        <v>1</v>
      </c>
      <c r="F671" t="s">
        <v>8221</v>
      </c>
      <c r="G671" t="s">
        <v>8224</v>
      </c>
      <c r="H671" t="s">
        <v>8246</v>
      </c>
      <c r="I671">
        <v>1483423467</v>
      </c>
      <c r="J671">
        <v>1480831467</v>
      </c>
      <c r="K671" t="b">
        <v>0</v>
      </c>
      <c r="L671">
        <v>1</v>
      </c>
      <c r="M671" t="b">
        <v>0</v>
      </c>
      <c r="N671" t="s">
        <v>8287</v>
      </c>
      <c r="O671" s="20">
        <f>E671/D671</f>
        <v>2E-3</v>
      </c>
      <c r="P671" s="6">
        <f>L671/COUNT(L671:L4784)</f>
        <v>2.9027576197387516E-4</v>
      </c>
      <c r="Q671" t="str">
        <f t="shared" si="20"/>
        <v>publishing</v>
      </c>
      <c r="R671" t="str">
        <f t="shared" si="21"/>
        <v>translations</v>
      </c>
      <c r="S671" s="11">
        <f>(((J671/60)/60)/24)+DATE(1970,1,1)</f>
        <v>42708.25309027778</v>
      </c>
      <c r="T671" s="11">
        <f>(((I671/60)/60)/24)+DATE(1970,1,1)</f>
        <v>42738.25309027778</v>
      </c>
    </row>
    <row r="672" spans="1:20" ht="57.6" hidden="1" x14ac:dyDescent="0.3">
      <c r="A672">
        <v>1418</v>
      </c>
      <c r="B672" s="3" t="s">
        <v>1419</v>
      </c>
      <c r="C672" s="3" t="s">
        <v>5528</v>
      </c>
      <c r="D672">
        <v>3000</v>
      </c>
      <c r="E672">
        <v>6</v>
      </c>
      <c r="F672" t="s">
        <v>8221</v>
      </c>
      <c r="G672" t="s">
        <v>8227</v>
      </c>
      <c r="H672" t="s">
        <v>8249</v>
      </c>
      <c r="I672">
        <v>1456397834</v>
      </c>
      <c r="J672">
        <v>1453805834</v>
      </c>
      <c r="K672" t="b">
        <v>0</v>
      </c>
      <c r="L672">
        <v>1</v>
      </c>
      <c r="M672" t="b">
        <v>0</v>
      </c>
      <c r="N672" t="s">
        <v>8287</v>
      </c>
      <c r="O672" s="20">
        <f>E672/D672</f>
        <v>2E-3</v>
      </c>
      <c r="P672" s="6">
        <f>L672/COUNT(L672:L4785)</f>
        <v>2.9036004645760743E-4</v>
      </c>
      <c r="Q672" t="str">
        <f t="shared" si="20"/>
        <v>publishing</v>
      </c>
      <c r="R672" t="str">
        <f t="shared" si="21"/>
        <v>translations</v>
      </c>
      <c r="S672" s="11">
        <f>(((J672/60)/60)/24)+DATE(1970,1,1)</f>
        <v>42395.456412037034</v>
      </c>
      <c r="T672" s="11">
        <f>(((I672/60)/60)/24)+DATE(1970,1,1)</f>
        <v>42425.456412037034</v>
      </c>
    </row>
    <row r="673" spans="1:20" ht="28.8" hidden="1" x14ac:dyDescent="0.3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t="s">
        <v>8221</v>
      </c>
      <c r="G673" t="s">
        <v>8224</v>
      </c>
      <c r="H673" t="s">
        <v>8246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8284</v>
      </c>
      <c r="O673" s="20">
        <f>E673/D673</f>
        <v>2E-3</v>
      </c>
      <c r="P673" s="6">
        <f>L673/COUNT(L673:L4786)</f>
        <v>5.8088875980249783E-4</v>
      </c>
      <c r="Q673" t="str">
        <f t="shared" si="20"/>
        <v>food</v>
      </c>
      <c r="R673" t="str">
        <f t="shared" si="21"/>
        <v>food trucks</v>
      </c>
      <c r="S673" s="11">
        <f>(((J673/60)/60)/24)+DATE(1970,1,1)</f>
        <v>41919.140706018516</v>
      </c>
      <c r="T673" s="11">
        <f>(((I673/60)/60)/24)+DATE(1970,1,1)</f>
        <v>41949.182372685187</v>
      </c>
    </row>
    <row r="674" spans="1:20" ht="28.8" hidden="1" x14ac:dyDescent="0.3">
      <c r="A674">
        <v>2422</v>
      </c>
      <c r="B674" s="3" t="s">
        <v>2423</v>
      </c>
      <c r="C674" s="3" t="s">
        <v>6532</v>
      </c>
      <c r="D674">
        <v>500</v>
      </c>
      <c r="E674">
        <v>1</v>
      </c>
      <c r="F674" t="s">
        <v>8221</v>
      </c>
      <c r="G674" t="s">
        <v>8224</v>
      </c>
      <c r="H674" t="s">
        <v>8246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8284</v>
      </c>
      <c r="O674" s="20">
        <f>E674/D674</f>
        <v>2E-3</v>
      </c>
      <c r="P674" s="6">
        <f>L674/COUNT(L674:L4787)</f>
        <v>2.9052876234747239E-4</v>
      </c>
      <c r="Q674" t="str">
        <f t="shared" si="20"/>
        <v>food</v>
      </c>
      <c r="R674" t="str">
        <f t="shared" si="21"/>
        <v>food trucks</v>
      </c>
      <c r="S674" s="11">
        <f>(((J674/60)/60)/24)+DATE(1970,1,1)</f>
        <v>42044.724953703699</v>
      </c>
      <c r="T674" s="11">
        <f>(((I674/60)/60)/24)+DATE(1970,1,1)</f>
        <v>42074.683287037042</v>
      </c>
    </row>
    <row r="675" spans="1:20" ht="28.8" hidden="1" x14ac:dyDescent="0.3">
      <c r="A675">
        <v>2440</v>
      </c>
      <c r="B675" s="3" t="s">
        <v>2441</v>
      </c>
      <c r="C675" s="3" t="s">
        <v>6550</v>
      </c>
      <c r="D675">
        <v>5000</v>
      </c>
      <c r="E675">
        <v>10</v>
      </c>
      <c r="F675" t="s">
        <v>8221</v>
      </c>
      <c r="G675" t="s">
        <v>8242</v>
      </c>
      <c r="H675" t="s">
        <v>8249</v>
      </c>
      <c r="I675">
        <v>1455399313</v>
      </c>
      <c r="J675">
        <v>1452807313</v>
      </c>
      <c r="K675" t="b">
        <v>0</v>
      </c>
      <c r="L675">
        <v>2</v>
      </c>
      <c r="M675" t="b">
        <v>0</v>
      </c>
      <c r="N675" t="s">
        <v>8284</v>
      </c>
      <c r="O675" s="20">
        <f>E675/D675</f>
        <v>2E-3</v>
      </c>
      <c r="P675" s="6">
        <f>L675/COUNT(L675:L4788)</f>
        <v>5.812263876780006E-4</v>
      </c>
      <c r="Q675" t="str">
        <f t="shared" si="20"/>
        <v>food</v>
      </c>
      <c r="R675" t="str">
        <f t="shared" si="21"/>
        <v>food trucks</v>
      </c>
      <c r="S675" s="11">
        <f>(((J675/60)/60)/24)+DATE(1970,1,1)</f>
        <v>42383.899456018517</v>
      </c>
      <c r="T675" s="11">
        <f>(((I675/60)/60)/24)+DATE(1970,1,1)</f>
        <v>42413.899456018517</v>
      </c>
    </row>
    <row r="676" spans="1:20" ht="43.2" hidden="1" x14ac:dyDescent="0.3">
      <c r="A676">
        <v>2848</v>
      </c>
      <c r="B676" s="3" t="s">
        <v>2848</v>
      </c>
      <c r="C676" s="3" t="s">
        <v>6958</v>
      </c>
      <c r="D676">
        <v>35000</v>
      </c>
      <c r="E676">
        <v>70</v>
      </c>
      <c r="F676" t="s">
        <v>8221</v>
      </c>
      <c r="G676" t="s">
        <v>8224</v>
      </c>
      <c r="H676" t="s">
        <v>8246</v>
      </c>
      <c r="I676">
        <v>1432913659</v>
      </c>
      <c r="J676">
        <v>1430321659</v>
      </c>
      <c r="K676" t="b">
        <v>0</v>
      </c>
      <c r="L676">
        <v>3</v>
      </c>
      <c r="M676" t="b">
        <v>0</v>
      </c>
      <c r="N676" t="s">
        <v>8271</v>
      </c>
      <c r="O676" s="20">
        <f>E676/D676</f>
        <v>2E-3</v>
      </c>
      <c r="P676" s="6">
        <f>L676/COUNT(L676:L4789)</f>
        <v>8.7209302325581394E-4</v>
      </c>
      <c r="Q676" t="str">
        <f t="shared" si="20"/>
        <v>theater</v>
      </c>
      <c r="R676" t="str">
        <f t="shared" si="21"/>
        <v>plays</v>
      </c>
      <c r="S676" s="11">
        <f>(((J676/60)/60)/24)+DATE(1970,1,1)</f>
        <v>42123.648831018523</v>
      </c>
      <c r="T676" s="11">
        <f>(((I676/60)/60)/24)+DATE(1970,1,1)</f>
        <v>42153.648831018523</v>
      </c>
    </row>
    <row r="677" spans="1:20" ht="43.2" hidden="1" x14ac:dyDescent="0.3">
      <c r="A677">
        <v>3852</v>
      </c>
      <c r="B677" s="3" t="s">
        <v>3849</v>
      </c>
      <c r="C677" s="3" t="s">
        <v>7961</v>
      </c>
      <c r="D677">
        <v>10000</v>
      </c>
      <c r="E677">
        <v>20</v>
      </c>
      <c r="F677" t="s">
        <v>8221</v>
      </c>
      <c r="G677" t="s">
        <v>8224</v>
      </c>
      <c r="H677" t="s">
        <v>8246</v>
      </c>
      <c r="I677">
        <v>1427427276</v>
      </c>
      <c r="J677">
        <v>1425270876</v>
      </c>
      <c r="K677" t="b">
        <v>0</v>
      </c>
      <c r="L677">
        <v>2</v>
      </c>
      <c r="M677" t="b">
        <v>0</v>
      </c>
      <c r="N677" t="s">
        <v>8271</v>
      </c>
      <c r="O677" s="20">
        <f>E677/D677</f>
        <v>2E-3</v>
      </c>
      <c r="P677" s="6">
        <f>L677/COUNT(L677:L4790)</f>
        <v>5.8156440825821458E-4</v>
      </c>
      <c r="Q677" t="str">
        <f t="shared" si="20"/>
        <v>theater</v>
      </c>
      <c r="R677" t="str">
        <f t="shared" si="21"/>
        <v>plays</v>
      </c>
      <c r="S677" s="11">
        <f>(((J677/60)/60)/24)+DATE(1970,1,1)</f>
        <v>42065.190694444449</v>
      </c>
      <c r="T677" s="11">
        <f>(((I677/60)/60)/24)+DATE(1970,1,1)</f>
        <v>42090.149027777778</v>
      </c>
    </row>
    <row r="678" spans="1:20" ht="43.2" hidden="1" x14ac:dyDescent="0.3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20">
        <f>E678/D678</f>
        <v>2E-3</v>
      </c>
      <c r="P678" s="6">
        <f>L678/COUNT(L678:L4791)</f>
        <v>8.7260034904013963E-4</v>
      </c>
      <c r="Q678" t="str">
        <f t="shared" si="20"/>
        <v>theater</v>
      </c>
      <c r="R678" t="str">
        <f t="shared" si="21"/>
        <v>plays</v>
      </c>
      <c r="S678" s="11">
        <f>(((J678/60)/60)/24)+DATE(1970,1,1)</f>
        <v>41843.664618055554</v>
      </c>
      <c r="T678" s="11">
        <f>(((I678/60)/60)/24)+DATE(1970,1,1)</f>
        <v>41855.666666666664</v>
      </c>
    </row>
    <row r="679" spans="1:20" hidden="1" x14ac:dyDescent="0.3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20">
        <f>E679/D679</f>
        <v>2E-3</v>
      </c>
      <c r="P679" s="6">
        <f>L679/COUNT(L679:L4792)</f>
        <v>2.9095141111434392E-4</v>
      </c>
      <c r="Q679" t="str">
        <f t="shared" si="20"/>
        <v>theater</v>
      </c>
      <c r="R679" t="str">
        <f t="shared" si="21"/>
        <v>plays</v>
      </c>
      <c r="S679" s="11">
        <f>(((J679/60)/60)/24)+DATE(1970,1,1)</f>
        <v>41890.16269675926</v>
      </c>
      <c r="T679" s="11">
        <f>(((I679/60)/60)/24)+DATE(1970,1,1)</f>
        <v>41920.16269675926</v>
      </c>
    </row>
    <row r="680" spans="1:20" ht="43.2" hidden="1" x14ac:dyDescent="0.3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20">
        <f>E680/D680</f>
        <v>2E-3</v>
      </c>
      <c r="P680" s="6">
        <f>L680/COUNT(L680:L4793)</f>
        <v>8.7310826542491267E-4</v>
      </c>
      <c r="Q680" t="str">
        <f t="shared" si="20"/>
        <v>theater</v>
      </c>
      <c r="R680" t="str">
        <f t="shared" si="21"/>
        <v>plays</v>
      </c>
      <c r="S680" s="11">
        <f>(((J680/60)/60)/24)+DATE(1970,1,1)</f>
        <v>42358.573182870372</v>
      </c>
      <c r="T680" s="11">
        <f>(((I680/60)/60)/24)+DATE(1970,1,1)</f>
        <v>42377.273611111115</v>
      </c>
    </row>
    <row r="681" spans="1:20" ht="28.8" hidden="1" x14ac:dyDescent="0.3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20">
        <f>E681/D681</f>
        <v>2.0238095238095236E-3</v>
      </c>
      <c r="P681" s="6">
        <f>L681/COUNT(L681:L4794)</f>
        <v>1.1644832605531296E-3</v>
      </c>
      <c r="Q681" t="str">
        <f t="shared" si="20"/>
        <v>games</v>
      </c>
      <c r="R681" t="str">
        <f t="shared" si="21"/>
        <v>video games</v>
      </c>
      <c r="S681" s="11">
        <f>(((J681/60)/60)/24)+DATE(1970,1,1)</f>
        <v>41832.086377314816</v>
      </c>
      <c r="T681" s="11">
        <f>(((I681/60)/60)/24)+DATE(1970,1,1)</f>
        <v>41867.086377314816</v>
      </c>
    </row>
    <row r="682" spans="1:20" ht="43.2" hidden="1" x14ac:dyDescent="0.3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20">
        <f>E682/D682</f>
        <v>2.0500000000000002E-3</v>
      </c>
      <c r="P682" s="6">
        <f>L682/COUNT(L682:L4795)</f>
        <v>8.7361677344205012E-4</v>
      </c>
      <c r="Q682" t="str">
        <f t="shared" si="20"/>
        <v>technology</v>
      </c>
      <c r="R682" t="str">
        <f t="shared" si="21"/>
        <v>wearables</v>
      </c>
      <c r="S682" s="11">
        <f>(((J682/60)/60)/24)+DATE(1970,1,1)</f>
        <v>41838.840474537035</v>
      </c>
      <c r="T682" s="11">
        <f>(((I682/60)/60)/24)+DATE(1970,1,1)</f>
        <v>41883.840474537035</v>
      </c>
    </row>
    <row r="683" spans="1:20" ht="43.2" hidden="1" x14ac:dyDescent="0.3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20">
        <f>E683/D683</f>
        <v>2.0999999999999999E-3</v>
      </c>
      <c r="P683" s="6">
        <f>L683/COUNT(L683:L4796)</f>
        <v>8.7387124963588696E-4</v>
      </c>
      <c r="Q683" t="str">
        <f t="shared" si="20"/>
        <v>theater</v>
      </c>
      <c r="R683" t="str">
        <f t="shared" si="21"/>
        <v>plays</v>
      </c>
      <c r="S683" s="11">
        <f>(((J683/60)/60)/24)+DATE(1970,1,1)</f>
        <v>41995.084074074075</v>
      </c>
      <c r="T683" s="11">
        <f>(((I683/60)/60)/24)+DATE(1970,1,1)</f>
        <v>42024.802777777775</v>
      </c>
    </row>
    <row r="684" spans="1:20" ht="43.2" hidden="1" x14ac:dyDescent="0.3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20">
        <f>E684/D684</f>
        <v>2.1029999999999998E-3</v>
      </c>
      <c r="P684" s="6">
        <f>L684/COUNT(L684:L4797)</f>
        <v>1.456876456876457E-3</v>
      </c>
      <c r="Q684" t="str">
        <f t="shared" si="20"/>
        <v>theater</v>
      </c>
      <c r="R684" t="str">
        <f t="shared" si="21"/>
        <v>spaces</v>
      </c>
      <c r="S684" s="11">
        <f>(((J684/60)/60)/24)+DATE(1970,1,1)</f>
        <v>42237.181608796294</v>
      </c>
      <c r="T684" s="11">
        <f>(((I684/60)/60)/24)+DATE(1970,1,1)</f>
        <v>42267.181608796294</v>
      </c>
    </row>
    <row r="685" spans="1:20" hidden="1" x14ac:dyDescent="0.3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20">
        <f>E685/D685</f>
        <v>2.142857142857143E-3</v>
      </c>
      <c r="P685" s="6">
        <f>L685/COUNT(L685:L4798)</f>
        <v>5.8292043136111925E-4</v>
      </c>
      <c r="Q685" t="str">
        <f t="shared" si="20"/>
        <v>music</v>
      </c>
      <c r="R685" t="str">
        <f t="shared" si="21"/>
        <v>faith</v>
      </c>
      <c r="S685" s="11">
        <f>(((J685/60)/60)/24)+DATE(1970,1,1)</f>
        <v>42460.610520833332</v>
      </c>
      <c r="T685" s="11">
        <f>(((I685/60)/60)/24)+DATE(1970,1,1)</f>
        <v>42504.207638888889</v>
      </c>
    </row>
    <row r="686" spans="1:20" ht="43.2" hidden="1" x14ac:dyDescent="0.3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20">
        <f>E686/D686</f>
        <v>2.1649484536082476E-3</v>
      </c>
      <c r="P686" s="6">
        <f>L686/COUNT(L686:L4799)</f>
        <v>1.1661807580174927E-3</v>
      </c>
      <c r="Q686" t="str">
        <f t="shared" si="20"/>
        <v>technology</v>
      </c>
      <c r="R686" t="str">
        <f t="shared" si="21"/>
        <v>wearables</v>
      </c>
      <c r="S686" s="11">
        <f>(((J686/60)/60)/24)+DATE(1970,1,1)</f>
        <v>42384.680925925932</v>
      </c>
      <c r="T686" s="11">
        <f>(((I686/60)/60)/24)+DATE(1970,1,1)</f>
        <v>42414.680925925932</v>
      </c>
    </row>
    <row r="687" spans="1:20" ht="43.2" hidden="1" x14ac:dyDescent="0.3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20">
        <f>E687/D687</f>
        <v>2.2000000000000001E-3</v>
      </c>
      <c r="P687" s="6">
        <f>L687/COUNT(L687:L4800)</f>
        <v>8.7489063867016625E-4</v>
      </c>
      <c r="Q687" t="str">
        <f t="shared" si="20"/>
        <v>games</v>
      </c>
      <c r="R687" t="str">
        <f t="shared" si="21"/>
        <v>video games</v>
      </c>
      <c r="S687" s="11">
        <f>(((J687/60)/60)/24)+DATE(1970,1,1)</f>
        <v>41718.5237037037</v>
      </c>
      <c r="T687" s="11">
        <f>(((I687/60)/60)/24)+DATE(1970,1,1)</f>
        <v>41748.5237037037</v>
      </c>
    </row>
    <row r="688" spans="1:20" ht="43.2" hidden="1" x14ac:dyDescent="0.3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20">
        <f>E688/D688</f>
        <v>2.2000000000000001E-3</v>
      </c>
      <c r="P688" s="6">
        <f>L688/COUNT(L688:L4801)</f>
        <v>8.7514585764294052E-4</v>
      </c>
      <c r="Q688" t="str">
        <f t="shared" si="20"/>
        <v>games</v>
      </c>
      <c r="R688" t="str">
        <f t="shared" si="21"/>
        <v>mobile games</v>
      </c>
      <c r="S688" s="11">
        <f>(((J688/60)/60)/24)+DATE(1970,1,1)</f>
        <v>41908.996527777781</v>
      </c>
      <c r="T688" s="11">
        <f>(((I688/60)/60)/24)+DATE(1970,1,1)</f>
        <v>41969.038194444445</v>
      </c>
    </row>
    <row r="689" spans="1:20" ht="43.2" hidden="1" x14ac:dyDescent="0.3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20">
        <f>E689/D689</f>
        <v>2.2000000000000001E-3</v>
      </c>
      <c r="P689" s="6">
        <f>L689/COUNT(L689:L4802)</f>
        <v>5.8360081704114382E-4</v>
      </c>
      <c r="Q689" t="str">
        <f t="shared" si="20"/>
        <v>music</v>
      </c>
      <c r="R689" t="str">
        <f t="shared" si="21"/>
        <v>faith</v>
      </c>
      <c r="S689" s="11">
        <f>(((J689/60)/60)/24)+DATE(1970,1,1)</f>
        <v>42064.217418981483</v>
      </c>
      <c r="T689" s="11">
        <f>(((I689/60)/60)/24)+DATE(1970,1,1)</f>
        <v>42094.140277777777</v>
      </c>
    </row>
    <row r="690" spans="1:20" ht="43.2" hidden="1" x14ac:dyDescent="0.3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20">
        <f>E690/D690</f>
        <v>2.2000000000000001E-3</v>
      </c>
      <c r="P690" s="6">
        <f>L690/COUNT(L690:L4803)</f>
        <v>5.837711617046118E-4</v>
      </c>
      <c r="Q690" t="str">
        <f t="shared" si="20"/>
        <v>theater</v>
      </c>
      <c r="R690" t="str">
        <f t="shared" si="21"/>
        <v>plays</v>
      </c>
      <c r="S690" s="11">
        <f>(((J690/60)/60)/24)+DATE(1970,1,1)</f>
        <v>41961.492488425924</v>
      </c>
      <c r="T690" s="11">
        <f>(((I690/60)/60)/24)+DATE(1970,1,1)</f>
        <v>42006.492488425924</v>
      </c>
    </row>
    <row r="691" spans="1:20" ht="43.2" hidden="1" x14ac:dyDescent="0.3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20">
        <f>E691/D691</f>
        <v>2.2499999999999998E-3</v>
      </c>
      <c r="P691" s="6">
        <f>L691/COUNT(L691:L4804)</f>
        <v>1.1678832116788322E-3</v>
      </c>
      <c r="Q691" t="str">
        <f t="shared" si="20"/>
        <v>theater</v>
      </c>
      <c r="R691" t="str">
        <f t="shared" si="21"/>
        <v>plays</v>
      </c>
      <c r="S691" s="11">
        <f>(((J691/60)/60)/24)+DATE(1970,1,1)</f>
        <v>41863.359282407408</v>
      </c>
      <c r="T691" s="11">
        <f>(((I691/60)/60)/24)+DATE(1970,1,1)</f>
        <v>41893.359282407408</v>
      </c>
    </row>
    <row r="692" spans="1:20" ht="43.2" hidden="1" x14ac:dyDescent="0.3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20">
        <f>E692/D692</f>
        <v>2.2599999999999999E-3</v>
      </c>
      <c r="P692" s="6">
        <f>L692/COUNT(L692:L4805)</f>
        <v>1.4602803738317756E-3</v>
      </c>
      <c r="Q692" t="str">
        <f t="shared" si="20"/>
        <v>technology</v>
      </c>
      <c r="R692" t="str">
        <f t="shared" si="21"/>
        <v>wearables</v>
      </c>
      <c r="S692" s="11">
        <f>(((J692/60)/60)/24)+DATE(1970,1,1)</f>
        <v>42111.709027777775</v>
      </c>
      <c r="T692" s="11">
        <f>(((I692/60)/60)/24)+DATE(1970,1,1)</f>
        <v>42156.709027777775</v>
      </c>
    </row>
    <row r="693" spans="1:20" ht="43.2" hidden="1" x14ac:dyDescent="0.3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20">
        <f>E693/D693</f>
        <v>2.2727272727272726E-3</v>
      </c>
      <c r="P693" s="6">
        <f>L693/COUNT(L693:L4806)</f>
        <v>2.9214139643587495E-4</v>
      </c>
      <c r="Q693" t="str">
        <f t="shared" si="20"/>
        <v>film &amp; video</v>
      </c>
      <c r="R693" t="str">
        <f t="shared" si="21"/>
        <v>drama</v>
      </c>
      <c r="S693" s="11">
        <f>(((J693/60)/60)/24)+DATE(1970,1,1)</f>
        <v>42375.230115740742</v>
      </c>
      <c r="T693" s="11">
        <f>(((I693/60)/60)/24)+DATE(1970,1,1)</f>
        <v>42417.999305555553</v>
      </c>
    </row>
    <row r="694" spans="1:20" ht="28.8" hidden="1" x14ac:dyDescent="0.3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20">
        <f>E694/D694</f>
        <v>2.2842639593908631E-3</v>
      </c>
      <c r="P694" s="6">
        <f>L694/COUNT(L694:L4807)</f>
        <v>8.7668030391583869E-4</v>
      </c>
      <c r="Q694" t="str">
        <f t="shared" si="20"/>
        <v>publishing</v>
      </c>
      <c r="R694" t="str">
        <f t="shared" si="21"/>
        <v>children's books</v>
      </c>
      <c r="S694" s="11">
        <f>(((J694/60)/60)/24)+DATE(1970,1,1)</f>
        <v>41373.579675925925</v>
      </c>
      <c r="T694" s="11">
        <f>(((I694/60)/60)/24)+DATE(1970,1,1)</f>
        <v>41418.579675925925</v>
      </c>
    </row>
    <row r="695" spans="1:20" ht="43.2" hidden="1" x14ac:dyDescent="0.3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20">
        <f>E695/D695</f>
        <v>2.3333333333333335E-3</v>
      </c>
      <c r="P695" s="6">
        <f>L695/COUNT(L695:L4808)</f>
        <v>8.7693656825489619E-4</v>
      </c>
      <c r="Q695" t="str">
        <f t="shared" si="20"/>
        <v>publishing</v>
      </c>
      <c r="R695" t="str">
        <f t="shared" si="21"/>
        <v>translations</v>
      </c>
      <c r="S695" s="11">
        <f>(((J695/60)/60)/24)+DATE(1970,1,1)</f>
        <v>42013.059027777781</v>
      </c>
      <c r="T695" s="11">
        <f>(((I695/60)/60)/24)+DATE(1970,1,1)</f>
        <v>42041.059027777781</v>
      </c>
    </row>
    <row r="696" spans="1:20" ht="43.2" hidden="1" x14ac:dyDescent="0.3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20">
        <f>E696/D696</f>
        <v>2.3809523809523812E-3</v>
      </c>
      <c r="P696" s="6">
        <f>L696/COUNT(L696:L4809)</f>
        <v>2.9239766081871346E-4</v>
      </c>
      <c r="Q696" t="str">
        <f t="shared" si="20"/>
        <v>games</v>
      </c>
      <c r="R696" t="str">
        <f t="shared" si="21"/>
        <v>video games</v>
      </c>
      <c r="S696" s="11">
        <f>(((J696/60)/60)/24)+DATE(1970,1,1)</f>
        <v>41722.792407407411</v>
      </c>
      <c r="T696" s="11">
        <f>(((I696/60)/60)/24)+DATE(1970,1,1)</f>
        <v>41735.792407407411</v>
      </c>
    </row>
    <row r="697" spans="1:20" ht="43.2" hidden="1" x14ac:dyDescent="0.3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20">
        <f>E697/D697</f>
        <v>2.3999999999999998E-3</v>
      </c>
      <c r="P697" s="6">
        <f>L697/COUNT(L697:L4810)</f>
        <v>8.774495466510676E-4</v>
      </c>
      <c r="Q697" t="str">
        <f t="shared" si="20"/>
        <v>publishing</v>
      </c>
      <c r="R697" t="str">
        <f t="shared" si="21"/>
        <v>fiction</v>
      </c>
      <c r="S697" s="11">
        <f>(((J697/60)/60)/24)+DATE(1970,1,1)</f>
        <v>42032.168530092589</v>
      </c>
      <c r="T697" s="11">
        <f>(((I697/60)/60)/24)+DATE(1970,1,1)</f>
        <v>42062.168530092589</v>
      </c>
    </row>
    <row r="698" spans="1:20" ht="43.2" hidden="1" x14ac:dyDescent="0.3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20">
        <f>E698/D698</f>
        <v>2.3999999999999998E-3</v>
      </c>
      <c r="P698" s="6">
        <f>L698/COUNT(L698:L4811)</f>
        <v>8.7770626097132822E-4</v>
      </c>
      <c r="Q698" t="str">
        <f t="shared" si="20"/>
        <v>food</v>
      </c>
      <c r="R698" t="str">
        <f t="shared" si="21"/>
        <v>food trucks</v>
      </c>
      <c r="S698" s="11">
        <f>(((J698/60)/60)/24)+DATE(1970,1,1)</f>
        <v>42034.75509259259</v>
      </c>
      <c r="T698" s="11">
        <f>(((I698/60)/60)/24)+DATE(1970,1,1)</f>
        <v>42064.75509259259</v>
      </c>
    </row>
    <row r="699" spans="1:20" ht="43.2" hidden="1" x14ac:dyDescent="0.3">
      <c r="A699">
        <v>2368</v>
      </c>
      <c r="B699" s="3" t="s">
        <v>2369</v>
      </c>
      <c r="C699" s="3" t="s">
        <v>6478</v>
      </c>
      <c r="D699">
        <v>40000</v>
      </c>
      <c r="E699">
        <v>100</v>
      </c>
      <c r="F699" t="s">
        <v>8220</v>
      </c>
      <c r="G699" t="s">
        <v>8224</v>
      </c>
      <c r="H699" t="s">
        <v>8246</v>
      </c>
      <c r="I699">
        <v>1429028365</v>
      </c>
      <c r="J699">
        <v>1425143965</v>
      </c>
      <c r="K699" t="b">
        <v>0</v>
      </c>
      <c r="L699">
        <v>2</v>
      </c>
      <c r="M699" t="b">
        <v>0</v>
      </c>
      <c r="N699" t="s">
        <v>8272</v>
      </c>
      <c r="O699" s="20">
        <f>E699/D699</f>
        <v>2.5000000000000001E-3</v>
      </c>
      <c r="P699" s="6">
        <f>L699/COUNT(L699:L4812)</f>
        <v>5.8530875036581797E-4</v>
      </c>
      <c r="Q699" t="str">
        <f t="shared" si="20"/>
        <v>technology</v>
      </c>
      <c r="R699" t="str">
        <f t="shared" si="21"/>
        <v>web</v>
      </c>
      <c r="S699" s="11">
        <f>(((J699/60)/60)/24)+DATE(1970,1,1)</f>
        <v>42063.721817129626</v>
      </c>
      <c r="T699" s="11">
        <f>(((I699/60)/60)/24)+DATE(1970,1,1)</f>
        <v>42108.680150462969</v>
      </c>
    </row>
    <row r="700" spans="1:20" ht="43.2" hidden="1" x14ac:dyDescent="0.3">
      <c r="A700">
        <v>2571</v>
      </c>
      <c r="B700" s="3" t="s">
        <v>2571</v>
      </c>
      <c r="C700" s="3" t="s">
        <v>6681</v>
      </c>
      <c r="D700">
        <v>100000</v>
      </c>
      <c r="E700">
        <v>250</v>
      </c>
      <c r="F700" t="s">
        <v>8220</v>
      </c>
      <c r="G700" t="s">
        <v>8226</v>
      </c>
      <c r="H700" t="s">
        <v>8248</v>
      </c>
      <c r="I700">
        <v>1463645521</v>
      </c>
      <c r="J700">
        <v>1458461521</v>
      </c>
      <c r="K700" t="b">
        <v>0</v>
      </c>
      <c r="L700">
        <v>4</v>
      </c>
      <c r="M700" t="b">
        <v>0</v>
      </c>
      <c r="N700" t="s">
        <v>8284</v>
      </c>
      <c r="O700" s="20">
        <f>E700/D700</f>
        <v>2.5000000000000001E-3</v>
      </c>
      <c r="P700" s="6">
        <f>L700/COUNT(L700:L4813)</f>
        <v>1.17096018735363E-3</v>
      </c>
      <c r="Q700" t="str">
        <f t="shared" si="20"/>
        <v>food</v>
      </c>
      <c r="R700" t="str">
        <f t="shared" si="21"/>
        <v>food trucks</v>
      </c>
      <c r="S700" s="11">
        <f>(((J700/60)/60)/24)+DATE(1970,1,1)</f>
        <v>42449.341678240744</v>
      </c>
      <c r="T700" s="11">
        <f>(((I700/60)/60)/24)+DATE(1970,1,1)</f>
        <v>42509.341678240744</v>
      </c>
    </row>
    <row r="701" spans="1:20" ht="43.2" hidden="1" x14ac:dyDescent="0.3">
      <c r="A701">
        <v>1499</v>
      </c>
      <c r="B701" s="3" t="s">
        <v>1500</v>
      </c>
      <c r="C701" s="3" t="s">
        <v>5609</v>
      </c>
      <c r="D701">
        <v>2000</v>
      </c>
      <c r="E701">
        <v>5</v>
      </c>
      <c r="F701" t="s">
        <v>8221</v>
      </c>
      <c r="G701" t="s">
        <v>8224</v>
      </c>
      <c r="H701" t="s">
        <v>8246</v>
      </c>
      <c r="I701">
        <v>1470355833</v>
      </c>
      <c r="J701">
        <v>1465171833</v>
      </c>
      <c r="K701" t="b">
        <v>0</v>
      </c>
      <c r="L701">
        <v>1</v>
      </c>
      <c r="M701" t="b">
        <v>0</v>
      </c>
      <c r="N701" t="s">
        <v>8275</v>
      </c>
      <c r="O701" s="20">
        <f>E701/D701</f>
        <v>2.5000000000000001E-3</v>
      </c>
      <c r="P701" s="6">
        <f>L701/COUNT(L701:L4814)</f>
        <v>2.9282576866764275E-4</v>
      </c>
      <c r="Q701" t="str">
        <f t="shared" si="20"/>
        <v>publishing</v>
      </c>
      <c r="R701" t="str">
        <f t="shared" si="21"/>
        <v>fiction</v>
      </c>
      <c r="S701" s="11">
        <f>(((J701/60)/60)/24)+DATE(1970,1,1)</f>
        <v>42527.007326388892</v>
      </c>
      <c r="T701" s="11">
        <f>(((I701/60)/60)/24)+DATE(1970,1,1)</f>
        <v>42587.007326388892</v>
      </c>
    </row>
    <row r="702" spans="1:20" ht="43.2" hidden="1" x14ac:dyDescent="0.3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20">
        <f>E702/D702</f>
        <v>2.5000000000000001E-3</v>
      </c>
      <c r="P702" s="6">
        <f>L702/COUNT(L702:L4815)</f>
        <v>5.8582308142940832E-4</v>
      </c>
      <c r="Q702" t="str">
        <f t="shared" si="20"/>
        <v>publishing</v>
      </c>
      <c r="R702" t="str">
        <f t="shared" si="21"/>
        <v>children's books</v>
      </c>
      <c r="S702" s="11">
        <f>(((J702/60)/60)/24)+DATE(1970,1,1)</f>
        <v>41745.826273148145</v>
      </c>
      <c r="T702" s="11">
        <f>(((I702/60)/60)/24)+DATE(1970,1,1)</f>
        <v>41795.826273148145</v>
      </c>
    </row>
    <row r="703" spans="1:20" ht="43.2" hidden="1" x14ac:dyDescent="0.3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20">
        <f>E703/D703</f>
        <v>2.5000000000000001E-3</v>
      </c>
      <c r="P703" s="6">
        <f>L703/COUNT(L703:L4816)</f>
        <v>8.7899208907119832E-4</v>
      </c>
      <c r="Q703" t="str">
        <f t="shared" si="20"/>
        <v>theater</v>
      </c>
      <c r="R703" t="str">
        <f t="shared" si="21"/>
        <v>spaces</v>
      </c>
      <c r="S703" s="11">
        <f>(((J703/60)/60)/24)+DATE(1970,1,1)</f>
        <v>42173.67082175926</v>
      </c>
      <c r="T703" s="11">
        <f>(((I703/60)/60)/24)+DATE(1970,1,1)</f>
        <v>42233.67082175926</v>
      </c>
    </row>
    <row r="704" spans="1:20" ht="43.2" hidden="1" x14ac:dyDescent="0.3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20">
        <f>E704/D704</f>
        <v>2.5000000000000001E-3</v>
      </c>
      <c r="P704" s="6">
        <f>L704/COUNT(L704:L4817)</f>
        <v>2.9308323563892143E-4</v>
      </c>
      <c r="Q704" t="str">
        <f t="shared" si="20"/>
        <v>theater</v>
      </c>
      <c r="R704" t="str">
        <f t="shared" si="21"/>
        <v>plays</v>
      </c>
      <c r="S704" s="11">
        <f>(((J704/60)/60)/24)+DATE(1970,1,1)</f>
        <v>42109.801712962959</v>
      </c>
      <c r="T704" s="11">
        <f>(((I704/60)/60)/24)+DATE(1970,1,1)</f>
        <v>42139.801712962959</v>
      </c>
    </row>
    <row r="705" spans="1:20" ht="28.8" hidden="1" x14ac:dyDescent="0.3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20">
        <f>E705/D705</f>
        <v>2.5000000000000001E-3</v>
      </c>
      <c r="P705" s="6">
        <f>L705/COUNT(L705:L4818)</f>
        <v>2.931691586045148E-4</v>
      </c>
      <c r="Q705" t="str">
        <f t="shared" si="20"/>
        <v>theater</v>
      </c>
      <c r="R705" t="str">
        <f t="shared" si="21"/>
        <v>plays</v>
      </c>
      <c r="S705" s="11">
        <f>(((J705/60)/60)/24)+DATE(1970,1,1)</f>
        <v>41809.389930555553</v>
      </c>
      <c r="T705" s="11">
        <f>(((I705/60)/60)/24)+DATE(1970,1,1)</f>
        <v>41839.389930555553</v>
      </c>
    </row>
    <row r="706" spans="1:20" ht="43.2" hidden="1" x14ac:dyDescent="0.3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20">
        <f>E706/D706</f>
        <v>2.5000000000000001E-3</v>
      </c>
      <c r="P706" s="6">
        <f>L706/COUNT(L706:L4819)</f>
        <v>2.9325513196480938E-4</v>
      </c>
      <c r="Q706" t="str">
        <f t="shared" ref="Q706:Q769" si="22">LEFT(N706,FIND("/",N706)-1)</f>
        <v>theater</v>
      </c>
      <c r="R706" t="str">
        <f t="shared" ref="R706:R769" si="23">RIGHT(N706,LEN(N706)-FIND("/",N706))</f>
        <v>plays</v>
      </c>
      <c r="S706" s="11">
        <f>(((J706/60)/60)/24)+DATE(1970,1,1)</f>
        <v>41848.772928240738</v>
      </c>
      <c r="T706" s="11">
        <f>(((I706/60)/60)/24)+DATE(1970,1,1)</f>
        <v>41877.686111111114</v>
      </c>
    </row>
    <row r="707" spans="1:20" ht="43.2" hidden="1" x14ac:dyDescent="0.3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20">
        <f>E707/D707</f>
        <v>2.5892857142857141E-3</v>
      </c>
      <c r="P707" s="6">
        <f>L707/COUNT(L707:L4820)</f>
        <v>2.9334115576415371E-4</v>
      </c>
      <c r="Q707" t="str">
        <f t="shared" si="22"/>
        <v>theater</v>
      </c>
      <c r="R707" t="str">
        <f t="shared" si="23"/>
        <v>plays</v>
      </c>
      <c r="S707" s="11">
        <f>(((J707/60)/60)/24)+DATE(1970,1,1)</f>
        <v>42359.725243055553</v>
      </c>
      <c r="T707" s="11">
        <f>(((I707/60)/60)/24)+DATE(1970,1,1)</f>
        <v>42389.725243055553</v>
      </c>
    </row>
    <row r="708" spans="1:20" ht="43.2" hidden="1" x14ac:dyDescent="0.3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20">
        <f>E708/D708</f>
        <v>2.6222222222222224E-3</v>
      </c>
      <c r="P708" s="6">
        <f>L708/COUNT(L708:L4821)</f>
        <v>1.7605633802816902E-3</v>
      </c>
      <c r="Q708" t="str">
        <f t="shared" si="22"/>
        <v>games</v>
      </c>
      <c r="R708" t="str">
        <f t="shared" si="23"/>
        <v>video games</v>
      </c>
      <c r="S708" s="11">
        <f>(((J708/60)/60)/24)+DATE(1970,1,1)</f>
        <v>42520.847384259265</v>
      </c>
      <c r="T708" s="11">
        <f>(((I708/60)/60)/24)+DATE(1970,1,1)</f>
        <v>42550.847384259265</v>
      </c>
    </row>
    <row r="709" spans="1:20" ht="43.2" hidden="1" x14ac:dyDescent="0.3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8284</v>
      </c>
      <c r="O709" s="20">
        <f>E709/D709</f>
        <v>2.6666666666666666E-3</v>
      </c>
      <c r="P709" s="6">
        <f>L709/COUNT(L709:L4822)</f>
        <v>5.87026709715292E-4</v>
      </c>
      <c r="Q709" t="str">
        <f t="shared" si="22"/>
        <v>food</v>
      </c>
      <c r="R709" t="str">
        <f t="shared" si="23"/>
        <v>food trucks</v>
      </c>
      <c r="S709" s="11">
        <f>(((J709/60)/60)/24)+DATE(1970,1,1)</f>
        <v>42087.878912037035</v>
      </c>
      <c r="T709" s="11">
        <f>(((I709/60)/60)/24)+DATE(1970,1,1)</f>
        <v>42117.878912037035</v>
      </c>
    </row>
    <row r="710" spans="1:20" ht="43.2" hidden="1" x14ac:dyDescent="0.3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8272</v>
      </c>
      <c r="O710" s="20">
        <f>E710/D710</f>
        <v>2.6666666666666666E-3</v>
      </c>
      <c r="P710" s="6">
        <f>L710/COUNT(L710:L4823)</f>
        <v>5.8719906048150322E-4</v>
      </c>
      <c r="Q710" t="str">
        <f t="shared" si="22"/>
        <v>technology</v>
      </c>
      <c r="R710" t="str">
        <f t="shared" si="23"/>
        <v>web</v>
      </c>
      <c r="S710" s="11">
        <f>(((J710/60)/60)/24)+DATE(1970,1,1)</f>
        <v>42545.705266203702</v>
      </c>
      <c r="T710" s="11">
        <f>(((I710/60)/60)/24)+DATE(1970,1,1)</f>
        <v>42582.666666666672</v>
      </c>
    </row>
    <row r="711" spans="1:20" ht="43.2" hidden="1" x14ac:dyDescent="0.3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20">
        <f>E711/D711</f>
        <v>2.671118530884808E-3</v>
      </c>
      <c r="P711" s="6">
        <f>L711/COUNT(L711:L4824)</f>
        <v>5.8737151248164463E-4</v>
      </c>
      <c r="Q711" t="str">
        <f t="shared" si="22"/>
        <v>film &amp; video</v>
      </c>
      <c r="R711" t="str">
        <f t="shared" si="23"/>
        <v>science fiction</v>
      </c>
      <c r="S711" s="11">
        <f>(((J711/60)/60)/24)+DATE(1970,1,1)</f>
        <v>42396.911712962959</v>
      </c>
      <c r="T711" s="11">
        <f>(((I711/60)/60)/24)+DATE(1970,1,1)</f>
        <v>42426.911712962959</v>
      </c>
    </row>
    <row r="712" spans="1:20" ht="43.2" hidden="1" x14ac:dyDescent="0.3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20">
        <f>E712/D712</f>
        <v>2.6737967914438501E-3</v>
      </c>
      <c r="P712" s="6">
        <f>L712/COUNT(L712:L4825)</f>
        <v>2.9377203290246768E-4</v>
      </c>
      <c r="Q712" t="str">
        <f t="shared" si="22"/>
        <v>technology</v>
      </c>
      <c r="R712" t="str">
        <f t="shared" si="23"/>
        <v>wearables</v>
      </c>
      <c r="S712" s="11">
        <f>(((J712/60)/60)/24)+DATE(1970,1,1)</f>
        <v>42702.809201388889</v>
      </c>
      <c r="T712" s="11">
        <f>(((I712/60)/60)/24)+DATE(1970,1,1)</f>
        <v>42732.809201388889</v>
      </c>
    </row>
    <row r="713" spans="1:20" ht="28.8" hidden="1" x14ac:dyDescent="0.3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20">
        <f>E713/D713</f>
        <v>2.6829268292682929E-3</v>
      </c>
      <c r="P713" s="6">
        <f>L713/COUNT(L713:L4826)</f>
        <v>5.8771672054069943E-4</v>
      </c>
      <c r="Q713" t="str">
        <f t="shared" si="22"/>
        <v>theater</v>
      </c>
      <c r="R713" t="str">
        <f t="shared" si="23"/>
        <v>spaces</v>
      </c>
      <c r="S713" s="11">
        <f>(((J713/60)/60)/24)+DATE(1970,1,1)</f>
        <v>42107.156319444446</v>
      </c>
      <c r="T713" s="11">
        <f>(((I713/60)/60)/24)+DATE(1970,1,1)</f>
        <v>42167.156319444446</v>
      </c>
    </row>
    <row r="714" spans="1:20" ht="43.2" hidden="1" x14ac:dyDescent="0.3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20">
        <f>E714/D714</f>
        <v>2.7454545454545453E-3</v>
      </c>
      <c r="P714" s="6">
        <f>L714/COUNT(L714:L4827)</f>
        <v>1.7636684303350969E-3</v>
      </c>
      <c r="Q714" t="str">
        <f t="shared" si="22"/>
        <v>film &amp; video</v>
      </c>
      <c r="R714" t="str">
        <f t="shared" si="23"/>
        <v>science fiction</v>
      </c>
      <c r="S714" s="11">
        <f>(((J714/60)/60)/24)+DATE(1970,1,1)</f>
        <v>41904.781990740739</v>
      </c>
      <c r="T714" s="11">
        <f>(((I714/60)/60)/24)+DATE(1970,1,1)</f>
        <v>41940.916666666664</v>
      </c>
    </row>
    <row r="715" spans="1:20" ht="43.2" hidden="1" x14ac:dyDescent="0.3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20">
        <f>E715/D715</f>
        <v>2.8E-3</v>
      </c>
      <c r="P715" s="6">
        <f>L715/COUNT(L715:L4828)</f>
        <v>2.0582181711261394E-3</v>
      </c>
      <c r="Q715" t="str">
        <f t="shared" si="22"/>
        <v>photography</v>
      </c>
      <c r="R715" t="str">
        <f t="shared" si="23"/>
        <v>places</v>
      </c>
      <c r="S715" s="11">
        <f>(((J715/60)/60)/24)+DATE(1970,1,1)</f>
        <v>41780.050092592595</v>
      </c>
      <c r="T715" s="11">
        <f>(((I715/60)/60)/24)+DATE(1970,1,1)</f>
        <v>41808.842361111114</v>
      </c>
    </row>
    <row r="716" spans="1:20" ht="57.6" hidden="1" x14ac:dyDescent="0.3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20">
        <f>E716/D716</f>
        <v>2.8E-3</v>
      </c>
      <c r="P716" s="6">
        <f>L716/COUNT(L716:L4829)</f>
        <v>8.8235294117647062E-4</v>
      </c>
      <c r="Q716" t="str">
        <f t="shared" si="22"/>
        <v>theater</v>
      </c>
      <c r="R716" t="str">
        <f t="shared" si="23"/>
        <v>spaces</v>
      </c>
      <c r="S716" s="11">
        <f>(((J716/60)/60)/24)+DATE(1970,1,1)</f>
        <v>41853.563402777778</v>
      </c>
      <c r="T716" s="11">
        <f>(((I716/60)/60)/24)+DATE(1970,1,1)</f>
        <v>41883.208333333336</v>
      </c>
    </row>
    <row r="717" spans="1:20" ht="28.8" hidden="1" x14ac:dyDescent="0.3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20">
        <f>E717/D717</f>
        <v>2.8E-3</v>
      </c>
      <c r="P717" s="6">
        <f>L717/COUNT(L717:L4830)</f>
        <v>5.8840835539864661E-4</v>
      </c>
      <c r="Q717" t="str">
        <f t="shared" si="22"/>
        <v>theater</v>
      </c>
      <c r="R717" t="str">
        <f t="shared" si="23"/>
        <v>musical</v>
      </c>
      <c r="S717" s="11">
        <f>(((J717/60)/60)/24)+DATE(1970,1,1)</f>
        <v>42170.447013888886</v>
      </c>
      <c r="T717" s="11">
        <f>(((I717/60)/60)/24)+DATE(1970,1,1)</f>
        <v>42200.447013888886</v>
      </c>
    </row>
    <row r="718" spans="1:20" ht="43.2" hidden="1" x14ac:dyDescent="0.3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20">
        <f>E718/D718</f>
        <v>2.8333333333333335E-3</v>
      </c>
      <c r="P718" s="6">
        <f>L718/COUNT(L718:L4831)</f>
        <v>1.1771630370806356E-3</v>
      </c>
      <c r="Q718" t="str">
        <f t="shared" si="22"/>
        <v>technology</v>
      </c>
      <c r="R718" t="str">
        <f t="shared" si="23"/>
        <v>gadgets</v>
      </c>
      <c r="S718" s="11">
        <f>(((J718/60)/60)/24)+DATE(1970,1,1)</f>
        <v>41767.587094907409</v>
      </c>
      <c r="T718" s="11">
        <f>(((I718/60)/60)/24)+DATE(1970,1,1)</f>
        <v>41782.587094907409</v>
      </c>
    </row>
    <row r="719" spans="1:20" ht="43.2" hidden="1" x14ac:dyDescent="0.3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20">
        <f>E719/D719</f>
        <v>2.8571428571428571E-3</v>
      </c>
      <c r="P719" s="6">
        <f>L719/COUNT(L719:L4832)</f>
        <v>2.9437739181630853E-4</v>
      </c>
      <c r="Q719" t="str">
        <f t="shared" si="22"/>
        <v>theater</v>
      </c>
      <c r="R719" t="str">
        <f t="shared" si="23"/>
        <v>plays</v>
      </c>
      <c r="S719" s="11">
        <f>(((J719/60)/60)/24)+DATE(1970,1,1)</f>
        <v>41863.527326388888</v>
      </c>
      <c r="T719" s="11">
        <f>(((I719/60)/60)/24)+DATE(1970,1,1)</f>
        <v>41893.527326388888</v>
      </c>
    </row>
    <row r="720" spans="1:20" ht="43.2" hidden="1" x14ac:dyDescent="0.3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20">
        <f>E720/D720</f>
        <v>2.8571428571428571E-3</v>
      </c>
      <c r="P720" s="6">
        <f>L720/COUNT(L720:L4833)</f>
        <v>2.9446407538280328E-4</v>
      </c>
      <c r="Q720" t="str">
        <f t="shared" si="22"/>
        <v>theater</v>
      </c>
      <c r="R720" t="str">
        <f t="shared" si="23"/>
        <v>plays</v>
      </c>
      <c r="S720" s="11">
        <f>(((J720/60)/60)/24)+DATE(1970,1,1)</f>
        <v>42058.603877314818</v>
      </c>
      <c r="T720" s="11">
        <f>(((I720/60)/60)/24)+DATE(1970,1,1)</f>
        <v>42087.165972222225</v>
      </c>
    </row>
    <row r="721" spans="1:20" ht="43.2" hidden="1" x14ac:dyDescent="0.3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20">
        <f>E721/D721</f>
        <v>2.8667813379201833E-3</v>
      </c>
      <c r="P721" s="6">
        <f>L721/COUNT(L721:L4834)</f>
        <v>8.8365243004418263E-4</v>
      </c>
      <c r="Q721" t="str">
        <f t="shared" si="22"/>
        <v>film &amp; video</v>
      </c>
      <c r="R721" t="str">
        <f t="shared" si="23"/>
        <v>animation</v>
      </c>
      <c r="S721" s="11">
        <f>(((J721/60)/60)/24)+DATE(1970,1,1)</f>
        <v>40882.481666666667</v>
      </c>
      <c r="T721" s="11">
        <f>(((I721/60)/60)/24)+DATE(1970,1,1)</f>
        <v>40913.481249999997</v>
      </c>
    </row>
    <row r="722" spans="1:20" ht="43.2" hidden="1" x14ac:dyDescent="0.3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8281</v>
      </c>
      <c r="O722" s="20">
        <f>E722/D722</f>
        <v>2.9411764705882353E-3</v>
      </c>
      <c r="P722" s="6">
        <f>L722/COUNT(L722:L4835)</f>
        <v>2.9463759575721861E-4</v>
      </c>
      <c r="Q722" t="str">
        <f t="shared" si="22"/>
        <v>journalism</v>
      </c>
      <c r="R722" t="str">
        <f t="shared" si="23"/>
        <v>audio</v>
      </c>
      <c r="S722" s="11">
        <f>(((J722/60)/60)/24)+DATE(1970,1,1)</f>
        <v>42579.708437499998</v>
      </c>
      <c r="T722" s="11">
        <f>(((I722/60)/60)/24)+DATE(1970,1,1)</f>
        <v>42609.708437499998</v>
      </c>
    </row>
    <row r="723" spans="1:20" ht="28.8" hidden="1" x14ac:dyDescent="0.3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8270</v>
      </c>
      <c r="O723" s="20">
        <f>E723/D723</f>
        <v>2.9411764705882353E-3</v>
      </c>
      <c r="P723" s="6">
        <f>L723/COUNT(L723:L4836)</f>
        <v>5.8944886531093425E-4</v>
      </c>
      <c r="Q723" t="str">
        <f t="shared" si="22"/>
        <v>film &amp; video</v>
      </c>
      <c r="R723" t="str">
        <f t="shared" si="23"/>
        <v>animation</v>
      </c>
      <c r="S723" s="11">
        <f>(((J723/60)/60)/24)+DATE(1970,1,1)</f>
        <v>41759.542534722219</v>
      </c>
      <c r="T723" s="11">
        <f>(((I723/60)/60)/24)+DATE(1970,1,1)</f>
        <v>41791.166666666664</v>
      </c>
    </row>
    <row r="724" spans="1:20" ht="57.6" hidden="1" x14ac:dyDescent="0.3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20">
        <f>E724/D724</f>
        <v>3.0000000000000001E-3</v>
      </c>
      <c r="P724" s="6">
        <f>L724/COUNT(L724:L4837)</f>
        <v>8.8443396226415096E-4</v>
      </c>
      <c r="Q724" t="str">
        <f t="shared" si="22"/>
        <v>music</v>
      </c>
      <c r="R724" t="str">
        <f t="shared" si="23"/>
        <v>jazz</v>
      </c>
      <c r="S724" s="11">
        <f>(((J724/60)/60)/24)+DATE(1970,1,1)</f>
        <v>41829.965532407405</v>
      </c>
      <c r="T724" s="11">
        <f>(((I724/60)/60)/24)+DATE(1970,1,1)</f>
        <v>41881.645833333336</v>
      </c>
    </row>
    <row r="725" spans="1:20" ht="28.8" hidden="1" x14ac:dyDescent="0.3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20">
        <f>E725/D725</f>
        <v>3.0000000000000001E-3</v>
      </c>
      <c r="P725" s="6">
        <f>L725/COUNT(L725:L4838)</f>
        <v>2.9489826010026542E-4</v>
      </c>
      <c r="Q725" t="str">
        <f t="shared" si="22"/>
        <v>theater</v>
      </c>
      <c r="R725" t="str">
        <f t="shared" si="23"/>
        <v>plays</v>
      </c>
      <c r="S725" s="11">
        <f>(((J725/60)/60)/24)+DATE(1970,1,1)</f>
        <v>41970.085046296299</v>
      </c>
      <c r="T725" s="11">
        <f>(((I725/60)/60)/24)+DATE(1970,1,1)</f>
        <v>42000.085046296299</v>
      </c>
    </row>
    <row r="726" spans="1:20" ht="43.2" hidden="1" x14ac:dyDescent="0.3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20">
        <f>E726/D726</f>
        <v>3.0200000000000001E-3</v>
      </c>
      <c r="P726" s="6">
        <f>L726/COUNT(L726:L4839)</f>
        <v>8.8495575221238937E-4</v>
      </c>
      <c r="Q726" t="str">
        <f t="shared" si="22"/>
        <v>music</v>
      </c>
      <c r="R726" t="str">
        <f t="shared" si="23"/>
        <v>jazz</v>
      </c>
      <c r="S726" s="11">
        <f>(((J726/60)/60)/24)+DATE(1970,1,1)</f>
        <v>42342.080289351856</v>
      </c>
      <c r="T726" s="11">
        <f>(((I726/60)/60)/24)+DATE(1970,1,1)</f>
        <v>42372.080289351856</v>
      </c>
    </row>
    <row r="727" spans="1:20" ht="43.2" hidden="1" x14ac:dyDescent="0.3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20">
        <f>E727/D727</f>
        <v>3.0285714285714286E-3</v>
      </c>
      <c r="P727" s="6">
        <f>L727/COUNT(L727:L4840)</f>
        <v>1.1802891708468574E-3</v>
      </c>
      <c r="Q727" t="str">
        <f t="shared" si="22"/>
        <v>technology</v>
      </c>
      <c r="R727" t="str">
        <f t="shared" si="23"/>
        <v>wearables</v>
      </c>
      <c r="S727" s="11">
        <f>(((J727/60)/60)/24)+DATE(1970,1,1)</f>
        <v>42115.656539351854</v>
      </c>
      <c r="T727" s="11">
        <f>(((I727/60)/60)/24)+DATE(1970,1,1)</f>
        <v>42145.656539351854</v>
      </c>
    </row>
    <row r="728" spans="1:20" hidden="1" x14ac:dyDescent="0.3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20">
        <f>E728/D728</f>
        <v>3.0500000000000002E-3</v>
      </c>
      <c r="P728" s="6">
        <f>L728/COUNT(L728:L4841)</f>
        <v>1.1806375442739079E-3</v>
      </c>
      <c r="Q728" t="str">
        <f t="shared" si="22"/>
        <v>technology</v>
      </c>
      <c r="R728" t="str">
        <f t="shared" si="23"/>
        <v>wearables</v>
      </c>
      <c r="S728" s="11">
        <f>(((J728/60)/60)/24)+DATE(1970,1,1)</f>
        <v>41857.854189814818</v>
      </c>
      <c r="T728" s="11">
        <f>(((I728/60)/60)/24)+DATE(1970,1,1)</f>
        <v>41887.854189814818</v>
      </c>
    </row>
    <row r="729" spans="1:20" ht="43.2" hidden="1" x14ac:dyDescent="0.3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20">
        <f>E729/D729</f>
        <v>3.0999999999999999E-3</v>
      </c>
      <c r="P729" s="6">
        <f>L729/COUNT(L729:L4842)</f>
        <v>1.4762326542663124E-3</v>
      </c>
      <c r="Q729" t="str">
        <f t="shared" si="22"/>
        <v>music</v>
      </c>
      <c r="R729" t="str">
        <f t="shared" si="23"/>
        <v>jazz</v>
      </c>
      <c r="S729" s="11">
        <f>(((J729/60)/60)/24)+DATE(1970,1,1)</f>
        <v>41488.022256944445</v>
      </c>
      <c r="T729" s="11">
        <f>(((I729/60)/60)/24)+DATE(1970,1,1)</f>
        <v>41518.022256944445</v>
      </c>
    </row>
    <row r="730" spans="1:20" ht="28.8" hidden="1" x14ac:dyDescent="0.3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20">
        <f>E730/D730</f>
        <v>3.0999999999999999E-3</v>
      </c>
      <c r="P730" s="6">
        <f>L730/COUNT(L730:L4843)</f>
        <v>5.9066745422327229E-4</v>
      </c>
      <c r="Q730" t="str">
        <f t="shared" si="22"/>
        <v>theater</v>
      </c>
      <c r="R730" t="str">
        <f t="shared" si="23"/>
        <v>spaces</v>
      </c>
      <c r="S730" s="11">
        <f>(((J730/60)/60)/24)+DATE(1970,1,1)</f>
        <v>42534.649571759262</v>
      </c>
      <c r="T730" s="11">
        <f>(((I730/60)/60)/24)+DATE(1970,1,1)</f>
        <v>42553.649571759262</v>
      </c>
    </row>
    <row r="731" spans="1:20" ht="43.2" hidden="1" x14ac:dyDescent="0.3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20">
        <f>E731/D731</f>
        <v>3.1818181818181819E-3</v>
      </c>
      <c r="P731" s="6">
        <f>L731/COUNT(L731:L4844)</f>
        <v>5.9084194977843422E-4</v>
      </c>
      <c r="Q731" t="str">
        <f t="shared" si="22"/>
        <v>technology</v>
      </c>
      <c r="R731" t="str">
        <f t="shared" si="23"/>
        <v>web</v>
      </c>
      <c r="S731" s="11">
        <f>(((J731/60)/60)/24)+DATE(1970,1,1)</f>
        <v>41914.092152777775</v>
      </c>
      <c r="T731" s="11">
        <f>(((I731/60)/60)/24)+DATE(1970,1,1)</f>
        <v>41944.092152777775</v>
      </c>
    </row>
    <row r="732" spans="1:20" ht="43.2" hidden="1" x14ac:dyDescent="0.3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20">
        <f>E732/D732</f>
        <v>3.2512500000000002E-3</v>
      </c>
      <c r="P732" s="6">
        <f>L732/COUNT(L732:L4845)</f>
        <v>5.9101654846335696E-4</v>
      </c>
      <c r="Q732" t="str">
        <f t="shared" si="22"/>
        <v>food</v>
      </c>
      <c r="R732" t="str">
        <f t="shared" si="23"/>
        <v>food trucks</v>
      </c>
      <c r="S732" s="11">
        <f>(((J732/60)/60)/24)+DATE(1970,1,1)</f>
        <v>41787.898240740738</v>
      </c>
      <c r="T732" s="11">
        <f>(((I732/60)/60)/24)+DATE(1970,1,1)</f>
        <v>41817.898240740738</v>
      </c>
    </row>
    <row r="733" spans="1:20" ht="43.2" hidden="1" x14ac:dyDescent="0.3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20">
        <f>E733/D733</f>
        <v>3.2799999999999999E-3</v>
      </c>
      <c r="P733" s="6">
        <f>L733/COUNT(L733:L4846)</f>
        <v>1.1823825007389892E-3</v>
      </c>
      <c r="Q733" t="str">
        <f t="shared" si="22"/>
        <v>technology</v>
      </c>
      <c r="R733" t="str">
        <f t="shared" si="23"/>
        <v>web</v>
      </c>
      <c r="S733" s="11">
        <f>(((J733/60)/60)/24)+DATE(1970,1,1)</f>
        <v>41961.18913194444</v>
      </c>
      <c r="T733" s="11">
        <f>(((I733/60)/60)/24)+DATE(1970,1,1)</f>
        <v>41991.18913194444</v>
      </c>
    </row>
    <row r="734" spans="1:20" ht="43.2" hidden="1" x14ac:dyDescent="0.3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20">
        <f>E734/D734</f>
        <v>3.3E-3</v>
      </c>
      <c r="P734" s="6">
        <f>L734/COUNT(L734:L4847)</f>
        <v>8.8704908338261385E-4</v>
      </c>
      <c r="Q734" t="str">
        <f t="shared" si="22"/>
        <v>technology</v>
      </c>
      <c r="R734" t="str">
        <f t="shared" si="23"/>
        <v>makerspaces</v>
      </c>
      <c r="S734" s="11">
        <f>(((J734/60)/60)/24)+DATE(1970,1,1)</f>
        <v>42033.001087962963</v>
      </c>
      <c r="T734" s="11">
        <f>(((I734/60)/60)/24)+DATE(1970,1,1)</f>
        <v>42063.001087962963</v>
      </c>
    </row>
    <row r="735" spans="1:20" ht="43.2" hidden="1" x14ac:dyDescent="0.3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20">
        <f>E735/D735</f>
        <v>3.3333333333333335E-3</v>
      </c>
      <c r="P735" s="6">
        <f>L735/COUNT(L735:L4848)</f>
        <v>2.9577048210588581E-4</v>
      </c>
      <c r="Q735" t="str">
        <f t="shared" si="22"/>
        <v>film &amp; video</v>
      </c>
      <c r="R735" t="str">
        <f t="shared" si="23"/>
        <v>science fiction</v>
      </c>
      <c r="S735" s="11">
        <f>(((J735/60)/60)/24)+DATE(1970,1,1)</f>
        <v>41938.893263888887</v>
      </c>
      <c r="T735" s="11">
        <f>(((I735/60)/60)/24)+DATE(1970,1,1)</f>
        <v>41959.934930555552</v>
      </c>
    </row>
    <row r="736" spans="1:20" hidden="1" x14ac:dyDescent="0.3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20">
        <f>E736/D736</f>
        <v>3.3333333333333335E-3</v>
      </c>
      <c r="P736" s="6">
        <f>L736/COUNT(L736:L4849)</f>
        <v>2.9585798816568048E-4</v>
      </c>
      <c r="Q736" t="str">
        <f t="shared" si="22"/>
        <v>film &amp; video</v>
      </c>
      <c r="R736" t="str">
        <f t="shared" si="23"/>
        <v>drama</v>
      </c>
      <c r="S736" s="11">
        <f>(((J736/60)/60)/24)+DATE(1970,1,1)</f>
        <v>42377.577187499999</v>
      </c>
      <c r="T736" s="11">
        <f>(((I736/60)/60)/24)+DATE(1970,1,1)</f>
        <v>42437.577187499999</v>
      </c>
    </row>
    <row r="737" spans="1:20" ht="43.2" hidden="1" x14ac:dyDescent="0.3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20">
        <f>E737/D737</f>
        <v>3.3333333333333335E-3</v>
      </c>
      <c r="P737" s="6">
        <f>L737/COUNT(L737:L4850)</f>
        <v>2.9594554601953242E-4</v>
      </c>
      <c r="Q737" t="str">
        <f t="shared" si="22"/>
        <v>publishing</v>
      </c>
      <c r="R737" t="str">
        <f t="shared" si="23"/>
        <v>translations</v>
      </c>
      <c r="S737" s="11">
        <f>(((J737/60)/60)/24)+DATE(1970,1,1)</f>
        <v>42340.360312500001</v>
      </c>
      <c r="T737" s="11">
        <f>(((I737/60)/60)/24)+DATE(1970,1,1)</f>
        <v>42370.360312500001</v>
      </c>
    </row>
    <row r="738" spans="1:20" ht="28.8" hidden="1" x14ac:dyDescent="0.3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20">
        <f>E738/D738</f>
        <v>3.3333333333333335E-3</v>
      </c>
      <c r="P738" s="6">
        <f>L738/COUNT(L738:L4851)</f>
        <v>2.9603315571343988E-4</v>
      </c>
      <c r="Q738" t="str">
        <f t="shared" si="22"/>
        <v>photography</v>
      </c>
      <c r="R738" t="str">
        <f t="shared" si="23"/>
        <v>nature</v>
      </c>
      <c r="S738" s="11">
        <f>(((J738/60)/60)/24)+DATE(1970,1,1)</f>
        <v>42108.05322916666</v>
      </c>
      <c r="T738" s="11">
        <f>(((I738/60)/60)/24)+DATE(1970,1,1)</f>
        <v>42123.05322916666</v>
      </c>
    </row>
    <row r="739" spans="1:20" ht="43.2" hidden="1" x14ac:dyDescent="0.3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20">
        <f>E739/D739</f>
        <v>3.3333333333333335E-3</v>
      </c>
      <c r="P739" s="6">
        <f>L739/COUNT(L739:L4852)</f>
        <v>2.9612081729345571E-4</v>
      </c>
      <c r="Q739" t="str">
        <f t="shared" si="22"/>
        <v>food</v>
      </c>
      <c r="R739" t="str">
        <f t="shared" si="23"/>
        <v>food trucks</v>
      </c>
      <c r="S739" s="11">
        <f>(((J739/60)/60)/24)+DATE(1970,1,1)</f>
        <v>42285.91506944444</v>
      </c>
      <c r="T739" s="11">
        <f>(((I739/60)/60)/24)+DATE(1970,1,1)</f>
        <v>42345.956736111111</v>
      </c>
    </row>
    <row r="740" spans="1:20" ht="43.2" hidden="1" x14ac:dyDescent="0.3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20">
        <f>E740/D740</f>
        <v>3.3333333333333335E-3</v>
      </c>
      <c r="P740" s="6">
        <f>L740/COUNT(L740:L4853)</f>
        <v>2.9620853080568723E-4</v>
      </c>
      <c r="Q740" t="str">
        <f t="shared" si="22"/>
        <v>publishing</v>
      </c>
      <c r="R740" t="str">
        <f t="shared" si="23"/>
        <v>children's books</v>
      </c>
      <c r="S740" s="11">
        <f>(((J740/60)/60)/24)+DATE(1970,1,1)</f>
        <v>42172.669027777782</v>
      </c>
      <c r="T740" s="11">
        <f>(((I740/60)/60)/24)+DATE(1970,1,1)</f>
        <v>42202.669027777782</v>
      </c>
    </row>
    <row r="741" spans="1:20" ht="43.2" hidden="1" x14ac:dyDescent="0.3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20">
        <f>E741/D741</f>
        <v>3.3333333333333335E-3</v>
      </c>
      <c r="P741" s="6">
        <f>L741/COUNT(L741:L4854)</f>
        <v>2.9629629629629629E-4</v>
      </c>
      <c r="Q741" t="str">
        <f t="shared" si="22"/>
        <v>theater</v>
      </c>
      <c r="R741" t="str">
        <f t="shared" si="23"/>
        <v>plays</v>
      </c>
      <c r="S741" s="11">
        <f>(((J741/60)/60)/24)+DATE(1970,1,1)</f>
        <v>42492.98505787037</v>
      </c>
      <c r="T741" s="11">
        <f>(((I741/60)/60)/24)+DATE(1970,1,1)</f>
        <v>42522.98505787037</v>
      </c>
    </row>
    <row r="742" spans="1:20" ht="43.2" hidden="1" x14ac:dyDescent="0.3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20">
        <f>E742/D742</f>
        <v>3.3333333333333335E-3</v>
      </c>
      <c r="P742" s="6">
        <f>L742/COUNT(L742:L4855)</f>
        <v>2.9638411381149968E-4</v>
      </c>
      <c r="Q742" t="str">
        <f t="shared" si="22"/>
        <v>theater</v>
      </c>
      <c r="R742" t="str">
        <f t="shared" si="23"/>
        <v>plays</v>
      </c>
      <c r="S742" s="11">
        <f>(((J742/60)/60)/24)+DATE(1970,1,1)</f>
        <v>42622.436412037037</v>
      </c>
      <c r="T742" s="11">
        <f>(((I742/60)/60)/24)+DATE(1970,1,1)</f>
        <v>42652.436412037037</v>
      </c>
    </row>
    <row r="743" spans="1:20" ht="43.2" hidden="1" x14ac:dyDescent="0.3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20">
        <f>E743/D743</f>
        <v>3.351206434316354E-3</v>
      </c>
      <c r="P743" s="6">
        <f>L743/COUNT(L743:L4856)</f>
        <v>2.9647198339756892E-4</v>
      </c>
      <c r="Q743" t="str">
        <f t="shared" si="22"/>
        <v>theater</v>
      </c>
      <c r="R743" t="str">
        <f t="shared" si="23"/>
        <v>spaces</v>
      </c>
      <c r="S743" s="11">
        <f>(((J743/60)/60)/24)+DATE(1970,1,1)</f>
        <v>42523.025231481486</v>
      </c>
      <c r="T743" s="11">
        <f>(((I743/60)/60)/24)+DATE(1970,1,1)</f>
        <v>42583.025231481486</v>
      </c>
    </row>
    <row r="744" spans="1:20" ht="43.2" hidden="1" x14ac:dyDescent="0.3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20">
        <f>E744/D744</f>
        <v>3.3999999999999998E-3</v>
      </c>
      <c r="P744" s="6">
        <f>L744/COUNT(L744:L4857)</f>
        <v>1.1862396204033216E-3</v>
      </c>
      <c r="Q744" t="str">
        <f t="shared" si="22"/>
        <v>music</v>
      </c>
      <c r="R744" t="str">
        <f t="shared" si="23"/>
        <v>jazz</v>
      </c>
      <c r="S744" s="11">
        <f>(((J744/60)/60)/24)+DATE(1970,1,1)</f>
        <v>41559.5549537037</v>
      </c>
      <c r="T744" s="11">
        <f>(((I744/60)/60)/24)+DATE(1970,1,1)</f>
        <v>41589.596620370372</v>
      </c>
    </row>
    <row r="745" spans="1:20" ht="43.2" hidden="1" x14ac:dyDescent="0.3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20">
        <f>E745/D745</f>
        <v>3.5000000000000001E-3</v>
      </c>
      <c r="P745" s="6">
        <f>L745/COUNT(L745:L4858)</f>
        <v>2.0765351527736575E-3</v>
      </c>
      <c r="Q745" t="str">
        <f t="shared" si="22"/>
        <v>technology</v>
      </c>
      <c r="R745" t="str">
        <f t="shared" si="23"/>
        <v>wearables</v>
      </c>
      <c r="S745" s="11">
        <f>(((J745/60)/60)/24)+DATE(1970,1,1)</f>
        <v>42173.843240740738</v>
      </c>
      <c r="T745" s="11">
        <f>(((I745/60)/60)/24)+DATE(1970,1,1)</f>
        <v>42203.843240740738</v>
      </c>
    </row>
    <row r="746" spans="1:20" ht="43.2" hidden="1" x14ac:dyDescent="0.3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20">
        <f>E746/D746</f>
        <v>3.5714285714285713E-3</v>
      </c>
      <c r="P746" s="6">
        <f>L746/COUNT(L746:L4859)</f>
        <v>2.9673590504451037E-4</v>
      </c>
      <c r="Q746" t="str">
        <f t="shared" si="22"/>
        <v>music</v>
      </c>
      <c r="R746" t="str">
        <f t="shared" si="23"/>
        <v>jazz</v>
      </c>
      <c r="S746" s="11">
        <f>(((J746/60)/60)/24)+DATE(1970,1,1)</f>
        <v>41124.479722222226</v>
      </c>
      <c r="T746" s="11">
        <f>(((I746/60)/60)/24)+DATE(1970,1,1)</f>
        <v>41154.479722222226</v>
      </c>
    </row>
    <row r="747" spans="1:20" ht="43.2" hidden="1" x14ac:dyDescent="0.3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20">
        <f>E747/D747</f>
        <v>3.5714285714285713E-3</v>
      </c>
      <c r="P747" s="6">
        <f>L747/COUNT(L747:L4860)</f>
        <v>1.1872959335114278E-3</v>
      </c>
      <c r="Q747" t="str">
        <f t="shared" si="22"/>
        <v>games</v>
      </c>
      <c r="R747" t="str">
        <f t="shared" si="23"/>
        <v>mobile games</v>
      </c>
      <c r="S747" s="11">
        <f>(((J747/60)/60)/24)+DATE(1970,1,1)</f>
        <v>42736.9066087963</v>
      </c>
      <c r="T747" s="11">
        <f>(((I747/60)/60)/24)+DATE(1970,1,1)</f>
        <v>42756.9066087963</v>
      </c>
    </row>
    <row r="748" spans="1:20" ht="43.2" x14ac:dyDescent="0.3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20">
        <f>E748/D748</f>
        <v>3.5999999999999999E-3</v>
      </c>
      <c r="P748" s="6">
        <f>L748/COUNT(L748:L4861)</f>
        <v>2.9691211401425179E-4</v>
      </c>
      <c r="Q748" t="str">
        <f t="shared" si="22"/>
        <v>music</v>
      </c>
      <c r="R748" t="str">
        <f t="shared" si="23"/>
        <v>faith</v>
      </c>
      <c r="S748" s="11">
        <f>(((J748/60)/60)/24)+DATE(1970,1,1)</f>
        <v>42792.843969907408</v>
      </c>
      <c r="T748" s="11">
        <f>(((I748/60)/60)/24)+DATE(1970,1,1)</f>
        <v>42852.802303240736</v>
      </c>
    </row>
    <row r="749" spans="1:20" ht="43.2" hidden="1" x14ac:dyDescent="0.3">
      <c r="A749">
        <v>2380</v>
      </c>
      <c r="B749" s="3" t="s">
        <v>2381</v>
      </c>
      <c r="C749" s="3" t="s">
        <v>6490</v>
      </c>
      <c r="D749">
        <v>15000</v>
      </c>
      <c r="E749">
        <v>55</v>
      </c>
      <c r="F749" t="s">
        <v>8220</v>
      </c>
      <c r="G749" t="s">
        <v>8224</v>
      </c>
      <c r="H749" t="s">
        <v>8246</v>
      </c>
      <c r="I749">
        <v>1443726142</v>
      </c>
      <c r="J749">
        <v>1441134142</v>
      </c>
      <c r="K749" t="b">
        <v>0</v>
      </c>
      <c r="L749">
        <v>3</v>
      </c>
      <c r="M749" t="b">
        <v>0</v>
      </c>
      <c r="N749" t="s">
        <v>8272</v>
      </c>
      <c r="O749" s="20">
        <f>E749/D749</f>
        <v>3.6666666666666666E-3</v>
      </c>
      <c r="P749" s="6">
        <f>L749/COUNT(L749:L4862)</f>
        <v>8.9100089100089099E-4</v>
      </c>
      <c r="Q749" t="str">
        <f t="shared" si="22"/>
        <v>technology</v>
      </c>
      <c r="R749" t="str">
        <f t="shared" si="23"/>
        <v>web</v>
      </c>
      <c r="S749" s="11">
        <f>(((J749/60)/60)/24)+DATE(1970,1,1)</f>
        <v>42248.793310185181</v>
      </c>
      <c r="T749" s="11">
        <f>(((I749/60)/60)/24)+DATE(1970,1,1)</f>
        <v>42278.793310185181</v>
      </c>
    </row>
    <row r="750" spans="1:20" ht="43.2" hidden="1" x14ac:dyDescent="0.3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8272</v>
      </c>
      <c r="O750" s="20">
        <f>E750/D750</f>
        <v>3.6666666666666666E-3</v>
      </c>
      <c r="P750" s="6">
        <f>L750/COUNT(L750:L4863)</f>
        <v>5.941770647653001E-4</v>
      </c>
      <c r="Q750" t="str">
        <f t="shared" si="22"/>
        <v>technology</v>
      </c>
      <c r="R750" t="str">
        <f t="shared" si="23"/>
        <v>web</v>
      </c>
      <c r="S750" s="11">
        <f>(((J750/60)/60)/24)+DATE(1970,1,1)</f>
        <v>42268.658715277779</v>
      </c>
      <c r="T750" s="11">
        <f>(((I750/60)/60)/24)+DATE(1970,1,1)</f>
        <v>42303.658715277779</v>
      </c>
    </row>
    <row r="751" spans="1:20" ht="43.2" hidden="1" x14ac:dyDescent="0.3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20">
        <f>E751/D751</f>
        <v>3.6666666666666666E-3</v>
      </c>
      <c r="P751" s="6">
        <f>L751/COUNT(L751:L4864)</f>
        <v>8.915304606240713E-4</v>
      </c>
      <c r="Q751" t="str">
        <f t="shared" si="22"/>
        <v>theater</v>
      </c>
      <c r="R751" t="str">
        <f t="shared" si="23"/>
        <v>musical</v>
      </c>
      <c r="S751" s="11">
        <f>(((J751/60)/60)/24)+DATE(1970,1,1)</f>
        <v>42013.424502314811</v>
      </c>
      <c r="T751" s="11">
        <f>(((I751/60)/60)/24)+DATE(1970,1,1)</f>
        <v>42051.424502314811</v>
      </c>
    </row>
    <row r="752" spans="1:20" ht="43.2" hidden="1" x14ac:dyDescent="0.3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20">
        <f>E752/D752</f>
        <v>3.7499999999999999E-3</v>
      </c>
      <c r="P752" s="6">
        <f>L752/COUNT(L752:L4865)</f>
        <v>2.9726516052318666E-4</v>
      </c>
      <c r="Q752" t="str">
        <f t="shared" si="22"/>
        <v>technology</v>
      </c>
      <c r="R752" t="str">
        <f t="shared" si="23"/>
        <v>wearables</v>
      </c>
      <c r="S752" s="11">
        <f>(((J752/60)/60)/24)+DATE(1970,1,1)</f>
        <v>41946.898090277777</v>
      </c>
      <c r="T752" s="11">
        <f>(((I752/60)/60)/24)+DATE(1970,1,1)</f>
        <v>41991.898090277777</v>
      </c>
    </row>
    <row r="753" spans="1:20" ht="43.2" hidden="1" x14ac:dyDescent="0.3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20">
        <f>E753/D753</f>
        <v>3.8571428571428572E-3</v>
      </c>
      <c r="P753" s="6">
        <f>L753/COUNT(L753:L4866)</f>
        <v>1.4867677668748143E-3</v>
      </c>
      <c r="Q753" t="str">
        <f t="shared" si="22"/>
        <v>technology</v>
      </c>
      <c r="R753" t="str">
        <f t="shared" si="23"/>
        <v>web</v>
      </c>
      <c r="S753" s="11">
        <f>(((J753/60)/60)/24)+DATE(1970,1,1)</f>
        <v>42360.932152777779</v>
      </c>
      <c r="T753" s="11">
        <f>(((I753/60)/60)/24)+DATE(1970,1,1)</f>
        <v>42420.932152777779</v>
      </c>
    </row>
    <row r="754" spans="1:20" ht="28.8" hidden="1" x14ac:dyDescent="0.3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20">
        <f>E754/D754</f>
        <v>3.875E-3</v>
      </c>
      <c r="P754" s="6">
        <f>L754/COUNT(L754:L4867)</f>
        <v>8.92325996430696E-4</v>
      </c>
      <c r="Q754" t="str">
        <f t="shared" si="22"/>
        <v>games</v>
      </c>
      <c r="R754" t="str">
        <f t="shared" si="23"/>
        <v>video games</v>
      </c>
      <c r="S754" s="11">
        <f>(((J754/60)/60)/24)+DATE(1970,1,1)</f>
        <v>42712.300567129627</v>
      </c>
      <c r="T754" s="11">
        <f>(((I754/60)/60)/24)+DATE(1970,1,1)</f>
        <v>42742.300567129627</v>
      </c>
    </row>
    <row r="755" spans="1:20" ht="43.2" hidden="1" x14ac:dyDescent="0.3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20">
        <f>E755/D755</f>
        <v>3.892538925389254E-3</v>
      </c>
      <c r="P755" s="6">
        <f>L755/COUNT(L755:L4868)</f>
        <v>2.6777744718833678E-3</v>
      </c>
      <c r="Q755" t="str">
        <f t="shared" si="22"/>
        <v>technology</v>
      </c>
      <c r="R755" t="str">
        <f t="shared" si="23"/>
        <v>web</v>
      </c>
      <c r="S755" s="11">
        <f>(((J755/60)/60)/24)+DATE(1970,1,1)</f>
        <v>41963.050127314811</v>
      </c>
      <c r="T755" s="11">
        <f>(((I755/60)/60)/24)+DATE(1970,1,1)</f>
        <v>42022.05</v>
      </c>
    </row>
    <row r="756" spans="1:20" ht="43.2" hidden="1" x14ac:dyDescent="0.3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20">
        <f>E756/D756</f>
        <v>3.933333333333333E-3</v>
      </c>
      <c r="P756" s="6">
        <f>L756/COUNT(L756:L4869)</f>
        <v>2.0833333333333333E-3</v>
      </c>
      <c r="Q756" t="str">
        <f t="shared" si="22"/>
        <v>technology</v>
      </c>
      <c r="R756" t="str">
        <f t="shared" si="23"/>
        <v>wearables</v>
      </c>
      <c r="S756" s="11">
        <f>(((J756/60)/60)/24)+DATE(1970,1,1)</f>
        <v>42737.663877314815</v>
      </c>
      <c r="T756" s="11">
        <f>(((I756/60)/60)/24)+DATE(1970,1,1)</f>
        <v>42767.663877314815</v>
      </c>
    </row>
    <row r="757" spans="1:20" ht="43.2" hidden="1" x14ac:dyDescent="0.3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20">
        <f>E757/D757</f>
        <v>4.0000000000000001E-3</v>
      </c>
      <c r="P757" s="6">
        <f>L757/COUNT(L757:L4870)</f>
        <v>5.9541530217326586E-4</v>
      </c>
      <c r="Q757" t="str">
        <f t="shared" si="22"/>
        <v>film &amp; video</v>
      </c>
      <c r="R757" t="str">
        <f t="shared" si="23"/>
        <v>drama</v>
      </c>
      <c r="S757" s="11">
        <f>(((J757/60)/60)/24)+DATE(1970,1,1)</f>
        <v>42129.777210648142</v>
      </c>
      <c r="T757" s="11">
        <f>(((I757/60)/60)/24)+DATE(1970,1,1)</f>
        <v>42159.777210648142</v>
      </c>
    </row>
    <row r="758" spans="1:20" ht="28.8" hidden="1" x14ac:dyDescent="0.3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20">
        <f>E758/D758</f>
        <v>4.0000000000000001E-3</v>
      </c>
      <c r="P758" s="6">
        <f>L758/COUNT(L758:L4871)</f>
        <v>1.1911852293031567E-3</v>
      </c>
      <c r="Q758" t="str">
        <f t="shared" si="22"/>
        <v>technology</v>
      </c>
      <c r="R758" t="str">
        <f t="shared" si="23"/>
        <v>wearables</v>
      </c>
      <c r="S758" s="11">
        <f>(((J758/60)/60)/24)+DATE(1970,1,1)</f>
        <v>41990.438043981485</v>
      </c>
      <c r="T758" s="11">
        <f>(((I758/60)/60)/24)+DATE(1970,1,1)</f>
        <v>42020.438043981485</v>
      </c>
    </row>
    <row r="759" spans="1:20" ht="43.2" hidden="1" x14ac:dyDescent="0.3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20">
        <f>E759/D759</f>
        <v>4.0000000000000001E-3</v>
      </c>
      <c r="P759" s="6">
        <f>L759/COUNT(L759:L4872)</f>
        <v>2.9788501638367589E-4</v>
      </c>
      <c r="Q759" t="str">
        <f t="shared" si="22"/>
        <v>publishing</v>
      </c>
      <c r="R759" t="str">
        <f t="shared" si="23"/>
        <v>fiction</v>
      </c>
      <c r="S759" s="11">
        <f>(((J759/60)/60)/24)+DATE(1970,1,1)</f>
        <v>41729.702314814815</v>
      </c>
      <c r="T759" s="11">
        <f>(((I759/60)/60)/24)+DATE(1970,1,1)</f>
        <v>41759.702314814815</v>
      </c>
    </row>
    <row r="760" spans="1:20" ht="43.2" hidden="1" x14ac:dyDescent="0.3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20">
        <f>E760/D760</f>
        <v>4.0000000000000001E-3</v>
      </c>
      <c r="P760" s="6">
        <f>L760/COUNT(L760:L4873)</f>
        <v>5.9594755661501785E-4</v>
      </c>
      <c r="Q760" t="str">
        <f t="shared" si="22"/>
        <v>food</v>
      </c>
      <c r="R760" t="str">
        <f t="shared" si="23"/>
        <v>food trucks</v>
      </c>
      <c r="S760" s="11">
        <f>(((J760/60)/60)/24)+DATE(1970,1,1)</f>
        <v>42124.893182870372</v>
      </c>
      <c r="T760" s="11">
        <f>(((I760/60)/60)/24)+DATE(1970,1,1)</f>
        <v>42154.893182870372</v>
      </c>
    </row>
    <row r="761" spans="1:20" ht="28.8" hidden="1" x14ac:dyDescent="0.3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20">
        <f>E761/D761</f>
        <v>4.0000000000000001E-3</v>
      </c>
      <c r="P761" s="6">
        <f>L761/COUNT(L761:L4874)</f>
        <v>2.9806259314456036E-4</v>
      </c>
      <c r="Q761" t="str">
        <f t="shared" si="22"/>
        <v>music</v>
      </c>
      <c r="R761" t="str">
        <f t="shared" si="23"/>
        <v>faith</v>
      </c>
      <c r="S761" s="11">
        <f>(((J761/60)/60)/24)+DATE(1970,1,1)</f>
        <v>41884.874328703707</v>
      </c>
      <c r="T761" s="11">
        <f>(((I761/60)/60)/24)+DATE(1970,1,1)</f>
        <v>41914.874328703707</v>
      </c>
    </row>
    <row r="762" spans="1:20" ht="43.2" hidden="1" x14ac:dyDescent="0.3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20">
        <f>E762/D762</f>
        <v>4.0000000000000001E-3</v>
      </c>
      <c r="P762" s="6">
        <f>L762/COUNT(L762:L4875)</f>
        <v>5.963029218843172E-4</v>
      </c>
      <c r="Q762" t="str">
        <f t="shared" si="22"/>
        <v>games</v>
      </c>
      <c r="R762" t="str">
        <f t="shared" si="23"/>
        <v>mobile games</v>
      </c>
      <c r="S762" s="11">
        <f>(((J762/60)/60)/24)+DATE(1970,1,1)</f>
        <v>41772.797280092593</v>
      </c>
      <c r="T762" s="11">
        <f>(((I762/60)/60)/24)+DATE(1970,1,1)</f>
        <v>41802.797280092593</v>
      </c>
    </row>
    <row r="763" spans="1:20" ht="43.2" hidden="1" x14ac:dyDescent="0.3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20">
        <f>E763/D763</f>
        <v>4.0000000000000001E-3</v>
      </c>
      <c r="P763" s="6">
        <f>L763/COUNT(L763:L4876)</f>
        <v>8.9472114524306596E-4</v>
      </c>
      <c r="Q763" t="str">
        <f t="shared" si="22"/>
        <v>theater</v>
      </c>
      <c r="R763" t="str">
        <f t="shared" si="23"/>
        <v>spaces</v>
      </c>
      <c r="S763" s="11">
        <f>(((J763/60)/60)/24)+DATE(1970,1,1)</f>
        <v>41862.761724537035</v>
      </c>
      <c r="T763" s="11">
        <f>(((I763/60)/60)/24)+DATE(1970,1,1)</f>
        <v>41914.165972222225</v>
      </c>
    </row>
    <row r="764" spans="1:20" ht="43.2" hidden="1" x14ac:dyDescent="0.3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20">
        <f>E764/D764</f>
        <v>4.0000000000000001E-3</v>
      </c>
      <c r="P764" s="6">
        <f>L764/COUNT(L764:L4877)</f>
        <v>5.966587112171838E-4</v>
      </c>
      <c r="Q764" t="str">
        <f t="shared" si="22"/>
        <v>theater</v>
      </c>
      <c r="R764" t="str">
        <f t="shared" si="23"/>
        <v>plays</v>
      </c>
      <c r="S764" s="11">
        <f>(((J764/60)/60)/24)+DATE(1970,1,1)</f>
        <v>41812.77443287037</v>
      </c>
      <c r="T764" s="11">
        <f>(((I764/60)/60)/24)+DATE(1970,1,1)</f>
        <v>41872.77443287037</v>
      </c>
    </row>
    <row r="765" spans="1:20" ht="28.8" hidden="1" x14ac:dyDescent="0.3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20">
        <f>E765/D765</f>
        <v>4.0666666666666663E-3</v>
      </c>
      <c r="P765" s="6">
        <f>L765/COUNT(L765:L4878)</f>
        <v>5.9683676514473295E-4</v>
      </c>
      <c r="Q765" t="str">
        <f t="shared" si="22"/>
        <v>technology</v>
      </c>
      <c r="R765" t="str">
        <f t="shared" si="23"/>
        <v>wearables</v>
      </c>
      <c r="S765" s="11">
        <f>(((J765/60)/60)/24)+DATE(1970,1,1)</f>
        <v>41948.041192129633</v>
      </c>
      <c r="T765" s="11">
        <f>(((I765/60)/60)/24)+DATE(1970,1,1)</f>
        <v>41978.041192129633</v>
      </c>
    </row>
    <row r="766" spans="1:20" ht="28.8" hidden="1" x14ac:dyDescent="0.3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20">
        <f>E766/D766</f>
        <v>4.1111111111111114E-3</v>
      </c>
      <c r="P766" s="6">
        <f>L766/COUNT(L766:L4879)</f>
        <v>1.1940298507462687E-3</v>
      </c>
      <c r="Q766" t="str">
        <f t="shared" si="22"/>
        <v>theater</v>
      </c>
      <c r="R766" t="str">
        <f t="shared" si="23"/>
        <v>plays</v>
      </c>
      <c r="S766" s="11">
        <f>(((J766/60)/60)/24)+DATE(1970,1,1)</f>
        <v>41948.727256944447</v>
      </c>
      <c r="T766" s="11">
        <f>(((I766/60)/60)/24)+DATE(1970,1,1)</f>
        <v>41978.727256944447</v>
      </c>
    </row>
    <row r="767" spans="1:20" ht="43.2" hidden="1" x14ac:dyDescent="0.3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20">
        <f>E767/D767</f>
        <v>4.1333333333333335E-3</v>
      </c>
      <c r="P767" s="6">
        <f>L767/COUNT(L767:L4880)</f>
        <v>2.3887727679904451E-3</v>
      </c>
      <c r="Q767" t="str">
        <f t="shared" si="22"/>
        <v>games</v>
      </c>
      <c r="R767" t="str">
        <f t="shared" si="23"/>
        <v>mobile games</v>
      </c>
      <c r="S767" s="11">
        <f>(((J767/60)/60)/24)+DATE(1970,1,1)</f>
        <v>42325.19358796296</v>
      </c>
      <c r="T767" s="11">
        <f>(((I767/60)/60)/24)+DATE(1970,1,1)</f>
        <v>42355.19358796296</v>
      </c>
    </row>
    <row r="768" spans="1:20" hidden="1" x14ac:dyDescent="0.3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20">
        <f>E768/D768</f>
        <v>4.1666666666666666E-3</v>
      </c>
      <c r="P768" s="6">
        <f>L768/COUNT(L768:L4881)</f>
        <v>2.9868578255675028E-4</v>
      </c>
      <c r="Q768" t="str">
        <f t="shared" si="22"/>
        <v>film &amp; video</v>
      </c>
      <c r="R768" t="str">
        <f t="shared" si="23"/>
        <v>drama</v>
      </c>
      <c r="S768" s="11">
        <f>(((J768/60)/60)/24)+DATE(1970,1,1)</f>
        <v>42527.650995370372</v>
      </c>
      <c r="T768" s="11">
        <f>(((I768/60)/60)/24)+DATE(1970,1,1)</f>
        <v>42537.650995370372</v>
      </c>
    </row>
    <row r="769" spans="1:20" hidden="1" x14ac:dyDescent="0.3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20">
        <f>E769/D769</f>
        <v>4.1666666666666666E-3</v>
      </c>
      <c r="P769" s="6">
        <f>L769/COUNT(L769:L4882)</f>
        <v>2.9877502240812666E-4</v>
      </c>
      <c r="Q769" t="str">
        <f t="shared" si="22"/>
        <v>photography</v>
      </c>
      <c r="R769" t="str">
        <f t="shared" si="23"/>
        <v>people</v>
      </c>
      <c r="S769" s="11">
        <f>(((J769/60)/60)/24)+DATE(1970,1,1)</f>
        <v>42206.763217592597</v>
      </c>
      <c r="T769" s="11">
        <f>(((I769/60)/60)/24)+DATE(1970,1,1)</f>
        <v>42236.763217592597</v>
      </c>
    </row>
    <row r="770" spans="1:20" ht="28.8" hidden="1" x14ac:dyDescent="0.3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20">
        <f>E770/D770</f>
        <v>4.1999999999999997E-3</v>
      </c>
      <c r="P770" s="6">
        <f>L770/COUNT(L770:L4883)</f>
        <v>5.977286312014345E-4</v>
      </c>
      <c r="Q770" t="str">
        <f t="shared" ref="Q770:Q833" si="24">LEFT(N770,FIND("/",N770)-1)</f>
        <v>music</v>
      </c>
      <c r="R770" t="str">
        <f t="shared" ref="R770:R833" si="25">RIGHT(N770,LEN(N770)-FIND("/",N770))</f>
        <v>jazz</v>
      </c>
      <c r="S770" s="11">
        <f>(((J770/60)/60)/24)+DATE(1970,1,1)</f>
        <v>42429.84956018519</v>
      </c>
      <c r="T770" s="11">
        <f>(((I770/60)/60)/24)+DATE(1970,1,1)</f>
        <v>42459.807893518519</v>
      </c>
    </row>
    <row r="771" spans="1:20" ht="28.8" hidden="1" x14ac:dyDescent="0.3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20">
        <f>E771/D771</f>
        <v>4.1999999999999997E-3</v>
      </c>
      <c r="P771" s="6">
        <f>L771/COUNT(L771:L4884)</f>
        <v>5.0822122571001493E-3</v>
      </c>
      <c r="Q771" t="str">
        <f t="shared" si="24"/>
        <v>publishing</v>
      </c>
      <c r="R771" t="str">
        <f t="shared" si="25"/>
        <v>translations</v>
      </c>
      <c r="S771" s="11">
        <f>(((J771/60)/60)/24)+DATE(1970,1,1)</f>
        <v>41941.680567129632</v>
      </c>
      <c r="T771" s="11">
        <f>(((I771/60)/60)/24)+DATE(1970,1,1)</f>
        <v>41971.722233796296</v>
      </c>
    </row>
    <row r="772" spans="1:20" ht="43.2" hidden="1" x14ac:dyDescent="0.3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20">
        <f>E772/D772</f>
        <v>4.1999999999999997E-3</v>
      </c>
      <c r="P772" s="6">
        <f>L772/COUNT(L772:L4885)</f>
        <v>5.9808612440191385E-4</v>
      </c>
      <c r="Q772" t="str">
        <f t="shared" si="24"/>
        <v>theater</v>
      </c>
      <c r="R772" t="str">
        <f t="shared" si="25"/>
        <v>plays</v>
      </c>
      <c r="S772" s="11">
        <f>(((J772/60)/60)/24)+DATE(1970,1,1)</f>
        <v>41745.891319444447</v>
      </c>
      <c r="T772" s="11">
        <f>(((I772/60)/60)/24)+DATE(1970,1,1)</f>
        <v>41767.891319444447</v>
      </c>
    </row>
    <row r="773" spans="1:20" ht="28.8" hidden="1" x14ac:dyDescent="0.3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20">
        <f>E773/D773</f>
        <v>4.1999999999999997E-3</v>
      </c>
      <c r="P773" s="6">
        <f>L773/COUNT(L773:L4886)</f>
        <v>5.9826503140891416E-4</v>
      </c>
      <c r="Q773" t="str">
        <f t="shared" si="24"/>
        <v>theater</v>
      </c>
      <c r="R773" t="str">
        <f t="shared" si="25"/>
        <v>plays</v>
      </c>
      <c r="S773" s="11">
        <f>(((J773/60)/60)/24)+DATE(1970,1,1)</f>
        <v>42559.474004629628</v>
      </c>
      <c r="T773" s="11">
        <f>(((I773/60)/60)/24)+DATE(1970,1,1)</f>
        <v>42619.474004629628</v>
      </c>
    </row>
    <row r="774" spans="1:20" ht="43.2" hidden="1" x14ac:dyDescent="0.3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20">
        <f>E774/D774</f>
        <v>4.2399999999999998E-3</v>
      </c>
      <c r="P774" s="6">
        <f>L774/COUNT(L774:L4887)</f>
        <v>5.9844404548174744E-4</v>
      </c>
      <c r="Q774" t="str">
        <f t="shared" si="24"/>
        <v>technology</v>
      </c>
      <c r="R774" t="str">
        <f t="shared" si="25"/>
        <v>web</v>
      </c>
      <c r="S774" s="11">
        <f>(((J774/60)/60)/24)+DATE(1970,1,1)</f>
        <v>42192.816238425927</v>
      </c>
      <c r="T774" s="11">
        <f>(((I774/60)/60)/24)+DATE(1970,1,1)</f>
        <v>42212.165972222225</v>
      </c>
    </row>
    <row r="775" spans="1:20" ht="43.2" hidden="1" x14ac:dyDescent="0.3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20">
        <f>E775/D775</f>
        <v>4.2599999999999999E-3</v>
      </c>
      <c r="P775" s="6">
        <f>L775/COUNT(L775:L4888)</f>
        <v>2.3944926668662079E-3</v>
      </c>
      <c r="Q775" t="str">
        <f t="shared" si="24"/>
        <v>technology</v>
      </c>
      <c r="R775" t="str">
        <f t="shared" si="25"/>
        <v>web</v>
      </c>
      <c r="S775" s="11">
        <f>(((J775/60)/60)/24)+DATE(1970,1,1)</f>
        <v>42083.069884259254</v>
      </c>
      <c r="T775" s="11">
        <f>(((I775/60)/60)/24)+DATE(1970,1,1)</f>
        <v>42128.069884259254</v>
      </c>
    </row>
    <row r="776" spans="1:20" ht="43.2" hidden="1" x14ac:dyDescent="0.3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20">
        <f>E776/D776</f>
        <v>4.3166666666666666E-3</v>
      </c>
      <c r="P776" s="6">
        <f>L776/COUNT(L776:L4889)</f>
        <v>1.1976047904191617E-3</v>
      </c>
      <c r="Q776" t="str">
        <f t="shared" si="24"/>
        <v>technology</v>
      </c>
      <c r="R776" t="str">
        <f t="shared" si="25"/>
        <v>web</v>
      </c>
      <c r="S776" s="11">
        <f>(((J776/60)/60)/24)+DATE(1970,1,1)</f>
        <v>42138.692627314813</v>
      </c>
      <c r="T776" s="11">
        <f>(((I776/60)/60)/24)+DATE(1970,1,1)</f>
        <v>42168.692627314813</v>
      </c>
    </row>
    <row r="777" spans="1:20" ht="43.2" hidden="1" x14ac:dyDescent="0.3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20">
        <f>E777/D777</f>
        <v>4.3307086614173228E-3</v>
      </c>
      <c r="P777" s="6">
        <f>L777/COUNT(L777:L4890)</f>
        <v>8.9847259658580418E-4</v>
      </c>
      <c r="Q777" t="str">
        <f t="shared" si="24"/>
        <v>theater</v>
      </c>
      <c r="R777" t="str">
        <f t="shared" si="25"/>
        <v>plays</v>
      </c>
      <c r="S777" s="11">
        <f>(((J777/60)/60)/24)+DATE(1970,1,1)</f>
        <v>41784.789687500001</v>
      </c>
      <c r="T777" s="11">
        <f>(((I777/60)/60)/24)+DATE(1970,1,1)</f>
        <v>41814.789687500001</v>
      </c>
    </row>
    <row r="778" spans="1:20" ht="43.2" hidden="1" x14ac:dyDescent="0.3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20">
        <f>E778/D778</f>
        <v>4.3333333333333331E-3</v>
      </c>
      <c r="P778" s="6">
        <f>L778/COUNT(L778:L4891)</f>
        <v>4.1941282204913119E-3</v>
      </c>
      <c r="Q778" t="str">
        <f t="shared" si="24"/>
        <v>film &amp; video</v>
      </c>
      <c r="R778" t="str">
        <f t="shared" si="25"/>
        <v>animation</v>
      </c>
      <c r="S778" s="11">
        <f>(((J778/60)/60)/24)+DATE(1970,1,1)</f>
        <v>42318.098217592589</v>
      </c>
      <c r="T778" s="11">
        <f>(((I778/60)/60)/24)+DATE(1970,1,1)</f>
        <v>42363.098217592589</v>
      </c>
    </row>
    <row r="779" spans="1:20" hidden="1" x14ac:dyDescent="0.3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20">
        <f>E779/D779</f>
        <v>4.3333333333333331E-3</v>
      </c>
      <c r="P779" s="6">
        <f>L779/COUNT(L779:L4892)</f>
        <v>2.9967036260113877E-4</v>
      </c>
      <c r="Q779" t="str">
        <f t="shared" si="24"/>
        <v>food</v>
      </c>
      <c r="R779" t="str">
        <f t="shared" si="25"/>
        <v>food trucks</v>
      </c>
      <c r="S779" s="11">
        <f>(((J779/60)/60)/24)+DATE(1970,1,1)</f>
        <v>42107.679756944446</v>
      </c>
      <c r="T779" s="11">
        <f>(((I779/60)/60)/24)+DATE(1970,1,1)</f>
        <v>42137.679756944446</v>
      </c>
    </row>
    <row r="780" spans="1:20" ht="28.8" hidden="1" x14ac:dyDescent="0.3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20">
        <f>E780/D780</f>
        <v>4.3750000000000004E-3</v>
      </c>
      <c r="P780" s="6">
        <f>L780/COUNT(L780:L4893)</f>
        <v>1.199040767386091E-3</v>
      </c>
      <c r="Q780" t="str">
        <f t="shared" si="24"/>
        <v>publishing</v>
      </c>
      <c r="R780" t="str">
        <f t="shared" si="25"/>
        <v>children's books</v>
      </c>
      <c r="S780" s="11">
        <f>(((J780/60)/60)/24)+DATE(1970,1,1)</f>
        <v>41911.657430555555</v>
      </c>
      <c r="T780" s="11">
        <f>(((I780/60)/60)/24)+DATE(1970,1,1)</f>
        <v>41932.088194444441</v>
      </c>
    </row>
    <row r="781" spans="1:20" ht="43.2" hidden="1" x14ac:dyDescent="0.3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20">
        <f>E781/D781</f>
        <v>4.3939393939393936E-3</v>
      </c>
      <c r="P781" s="6">
        <f>L781/COUNT(L781:L4894)</f>
        <v>8.9955022488755621E-4</v>
      </c>
      <c r="Q781" t="str">
        <f t="shared" si="24"/>
        <v>film &amp; video</v>
      </c>
      <c r="R781" t="str">
        <f t="shared" si="25"/>
        <v>animation</v>
      </c>
      <c r="S781" s="11">
        <f>(((J781/60)/60)/24)+DATE(1970,1,1)</f>
        <v>41682.23646990741</v>
      </c>
      <c r="T781" s="11">
        <f>(((I781/60)/60)/24)+DATE(1970,1,1)</f>
        <v>41712.194803240738</v>
      </c>
    </row>
    <row r="782" spans="1:20" ht="43.2" hidden="1" x14ac:dyDescent="0.3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20">
        <f>E782/D782</f>
        <v>4.4444444444444444E-3</v>
      </c>
      <c r="P782" s="6">
        <f>L782/COUNT(L782:L4895)</f>
        <v>2.9994001199760045E-4</v>
      </c>
      <c r="Q782" t="str">
        <f t="shared" si="24"/>
        <v>photography</v>
      </c>
      <c r="R782" t="str">
        <f t="shared" si="25"/>
        <v>nature</v>
      </c>
      <c r="S782" s="11">
        <f>(((J782/60)/60)/24)+DATE(1970,1,1)</f>
        <v>41935.509652777779</v>
      </c>
      <c r="T782" s="11">
        <f>(((I782/60)/60)/24)+DATE(1970,1,1)</f>
        <v>41965.551319444443</v>
      </c>
    </row>
    <row r="783" spans="1:20" ht="43.2" hidden="1" x14ac:dyDescent="0.3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20">
        <f>E783/D783</f>
        <v>4.4999999999999997E-3</v>
      </c>
      <c r="P783" s="6">
        <f>L783/COUNT(L783:L4896)</f>
        <v>9.0009000900090005E-4</v>
      </c>
      <c r="Q783" t="str">
        <f t="shared" si="24"/>
        <v>games</v>
      </c>
      <c r="R783" t="str">
        <f t="shared" si="25"/>
        <v>video games</v>
      </c>
      <c r="S783" s="11">
        <f>(((J783/60)/60)/24)+DATE(1970,1,1)</f>
        <v>42662.752199074079</v>
      </c>
      <c r="T783" s="11">
        <f>(((I783/60)/60)/24)+DATE(1970,1,1)</f>
        <v>42692.793865740736</v>
      </c>
    </row>
    <row r="784" spans="1:20" ht="43.2" hidden="1" x14ac:dyDescent="0.3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20">
        <f>E784/D784</f>
        <v>4.4999999999999997E-3</v>
      </c>
      <c r="P784" s="6">
        <f>L784/COUNT(L784:L4897)</f>
        <v>6.0024009603841532E-4</v>
      </c>
      <c r="Q784" t="str">
        <f t="shared" si="24"/>
        <v>games</v>
      </c>
      <c r="R784" t="str">
        <f t="shared" si="25"/>
        <v>mobile games</v>
      </c>
      <c r="S784" s="11">
        <f>(((J784/60)/60)/24)+DATE(1970,1,1)</f>
        <v>42164.615856481483</v>
      </c>
      <c r="T784" s="11">
        <f>(((I784/60)/60)/24)+DATE(1970,1,1)</f>
        <v>42193.697916666672</v>
      </c>
    </row>
    <row r="785" spans="1:20" ht="43.2" hidden="1" x14ac:dyDescent="0.3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20">
        <f>E785/D785</f>
        <v>4.6666666666666671E-3</v>
      </c>
      <c r="P785" s="6">
        <f>L785/COUNT(L785:L4898)</f>
        <v>9.006304413089162E-4</v>
      </c>
      <c r="Q785" t="str">
        <f t="shared" si="24"/>
        <v>food</v>
      </c>
      <c r="R785" t="str">
        <f t="shared" si="25"/>
        <v>food trucks</v>
      </c>
      <c r="S785" s="11">
        <f>(((J785/60)/60)/24)+DATE(1970,1,1)</f>
        <v>41952.09175925926</v>
      </c>
      <c r="T785" s="11">
        <f>(((I785/60)/60)/24)+DATE(1970,1,1)</f>
        <v>41982.09175925926</v>
      </c>
    </row>
    <row r="786" spans="1:20" ht="43.2" hidden="1" x14ac:dyDescent="0.3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20">
        <f>E786/D786</f>
        <v>4.6699999999999997E-3</v>
      </c>
      <c r="P786" s="6">
        <f>L786/COUNT(L786:L4899)</f>
        <v>1.2012012012012011E-3</v>
      </c>
      <c r="Q786" t="str">
        <f t="shared" si="24"/>
        <v>technology</v>
      </c>
      <c r="R786" t="str">
        <f t="shared" si="25"/>
        <v>wearables</v>
      </c>
      <c r="S786" s="11">
        <f>(((J786/60)/60)/24)+DATE(1970,1,1)</f>
        <v>42437.924988425926</v>
      </c>
      <c r="T786" s="11">
        <f>(((I786/60)/60)/24)+DATE(1970,1,1)</f>
        <v>42497.883321759262</v>
      </c>
    </row>
    <row r="787" spans="1:20" ht="43.2" hidden="1" x14ac:dyDescent="0.3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20">
        <f>E787/D787</f>
        <v>4.7222222222222223E-3</v>
      </c>
      <c r="P787" s="6">
        <f>L787/COUNT(L787:L4900)</f>
        <v>2.1027335536197055E-3</v>
      </c>
      <c r="Q787" t="str">
        <f t="shared" si="24"/>
        <v>games</v>
      </c>
      <c r="R787" t="str">
        <f t="shared" si="25"/>
        <v>mobile games</v>
      </c>
      <c r="S787" s="11">
        <f>(((J787/60)/60)/24)+DATE(1970,1,1)</f>
        <v>42094.667256944449</v>
      </c>
      <c r="T787" s="11">
        <f>(((I787/60)/60)/24)+DATE(1970,1,1)</f>
        <v>42124.667256944449</v>
      </c>
    </row>
    <row r="788" spans="1:20" ht="28.8" hidden="1" x14ac:dyDescent="0.3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20">
        <f>E788/D788</f>
        <v>4.7333333333333333E-3</v>
      </c>
      <c r="P788" s="6">
        <f>L788/COUNT(L788:L4901)</f>
        <v>9.0144230769230774E-4</v>
      </c>
      <c r="Q788" t="str">
        <f t="shared" si="24"/>
        <v>food</v>
      </c>
      <c r="R788" t="str">
        <f t="shared" si="25"/>
        <v>food trucks</v>
      </c>
      <c r="S788" s="11">
        <f>(((J788/60)/60)/24)+DATE(1970,1,1)</f>
        <v>42048.181921296295</v>
      </c>
      <c r="T788" s="11">
        <f>(((I788/60)/60)/24)+DATE(1970,1,1)</f>
        <v>42108.14025462963</v>
      </c>
    </row>
    <row r="789" spans="1:20" ht="43.2" hidden="1" x14ac:dyDescent="0.3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20">
        <f>E789/D789</f>
        <v>4.7727272727272731E-3</v>
      </c>
      <c r="P789" s="6">
        <f>L789/COUNT(L789:L4902)</f>
        <v>6.0114217012323412E-4</v>
      </c>
      <c r="Q789" t="str">
        <f t="shared" si="24"/>
        <v>theater</v>
      </c>
      <c r="R789" t="str">
        <f t="shared" si="25"/>
        <v>spaces</v>
      </c>
      <c r="S789" s="11">
        <f>(((J789/60)/60)/24)+DATE(1970,1,1)</f>
        <v>42766.956921296296</v>
      </c>
      <c r="T789" s="11">
        <f>(((I789/60)/60)/24)+DATE(1970,1,1)</f>
        <v>42796.956921296296</v>
      </c>
    </row>
    <row r="790" spans="1:20" ht="28.8" hidden="1" x14ac:dyDescent="0.3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20">
        <f>E790/D790</f>
        <v>4.8666666666666667E-3</v>
      </c>
      <c r="P790" s="6">
        <f>L790/COUNT(L790:L4903)</f>
        <v>9.0198436560432957E-4</v>
      </c>
      <c r="Q790" t="str">
        <f t="shared" si="24"/>
        <v>food</v>
      </c>
      <c r="R790" t="str">
        <f t="shared" si="25"/>
        <v>food trucks</v>
      </c>
      <c r="S790" s="11">
        <f>(((J790/60)/60)/24)+DATE(1970,1,1)</f>
        <v>42675.171076388884</v>
      </c>
      <c r="T790" s="11">
        <f>(((I790/60)/60)/24)+DATE(1970,1,1)</f>
        <v>42705.212743055556</v>
      </c>
    </row>
    <row r="791" spans="1:20" ht="43.2" hidden="1" x14ac:dyDescent="0.3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20">
        <f>E791/D791</f>
        <v>4.8960000000000002E-3</v>
      </c>
      <c r="P791" s="6">
        <f>L791/COUNT(L791:L4904)</f>
        <v>1.2030075187969924E-3</v>
      </c>
      <c r="Q791" t="str">
        <f t="shared" si="24"/>
        <v>food</v>
      </c>
      <c r="R791" t="str">
        <f t="shared" si="25"/>
        <v>food trucks</v>
      </c>
      <c r="S791" s="11">
        <f>(((J791/60)/60)/24)+DATE(1970,1,1)</f>
        <v>42252.277615740735</v>
      </c>
      <c r="T791" s="11">
        <f>(((I791/60)/60)/24)+DATE(1970,1,1)</f>
        <v>42282.277615740735</v>
      </c>
    </row>
    <row r="792" spans="1:20" ht="43.2" hidden="1" x14ac:dyDescent="0.3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20">
        <f>E792/D792</f>
        <v>4.9199999999999999E-3</v>
      </c>
      <c r="P792" s="6">
        <f>L792/COUNT(L792:L4905)</f>
        <v>1.8050541516245488E-3</v>
      </c>
      <c r="Q792" t="str">
        <f t="shared" si="24"/>
        <v>technology</v>
      </c>
      <c r="R792" t="str">
        <f t="shared" si="25"/>
        <v>web</v>
      </c>
      <c r="S792" s="11">
        <f>(((J792/60)/60)/24)+DATE(1970,1,1)</f>
        <v>41927.71980324074</v>
      </c>
      <c r="T792" s="11">
        <f>(((I792/60)/60)/24)+DATE(1970,1,1)</f>
        <v>41957.761469907404</v>
      </c>
    </row>
    <row r="793" spans="1:20" ht="43.2" hidden="1" x14ac:dyDescent="0.3">
      <c r="A793">
        <v>2568</v>
      </c>
      <c r="B793" s="3" t="s">
        <v>2568</v>
      </c>
      <c r="C793" s="3" t="s">
        <v>6678</v>
      </c>
      <c r="D793">
        <v>10000</v>
      </c>
      <c r="E793">
        <v>50</v>
      </c>
      <c r="F793" t="s">
        <v>8220</v>
      </c>
      <c r="G793" t="s">
        <v>8225</v>
      </c>
      <c r="H793" t="s">
        <v>8247</v>
      </c>
      <c r="I793">
        <v>1472745594</v>
      </c>
      <c r="J793">
        <v>1470153594</v>
      </c>
      <c r="K793" t="b">
        <v>0</v>
      </c>
      <c r="L793">
        <v>1</v>
      </c>
      <c r="M793" t="b">
        <v>0</v>
      </c>
      <c r="N793" t="s">
        <v>8284</v>
      </c>
      <c r="O793" s="20">
        <f>E793/D793</f>
        <v>5.0000000000000001E-3</v>
      </c>
      <c r="P793" s="6">
        <f>L793/COUNT(L793:L4906)</f>
        <v>3.0093289196509181E-4</v>
      </c>
      <c r="Q793" t="str">
        <f t="shared" si="24"/>
        <v>food</v>
      </c>
      <c r="R793" t="str">
        <f t="shared" si="25"/>
        <v>food trucks</v>
      </c>
      <c r="S793" s="11">
        <f>(((J793/60)/60)/24)+DATE(1970,1,1)</f>
        <v>42584.666597222225</v>
      </c>
      <c r="T793" s="11">
        <f>(((I793/60)/60)/24)+DATE(1970,1,1)</f>
        <v>42614.666597222225</v>
      </c>
    </row>
    <row r="794" spans="1:20" hidden="1" x14ac:dyDescent="0.3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8278</v>
      </c>
      <c r="O794" s="20">
        <f>E794/D794</f>
        <v>5.0000000000000001E-3</v>
      </c>
      <c r="P794" s="6">
        <f>L794/COUNT(L794:L4907)</f>
        <v>3.0102347983142685E-4</v>
      </c>
      <c r="Q794" t="str">
        <f t="shared" si="24"/>
        <v>music</v>
      </c>
      <c r="R794" t="str">
        <f t="shared" si="25"/>
        <v>jazz</v>
      </c>
      <c r="S794" s="11">
        <f>(((J794/60)/60)/24)+DATE(1970,1,1)</f>
        <v>41227.641724537039</v>
      </c>
      <c r="T794" s="11">
        <f>(((I794/60)/60)/24)+DATE(1970,1,1)</f>
        <v>41262.641724537039</v>
      </c>
    </row>
    <row r="795" spans="1:20" ht="43.2" hidden="1" x14ac:dyDescent="0.3">
      <c r="A795">
        <v>1099</v>
      </c>
      <c r="B795" s="3" t="s">
        <v>1100</v>
      </c>
      <c r="C795" s="3" t="s">
        <v>5209</v>
      </c>
      <c r="D795">
        <v>5000</v>
      </c>
      <c r="E795">
        <v>25</v>
      </c>
      <c r="F795" t="s">
        <v>8221</v>
      </c>
      <c r="G795" t="s">
        <v>8225</v>
      </c>
      <c r="H795" t="s">
        <v>8247</v>
      </c>
      <c r="I795">
        <v>1431547468</v>
      </c>
      <c r="J795">
        <v>1428955468</v>
      </c>
      <c r="K795" t="b">
        <v>0</v>
      </c>
      <c r="L795">
        <v>1</v>
      </c>
      <c r="M795" t="b">
        <v>0</v>
      </c>
      <c r="N795" t="s">
        <v>8282</v>
      </c>
      <c r="O795" s="20">
        <f>E795/D795</f>
        <v>5.0000000000000001E-3</v>
      </c>
      <c r="P795" s="6">
        <f>L795/COUNT(L795:L4908)</f>
        <v>3.0111412225233364E-4</v>
      </c>
      <c r="Q795" t="str">
        <f t="shared" si="24"/>
        <v>games</v>
      </c>
      <c r="R795" t="str">
        <f t="shared" si="25"/>
        <v>video games</v>
      </c>
      <c r="S795" s="11">
        <f>(((J795/60)/60)/24)+DATE(1970,1,1)</f>
        <v>42107.836435185185</v>
      </c>
      <c r="T795" s="11">
        <f>(((I795/60)/60)/24)+DATE(1970,1,1)</f>
        <v>42137.836435185185</v>
      </c>
    </row>
    <row r="796" spans="1:20" ht="43.2" hidden="1" x14ac:dyDescent="0.3">
      <c r="A796">
        <v>1113</v>
      </c>
      <c r="B796" s="3" t="s">
        <v>1114</v>
      </c>
      <c r="C796" s="3" t="s">
        <v>5223</v>
      </c>
      <c r="D796">
        <v>1000</v>
      </c>
      <c r="E796">
        <v>5</v>
      </c>
      <c r="F796" t="s">
        <v>8221</v>
      </c>
      <c r="G796" t="s">
        <v>8225</v>
      </c>
      <c r="H796" t="s">
        <v>8247</v>
      </c>
      <c r="I796">
        <v>1408058820</v>
      </c>
      <c r="J796">
        <v>1405466820</v>
      </c>
      <c r="K796" t="b">
        <v>0</v>
      </c>
      <c r="L796">
        <v>1</v>
      </c>
      <c r="M796" t="b">
        <v>0</v>
      </c>
      <c r="N796" t="s">
        <v>8282</v>
      </c>
      <c r="O796" s="20">
        <f>E796/D796</f>
        <v>5.0000000000000001E-3</v>
      </c>
      <c r="P796" s="6">
        <f>L796/COUNT(L796:L4909)</f>
        <v>3.0120481927710846E-4</v>
      </c>
      <c r="Q796" t="str">
        <f t="shared" si="24"/>
        <v>games</v>
      </c>
      <c r="R796" t="str">
        <f t="shared" si="25"/>
        <v>video games</v>
      </c>
      <c r="S796" s="11">
        <f>(((J796/60)/60)/24)+DATE(1970,1,1)</f>
        <v>41835.977083333331</v>
      </c>
      <c r="T796" s="11">
        <f>(((I796/60)/60)/24)+DATE(1970,1,1)</f>
        <v>41865.977083333331</v>
      </c>
    </row>
    <row r="797" spans="1:20" ht="28.8" hidden="1" x14ac:dyDescent="0.3">
      <c r="A797">
        <v>1126</v>
      </c>
      <c r="B797" s="3" t="s">
        <v>1127</v>
      </c>
      <c r="C797" s="3" t="s">
        <v>5236</v>
      </c>
      <c r="D797">
        <v>2000</v>
      </c>
      <c r="E797">
        <v>10</v>
      </c>
      <c r="F797" t="s">
        <v>8221</v>
      </c>
      <c r="G797" t="s">
        <v>8224</v>
      </c>
      <c r="H797" t="s">
        <v>8246</v>
      </c>
      <c r="I797">
        <v>1468482694</v>
      </c>
      <c r="J797">
        <v>1465890694</v>
      </c>
      <c r="K797" t="b">
        <v>0</v>
      </c>
      <c r="L797">
        <v>2</v>
      </c>
      <c r="M797" t="b">
        <v>0</v>
      </c>
      <c r="N797" t="s">
        <v>8283</v>
      </c>
      <c r="O797" s="20">
        <f>E797/D797</f>
        <v>5.0000000000000001E-3</v>
      </c>
      <c r="P797" s="6">
        <f>L797/COUNT(L797:L4910)</f>
        <v>6.0259114191021392E-4</v>
      </c>
      <c r="Q797" t="str">
        <f t="shared" si="24"/>
        <v>games</v>
      </c>
      <c r="R797" t="str">
        <f t="shared" si="25"/>
        <v>mobile games</v>
      </c>
      <c r="S797" s="11">
        <f>(((J797/60)/60)/24)+DATE(1970,1,1)</f>
        <v>42535.327476851846</v>
      </c>
      <c r="T797" s="11">
        <f>(((I797/60)/60)/24)+DATE(1970,1,1)</f>
        <v>42565.327476851846</v>
      </c>
    </row>
    <row r="798" spans="1:20" ht="43.2" hidden="1" x14ac:dyDescent="0.3">
      <c r="A798">
        <v>1407</v>
      </c>
      <c r="B798" s="3" t="s">
        <v>1408</v>
      </c>
      <c r="C798" s="3" t="s">
        <v>5517</v>
      </c>
      <c r="D798">
        <v>3000</v>
      </c>
      <c r="E798">
        <v>15</v>
      </c>
      <c r="F798" t="s">
        <v>8221</v>
      </c>
      <c r="G798" t="s">
        <v>8224</v>
      </c>
      <c r="H798" t="s">
        <v>8246</v>
      </c>
      <c r="I798">
        <v>1407847978</v>
      </c>
      <c r="J798">
        <v>1405687978</v>
      </c>
      <c r="K798" t="b">
        <v>0</v>
      </c>
      <c r="L798">
        <v>2</v>
      </c>
      <c r="M798" t="b">
        <v>0</v>
      </c>
      <c r="N798" t="s">
        <v>8287</v>
      </c>
      <c r="O798" s="20">
        <f>E798/D798</f>
        <v>5.0000000000000001E-3</v>
      </c>
      <c r="P798" s="6">
        <f>L798/COUNT(L798:L4911)</f>
        <v>6.0277275467148883E-4</v>
      </c>
      <c r="Q798" t="str">
        <f t="shared" si="24"/>
        <v>publishing</v>
      </c>
      <c r="R798" t="str">
        <f t="shared" si="25"/>
        <v>translations</v>
      </c>
      <c r="S798" s="11">
        <f>(((J798/60)/60)/24)+DATE(1970,1,1)</f>
        <v>41838.536782407406</v>
      </c>
      <c r="T798" s="11">
        <f>(((I798/60)/60)/24)+DATE(1970,1,1)</f>
        <v>41863.536782407406</v>
      </c>
    </row>
    <row r="799" spans="1:20" ht="43.2" hidden="1" x14ac:dyDescent="0.3">
      <c r="A799">
        <v>1581</v>
      </c>
      <c r="B799" s="3" t="s">
        <v>1582</v>
      </c>
      <c r="C799" s="3" t="s">
        <v>5691</v>
      </c>
      <c r="D799">
        <v>1000</v>
      </c>
      <c r="E799">
        <v>5</v>
      </c>
      <c r="F799" t="s">
        <v>8221</v>
      </c>
      <c r="G799" t="s">
        <v>8225</v>
      </c>
      <c r="H799" t="s">
        <v>8247</v>
      </c>
      <c r="I799">
        <v>1450521990</v>
      </c>
      <c r="J799">
        <v>1447757190</v>
      </c>
      <c r="K799" t="b">
        <v>0</v>
      </c>
      <c r="L799">
        <v>1</v>
      </c>
      <c r="M799" t="b">
        <v>0</v>
      </c>
      <c r="N799" t="s">
        <v>8291</v>
      </c>
      <c r="O799" s="20">
        <f>E799/D799</f>
        <v>5.0000000000000001E-3</v>
      </c>
      <c r="P799" s="6">
        <f>L799/COUNT(L799:L4912)</f>
        <v>3.0147723846849563E-4</v>
      </c>
      <c r="Q799" t="str">
        <f t="shared" si="24"/>
        <v>photography</v>
      </c>
      <c r="R799" t="str">
        <f t="shared" si="25"/>
        <v>places</v>
      </c>
      <c r="S799" s="11">
        <f>(((J799/60)/60)/24)+DATE(1970,1,1)</f>
        <v>42325.448958333334</v>
      </c>
      <c r="T799" s="11">
        <f>(((I799/60)/60)/24)+DATE(1970,1,1)</f>
        <v>42357.448958333334</v>
      </c>
    </row>
    <row r="800" spans="1:20" ht="43.2" hidden="1" x14ac:dyDescent="0.3">
      <c r="A800">
        <v>1789</v>
      </c>
      <c r="B800" s="3" t="s">
        <v>1790</v>
      </c>
      <c r="C800" s="3" t="s">
        <v>5899</v>
      </c>
      <c r="D800">
        <v>8000</v>
      </c>
      <c r="E800">
        <v>40</v>
      </c>
      <c r="F800" t="s">
        <v>8221</v>
      </c>
      <c r="G800" t="s">
        <v>8224</v>
      </c>
      <c r="H800" t="s">
        <v>8246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8285</v>
      </c>
      <c r="O800" s="20">
        <f>E800/D800</f>
        <v>5.0000000000000001E-3</v>
      </c>
      <c r="P800" s="6">
        <f>L800/COUNT(L800:L4913)</f>
        <v>1.2062726176115801E-3</v>
      </c>
      <c r="Q800" t="str">
        <f t="shared" si="24"/>
        <v>photography</v>
      </c>
      <c r="R800" t="str">
        <f t="shared" si="25"/>
        <v>photobooks</v>
      </c>
      <c r="S800" s="11">
        <f>(((J800/60)/60)/24)+DATE(1970,1,1)</f>
        <v>41956.250034722223</v>
      </c>
      <c r="T800" s="11">
        <f>(((I800/60)/60)/24)+DATE(1970,1,1)</f>
        <v>42016.250034722223</v>
      </c>
    </row>
    <row r="801" spans="1:20" ht="43.2" hidden="1" x14ac:dyDescent="0.3">
      <c r="A801">
        <v>1866</v>
      </c>
      <c r="B801" s="3" t="s">
        <v>1867</v>
      </c>
      <c r="C801" s="3" t="s">
        <v>5976</v>
      </c>
      <c r="D801">
        <v>25000</v>
      </c>
      <c r="E801">
        <v>125</v>
      </c>
      <c r="F801" t="s">
        <v>8221</v>
      </c>
      <c r="G801" t="s">
        <v>8224</v>
      </c>
      <c r="H801" t="s">
        <v>8246</v>
      </c>
      <c r="I801">
        <v>1488340800</v>
      </c>
      <c r="J801">
        <v>1483768497</v>
      </c>
      <c r="K801" t="b">
        <v>0</v>
      </c>
      <c r="L801">
        <v>2</v>
      </c>
      <c r="M801" t="b">
        <v>0</v>
      </c>
      <c r="N801" t="s">
        <v>8283</v>
      </c>
      <c r="O801" s="20">
        <f>E801/D801</f>
        <v>5.0000000000000001E-3</v>
      </c>
      <c r="P801" s="6">
        <f>L801/COUNT(L801:L4914)</f>
        <v>6.0331825037707393E-4</v>
      </c>
      <c r="Q801" t="str">
        <f t="shared" si="24"/>
        <v>games</v>
      </c>
      <c r="R801" t="str">
        <f t="shared" si="25"/>
        <v>mobile games</v>
      </c>
      <c r="S801" s="11">
        <f>(((J801/60)/60)/24)+DATE(1970,1,1)</f>
        <v>42742.246493055558</v>
      </c>
      <c r="T801" s="11">
        <f>(((I801/60)/60)/24)+DATE(1970,1,1)</f>
        <v>42795.166666666672</v>
      </c>
    </row>
    <row r="802" spans="1:20" ht="28.8" hidden="1" x14ac:dyDescent="0.3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20">
        <f>E802/D802</f>
        <v>5.0000000000000001E-3</v>
      </c>
      <c r="P802" s="6">
        <f>L802/COUNT(L802:L4915)</f>
        <v>1.5087507543753772E-3</v>
      </c>
      <c r="Q802" t="str">
        <f t="shared" si="24"/>
        <v>food</v>
      </c>
      <c r="R802" t="str">
        <f t="shared" si="25"/>
        <v>food trucks</v>
      </c>
      <c r="S802" s="11">
        <f>(((J802/60)/60)/24)+DATE(1970,1,1)</f>
        <v>42019.76944444445</v>
      </c>
      <c r="T802" s="11">
        <f>(((I802/60)/60)/24)+DATE(1970,1,1)</f>
        <v>42079.727777777778</v>
      </c>
    </row>
    <row r="803" spans="1:20" hidden="1" x14ac:dyDescent="0.3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20">
        <f>E803/D803</f>
        <v>5.0000000000000001E-3</v>
      </c>
      <c r="P803" s="6">
        <f>L803/COUNT(L803:L4916)</f>
        <v>6.036824630244491E-4</v>
      </c>
      <c r="Q803" t="str">
        <f t="shared" si="24"/>
        <v>theater</v>
      </c>
      <c r="R803" t="str">
        <f t="shared" si="25"/>
        <v>plays</v>
      </c>
      <c r="S803" s="11">
        <f>(((J803/60)/60)/24)+DATE(1970,1,1)</f>
        <v>41953.773090277777</v>
      </c>
      <c r="T803" s="11">
        <f>(((I803/60)/60)/24)+DATE(1970,1,1)</f>
        <v>42013.083333333328</v>
      </c>
    </row>
    <row r="804" spans="1:20" ht="43.2" hidden="1" x14ac:dyDescent="0.3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20">
        <f>E804/D804</f>
        <v>5.0299999999999997E-3</v>
      </c>
      <c r="P804" s="6">
        <f>L804/COUNT(L804:L4917)</f>
        <v>9.0579710144927537E-4</v>
      </c>
      <c r="Q804" t="str">
        <f t="shared" si="24"/>
        <v>technology</v>
      </c>
      <c r="R804" t="str">
        <f t="shared" si="25"/>
        <v>wearables</v>
      </c>
      <c r="S804" s="11">
        <f>(((J804/60)/60)/24)+DATE(1970,1,1)</f>
        <v>42705.690347222218</v>
      </c>
      <c r="T804" s="11">
        <f>(((I804/60)/60)/24)+DATE(1970,1,1)</f>
        <v>42734.958333333328</v>
      </c>
    </row>
    <row r="805" spans="1:20" ht="43.2" hidden="1" x14ac:dyDescent="0.3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20">
        <f>E805/D805</f>
        <v>5.1000000000000004E-3</v>
      </c>
      <c r="P805" s="6">
        <f>L805/COUNT(L805:L4918)</f>
        <v>3.3222591362126247E-3</v>
      </c>
      <c r="Q805" t="str">
        <f t="shared" si="24"/>
        <v>games</v>
      </c>
      <c r="R805" t="str">
        <f t="shared" si="25"/>
        <v>video games</v>
      </c>
      <c r="S805" s="11">
        <f>(((J805/60)/60)/24)+DATE(1970,1,1)</f>
        <v>41220.933124999996</v>
      </c>
      <c r="T805" s="11">
        <f>(((I805/60)/60)/24)+DATE(1970,1,1)</f>
        <v>41250.933124999996</v>
      </c>
    </row>
    <row r="806" spans="1:20" ht="28.8" hidden="1" x14ac:dyDescent="0.3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20">
        <f>E806/D806</f>
        <v>5.1000000000000004E-3</v>
      </c>
      <c r="P806" s="6">
        <f>L806/COUNT(L806:L4919)</f>
        <v>9.0634441087613293E-4</v>
      </c>
      <c r="Q806" t="str">
        <f t="shared" si="24"/>
        <v>games</v>
      </c>
      <c r="R806" t="str">
        <f t="shared" si="25"/>
        <v>mobile games</v>
      </c>
      <c r="S806" s="11">
        <f>(((J806/60)/60)/24)+DATE(1970,1,1)</f>
        <v>42528.899398148147</v>
      </c>
      <c r="T806" s="11">
        <f>(((I806/60)/60)/24)+DATE(1970,1,1)</f>
        <v>42588.899398148147</v>
      </c>
    </row>
    <row r="807" spans="1:20" ht="28.8" hidden="1" x14ac:dyDescent="0.3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20">
        <f>E807/D807</f>
        <v>5.1000000000000004E-3</v>
      </c>
      <c r="P807" s="6">
        <f>L807/COUNT(L807:L4920)</f>
        <v>1.8132366273798731E-3</v>
      </c>
      <c r="Q807" t="str">
        <f t="shared" si="24"/>
        <v>technology</v>
      </c>
      <c r="R807" t="str">
        <f t="shared" si="25"/>
        <v>gadgets</v>
      </c>
      <c r="S807" s="11">
        <f>(((J807/60)/60)/24)+DATE(1970,1,1)</f>
        <v>42656.717303240745</v>
      </c>
      <c r="T807" s="11">
        <f>(((I807/60)/60)/24)+DATE(1970,1,1)</f>
        <v>42681.758969907409</v>
      </c>
    </row>
    <row r="808" spans="1:20" ht="43.2" hidden="1" x14ac:dyDescent="0.3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20">
        <f>E808/D808</f>
        <v>5.1999999999999998E-3</v>
      </c>
      <c r="P808" s="6">
        <f>L808/COUNT(L808:L4921)</f>
        <v>3.0229746070133011E-3</v>
      </c>
      <c r="Q808" t="str">
        <f t="shared" si="24"/>
        <v>technology</v>
      </c>
      <c r="R808" t="str">
        <f t="shared" si="25"/>
        <v>wearables</v>
      </c>
      <c r="S808" s="11">
        <f>(((J808/60)/60)/24)+DATE(1970,1,1)</f>
        <v>42158.028310185182</v>
      </c>
      <c r="T808" s="11">
        <f>(((I808/60)/60)/24)+DATE(1970,1,1)</f>
        <v>42186.028310185182</v>
      </c>
    </row>
    <row r="809" spans="1:20" ht="43.2" hidden="1" x14ac:dyDescent="0.3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20">
        <f>E809/D809</f>
        <v>5.3333333333333332E-3</v>
      </c>
      <c r="P809" s="6">
        <f>L809/COUNT(L809:L4922)</f>
        <v>2.1167221046265497E-3</v>
      </c>
      <c r="Q809" t="str">
        <f t="shared" si="24"/>
        <v>film &amp; video</v>
      </c>
      <c r="R809" t="str">
        <f t="shared" si="25"/>
        <v>drama</v>
      </c>
      <c r="S809" s="11">
        <f>(((J809/60)/60)/24)+DATE(1970,1,1)</f>
        <v>41841.762743055559</v>
      </c>
      <c r="T809" s="11">
        <f>(((I809/60)/60)/24)+DATE(1970,1,1)</f>
        <v>41901.762743055559</v>
      </c>
    </row>
    <row r="810" spans="1:20" ht="43.2" hidden="1" x14ac:dyDescent="0.3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20">
        <f>E810/D810</f>
        <v>5.4884742041712408E-3</v>
      </c>
      <c r="P810" s="6">
        <f>L810/COUNT(L810:L4923)</f>
        <v>3.0248033877797946E-4</v>
      </c>
      <c r="Q810" t="str">
        <f t="shared" si="24"/>
        <v>music</v>
      </c>
      <c r="R810" t="str">
        <f t="shared" si="25"/>
        <v>world music</v>
      </c>
      <c r="S810" s="11">
        <f>(((J810/60)/60)/24)+DATE(1970,1,1)</f>
        <v>40782.165532407409</v>
      </c>
      <c r="T810" s="11">
        <f>(((I810/60)/60)/24)+DATE(1970,1,1)</f>
        <v>40797.554166666669</v>
      </c>
    </row>
    <row r="811" spans="1:20" ht="43.2" hidden="1" x14ac:dyDescent="0.3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20">
        <f>E811/D811</f>
        <v>5.4999999999999997E-3</v>
      </c>
      <c r="P811" s="6">
        <f>L811/COUNT(L811:L4924)</f>
        <v>6.05143721633888E-4</v>
      </c>
      <c r="Q811" t="str">
        <f t="shared" si="24"/>
        <v>publishing</v>
      </c>
      <c r="R811" t="str">
        <f t="shared" si="25"/>
        <v>art books</v>
      </c>
      <c r="S811" s="11">
        <f>(((J811/60)/60)/24)+DATE(1970,1,1)</f>
        <v>41054.847777777781</v>
      </c>
      <c r="T811" s="11">
        <f>(((I811/60)/60)/24)+DATE(1970,1,1)</f>
        <v>41114.847777777781</v>
      </c>
    </row>
    <row r="812" spans="1:20" ht="28.8" hidden="1" x14ac:dyDescent="0.3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20">
        <f>E812/D812</f>
        <v>5.4999999999999997E-3</v>
      </c>
      <c r="P812" s="6">
        <f>L812/COUNT(L812:L4925)</f>
        <v>6.0532687651331722E-4</v>
      </c>
      <c r="Q812" t="str">
        <f t="shared" si="24"/>
        <v>theater</v>
      </c>
      <c r="R812" t="str">
        <f t="shared" si="25"/>
        <v>plays</v>
      </c>
      <c r="S812" s="11">
        <f>(((J812/60)/60)/24)+DATE(1970,1,1)</f>
        <v>42402.947002314817</v>
      </c>
      <c r="T812" s="11">
        <f>(((I812/60)/60)/24)+DATE(1970,1,1)</f>
        <v>42452.145138888889</v>
      </c>
    </row>
    <row r="813" spans="1:20" ht="43.2" hidden="1" x14ac:dyDescent="0.3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20">
        <f>E813/D813</f>
        <v>5.5555555555555558E-3</v>
      </c>
      <c r="P813" s="6">
        <f>L813/COUNT(L813:L4926)</f>
        <v>3.0275507114744171E-4</v>
      </c>
      <c r="Q813" t="str">
        <f t="shared" si="24"/>
        <v>technology</v>
      </c>
      <c r="R813" t="str">
        <f t="shared" si="25"/>
        <v>web</v>
      </c>
      <c r="S813" s="11">
        <f>(((J813/60)/60)/24)+DATE(1970,1,1)</f>
        <v>42276.046689814815</v>
      </c>
      <c r="T813" s="11">
        <f>(((I813/60)/60)/24)+DATE(1970,1,1)</f>
        <v>42306.046689814815</v>
      </c>
    </row>
    <row r="814" spans="1:20" ht="43.2" hidden="1" x14ac:dyDescent="0.3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20">
        <f>E814/D814</f>
        <v>5.5833333333333334E-3</v>
      </c>
      <c r="P814" s="6">
        <f>L814/COUNT(L814:L4927)</f>
        <v>1.8170805572380376E-3</v>
      </c>
      <c r="Q814" t="str">
        <f t="shared" si="24"/>
        <v>food</v>
      </c>
      <c r="R814" t="str">
        <f t="shared" si="25"/>
        <v>food trucks</v>
      </c>
      <c r="S814" s="11">
        <f>(((J814/60)/60)/24)+DATE(1970,1,1)</f>
        <v>42536.862800925926</v>
      </c>
      <c r="T814" s="11">
        <f>(((I814/60)/60)/24)+DATE(1970,1,1)</f>
        <v>42566.862800925926</v>
      </c>
    </row>
    <row r="815" spans="1:20" ht="43.2" hidden="1" x14ac:dyDescent="0.3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20">
        <f>E815/D815</f>
        <v>5.5999999999999999E-3</v>
      </c>
      <c r="P815" s="6">
        <f>L815/COUNT(L815:L4928)</f>
        <v>1.2117540139351712E-3</v>
      </c>
      <c r="Q815" t="str">
        <f t="shared" si="24"/>
        <v>technology</v>
      </c>
      <c r="R815" t="str">
        <f t="shared" si="25"/>
        <v>web</v>
      </c>
      <c r="S815" s="11">
        <f>(((J815/60)/60)/24)+DATE(1970,1,1)</f>
        <v>42020.854247685187</v>
      </c>
      <c r="T815" s="11">
        <f>(((I815/60)/60)/24)+DATE(1970,1,1)</f>
        <v>42050.854247685187</v>
      </c>
    </row>
    <row r="816" spans="1:20" ht="43.2" hidden="1" x14ac:dyDescent="0.3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20">
        <f>E816/D816</f>
        <v>5.5999999999999999E-3</v>
      </c>
      <c r="P816" s="6">
        <f>L816/COUNT(L816:L4929)</f>
        <v>9.0909090909090909E-4</v>
      </c>
      <c r="Q816" t="str">
        <f t="shared" si="24"/>
        <v>technology</v>
      </c>
      <c r="R816" t="str">
        <f t="shared" si="25"/>
        <v>wearables</v>
      </c>
      <c r="S816" s="11">
        <f>(((J816/60)/60)/24)+DATE(1970,1,1)</f>
        <v>42424.749490740738</v>
      </c>
      <c r="T816" s="11">
        <f>(((I816/60)/60)/24)+DATE(1970,1,1)</f>
        <v>42454.707824074074</v>
      </c>
    </row>
    <row r="817" spans="1:20" ht="28.8" hidden="1" x14ac:dyDescent="0.3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20">
        <f>E817/D817</f>
        <v>5.5999999999999999E-3</v>
      </c>
      <c r="P817" s="6">
        <f>L817/COUNT(L817:L4930)</f>
        <v>9.093664746892998E-4</v>
      </c>
      <c r="Q817" t="str">
        <f t="shared" si="24"/>
        <v>games</v>
      </c>
      <c r="R817" t="str">
        <f t="shared" si="25"/>
        <v>video games</v>
      </c>
      <c r="S817" s="11">
        <f>(((J817/60)/60)/24)+DATE(1970,1,1)</f>
        <v>41101.906111111115</v>
      </c>
      <c r="T817" s="11">
        <f>(((I817/60)/60)/24)+DATE(1970,1,1)</f>
        <v>41131.906111111115</v>
      </c>
    </row>
    <row r="818" spans="1:20" ht="28.8" hidden="1" x14ac:dyDescent="0.3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20">
        <f>E818/D818</f>
        <v>5.6800000000000002E-3</v>
      </c>
      <c r="P818" s="6">
        <f>L818/COUNT(L818:L4931)</f>
        <v>3.0321406913280777E-3</v>
      </c>
      <c r="Q818" t="str">
        <f t="shared" si="24"/>
        <v>games</v>
      </c>
      <c r="R818" t="str">
        <f t="shared" si="25"/>
        <v>video games</v>
      </c>
      <c r="S818" s="11">
        <f>(((J818/60)/60)/24)+DATE(1970,1,1)</f>
        <v>42716.7424537037</v>
      </c>
      <c r="T818" s="11">
        <f>(((I818/60)/60)/24)+DATE(1970,1,1)</f>
        <v>42746.7424537037</v>
      </c>
    </row>
    <row r="819" spans="1:20" ht="28.8" hidden="1" x14ac:dyDescent="0.3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20">
        <f>E819/D819</f>
        <v>5.7142857142857143E-3</v>
      </c>
      <c r="P819" s="6">
        <f>L819/COUNT(L819:L4932)</f>
        <v>2.1231422505307855E-3</v>
      </c>
      <c r="Q819" t="str">
        <f t="shared" si="24"/>
        <v>technology</v>
      </c>
      <c r="R819" t="str">
        <f t="shared" si="25"/>
        <v>web</v>
      </c>
      <c r="S819" s="11">
        <f>(((J819/60)/60)/24)+DATE(1970,1,1)</f>
        <v>42094.101145833338</v>
      </c>
      <c r="T819" s="11">
        <f>(((I819/60)/60)/24)+DATE(1970,1,1)</f>
        <v>42124.101145833338</v>
      </c>
    </row>
    <row r="820" spans="1:20" ht="43.2" hidden="1" x14ac:dyDescent="0.3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20">
        <f>E820/D820</f>
        <v>5.7499999999999999E-3</v>
      </c>
      <c r="P820" s="6">
        <f>L820/COUNT(L820:L4933)</f>
        <v>9.1019417475728158E-4</v>
      </c>
      <c r="Q820" t="str">
        <f t="shared" si="24"/>
        <v>film &amp; video</v>
      </c>
      <c r="R820" t="str">
        <f t="shared" si="25"/>
        <v>science fiction</v>
      </c>
      <c r="S820" s="11">
        <f>(((J820/60)/60)/24)+DATE(1970,1,1)</f>
        <v>42693.016180555554</v>
      </c>
      <c r="T820" s="11">
        <f>(((I820/60)/60)/24)+DATE(1970,1,1)</f>
        <v>42753.016180555554</v>
      </c>
    </row>
    <row r="821" spans="1:20" ht="43.2" hidden="1" x14ac:dyDescent="0.3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20">
        <f>E821/D821</f>
        <v>5.8333333333333336E-3</v>
      </c>
      <c r="P821" s="6">
        <f>L821/COUNT(L821:L4934)</f>
        <v>1.2139605462822458E-3</v>
      </c>
      <c r="Q821" t="str">
        <f t="shared" si="24"/>
        <v>music</v>
      </c>
      <c r="R821" t="str">
        <f t="shared" si="25"/>
        <v>faith</v>
      </c>
      <c r="S821" s="11">
        <f>(((J821/60)/60)/24)+DATE(1970,1,1)</f>
        <v>41912.932430555556</v>
      </c>
      <c r="T821" s="11">
        <f>(((I821/60)/60)/24)+DATE(1970,1,1)</f>
        <v>41942.932430555556</v>
      </c>
    </row>
    <row r="822" spans="1:20" ht="43.2" hidden="1" x14ac:dyDescent="0.3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20">
        <f>E822/D822</f>
        <v>5.966666666666667E-3</v>
      </c>
      <c r="P822" s="6">
        <f>L822/COUNT(L822:L4935)</f>
        <v>1.5179113539769277E-3</v>
      </c>
      <c r="Q822" t="str">
        <f t="shared" si="24"/>
        <v>technology</v>
      </c>
      <c r="R822" t="str">
        <f t="shared" si="25"/>
        <v>space exploration</v>
      </c>
      <c r="S822" s="11">
        <f>(((J822/60)/60)/24)+DATE(1970,1,1)</f>
        <v>42695.624340277776</v>
      </c>
      <c r="T822" s="11">
        <f>(((I822/60)/60)/24)+DATE(1970,1,1)</f>
        <v>42725.624340277776</v>
      </c>
    </row>
    <row r="823" spans="1:20" ht="43.2" hidden="1" x14ac:dyDescent="0.3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8284</v>
      </c>
      <c r="O823" s="20">
        <f>E823/D823</f>
        <v>6.0000000000000001E-3</v>
      </c>
      <c r="P823" s="6">
        <f>L823/COUNT(L823:L4936)</f>
        <v>6.0734892195566357E-4</v>
      </c>
      <c r="Q823" t="str">
        <f t="shared" si="24"/>
        <v>food</v>
      </c>
      <c r="R823" t="str">
        <f t="shared" si="25"/>
        <v>food trucks</v>
      </c>
      <c r="S823" s="11">
        <f>(((J823/60)/60)/24)+DATE(1970,1,1)</f>
        <v>42110.326423611114</v>
      </c>
      <c r="T823" s="11">
        <f>(((I823/60)/60)/24)+DATE(1970,1,1)</f>
        <v>42140.125</v>
      </c>
    </row>
    <row r="824" spans="1:20" ht="43.2" hidden="1" x14ac:dyDescent="0.3">
      <c r="A824">
        <v>917</v>
      </c>
      <c r="B824" s="3" t="s">
        <v>918</v>
      </c>
      <c r="C824" s="3" t="s">
        <v>5027</v>
      </c>
      <c r="D824">
        <v>5000</v>
      </c>
      <c r="E824">
        <v>30</v>
      </c>
      <c r="F824" t="s">
        <v>8221</v>
      </c>
      <c r="G824" t="s">
        <v>8224</v>
      </c>
      <c r="H824" t="s">
        <v>8246</v>
      </c>
      <c r="I824">
        <v>1405305000</v>
      </c>
      <c r="J824">
        <v>1402612730</v>
      </c>
      <c r="K824" t="b">
        <v>0</v>
      </c>
      <c r="L824">
        <v>1</v>
      </c>
      <c r="M824" t="b">
        <v>0</v>
      </c>
      <c r="N824" t="s">
        <v>8278</v>
      </c>
      <c r="O824" s="20">
        <f>E824/D824</f>
        <v>6.0000000000000001E-3</v>
      </c>
      <c r="P824" s="6">
        <f>L824/COUNT(L824:L4937)</f>
        <v>3.0376670716889426E-4</v>
      </c>
      <c r="Q824" t="str">
        <f t="shared" si="24"/>
        <v>music</v>
      </c>
      <c r="R824" t="str">
        <f t="shared" si="25"/>
        <v>jazz</v>
      </c>
      <c r="S824" s="11">
        <f>(((J824/60)/60)/24)+DATE(1970,1,1)</f>
        <v>41802.94363425926</v>
      </c>
      <c r="T824" s="11">
        <f>(((I824/60)/60)/24)+DATE(1970,1,1)</f>
        <v>41834.104166666664</v>
      </c>
    </row>
    <row r="825" spans="1:20" ht="43.2" hidden="1" x14ac:dyDescent="0.3">
      <c r="A825">
        <v>2506</v>
      </c>
      <c r="B825" s="3" t="s">
        <v>2506</v>
      </c>
      <c r="C825" s="3" t="s">
        <v>6616</v>
      </c>
      <c r="D825">
        <v>5000</v>
      </c>
      <c r="E825">
        <v>30</v>
      </c>
      <c r="F825" t="s">
        <v>8221</v>
      </c>
      <c r="G825" t="s">
        <v>8225</v>
      </c>
      <c r="H825" t="s">
        <v>8247</v>
      </c>
      <c r="I825">
        <v>1443906000</v>
      </c>
      <c r="J825">
        <v>1441955269</v>
      </c>
      <c r="K825" t="b">
        <v>0</v>
      </c>
      <c r="L825">
        <v>2</v>
      </c>
      <c r="M825" t="b">
        <v>0</v>
      </c>
      <c r="N825" t="s">
        <v>8299</v>
      </c>
      <c r="O825" s="20">
        <f>E825/D825</f>
        <v>6.0000000000000001E-3</v>
      </c>
      <c r="P825" s="6">
        <f>L825/COUNT(L825:L4938)</f>
        <v>6.0771801883925853E-4</v>
      </c>
      <c r="Q825" t="str">
        <f t="shared" si="24"/>
        <v>food</v>
      </c>
      <c r="R825" t="str">
        <f t="shared" si="25"/>
        <v>restaurants</v>
      </c>
      <c r="S825" s="11">
        <f>(((J825/60)/60)/24)+DATE(1970,1,1)</f>
        <v>42258.297094907408</v>
      </c>
      <c r="T825" s="11">
        <f>(((I825/60)/60)/24)+DATE(1970,1,1)</f>
        <v>42280.875</v>
      </c>
    </row>
    <row r="826" spans="1:20" ht="43.2" hidden="1" x14ac:dyDescent="0.3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20">
        <f>E826/D826</f>
        <v>6.0000000000000001E-3</v>
      </c>
      <c r="P826" s="6">
        <f>L826/COUNT(L826:L4939)</f>
        <v>6.0790273556231007E-4</v>
      </c>
      <c r="Q826" t="str">
        <f t="shared" si="24"/>
        <v>theater</v>
      </c>
      <c r="R826" t="str">
        <f t="shared" si="25"/>
        <v>plays</v>
      </c>
      <c r="S826" s="11">
        <f>(((J826/60)/60)/24)+DATE(1970,1,1)</f>
        <v>41801.711550925924</v>
      </c>
      <c r="T826" s="11">
        <f>(((I826/60)/60)/24)+DATE(1970,1,1)</f>
        <v>41844.124305555553</v>
      </c>
    </row>
    <row r="827" spans="1:20" ht="43.2" hidden="1" x14ac:dyDescent="0.3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20">
        <f>E827/D827</f>
        <v>6.0400000000000002E-3</v>
      </c>
      <c r="P827" s="6">
        <f>L827/COUNT(L827:L4940)</f>
        <v>9.1213134691395562E-4</v>
      </c>
      <c r="Q827" t="str">
        <f t="shared" si="24"/>
        <v>food</v>
      </c>
      <c r="R827" t="str">
        <f t="shared" si="25"/>
        <v>food trucks</v>
      </c>
      <c r="S827" s="11">
        <f>(((J827/60)/60)/24)+DATE(1970,1,1)</f>
        <v>42211.732430555552</v>
      </c>
      <c r="T827" s="11">
        <f>(((I827/60)/60)/24)+DATE(1970,1,1)</f>
        <v>42241.732430555552</v>
      </c>
    </row>
    <row r="828" spans="1:20" ht="43.2" hidden="1" x14ac:dyDescent="0.3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20">
        <f>E828/D828</f>
        <v>6.0869565217391303E-3</v>
      </c>
      <c r="P828" s="6">
        <f>L828/COUNT(L828:L4941)</f>
        <v>3.0413625304136254E-4</v>
      </c>
      <c r="Q828" t="str">
        <f t="shared" si="24"/>
        <v>technology</v>
      </c>
      <c r="R828" t="str">
        <f t="shared" si="25"/>
        <v>wearables</v>
      </c>
      <c r="S828" s="11">
        <f>(((J828/60)/60)/24)+DATE(1970,1,1)</f>
        <v>42082.702800925923</v>
      </c>
      <c r="T828" s="11">
        <f>(((I828/60)/60)/24)+DATE(1970,1,1)</f>
        <v>42112.702800925923</v>
      </c>
    </row>
    <row r="829" spans="1:20" ht="28.8" hidden="1" x14ac:dyDescent="0.3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20">
        <f>E829/D829</f>
        <v>6.2500000000000003E-3</v>
      </c>
      <c r="P829" s="6">
        <f>L829/COUNT(L829:L4942)</f>
        <v>3.0422878004259202E-4</v>
      </c>
      <c r="Q829" t="str">
        <f t="shared" si="24"/>
        <v>food</v>
      </c>
      <c r="R829" t="str">
        <f t="shared" si="25"/>
        <v>food trucks</v>
      </c>
      <c r="S829" s="11">
        <f>(((J829/60)/60)/24)+DATE(1970,1,1)</f>
        <v>42143.714178240742</v>
      </c>
      <c r="T829" s="11">
        <f>(((I829/60)/60)/24)+DATE(1970,1,1)</f>
        <v>42173.714178240742</v>
      </c>
    </row>
    <row r="830" spans="1:20" ht="43.2" hidden="1" x14ac:dyDescent="0.3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20">
        <f>E830/D830</f>
        <v>6.2500000000000003E-3</v>
      </c>
      <c r="P830" s="6">
        <f>L830/COUNT(L830:L4943)</f>
        <v>6.0864272671941571E-4</v>
      </c>
      <c r="Q830" t="str">
        <f t="shared" si="24"/>
        <v>theater</v>
      </c>
      <c r="R830" t="str">
        <f t="shared" si="25"/>
        <v>spaces</v>
      </c>
      <c r="S830" s="11">
        <f>(((J830/60)/60)/24)+DATE(1970,1,1)</f>
        <v>42665.150347222225</v>
      </c>
      <c r="T830" s="11">
        <f>(((I830/60)/60)/24)+DATE(1970,1,1)</f>
        <v>42725.192013888889</v>
      </c>
    </row>
    <row r="831" spans="1:20" ht="43.2" hidden="1" x14ac:dyDescent="0.3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20">
        <f>E831/D831</f>
        <v>6.2500000000000003E-3</v>
      </c>
      <c r="P831" s="6">
        <f>L831/COUNT(L831:L4944)</f>
        <v>3.0441400304414006E-4</v>
      </c>
      <c r="Q831" t="str">
        <f t="shared" si="24"/>
        <v>theater</v>
      </c>
      <c r="R831" t="str">
        <f t="shared" si="25"/>
        <v>plays</v>
      </c>
      <c r="S831" s="11">
        <f>(((J831/60)/60)/24)+DATE(1970,1,1)</f>
        <v>42439.702314814815</v>
      </c>
      <c r="T831" s="11">
        <f>(((I831/60)/60)/24)+DATE(1970,1,1)</f>
        <v>42468.774305555555</v>
      </c>
    </row>
    <row r="832" spans="1:20" ht="43.2" hidden="1" x14ac:dyDescent="0.3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20">
        <f>E832/D832</f>
        <v>6.41025641025641E-3</v>
      </c>
      <c r="P832" s="6">
        <f>L832/COUNT(L832:L4945)</f>
        <v>3.0450669914738123E-4</v>
      </c>
      <c r="Q832" t="str">
        <f t="shared" si="24"/>
        <v>technology</v>
      </c>
      <c r="R832" t="str">
        <f t="shared" si="25"/>
        <v>web</v>
      </c>
      <c r="S832" s="11">
        <f>(((J832/60)/60)/24)+DATE(1970,1,1)</f>
        <v>42307.034074074079</v>
      </c>
      <c r="T832" s="11">
        <f>(((I832/60)/60)/24)+DATE(1970,1,1)</f>
        <v>42337.075740740736</v>
      </c>
    </row>
    <row r="833" spans="1:20" ht="43.2" hidden="1" x14ac:dyDescent="0.3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20">
        <f>E833/D833</f>
        <v>6.6115702479338841E-3</v>
      </c>
      <c r="P833" s="6">
        <f>L833/COUNT(L833:L4946)</f>
        <v>1.2183978068839476E-3</v>
      </c>
      <c r="Q833" t="str">
        <f t="shared" si="24"/>
        <v>publishing</v>
      </c>
      <c r="R833" t="str">
        <f t="shared" si="25"/>
        <v>art books</v>
      </c>
      <c r="S833" s="11">
        <f>(((J833/60)/60)/24)+DATE(1970,1,1)</f>
        <v>42144.769479166673</v>
      </c>
      <c r="T833" s="11">
        <f>(((I833/60)/60)/24)+DATE(1970,1,1)</f>
        <v>42174.769479166673</v>
      </c>
    </row>
    <row r="834" spans="1:20" ht="28.8" hidden="1" x14ac:dyDescent="0.3">
      <c r="A834">
        <v>3121</v>
      </c>
      <c r="B834" s="3" t="s">
        <v>3121</v>
      </c>
      <c r="C834" s="3" t="s">
        <v>7231</v>
      </c>
      <c r="D834">
        <v>1500</v>
      </c>
      <c r="E834">
        <v>10</v>
      </c>
      <c r="F834" t="s">
        <v>8220</v>
      </c>
      <c r="G834" t="s">
        <v>8229</v>
      </c>
      <c r="H834" t="s">
        <v>8251</v>
      </c>
      <c r="I834">
        <v>1411748335</v>
      </c>
      <c r="J834">
        <v>1406564335</v>
      </c>
      <c r="K834" t="b">
        <v>0</v>
      </c>
      <c r="L834">
        <v>1</v>
      </c>
      <c r="M834" t="b">
        <v>0</v>
      </c>
      <c r="N834" t="s">
        <v>8303</v>
      </c>
      <c r="O834" s="20">
        <f>E834/D834</f>
        <v>6.6666666666666671E-3</v>
      </c>
      <c r="P834" s="6">
        <f>L834/COUNT(L834:L4947)</f>
        <v>3.0469226081657528E-4</v>
      </c>
      <c r="Q834" t="str">
        <f t="shared" ref="Q834:Q897" si="26">LEFT(N834,FIND("/",N834)-1)</f>
        <v>theater</v>
      </c>
      <c r="R834" t="str">
        <f t="shared" ref="R834:R897" si="27">RIGHT(N834,LEN(N834)-FIND("/",N834))</f>
        <v>spaces</v>
      </c>
      <c r="S834" s="11">
        <f>(((J834/60)/60)/24)+DATE(1970,1,1)</f>
        <v>41848.679803240739</v>
      </c>
      <c r="T834" s="11">
        <f>(((I834/60)/60)/24)+DATE(1970,1,1)</f>
        <v>41908.679803240739</v>
      </c>
    </row>
    <row r="835" spans="1:20" ht="43.2" hidden="1" x14ac:dyDescent="0.3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8283</v>
      </c>
      <c r="O835" s="20">
        <f>E835/D835</f>
        <v>6.6666666666666671E-3</v>
      </c>
      <c r="P835" s="6">
        <f>L835/COUNT(L835:L4948)</f>
        <v>3.0478512648582747E-4</v>
      </c>
      <c r="Q835" t="str">
        <f t="shared" si="26"/>
        <v>games</v>
      </c>
      <c r="R835" t="str">
        <f t="shared" si="27"/>
        <v>mobile games</v>
      </c>
      <c r="S835" s="11">
        <f>(((J835/60)/60)/24)+DATE(1970,1,1)</f>
        <v>41821.407187500001</v>
      </c>
      <c r="T835" s="11">
        <f>(((I835/60)/60)/24)+DATE(1970,1,1)</f>
        <v>41851.407187500001</v>
      </c>
    </row>
    <row r="836" spans="1:20" ht="28.8" hidden="1" x14ac:dyDescent="0.3">
      <c r="A836">
        <v>2757</v>
      </c>
      <c r="B836" s="3" t="s">
        <v>2757</v>
      </c>
      <c r="C836" s="3" t="s">
        <v>6867</v>
      </c>
      <c r="D836">
        <v>1500</v>
      </c>
      <c r="E836">
        <v>10</v>
      </c>
      <c r="F836" t="s">
        <v>8221</v>
      </c>
      <c r="G836" t="s">
        <v>8224</v>
      </c>
      <c r="H836" t="s">
        <v>8246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8304</v>
      </c>
      <c r="O836" s="20">
        <f>E836/D836</f>
        <v>6.6666666666666671E-3</v>
      </c>
      <c r="P836" s="6">
        <f>L836/COUNT(L836:L4949)</f>
        <v>6.0975609756097561E-4</v>
      </c>
      <c r="Q836" t="str">
        <f t="shared" si="26"/>
        <v>publishing</v>
      </c>
      <c r="R836" t="str">
        <f t="shared" si="27"/>
        <v>children's books</v>
      </c>
      <c r="S836" s="11">
        <f>(((J836/60)/60)/24)+DATE(1970,1,1)</f>
        <v>42573.65662037037</v>
      </c>
      <c r="T836" s="11">
        <f>(((I836/60)/60)/24)+DATE(1970,1,1)</f>
        <v>42588.65662037037</v>
      </c>
    </row>
    <row r="837" spans="1:20" ht="43.2" hidden="1" x14ac:dyDescent="0.3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20">
        <f>E837/D837</f>
        <v>6.6666666666666671E-3</v>
      </c>
      <c r="P837" s="6">
        <f>L837/COUNT(L837:L4950)</f>
        <v>3.0497102775236352E-4</v>
      </c>
      <c r="Q837" t="str">
        <f t="shared" si="26"/>
        <v>theater</v>
      </c>
      <c r="R837" t="str">
        <f t="shared" si="27"/>
        <v>plays</v>
      </c>
      <c r="S837" s="11">
        <f>(((J837/60)/60)/24)+DATE(1970,1,1)</f>
        <v>42048.711724537032</v>
      </c>
      <c r="T837" s="11">
        <f>(((I837/60)/60)/24)+DATE(1970,1,1)</f>
        <v>42086.75</v>
      </c>
    </row>
    <row r="838" spans="1:20" ht="72" hidden="1" x14ac:dyDescent="0.3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20">
        <f>E838/D838</f>
        <v>6.6666666666666671E-3</v>
      </c>
      <c r="P838" s="6">
        <f>L838/COUNT(L838:L4951)</f>
        <v>3.0506406345332519E-4</v>
      </c>
      <c r="Q838" t="str">
        <f t="shared" si="26"/>
        <v>theater</v>
      </c>
      <c r="R838" t="str">
        <f t="shared" si="27"/>
        <v>musical</v>
      </c>
      <c r="S838" s="11">
        <f>(((J838/60)/60)/24)+DATE(1970,1,1)</f>
        <v>42333.695821759262</v>
      </c>
      <c r="T838" s="11">
        <f>(((I838/60)/60)/24)+DATE(1970,1,1)</f>
        <v>42361.679166666669</v>
      </c>
    </row>
    <row r="839" spans="1:20" hidden="1" x14ac:dyDescent="0.3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20">
        <f>E839/D839</f>
        <v>6.6964285714285711E-3</v>
      </c>
      <c r="P839" s="6">
        <f>L839/COUNT(L839:L4952)</f>
        <v>9.1547146780592004E-4</v>
      </c>
      <c r="Q839" t="str">
        <f t="shared" si="26"/>
        <v>film &amp; video</v>
      </c>
      <c r="R839" t="str">
        <f t="shared" si="27"/>
        <v>animation</v>
      </c>
      <c r="S839" s="11">
        <f>(((J839/60)/60)/24)+DATE(1970,1,1)</f>
        <v>41945.037789351853</v>
      </c>
      <c r="T839" s="11">
        <f>(((I839/60)/60)/24)+DATE(1970,1,1)</f>
        <v>41998.208333333328</v>
      </c>
    </row>
    <row r="840" spans="1:20" ht="43.2" hidden="1" x14ac:dyDescent="0.3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20">
        <f>E840/D840</f>
        <v>6.7000000000000002E-3</v>
      </c>
      <c r="P840" s="6">
        <f>L840/COUNT(L840:L4953)</f>
        <v>3.0525030525030525E-4</v>
      </c>
      <c r="Q840" t="str">
        <f t="shared" si="26"/>
        <v>publishing</v>
      </c>
      <c r="R840" t="str">
        <f t="shared" si="27"/>
        <v>art books</v>
      </c>
      <c r="S840" s="11">
        <f>(((J840/60)/60)/24)+DATE(1970,1,1)</f>
        <v>41555.041701388887</v>
      </c>
      <c r="T840" s="11">
        <f>(((I840/60)/60)/24)+DATE(1970,1,1)</f>
        <v>41585.083368055559</v>
      </c>
    </row>
    <row r="841" spans="1:20" ht="28.8" hidden="1" x14ac:dyDescent="0.3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20">
        <f>E841/D841</f>
        <v>6.7499999999999999E-3</v>
      </c>
      <c r="P841" s="6">
        <f>L841/COUNT(L841:L4954)</f>
        <v>1.2213740458015267E-3</v>
      </c>
      <c r="Q841" t="str">
        <f t="shared" si="26"/>
        <v>theater</v>
      </c>
      <c r="R841" t="str">
        <f t="shared" si="27"/>
        <v>plays</v>
      </c>
      <c r="S841" s="11">
        <f>(((J841/60)/60)/24)+DATE(1970,1,1)</f>
        <v>41833.951516203706</v>
      </c>
      <c r="T841" s="11">
        <f>(((I841/60)/60)/24)+DATE(1970,1,1)</f>
        <v>41863.951516203706</v>
      </c>
    </row>
    <row r="842" spans="1:20" ht="28.8" hidden="1" x14ac:dyDescent="0.3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20">
        <f>E842/D842</f>
        <v>6.7999999999999996E-3</v>
      </c>
      <c r="P842" s="6">
        <f>L842/COUNT(L842:L4955)</f>
        <v>3.0543677458766036E-4</v>
      </c>
      <c r="Q842" t="str">
        <f t="shared" si="26"/>
        <v>music</v>
      </c>
      <c r="R842" t="str">
        <f t="shared" si="27"/>
        <v>faith</v>
      </c>
      <c r="S842" s="11">
        <f>(((J842/60)/60)/24)+DATE(1970,1,1)</f>
        <v>42341.59129629629</v>
      </c>
      <c r="T842" s="11">
        <f>(((I842/60)/60)/24)+DATE(1970,1,1)</f>
        <v>42387.541666666672</v>
      </c>
    </row>
    <row r="843" spans="1:20" ht="43.2" hidden="1" x14ac:dyDescent="0.3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20">
        <f>E843/D843</f>
        <v>6.8399999999999997E-3</v>
      </c>
      <c r="P843" s="6">
        <f>L843/COUNT(L843:L4956)</f>
        <v>9.1659028414298811E-4</v>
      </c>
      <c r="Q843" t="str">
        <f t="shared" si="26"/>
        <v>technology</v>
      </c>
      <c r="R843" t="str">
        <f t="shared" si="27"/>
        <v>web</v>
      </c>
      <c r="S843" s="11">
        <f>(((J843/60)/60)/24)+DATE(1970,1,1)</f>
        <v>42528.626620370371</v>
      </c>
      <c r="T843" s="11">
        <f>(((I843/60)/60)/24)+DATE(1970,1,1)</f>
        <v>42573.626620370371</v>
      </c>
    </row>
    <row r="844" spans="1:20" ht="43.2" hidden="1" x14ac:dyDescent="0.3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20">
        <f>E844/D844</f>
        <v>6.8631863186318634E-3</v>
      </c>
      <c r="P844" s="6">
        <f>L844/COUNT(L844:L4957)</f>
        <v>9.1687041564792176E-4</v>
      </c>
      <c r="Q844" t="str">
        <f t="shared" si="26"/>
        <v>film &amp; video</v>
      </c>
      <c r="R844" t="str">
        <f t="shared" si="27"/>
        <v>animation</v>
      </c>
      <c r="S844" s="11">
        <f>(((J844/60)/60)/24)+DATE(1970,1,1)</f>
        <v>41547.694456018515</v>
      </c>
      <c r="T844" s="11">
        <f>(((I844/60)/60)/24)+DATE(1970,1,1)</f>
        <v>41569.165972222225</v>
      </c>
    </row>
    <row r="845" spans="1:20" ht="43.2" hidden="1" x14ac:dyDescent="0.3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20">
        <f>E845/D845</f>
        <v>6.875E-3</v>
      </c>
      <c r="P845" s="6">
        <f>L845/COUNT(L845:L4958)</f>
        <v>6.1143381228981959E-4</v>
      </c>
      <c r="Q845" t="str">
        <f t="shared" si="26"/>
        <v>technology</v>
      </c>
      <c r="R845" t="str">
        <f t="shared" si="27"/>
        <v>web</v>
      </c>
      <c r="S845" s="11">
        <f>(((J845/60)/60)/24)+DATE(1970,1,1)</f>
        <v>42096.918240740735</v>
      </c>
      <c r="T845" s="11">
        <f>(((I845/60)/60)/24)+DATE(1970,1,1)</f>
        <v>42126.918240740735</v>
      </c>
    </row>
    <row r="846" spans="1:20" ht="43.2" hidden="1" x14ac:dyDescent="0.3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20">
        <f>E846/D846</f>
        <v>6.875E-3</v>
      </c>
      <c r="P846" s="6">
        <f>L846/COUNT(L846:L4959)</f>
        <v>6.116207951070336E-4</v>
      </c>
      <c r="Q846" t="str">
        <f t="shared" si="26"/>
        <v>food</v>
      </c>
      <c r="R846" t="str">
        <f t="shared" si="27"/>
        <v>food trucks</v>
      </c>
      <c r="S846" s="11">
        <f>(((J846/60)/60)/24)+DATE(1970,1,1)</f>
        <v>41805.895254629628</v>
      </c>
      <c r="T846" s="11">
        <f>(((I846/60)/60)/24)+DATE(1970,1,1)</f>
        <v>41830.895254629628</v>
      </c>
    </row>
    <row r="847" spans="1:20" hidden="1" x14ac:dyDescent="0.3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20">
        <f>E847/D847</f>
        <v>6.9641025641025639E-3</v>
      </c>
      <c r="P847" s="6">
        <f>L847/COUNT(L847:L4960)</f>
        <v>1.6824717038849801E-2</v>
      </c>
      <c r="Q847" t="str">
        <f t="shared" si="26"/>
        <v>games</v>
      </c>
      <c r="R847" t="str">
        <f t="shared" si="27"/>
        <v>video games</v>
      </c>
      <c r="S847" s="11">
        <f>(((J847/60)/60)/24)+DATE(1970,1,1)</f>
        <v>41927.295694444445</v>
      </c>
      <c r="T847" s="11">
        <f>(((I847/60)/60)/24)+DATE(1970,1,1)</f>
        <v>41959.337361111116</v>
      </c>
    </row>
    <row r="848" spans="1:20" ht="43.2" hidden="1" x14ac:dyDescent="0.3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20">
        <f>E848/D848</f>
        <v>7.0000000000000001E-3</v>
      </c>
      <c r="P848" s="6">
        <f>L848/COUNT(L848:L4961)</f>
        <v>1.2239902080783353E-3</v>
      </c>
      <c r="Q848" t="str">
        <f t="shared" si="26"/>
        <v>technology</v>
      </c>
      <c r="R848" t="str">
        <f t="shared" si="27"/>
        <v>web</v>
      </c>
      <c r="S848" s="11">
        <f>(((J848/60)/60)/24)+DATE(1970,1,1)</f>
        <v>42753.678761574076</v>
      </c>
      <c r="T848" s="11">
        <f>(((I848/60)/60)/24)+DATE(1970,1,1)</f>
        <v>42766.208333333328</v>
      </c>
    </row>
    <row r="849" spans="1:20" ht="43.2" hidden="1" x14ac:dyDescent="0.3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20">
        <f>E849/D849</f>
        <v>7.0000000000000001E-3</v>
      </c>
      <c r="P849" s="6">
        <f>L849/COUNT(L849:L4962)</f>
        <v>9.1827364554637281E-4</v>
      </c>
      <c r="Q849" t="str">
        <f t="shared" si="26"/>
        <v>publishing</v>
      </c>
      <c r="R849" t="str">
        <f t="shared" si="27"/>
        <v>fiction</v>
      </c>
      <c r="S849" s="11">
        <f>(((J849/60)/60)/24)+DATE(1970,1,1)</f>
        <v>41456.981215277774</v>
      </c>
      <c r="T849" s="11">
        <f>(((I849/60)/60)/24)+DATE(1970,1,1)</f>
        <v>41486.981215277774</v>
      </c>
    </row>
    <row r="850" spans="1:20" ht="43.2" hidden="1" x14ac:dyDescent="0.3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20">
        <f>E850/D850</f>
        <v>7.0000000000000001E-3</v>
      </c>
      <c r="P850" s="6">
        <f>L850/COUNT(L850:L4963)</f>
        <v>6.1236987140232701E-4</v>
      </c>
      <c r="Q850" t="str">
        <f t="shared" si="26"/>
        <v>games</v>
      </c>
      <c r="R850" t="str">
        <f t="shared" si="27"/>
        <v>video games</v>
      </c>
      <c r="S850" s="11">
        <f>(((J850/60)/60)/24)+DATE(1970,1,1)</f>
        <v>41163.011828703704</v>
      </c>
      <c r="T850" s="11">
        <f>(((I850/60)/60)/24)+DATE(1970,1,1)</f>
        <v>41183.011828703704</v>
      </c>
    </row>
    <row r="851" spans="1:20" ht="43.2" hidden="1" x14ac:dyDescent="0.3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20">
        <f>E851/D851</f>
        <v>7.0000000000000001E-3</v>
      </c>
      <c r="P851" s="6">
        <f>L851/COUNT(L851:L4964)</f>
        <v>6.1255742725880549E-4</v>
      </c>
      <c r="Q851" t="str">
        <f t="shared" si="26"/>
        <v>food</v>
      </c>
      <c r="R851" t="str">
        <f t="shared" si="27"/>
        <v>food trucks</v>
      </c>
      <c r="S851" s="11">
        <f>(((J851/60)/60)/24)+DATE(1970,1,1)</f>
        <v>42382.130833333329</v>
      </c>
      <c r="T851" s="11">
        <f>(((I851/60)/60)/24)+DATE(1970,1,1)</f>
        <v>42412.130833333329</v>
      </c>
    </row>
    <row r="852" spans="1:20" ht="43.2" hidden="1" x14ac:dyDescent="0.3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20">
        <f>E852/D852</f>
        <v>7.0007000700070005E-3</v>
      </c>
      <c r="P852" s="6">
        <f>L852/COUNT(L852:L4965)</f>
        <v>1.2254901960784314E-3</v>
      </c>
      <c r="Q852" t="str">
        <f t="shared" si="26"/>
        <v>food</v>
      </c>
      <c r="R852" t="str">
        <f t="shared" si="27"/>
        <v>food trucks</v>
      </c>
      <c r="S852" s="11">
        <f>(((J852/60)/60)/24)+DATE(1970,1,1)</f>
        <v>41870.87467592593</v>
      </c>
      <c r="T852" s="11">
        <f>(((I852/60)/60)/24)+DATE(1970,1,1)</f>
        <v>41900.87467592593</v>
      </c>
    </row>
    <row r="853" spans="1:20" ht="43.2" hidden="1" x14ac:dyDescent="0.3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20">
        <f>E853/D853</f>
        <v>7.1428571428571426E-3</v>
      </c>
      <c r="P853" s="6">
        <f>L853/COUNT(L853:L4966)</f>
        <v>6.1293288384921848E-4</v>
      </c>
      <c r="Q853" t="str">
        <f t="shared" si="26"/>
        <v>publishing</v>
      </c>
      <c r="R853" t="str">
        <f t="shared" si="27"/>
        <v>fiction</v>
      </c>
      <c r="S853" s="11">
        <f>(((J853/60)/60)/24)+DATE(1970,1,1)</f>
        <v>42548.192997685182</v>
      </c>
      <c r="T853" s="11">
        <f>(((I853/60)/60)/24)+DATE(1970,1,1)</f>
        <v>42573.192997685182</v>
      </c>
    </row>
    <row r="854" spans="1:20" ht="43.2" hidden="1" x14ac:dyDescent="0.3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20">
        <f>E854/D854</f>
        <v>7.1428571428571426E-3</v>
      </c>
      <c r="P854" s="6">
        <f>L854/COUNT(L854:L4967)</f>
        <v>3.0656039239730225E-4</v>
      </c>
      <c r="Q854" t="str">
        <f t="shared" si="26"/>
        <v>food</v>
      </c>
      <c r="R854" t="str">
        <f t="shared" si="27"/>
        <v>food trucks</v>
      </c>
      <c r="S854" s="11">
        <f>(((J854/60)/60)/24)+DATE(1970,1,1)</f>
        <v>42058.334027777775</v>
      </c>
      <c r="T854" s="11">
        <f>(((I854/60)/60)/24)+DATE(1970,1,1)</f>
        <v>42088.292361111111</v>
      </c>
    </row>
    <row r="855" spans="1:20" ht="43.2" hidden="1" x14ac:dyDescent="0.3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20">
        <f>E855/D855</f>
        <v>7.1556350626118068E-3</v>
      </c>
      <c r="P855" s="6">
        <f>L855/COUNT(L855:L4968)</f>
        <v>1.2266176019625882E-3</v>
      </c>
      <c r="Q855" t="str">
        <f t="shared" si="26"/>
        <v>technology</v>
      </c>
      <c r="R855" t="str">
        <f t="shared" si="27"/>
        <v>web</v>
      </c>
      <c r="S855" s="11">
        <f>(((J855/60)/60)/24)+DATE(1970,1,1)</f>
        <v>42632.443368055552</v>
      </c>
      <c r="T855" s="11">
        <f>(((I855/60)/60)/24)+DATE(1970,1,1)</f>
        <v>42662.443368055552</v>
      </c>
    </row>
    <row r="856" spans="1:20" ht="43.2" hidden="1" x14ac:dyDescent="0.3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20">
        <f>E856/D856</f>
        <v>7.1785714285714283E-3</v>
      </c>
      <c r="P856" s="6">
        <f>L856/COUNT(L856:L4969)</f>
        <v>2.7607361963190185E-3</v>
      </c>
      <c r="Q856" t="str">
        <f t="shared" si="26"/>
        <v>food</v>
      </c>
      <c r="R856" t="str">
        <f t="shared" si="27"/>
        <v>food trucks</v>
      </c>
      <c r="S856" s="11">
        <f>(((J856/60)/60)/24)+DATE(1970,1,1)</f>
        <v>42374.822870370372</v>
      </c>
      <c r="T856" s="11">
        <f>(((I856/60)/60)/24)+DATE(1970,1,1)</f>
        <v>42434.822870370372</v>
      </c>
    </row>
    <row r="857" spans="1:20" ht="43.2" hidden="1" x14ac:dyDescent="0.3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20">
        <f>E857/D857</f>
        <v>7.1799999999999998E-3</v>
      </c>
      <c r="P857" s="6">
        <f>L857/COUNT(L857:L4970)</f>
        <v>3.0684258975145749E-3</v>
      </c>
      <c r="Q857" t="str">
        <f t="shared" si="26"/>
        <v>film &amp; video</v>
      </c>
      <c r="R857" t="str">
        <f t="shared" si="27"/>
        <v>science fiction</v>
      </c>
      <c r="S857" s="11">
        <f>(((J857/60)/60)/24)+DATE(1970,1,1)</f>
        <v>41933.586157407408</v>
      </c>
      <c r="T857" s="11">
        <f>(((I857/60)/60)/24)+DATE(1970,1,1)</f>
        <v>41975.627824074079</v>
      </c>
    </row>
    <row r="858" spans="1:20" ht="43.2" hidden="1" x14ac:dyDescent="0.3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20">
        <f>E858/D858</f>
        <v>7.1999999999999998E-3</v>
      </c>
      <c r="P858" s="6">
        <f>L858/COUNT(L858:L4971)</f>
        <v>9.2081031307550648E-4</v>
      </c>
      <c r="Q858" t="str">
        <f t="shared" si="26"/>
        <v>film &amp; video</v>
      </c>
      <c r="R858" t="str">
        <f t="shared" si="27"/>
        <v>drama</v>
      </c>
      <c r="S858" s="11">
        <f>(((J858/60)/60)/24)+DATE(1970,1,1)</f>
        <v>42195.643865740742</v>
      </c>
      <c r="T858" s="11">
        <f>(((I858/60)/60)/24)+DATE(1970,1,1)</f>
        <v>42236.837499999994</v>
      </c>
    </row>
    <row r="859" spans="1:20" ht="28.8" hidden="1" x14ac:dyDescent="0.3">
      <c r="A859">
        <v>2761</v>
      </c>
      <c r="B859" s="3" t="s">
        <v>2761</v>
      </c>
      <c r="C859" s="3" t="s">
        <v>6871</v>
      </c>
      <c r="D859">
        <v>5000</v>
      </c>
      <c r="E859">
        <v>36</v>
      </c>
      <c r="F859" t="s">
        <v>8221</v>
      </c>
      <c r="G859" t="s">
        <v>8224</v>
      </c>
      <c r="H859" t="s">
        <v>8246</v>
      </c>
      <c r="I859">
        <v>1357176693</v>
      </c>
      <c r="J859">
        <v>1354584693</v>
      </c>
      <c r="K859" t="b">
        <v>0</v>
      </c>
      <c r="L859">
        <v>4</v>
      </c>
      <c r="M859" t="b">
        <v>0</v>
      </c>
      <c r="N859" t="s">
        <v>8304</v>
      </c>
      <c r="O859" s="20">
        <f>E859/D859</f>
        <v>7.1999999999999998E-3</v>
      </c>
      <c r="P859" s="6">
        <f>L859/COUNT(L859:L4972)</f>
        <v>1.2281240405280934E-3</v>
      </c>
      <c r="Q859" t="str">
        <f t="shared" si="26"/>
        <v>publishing</v>
      </c>
      <c r="R859" t="str">
        <f t="shared" si="27"/>
        <v>children's books</v>
      </c>
      <c r="S859" s="11">
        <f>(((J859/60)/60)/24)+DATE(1970,1,1)</f>
        <v>41247.063576388886</v>
      </c>
      <c r="T859" s="11">
        <f>(((I859/60)/60)/24)+DATE(1970,1,1)</f>
        <v>41277.063576388886</v>
      </c>
    </row>
    <row r="860" spans="1:20" ht="43.2" x14ac:dyDescent="0.3">
      <c r="A860">
        <v>2326</v>
      </c>
      <c r="B860" s="3" t="s">
        <v>2327</v>
      </c>
      <c r="C860" s="3" t="s">
        <v>6436</v>
      </c>
      <c r="D860">
        <v>15000</v>
      </c>
      <c r="E860">
        <v>108</v>
      </c>
      <c r="F860" t="s">
        <v>8222</v>
      </c>
      <c r="G860" t="s">
        <v>8224</v>
      </c>
      <c r="H860" t="s">
        <v>8246</v>
      </c>
      <c r="I860">
        <v>1493571600</v>
      </c>
      <c r="J860">
        <v>1489106948</v>
      </c>
      <c r="K860" t="b">
        <v>0</v>
      </c>
      <c r="L860">
        <v>1</v>
      </c>
      <c r="M860" t="b">
        <v>0</v>
      </c>
      <c r="N860" t="s">
        <v>8298</v>
      </c>
      <c r="O860" s="20">
        <f>E860/D860</f>
        <v>7.1999999999999998E-3</v>
      </c>
      <c r="P860" s="6">
        <f>L860/COUNT(L860:L4973)</f>
        <v>3.0712530712530712E-4</v>
      </c>
      <c r="Q860" t="str">
        <f t="shared" si="26"/>
        <v>food</v>
      </c>
      <c r="R860" t="str">
        <f t="shared" si="27"/>
        <v>small batch</v>
      </c>
      <c r="S860" s="11">
        <f>(((J860/60)/60)/24)+DATE(1970,1,1)</f>
        <v>42804.034120370372</v>
      </c>
      <c r="T860" s="11">
        <f>(((I860/60)/60)/24)+DATE(1970,1,1)</f>
        <v>42855.708333333328</v>
      </c>
    </row>
    <row r="861" spans="1:20" ht="57.6" hidden="1" x14ac:dyDescent="0.3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20">
        <f>E861/D861</f>
        <v>7.2222222222222219E-3</v>
      </c>
      <c r="P861" s="6">
        <f>L861/COUNT(L861:L4974)</f>
        <v>6.1443932411674347E-4</v>
      </c>
      <c r="Q861" t="str">
        <f t="shared" si="26"/>
        <v>games</v>
      </c>
      <c r="R861" t="str">
        <f t="shared" si="27"/>
        <v>video games</v>
      </c>
      <c r="S861" s="11">
        <f>(((J861/60)/60)/24)+DATE(1970,1,1)</f>
        <v>40710.731180555551</v>
      </c>
      <c r="T861" s="11">
        <f>(((I861/60)/60)/24)+DATE(1970,1,1)</f>
        <v>40740.731180555551</v>
      </c>
    </row>
    <row r="862" spans="1:20" ht="28.8" hidden="1" x14ac:dyDescent="0.3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20">
        <f>E862/D862</f>
        <v>7.3333333333333332E-3</v>
      </c>
      <c r="P862" s="6">
        <f>L862/COUNT(L862:L4975)</f>
        <v>3.0731407498463427E-4</v>
      </c>
      <c r="Q862" t="str">
        <f t="shared" si="26"/>
        <v>music</v>
      </c>
      <c r="R862" t="str">
        <f t="shared" si="27"/>
        <v>faith</v>
      </c>
      <c r="S862" s="11">
        <f>(((J862/60)/60)/24)+DATE(1970,1,1)</f>
        <v>42286.861493055556</v>
      </c>
      <c r="T862" s="11">
        <f>(((I862/60)/60)/24)+DATE(1970,1,1)</f>
        <v>42316.90315972222</v>
      </c>
    </row>
    <row r="863" spans="1:20" ht="43.2" hidden="1" x14ac:dyDescent="0.3">
      <c r="A863">
        <v>2562</v>
      </c>
      <c r="B863" s="3" t="s">
        <v>2562</v>
      </c>
      <c r="C863" s="3" t="s">
        <v>6672</v>
      </c>
      <c r="D863">
        <v>10000</v>
      </c>
      <c r="E863">
        <v>75</v>
      </c>
      <c r="F863" t="s">
        <v>8220</v>
      </c>
      <c r="G863" t="s">
        <v>8236</v>
      </c>
      <c r="H863" t="s">
        <v>8249</v>
      </c>
      <c r="I863">
        <v>1476189339</v>
      </c>
      <c r="J863">
        <v>1471005339</v>
      </c>
      <c r="K863" t="b">
        <v>0</v>
      </c>
      <c r="L863">
        <v>3</v>
      </c>
      <c r="M863" t="b">
        <v>0</v>
      </c>
      <c r="N863" t="s">
        <v>8284</v>
      </c>
      <c r="O863" s="20">
        <f>E863/D863</f>
        <v>7.4999999999999997E-3</v>
      </c>
      <c r="P863" s="6">
        <f>L863/COUNT(L863:L4976)</f>
        <v>9.2222563787273287E-4</v>
      </c>
      <c r="Q863" t="str">
        <f t="shared" si="26"/>
        <v>food</v>
      </c>
      <c r="R863" t="str">
        <f t="shared" si="27"/>
        <v>food trucks</v>
      </c>
      <c r="S863" s="11">
        <f>(((J863/60)/60)/24)+DATE(1970,1,1)</f>
        <v>42594.524756944447</v>
      </c>
      <c r="T863" s="11">
        <f>(((I863/60)/60)/24)+DATE(1970,1,1)</f>
        <v>42654.524756944447</v>
      </c>
    </row>
    <row r="864" spans="1:20" ht="43.2" hidden="1" x14ac:dyDescent="0.3">
      <c r="A864">
        <v>718</v>
      </c>
      <c r="B864" s="3" t="s">
        <v>719</v>
      </c>
      <c r="C864" s="3" t="s">
        <v>4828</v>
      </c>
      <c r="D864">
        <v>12000</v>
      </c>
      <c r="E864">
        <v>90</v>
      </c>
      <c r="F864" t="s">
        <v>8221</v>
      </c>
      <c r="G864" t="s">
        <v>8224</v>
      </c>
      <c r="H864" t="s">
        <v>8246</v>
      </c>
      <c r="I864">
        <v>1487397540</v>
      </c>
      <c r="J864">
        <v>1484684247</v>
      </c>
      <c r="K864" t="b">
        <v>0</v>
      </c>
      <c r="L864">
        <v>4</v>
      </c>
      <c r="M864" t="b">
        <v>0</v>
      </c>
      <c r="N864" t="s">
        <v>8273</v>
      </c>
      <c r="O864" s="20">
        <f>E864/D864</f>
        <v>7.4999999999999997E-3</v>
      </c>
      <c r="P864" s="6">
        <f>L864/COUNT(L864:L4977)</f>
        <v>1.2300123001230013E-3</v>
      </c>
      <c r="Q864" t="str">
        <f t="shared" si="26"/>
        <v>technology</v>
      </c>
      <c r="R864" t="str">
        <f t="shared" si="27"/>
        <v>wearables</v>
      </c>
      <c r="S864" s="11">
        <f>(((J864/60)/60)/24)+DATE(1970,1,1)</f>
        <v>42752.845451388886</v>
      </c>
      <c r="T864" s="11">
        <f>(((I864/60)/60)/24)+DATE(1970,1,1)</f>
        <v>42784.249305555553</v>
      </c>
    </row>
    <row r="865" spans="1:20" ht="43.2" hidden="1" x14ac:dyDescent="0.3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8275</v>
      </c>
      <c r="O865" s="20">
        <f>E865/D865</f>
        <v>7.4999999999999997E-3</v>
      </c>
      <c r="P865" s="6">
        <f>L865/COUNT(L865:L4978)</f>
        <v>6.1519532451553372E-4</v>
      </c>
      <c r="Q865" t="str">
        <f t="shared" si="26"/>
        <v>publishing</v>
      </c>
      <c r="R865" t="str">
        <f t="shared" si="27"/>
        <v>fiction</v>
      </c>
      <c r="S865" s="11">
        <f>(((J865/60)/60)/24)+DATE(1970,1,1)</f>
        <v>40682.884791666671</v>
      </c>
      <c r="T865" s="11">
        <f>(((I865/60)/60)/24)+DATE(1970,1,1)</f>
        <v>40712.884791666671</v>
      </c>
    </row>
    <row r="866" spans="1:20" ht="43.2" hidden="1" x14ac:dyDescent="0.3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20">
        <f>E866/D866</f>
        <v>7.5199999999999998E-3</v>
      </c>
      <c r="P866" s="6">
        <f>L866/COUNT(L866:L4979)</f>
        <v>2.4615384615384616E-3</v>
      </c>
      <c r="Q866" t="str">
        <f t="shared" si="26"/>
        <v>food</v>
      </c>
      <c r="R866" t="str">
        <f t="shared" si="27"/>
        <v>food trucks</v>
      </c>
      <c r="S866" s="11">
        <f>(((J866/60)/60)/24)+DATE(1970,1,1)</f>
        <v>41835.763981481483</v>
      </c>
      <c r="T866" s="11">
        <f>(((I866/60)/60)/24)+DATE(1970,1,1)</f>
        <v>41865.763981481483</v>
      </c>
    </row>
    <row r="867" spans="1:20" ht="43.2" hidden="1" x14ac:dyDescent="0.3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20">
        <f>E867/D867</f>
        <v>7.6E-3</v>
      </c>
      <c r="P867" s="6">
        <f>L867/COUNT(L867:L4980)</f>
        <v>1.5389350569405972E-3</v>
      </c>
      <c r="Q867" t="str">
        <f t="shared" si="26"/>
        <v>film &amp; video</v>
      </c>
      <c r="R867" t="str">
        <f t="shared" si="27"/>
        <v>animation</v>
      </c>
      <c r="S867" s="11">
        <f>(((J867/60)/60)/24)+DATE(1970,1,1)</f>
        <v>41129.942870370374</v>
      </c>
      <c r="T867" s="11">
        <f>(((I867/60)/60)/24)+DATE(1970,1,1)</f>
        <v>41159.942870370374</v>
      </c>
    </row>
    <row r="868" spans="1:20" ht="28.8" hidden="1" x14ac:dyDescent="0.3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20">
        <f>E868/D868</f>
        <v>7.6129032258064515E-3</v>
      </c>
      <c r="P868" s="6">
        <f>L868/COUNT(L868:L4981)</f>
        <v>2.1551724137931034E-3</v>
      </c>
      <c r="Q868" t="str">
        <f t="shared" si="26"/>
        <v>photography</v>
      </c>
      <c r="R868" t="str">
        <f t="shared" si="27"/>
        <v>people</v>
      </c>
      <c r="S868" s="11">
        <f>(((J868/60)/60)/24)+DATE(1970,1,1)</f>
        <v>41926.482731481483</v>
      </c>
      <c r="T868" s="11">
        <f>(((I868/60)/60)/24)+DATE(1970,1,1)</f>
        <v>41956.524398148147</v>
      </c>
    </row>
    <row r="869" spans="1:20" ht="43.2" hidden="1" x14ac:dyDescent="0.3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20">
        <f>E869/D869</f>
        <v>7.6499999999999997E-3</v>
      </c>
      <c r="P869" s="6">
        <f>L869/COUNT(L869:L4982)</f>
        <v>4.0036957191253468E-3</v>
      </c>
      <c r="Q869" t="str">
        <f t="shared" si="26"/>
        <v>film &amp; video</v>
      </c>
      <c r="R869" t="str">
        <f t="shared" si="27"/>
        <v>animation</v>
      </c>
      <c r="S869" s="11">
        <f>(((J869/60)/60)/24)+DATE(1970,1,1)</f>
        <v>41400.92627314815</v>
      </c>
      <c r="T869" s="11">
        <f>(((I869/60)/60)/24)+DATE(1970,1,1)</f>
        <v>41430.92627314815</v>
      </c>
    </row>
    <row r="870" spans="1:20" ht="43.2" hidden="1" x14ac:dyDescent="0.3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20">
        <f>E870/D870</f>
        <v>7.6923076923076927E-3</v>
      </c>
      <c r="P870" s="6">
        <f>L870/COUNT(L870:L4983)</f>
        <v>3.0807147258163895E-4</v>
      </c>
      <c r="Q870" t="str">
        <f t="shared" si="26"/>
        <v>publishing</v>
      </c>
      <c r="R870" t="str">
        <f t="shared" si="27"/>
        <v>children's books</v>
      </c>
      <c r="S870" s="11">
        <f>(((J870/60)/60)/24)+DATE(1970,1,1)</f>
        <v>40927.036979166667</v>
      </c>
      <c r="T870" s="11">
        <f>(((I870/60)/60)/24)+DATE(1970,1,1)</f>
        <v>40986.995312500003</v>
      </c>
    </row>
    <row r="871" spans="1:20" ht="43.2" hidden="1" x14ac:dyDescent="0.3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20">
        <f>E871/D871</f>
        <v>7.7000000000000002E-3</v>
      </c>
      <c r="P871" s="6">
        <f>L871/COUNT(L871:L4984)</f>
        <v>6.1633281972265025E-4</v>
      </c>
      <c r="Q871" t="str">
        <f t="shared" si="26"/>
        <v>publishing</v>
      </c>
      <c r="R871" t="str">
        <f t="shared" si="27"/>
        <v>translations</v>
      </c>
      <c r="S871" s="11">
        <f>(((J871/60)/60)/24)+DATE(1970,1,1)</f>
        <v>42391.35019675926</v>
      </c>
      <c r="T871" s="11">
        <f>(((I871/60)/60)/24)+DATE(1970,1,1)</f>
        <v>42421.35019675926</v>
      </c>
    </row>
    <row r="872" spans="1:20" ht="43.2" hidden="1" x14ac:dyDescent="0.3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20">
        <f>E872/D872</f>
        <v>7.7999999999999996E-3</v>
      </c>
      <c r="P872" s="6">
        <f>L872/COUNT(L872:L4985)</f>
        <v>1.2330456226880395E-3</v>
      </c>
      <c r="Q872" t="str">
        <f t="shared" si="26"/>
        <v>theater</v>
      </c>
      <c r="R872" t="str">
        <f t="shared" si="27"/>
        <v>plays</v>
      </c>
      <c r="S872" s="11">
        <f>(((J872/60)/60)/24)+DATE(1970,1,1)</f>
        <v>42196.166874999995</v>
      </c>
      <c r="T872" s="11">
        <f>(((I872/60)/60)/24)+DATE(1970,1,1)</f>
        <v>42256.166874999995</v>
      </c>
    </row>
    <row r="873" spans="1:20" ht="43.2" hidden="1" x14ac:dyDescent="0.3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20">
        <f>E873/D873</f>
        <v>7.92E-3</v>
      </c>
      <c r="P873" s="6">
        <f>L873/COUNT(L873:L4986)</f>
        <v>2.1584952204748691E-3</v>
      </c>
      <c r="Q873" t="str">
        <f t="shared" si="26"/>
        <v>film &amp; video</v>
      </c>
      <c r="R873" t="str">
        <f t="shared" si="27"/>
        <v>animation</v>
      </c>
      <c r="S873" s="11">
        <f>(((J873/60)/60)/24)+DATE(1970,1,1)</f>
        <v>41654.946759259255</v>
      </c>
      <c r="T873" s="11">
        <f>(((I873/60)/60)/24)+DATE(1970,1,1)</f>
        <v>41684.946759259255</v>
      </c>
    </row>
    <row r="874" spans="1:20" ht="43.2" hidden="1" x14ac:dyDescent="0.3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20">
        <f>E874/D874</f>
        <v>7.9600000000000001E-3</v>
      </c>
      <c r="P874" s="6">
        <f>L874/COUNT(L874:L4987)</f>
        <v>3.0845157310302283E-4</v>
      </c>
      <c r="Q874" t="str">
        <f t="shared" si="26"/>
        <v>technology</v>
      </c>
      <c r="R874" t="str">
        <f t="shared" si="27"/>
        <v>wearables</v>
      </c>
      <c r="S874" s="11">
        <f>(((J874/60)/60)/24)+DATE(1970,1,1)</f>
        <v>42496.529305555552</v>
      </c>
      <c r="T874" s="11">
        <f>(((I874/60)/60)/24)+DATE(1970,1,1)</f>
        <v>42526.529305555552</v>
      </c>
    </row>
    <row r="875" spans="1:20" ht="43.2" hidden="1" x14ac:dyDescent="0.3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20">
        <f>E875/D875</f>
        <v>7.9909090909090902E-3</v>
      </c>
      <c r="P875" s="6">
        <f>L875/COUNT(L875:L4988)</f>
        <v>8.9478556001234191E-3</v>
      </c>
      <c r="Q875" t="str">
        <f t="shared" si="26"/>
        <v>technology</v>
      </c>
      <c r="R875" t="str">
        <f t="shared" si="27"/>
        <v>wearables</v>
      </c>
      <c r="S875" s="11">
        <f>(((J875/60)/60)/24)+DATE(1970,1,1)</f>
        <v>42208.628692129627</v>
      </c>
      <c r="T875" s="11">
        <f>(((I875/60)/60)/24)+DATE(1970,1,1)</f>
        <v>42248.628692129627</v>
      </c>
    </row>
    <row r="876" spans="1:20" ht="43.2" hidden="1" x14ac:dyDescent="0.3">
      <c r="A876">
        <v>1232</v>
      </c>
      <c r="B876" s="3" t="s">
        <v>1233</v>
      </c>
      <c r="C876" s="3" t="s">
        <v>5342</v>
      </c>
      <c r="D876">
        <v>5000</v>
      </c>
      <c r="E876">
        <v>40</v>
      </c>
      <c r="F876" t="s">
        <v>8220</v>
      </c>
      <c r="G876" t="s">
        <v>8224</v>
      </c>
      <c r="H876" t="s">
        <v>8246</v>
      </c>
      <c r="I876">
        <v>1381090870</v>
      </c>
      <c r="J876">
        <v>1377030070</v>
      </c>
      <c r="K876" t="b">
        <v>0</v>
      </c>
      <c r="L876">
        <v>1</v>
      </c>
      <c r="M876" t="b">
        <v>0</v>
      </c>
      <c r="N876" t="s">
        <v>8286</v>
      </c>
      <c r="O876" s="20">
        <f>E876/D876</f>
        <v>8.0000000000000002E-3</v>
      </c>
      <c r="P876" s="6">
        <f>L876/COUNT(L876:L4989)</f>
        <v>3.0864197530864197E-4</v>
      </c>
      <c r="Q876" t="str">
        <f t="shared" si="26"/>
        <v>music</v>
      </c>
      <c r="R876" t="str">
        <f t="shared" si="27"/>
        <v>world music</v>
      </c>
      <c r="S876" s="11">
        <f>(((J876/60)/60)/24)+DATE(1970,1,1)</f>
        <v>41506.848032407412</v>
      </c>
      <c r="T876" s="11">
        <f>(((I876/60)/60)/24)+DATE(1970,1,1)</f>
        <v>41553.848032407412</v>
      </c>
    </row>
    <row r="877" spans="1:20" ht="43.2" hidden="1" x14ac:dyDescent="0.3">
      <c r="A877">
        <v>2384</v>
      </c>
      <c r="B877" s="3" t="s">
        <v>2385</v>
      </c>
      <c r="C877" s="3" t="s">
        <v>6494</v>
      </c>
      <c r="D877">
        <v>1000</v>
      </c>
      <c r="E877">
        <v>8</v>
      </c>
      <c r="F877" t="s">
        <v>8220</v>
      </c>
      <c r="G877" t="s">
        <v>8224</v>
      </c>
      <c r="H877" t="s">
        <v>8246</v>
      </c>
      <c r="I877">
        <v>1415932643</v>
      </c>
      <c r="J877">
        <v>1413337043</v>
      </c>
      <c r="K877" t="b">
        <v>0</v>
      </c>
      <c r="L877">
        <v>8</v>
      </c>
      <c r="M877" t="b">
        <v>0</v>
      </c>
      <c r="N877" t="s">
        <v>8272</v>
      </c>
      <c r="O877" s="20">
        <f>E877/D877</f>
        <v>8.0000000000000002E-3</v>
      </c>
      <c r="P877" s="6">
        <f>L877/COUNT(L877:L4990)</f>
        <v>2.469898116702686E-3</v>
      </c>
      <c r="Q877" t="str">
        <f t="shared" si="26"/>
        <v>technology</v>
      </c>
      <c r="R877" t="str">
        <f t="shared" si="27"/>
        <v>web</v>
      </c>
      <c r="S877" s="11">
        <f>(((J877/60)/60)/24)+DATE(1970,1,1)</f>
        <v>41927.067627314813</v>
      </c>
      <c r="T877" s="11">
        <f>(((I877/60)/60)/24)+DATE(1970,1,1)</f>
        <v>41957.109293981484</v>
      </c>
    </row>
    <row r="878" spans="1:20" ht="43.2" hidden="1" x14ac:dyDescent="0.3">
      <c r="A878">
        <v>508</v>
      </c>
      <c r="B878" s="3" t="s">
        <v>509</v>
      </c>
      <c r="C878" s="3" t="s">
        <v>4618</v>
      </c>
      <c r="D878">
        <v>50000</v>
      </c>
      <c r="E878">
        <v>400</v>
      </c>
      <c r="F878" t="s">
        <v>8221</v>
      </c>
      <c r="G878" t="s">
        <v>8224</v>
      </c>
      <c r="H878" t="s">
        <v>8246</v>
      </c>
      <c r="I878">
        <v>1337955240</v>
      </c>
      <c r="J878">
        <v>1332808501</v>
      </c>
      <c r="K878" t="b">
        <v>0</v>
      </c>
      <c r="L878">
        <v>3</v>
      </c>
      <c r="M878" t="b">
        <v>0</v>
      </c>
      <c r="N878" t="s">
        <v>8270</v>
      </c>
      <c r="O878" s="20">
        <f>E878/D878</f>
        <v>8.0000000000000002E-3</v>
      </c>
      <c r="P878" s="6">
        <f>L878/COUNT(L878:L4991)</f>
        <v>9.2649783817171094E-4</v>
      </c>
      <c r="Q878" t="str">
        <f t="shared" si="26"/>
        <v>film &amp; video</v>
      </c>
      <c r="R878" t="str">
        <f t="shared" si="27"/>
        <v>animation</v>
      </c>
      <c r="S878" s="11">
        <f>(((J878/60)/60)/24)+DATE(1970,1,1)</f>
        <v>40995.024317129632</v>
      </c>
      <c r="T878" s="11">
        <f>(((I878/60)/60)/24)+DATE(1970,1,1)</f>
        <v>41054.593055555553</v>
      </c>
    </row>
    <row r="879" spans="1:20" ht="43.2" hidden="1" x14ac:dyDescent="0.3">
      <c r="A879">
        <v>569</v>
      </c>
      <c r="B879" s="3" t="s">
        <v>570</v>
      </c>
      <c r="C879" s="3" t="s">
        <v>4679</v>
      </c>
      <c r="D879">
        <v>2500</v>
      </c>
      <c r="E879">
        <v>20</v>
      </c>
      <c r="F879" t="s">
        <v>8221</v>
      </c>
      <c r="G879" t="s">
        <v>8229</v>
      </c>
      <c r="H879" t="s">
        <v>8251</v>
      </c>
      <c r="I879">
        <v>1451679612</v>
      </c>
      <c r="J879">
        <v>1449087612</v>
      </c>
      <c r="K879" t="b">
        <v>0</v>
      </c>
      <c r="L879">
        <v>1</v>
      </c>
      <c r="M879" t="b">
        <v>0</v>
      </c>
      <c r="N879" t="s">
        <v>8272</v>
      </c>
      <c r="O879" s="20">
        <f>E879/D879</f>
        <v>8.0000000000000002E-3</v>
      </c>
      <c r="P879" s="6">
        <f>L879/COUNT(L879:L4992)</f>
        <v>3.0892801977139327E-4</v>
      </c>
      <c r="Q879" t="str">
        <f t="shared" si="26"/>
        <v>technology</v>
      </c>
      <c r="R879" t="str">
        <f t="shared" si="27"/>
        <v>web</v>
      </c>
      <c r="S879" s="11">
        <f>(((J879/60)/60)/24)+DATE(1970,1,1)</f>
        <v>42340.847361111111</v>
      </c>
      <c r="T879" s="11">
        <f>(((I879/60)/60)/24)+DATE(1970,1,1)</f>
        <v>42370.847361111111</v>
      </c>
    </row>
    <row r="880" spans="1:20" ht="43.2" hidden="1" x14ac:dyDescent="0.3">
      <c r="A880">
        <v>881</v>
      </c>
      <c r="B880" s="3" t="s">
        <v>882</v>
      </c>
      <c r="C880" s="3" t="s">
        <v>4991</v>
      </c>
      <c r="D880">
        <v>3750</v>
      </c>
      <c r="E880">
        <v>30</v>
      </c>
      <c r="F880" t="s">
        <v>8221</v>
      </c>
      <c r="G880" t="s">
        <v>8224</v>
      </c>
      <c r="H880" t="s">
        <v>8246</v>
      </c>
      <c r="I880">
        <v>1326520886</v>
      </c>
      <c r="J880">
        <v>1322632886</v>
      </c>
      <c r="K880" t="b">
        <v>0</v>
      </c>
      <c r="L880">
        <v>1</v>
      </c>
      <c r="M880" t="b">
        <v>0</v>
      </c>
      <c r="N880" t="s">
        <v>8279</v>
      </c>
      <c r="O880" s="20">
        <f>E880/D880</f>
        <v>8.0000000000000002E-3</v>
      </c>
      <c r="P880" s="6">
        <f>L880/COUNT(L880:L4993)</f>
        <v>3.0902348578491963E-4</v>
      </c>
      <c r="Q880" t="str">
        <f t="shared" si="26"/>
        <v>music</v>
      </c>
      <c r="R880" t="str">
        <f t="shared" si="27"/>
        <v>indie rock</v>
      </c>
      <c r="S880" s="11">
        <f>(((J880/60)/60)/24)+DATE(1970,1,1)</f>
        <v>40877.25099537037</v>
      </c>
      <c r="T880" s="11">
        <f>(((I880/60)/60)/24)+DATE(1970,1,1)</f>
        <v>40922.25099537037</v>
      </c>
    </row>
    <row r="881" spans="1:20" ht="28.8" hidden="1" x14ac:dyDescent="0.3">
      <c r="A881">
        <v>2154</v>
      </c>
      <c r="B881" s="3" t="s">
        <v>2155</v>
      </c>
      <c r="C881" s="3" t="s">
        <v>6264</v>
      </c>
      <c r="D881">
        <v>250</v>
      </c>
      <c r="E881">
        <v>2</v>
      </c>
      <c r="F881" t="s">
        <v>8221</v>
      </c>
      <c r="G881" t="s">
        <v>8224</v>
      </c>
      <c r="H881" t="s">
        <v>8246</v>
      </c>
      <c r="I881">
        <v>1390921827</v>
      </c>
      <c r="J881">
        <v>1389193827</v>
      </c>
      <c r="K881" t="b">
        <v>0</v>
      </c>
      <c r="L881">
        <v>2</v>
      </c>
      <c r="M881" t="b">
        <v>0</v>
      </c>
      <c r="N881" t="s">
        <v>8282</v>
      </c>
      <c r="O881" s="20">
        <f>E881/D881</f>
        <v>8.0000000000000002E-3</v>
      </c>
      <c r="P881" s="6">
        <f>L881/COUNT(L881:L4994)</f>
        <v>6.1823802163833079E-4</v>
      </c>
      <c r="Q881" t="str">
        <f t="shared" si="26"/>
        <v>games</v>
      </c>
      <c r="R881" t="str">
        <f t="shared" si="27"/>
        <v>video games</v>
      </c>
      <c r="S881" s="11">
        <f>(((J881/60)/60)/24)+DATE(1970,1,1)</f>
        <v>41647.632256944446</v>
      </c>
      <c r="T881" s="11">
        <f>(((I881/60)/60)/24)+DATE(1970,1,1)</f>
        <v>41667.632256944446</v>
      </c>
    </row>
    <row r="882" spans="1:20" ht="43.2" hidden="1" x14ac:dyDescent="0.3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20">
        <f>E882/D882</f>
        <v>8.0000000000000002E-3</v>
      </c>
      <c r="P882" s="6">
        <f>L882/COUNT(L882:L4995)</f>
        <v>9.2764378478664194E-4</v>
      </c>
      <c r="Q882" t="str">
        <f t="shared" si="26"/>
        <v>food</v>
      </c>
      <c r="R882" t="str">
        <f t="shared" si="27"/>
        <v>food trucks</v>
      </c>
      <c r="S882" s="11">
        <f>(((J882/60)/60)/24)+DATE(1970,1,1)</f>
        <v>41834.138495370367</v>
      </c>
      <c r="T882" s="11">
        <f>(((I882/60)/60)/24)+DATE(1970,1,1)</f>
        <v>41864.138495370367</v>
      </c>
    </row>
    <row r="883" spans="1:20" ht="43.2" hidden="1" x14ac:dyDescent="0.3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20">
        <f>E883/D883</f>
        <v>8.0000000000000002E-3</v>
      </c>
      <c r="P883" s="6">
        <f>L883/COUNT(L883:L4996)</f>
        <v>6.1862047633776682E-4</v>
      </c>
      <c r="Q883" t="str">
        <f t="shared" si="26"/>
        <v>theater</v>
      </c>
      <c r="R883" t="str">
        <f t="shared" si="27"/>
        <v>plays</v>
      </c>
      <c r="S883" s="11">
        <f>(((J883/60)/60)/24)+DATE(1970,1,1)</f>
        <v>41982.904386574075</v>
      </c>
      <c r="T883" s="11">
        <f>(((I883/60)/60)/24)+DATE(1970,1,1)</f>
        <v>42042.904386574075</v>
      </c>
    </row>
    <row r="884" spans="1:20" ht="43.2" x14ac:dyDescent="0.3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20">
        <f>E884/D884</f>
        <v>8.0000000000000002E-3</v>
      </c>
      <c r="P884" s="6">
        <f>L884/COUNT(L884:L4997)</f>
        <v>3.0940594059405941E-4</v>
      </c>
      <c r="Q884" t="str">
        <f t="shared" si="26"/>
        <v>theater</v>
      </c>
      <c r="R884" t="str">
        <f t="shared" si="27"/>
        <v>plays</v>
      </c>
      <c r="S884" s="11">
        <f>(((J884/60)/60)/24)+DATE(1970,1,1)</f>
        <v>42803.842812499999</v>
      </c>
      <c r="T884" s="11">
        <f>(((I884/60)/60)/24)+DATE(1970,1,1)</f>
        <v>42843.801145833335</v>
      </c>
    </row>
    <row r="885" spans="1:20" hidden="1" x14ac:dyDescent="0.3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20">
        <f>E885/D885</f>
        <v>8.0999999999999996E-3</v>
      </c>
      <c r="P885" s="6">
        <f>L885/COUNT(L885:L4998)</f>
        <v>1.2380068090374497E-3</v>
      </c>
      <c r="Q885" t="str">
        <f t="shared" si="26"/>
        <v>games</v>
      </c>
      <c r="R885" t="str">
        <f t="shared" si="27"/>
        <v>video games</v>
      </c>
      <c r="S885" s="11">
        <f>(((J885/60)/60)/24)+DATE(1970,1,1)</f>
        <v>42534.284710648149</v>
      </c>
      <c r="T885" s="11">
        <f>(((I885/60)/60)/24)+DATE(1970,1,1)</f>
        <v>42564.284710648149</v>
      </c>
    </row>
    <row r="886" spans="1:20" ht="43.2" hidden="1" x14ac:dyDescent="0.3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20">
        <f>E886/D886</f>
        <v>8.1250000000000003E-3</v>
      </c>
      <c r="P886" s="6">
        <f>L886/COUNT(L886:L4999)</f>
        <v>6.1919504643962852E-4</v>
      </c>
      <c r="Q886" t="str">
        <f t="shared" si="26"/>
        <v>music</v>
      </c>
      <c r="R886" t="str">
        <f t="shared" si="27"/>
        <v>jazz</v>
      </c>
      <c r="S886" s="11">
        <f>(((J886/60)/60)/24)+DATE(1970,1,1)</f>
        <v>40567.825543981482</v>
      </c>
      <c r="T886" s="11">
        <f>(((I886/60)/60)/24)+DATE(1970,1,1)</f>
        <v>40612.825543981482</v>
      </c>
    </row>
    <row r="887" spans="1:20" ht="43.2" hidden="1" x14ac:dyDescent="0.3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20">
        <f>E887/D887</f>
        <v>8.1600000000000006E-3</v>
      </c>
      <c r="P887" s="6">
        <f>L887/COUNT(L887:L5000)</f>
        <v>2.7872406317745431E-3</v>
      </c>
      <c r="Q887" t="str">
        <f t="shared" si="26"/>
        <v>technology</v>
      </c>
      <c r="R887" t="str">
        <f t="shared" si="27"/>
        <v>wearables</v>
      </c>
      <c r="S887" s="11">
        <f>(((J887/60)/60)/24)+DATE(1970,1,1)</f>
        <v>41935.221585648149</v>
      </c>
      <c r="T887" s="11">
        <f>(((I887/60)/60)/24)+DATE(1970,1,1)</f>
        <v>41975.263252314813</v>
      </c>
    </row>
    <row r="888" spans="1:20" ht="43.2" hidden="1" x14ac:dyDescent="0.3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20">
        <f>E888/D888</f>
        <v>8.2000000000000007E-3</v>
      </c>
      <c r="P888" s="6">
        <f>L888/COUNT(L888:L5001)</f>
        <v>1.5489467162329617E-3</v>
      </c>
      <c r="Q888" t="str">
        <f t="shared" si="26"/>
        <v>film &amp; video</v>
      </c>
      <c r="R888" t="str">
        <f t="shared" si="27"/>
        <v>animation</v>
      </c>
      <c r="S888" s="11">
        <f>(((J888/60)/60)/24)+DATE(1970,1,1)</f>
        <v>41938.717256944445</v>
      </c>
      <c r="T888" s="11">
        <f>(((I888/60)/60)/24)+DATE(1970,1,1)</f>
        <v>41969.551388888889</v>
      </c>
    </row>
    <row r="889" spans="1:20" ht="43.2" hidden="1" x14ac:dyDescent="0.3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20">
        <f>E889/D889</f>
        <v>8.2000000000000007E-3</v>
      </c>
      <c r="P889" s="6">
        <f>L889/COUNT(L889:L5002)</f>
        <v>3.0988534242330339E-4</v>
      </c>
      <c r="Q889" t="str">
        <f t="shared" si="26"/>
        <v>games</v>
      </c>
      <c r="R889" t="str">
        <f t="shared" si="27"/>
        <v>video games</v>
      </c>
      <c r="S889" s="11">
        <f>(((J889/60)/60)/24)+DATE(1970,1,1)</f>
        <v>41793.659525462965</v>
      </c>
      <c r="T889" s="11">
        <f>(((I889/60)/60)/24)+DATE(1970,1,1)</f>
        <v>41853.659525462965</v>
      </c>
    </row>
    <row r="890" spans="1:20" ht="43.2" hidden="1" x14ac:dyDescent="0.3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20">
        <f>E890/D890</f>
        <v>8.2857142857142851E-3</v>
      </c>
      <c r="P890" s="6">
        <f>L890/COUNT(L890:L5003)</f>
        <v>1.2399256044637321E-3</v>
      </c>
      <c r="Q890" t="str">
        <f t="shared" si="26"/>
        <v>theater</v>
      </c>
      <c r="R890" t="str">
        <f t="shared" si="27"/>
        <v>plays</v>
      </c>
      <c r="S890" s="11">
        <f>(((J890/60)/60)/24)+DATE(1970,1,1)</f>
        <v>42417.675879629634</v>
      </c>
      <c r="T890" s="11">
        <f>(((I890/60)/60)/24)+DATE(1970,1,1)</f>
        <v>42475.686111111107</v>
      </c>
    </row>
    <row r="891" spans="1:20" ht="43.2" hidden="1" x14ac:dyDescent="0.3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20">
        <f>E891/D891</f>
        <v>8.3333333333333332E-3</v>
      </c>
      <c r="P891" s="6">
        <f>L891/COUNT(L891:L5004)</f>
        <v>9.3023255813953494E-4</v>
      </c>
      <c r="Q891" t="str">
        <f t="shared" si="26"/>
        <v>food</v>
      </c>
      <c r="R891" t="str">
        <f t="shared" si="27"/>
        <v>food trucks</v>
      </c>
      <c r="S891" s="11">
        <f>(((J891/60)/60)/24)+DATE(1970,1,1)</f>
        <v>41760.10974537037</v>
      </c>
      <c r="T891" s="11">
        <f>(((I891/60)/60)/24)+DATE(1970,1,1)</f>
        <v>41790.979166666664</v>
      </c>
    </row>
    <row r="892" spans="1:20" ht="43.2" hidden="1" x14ac:dyDescent="0.3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20">
        <f>E892/D892</f>
        <v>8.3333333333333332E-3</v>
      </c>
      <c r="P892" s="6">
        <f>L892/COUNT(L892:L5005)</f>
        <v>3.1017369727047146E-4</v>
      </c>
      <c r="Q892" t="str">
        <f t="shared" si="26"/>
        <v>theater</v>
      </c>
      <c r="R892" t="str">
        <f t="shared" si="27"/>
        <v>plays</v>
      </c>
      <c r="S892" s="11">
        <f>(((J892/60)/60)/24)+DATE(1970,1,1)</f>
        <v>42317.826377314821</v>
      </c>
      <c r="T892" s="11">
        <f>(((I892/60)/60)/24)+DATE(1970,1,1)</f>
        <v>42357.826377314821</v>
      </c>
    </row>
    <row r="893" spans="1:20" ht="28.8" hidden="1" x14ac:dyDescent="0.3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20">
        <f>E893/D893</f>
        <v>8.3333333333333332E-3</v>
      </c>
      <c r="P893" s="6">
        <f>L893/COUNT(L893:L5006)</f>
        <v>6.2053986968662732E-4</v>
      </c>
      <c r="Q893" t="str">
        <f t="shared" si="26"/>
        <v>theater</v>
      </c>
      <c r="R893" t="str">
        <f t="shared" si="27"/>
        <v>plays</v>
      </c>
      <c r="S893" s="11">
        <f>(((J893/60)/60)/24)+DATE(1970,1,1)</f>
        <v>41878.911550925928</v>
      </c>
      <c r="T893" s="11">
        <f>(((I893/60)/60)/24)+DATE(1970,1,1)</f>
        <v>41938.911550925928</v>
      </c>
    </row>
    <row r="894" spans="1:20" ht="43.2" hidden="1" x14ac:dyDescent="0.3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20">
        <f>E894/D894</f>
        <v>8.3999999999999995E-3</v>
      </c>
      <c r="P894" s="6">
        <f>L894/COUNT(L894:L5007)</f>
        <v>1.5518311607697084E-3</v>
      </c>
      <c r="Q894" t="str">
        <f t="shared" si="26"/>
        <v>technology</v>
      </c>
      <c r="R894" t="str">
        <f t="shared" si="27"/>
        <v>wearables</v>
      </c>
      <c r="S894" s="11">
        <f>(((J894/60)/60)/24)+DATE(1970,1,1)</f>
        <v>41999.164340277777</v>
      </c>
      <c r="T894" s="11">
        <f>(((I894/60)/60)/24)+DATE(1970,1,1)</f>
        <v>42029.164340277777</v>
      </c>
    </row>
    <row r="895" spans="1:20" ht="28.8" hidden="1" x14ac:dyDescent="0.3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20">
        <f>E895/D895</f>
        <v>8.4008400840084006E-3</v>
      </c>
      <c r="P895" s="6">
        <f>L895/COUNT(L895:L5008)</f>
        <v>6.2092517851598881E-4</v>
      </c>
      <c r="Q895" t="str">
        <f t="shared" si="26"/>
        <v>publishing</v>
      </c>
      <c r="R895" t="str">
        <f t="shared" si="27"/>
        <v>art books</v>
      </c>
      <c r="S895" s="11">
        <f>(((J895/60)/60)/24)+DATE(1970,1,1)</f>
        <v>41481.996423611112</v>
      </c>
      <c r="T895" s="11">
        <f>(((I895/60)/60)/24)+DATE(1970,1,1)</f>
        <v>41514.996423611112</v>
      </c>
    </row>
    <row r="896" spans="1:20" ht="43.2" hidden="1" x14ac:dyDescent="0.3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20">
        <f>E896/D896</f>
        <v>8.4173998587352451E-3</v>
      </c>
      <c r="P896" s="6">
        <f>L896/COUNT(L896:L5009)</f>
        <v>8.3850931677018625E-3</v>
      </c>
      <c r="Q896" t="str">
        <f t="shared" si="26"/>
        <v>theater</v>
      </c>
      <c r="R896" t="str">
        <f t="shared" si="27"/>
        <v>spaces</v>
      </c>
      <c r="S896" s="11">
        <f>(((J896/60)/60)/24)+DATE(1970,1,1)</f>
        <v>42055.713368055556</v>
      </c>
      <c r="T896" s="11">
        <f>(((I896/60)/60)/24)+DATE(1970,1,1)</f>
        <v>42085.671701388885</v>
      </c>
    </row>
    <row r="897" spans="1:20" ht="43.2" hidden="1" x14ac:dyDescent="0.3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20">
        <f>E897/D897</f>
        <v>8.4285714285714294E-3</v>
      </c>
      <c r="P897" s="6">
        <f>L897/COUNT(L897:L5010)</f>
        <v>6.2131096613855233E-4</v>
      </c>
      <c r="Q897" t="str">
        <f t="shared" si="26"/>
        <v>food</v>
      </c>
      <c r="R897" t="str">
        <f t="shared" si="27"/>
        <v>food trucks</v>
      </c>
      <c r="S897" s="11">
        <f>(((J897/60)/60)/24)+DATE(1970,1,1)</f>
        <v>42744.903182870374</v>
      </c>
      <c r="T897" s="11">
        <f>(((I897/60)/60)/24)+DATE(1970,1,1)</f>
        <v>42774.903182870374</v>
      </c>
    </row>
    <row r="898" spans="1:20" ht="43.2" hidden="1" x14ac:dyDescent="0.3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20">
        <f>E898/D898</f>
        <v>8.5000000000000006E-3</v>
      </c>
      <c r="P898" s="6">
        <f>L898/COUNT(L898:L5011)</f>
        <v>4.972032318210068E-3</v>
      </c>
      <c r="Q898" t="str">
        <f t="shared" ref="Q898:Q961" si="28">LEFT(N898,FIND("/",N898)-1)</f>
        <v>games</v>
      </c>
      <c r="R898" t="str">
        <f t="shared" ref="R898:R961" si="29">RIGHT(N898,LEN(N898)-FIND("/",N898))</f>
        <v>video games</v>
      </c>
      <c r="S898" s="11">
        <f>(((J898/60)/60)/24)+DATE(1970,1,1)</f>
        <v>41018.711863425924</v>
      </c>
      <c r="T898" s="11">
        <f>(((I898/60)/60)/24)+DATE(1970,1,1)</f>
        <v>41048.711863425924</v>
      </c>
    </row>
    <row r="899" spans="1:20" ht="43.2" hidden="1" x14ac:dyDescent="0.3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20">
        <f>E899/D899</f>
        <v>8.5000000000000006E-3</v>
      </c>
      <c r="P899" s="6">
        <f>L899/COUNT(L899:L5012)</f>
        <v>9.3254585017096673E-4</v>
      </c>
      <c r="Q899" t="str">
        <f t="shared" si="28"/>
        <v>publishing</v>
      </c>
      <c r="R899" t="str">
        <f t="shared" si="29"/>
        <v>children's books</v>
      </c>
      <c r="S899" s="11">
        <f>(((J899/60)/60)/24)+DATE(1970,1,1)</f>
        <v>42172.958912037036</v>
      </c>
      <c r="T899" s="11">
        <f>(((I899/60)/60)/24)+DATE(1970,1,1)</f>
        <v>42232.958912037036</v>
      </c>
    </row>
    <row r="900" spans="1:20" ht="43.2" hidden="1" x14ac:dyDescent="0.3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20">
        <f>E900/D900</f>
        <v>8.5129023676509714E-3</v>
      </c>
      <c r="P900" s="6">
        <f>L900/COUNT(L900:L5013)</f>
        <v>6.2189054726368158E-4</v>
      </c>
      <c r="Q900" t="str">
        <f t="shared" si="28"/>
        <v>publishing</v>
      </c>
      <c r="R900" t="str">
        <f t="shared" si="29"/>
        <v>fiction</v>
      </c>
      <c r="S900" s="11">
        <f>(((J900/60)/60)/24)+DATE(1970,1,1)</f>
        <v>42100.735937499994</v>
      </c>
      <c r="T900" s="11">
        <f>(((I900/60)/60)/24)+DATE(1970,1,1)</f>
        <v>42134.959027777775</v>
      </c>
    </row>
    <row r="901" spans="1:20" ht="43.2" hidden="1" x14ac:dyDescent="0.3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20">
        <f>E901/D901</f>
        <v>8.5142857142857138E-3</v>
      </c>
      <c r="P901" s="6">
        <f>L901/COUNT(L901:L5014)</f>
        <v>9.3312597200622088E-4</v>
      </c>
      <c r="Q901" t="str">
        <f t="shared" si="28"/>
        <v>technology</v>
      </c>
      <c r="R901" t="str">
        <f t="shared" si="29"/>
        <v>wearables</v>
      </c>
      <c r="S901" s="11">
        <f>(((J901/60)/60)/24)+DATE(1970,1,1)</f>
        <v>42634.900046296301</v>
      </c>
      <c r="T901" s="11">
        <f>(((I901/60)/60)/24)+DATE(1970,1,1)</f>
        <v>42674.900046296301</v>
      </c>
    </row>
    <row r="902" spans="1:20" ht="43.2" hidden="1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20">
        <f>E902/D902</f>
        <v>8.5714285714285719E-3</v>
      </c>
      <c r="P902" s="6">
        <f>L902/COUNT(L902:L5015)</f>
        <v>3.1113876789047915E-4</v>
      </c>
      <c r="Q902" t="str">
        <f t="shared" si="28"/>
        <v>publishing</v>
      </c>
      <c r="R902" t="str">
        <f t="shared" si="29"/>
        <v>translations</v>
      </c>
      <c r="S902" s="11">
        <f>(((J902/60)/60)/24)+DATE(1970,1,1)</f>
        <v>42463.866666666669</v>
      </c>
      <c r="T902" s="11">
        <f>(((I902/60)/60)/24)+DATE(1970,1,1)</f>
        <v>42484.915972222225</v>
      </c>
    </row>
    <row r="903" spans="1:20" ht="43.2" hidden="1" x14ac:dyDescent="0.3">
      <c r="A903">
        <v>912</v>
      </c>
      <c r="B903" s="3" t="s">
        <v>913</v>
      </c>
      <c r="C903" s="3" t="s">
        <v>5022</v>
      </c>
      <c r="D903">
        <v>3500</v>
      </c>
      <c r="E903">
        <v>30</v>
      </c>
      <c r="F903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8278</v>
      </c>
      <c r="O903" s="20">
        <f>E903/D903</f>
        <v>8.5714285714285719E-3</v>
      </c>
      <c r="P903" s="6">
        <f>L903/COUNT(L903:L5016)</f>
        <v>6.2247121070650485E-4</v>
      </c>
      <c r="Q903" t="str">
        <f t="shared" si="28"/>
        <v>music</v>
      </c>
      <c r="R903" t="str">
        <f t="shared" si="29"/>
        <v>jazz</v>
      </c>
      <c r="S903" s="11">
        <f>(((J903/60)/60)/24)+DATE(1970,1,1)</f>
        <v>41194.109340277777</v>
      </c>
      <c r="T903" s="11">
        <f>(((I903/60)/60)/24)+DATE(1970,1,1)</f>
        <v>41254.151006944441</v>
      </c>
    </row>
    <row r="904" spans="1:20" ht="43.2" hidden="1" x14ac:dyDescent="0.3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20">
        <f>E904/D904</f>
        <v>8.6206896551724137E-3</v>
      </c>
      <c r="P904" s="6">
        <f>L904/COUNT(L904:L5017)</f>
        <v>6.2266500622665006E-4</v>
      </c>
      <c r="Q904" t="str">
        <f t="shared" si="28"/>
        <v>film &amp; video</v>
      </c>
      <c r="R904" t="str">
        <f t="shared" si="29"/>
        <v>drama</v>
      </c>
      <c r="S904" s="11">
        <f>(((J904/60)/60)/24)+DATE(1970,1,1)</f>
        <v>42106.666018518517</v>
      </c>
      <c r="T904" s="11">
        <f>(((I904/60)/60)/24)+DATE(1970,1,1)</f>
        <v>42155.395138888889</v>
      </c>
    </row>
    <row r="905" spans="1:20" hidden="1" x14ac:dyDescent="0.3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20">
        <f>E905/D905</f>
        <v>8.6250000000000007E-3</v>
      </c>
      <c r="P905" s="6">
        <f>L905/COUNT(L905:L5018)</f>
        <v>1.2457178449081284E-3</v>
      </c>
      <c r="Q905" t="str">
        <f t="shared" si="28"/>
        <v>technology</v>
      </c>
      <c r="R905" t="str">
        <f t="shared" si="29"/>
        <v>makerspaces</v>
      </c>
      <c r="S905" s="11">
        <f>(((J905/60)/60)/24)+DATE(1970,1,1)</f>
        <v>42436.211701388893</v>
      </c>
      <c r="T905" s="11">
        <f>(((I905/60)/60)/24)+DATE(1970,1,1)</f>
        <v>42466.170034722221</v>
      </c>
    </row>
    <row r="906" spans="1:20" ht="43.2" hidden="1" x14ac:dyDescent="0.3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20">
        <f>E906/D906</f>
        <v>8.7454545454545458E-3</v>
      </c>
      <c r="P906" s="6">
        <f>L906/COUNT(L906:L5019)</f>
        <v>1.2461059190031153E-3</v>
      </c>
      <c r="Q906" t="str">
        <f t="shared" si="28"/>
        <v>technology</v>
      </c>
      <c r="R906" t="str">
        <f t="shared" si="29"/>
        <v>wearables</v>
      </c>
      <c r="S906" s="11">
        <f>(((J906/60)/60)/24)+DATE(1970,1,1)</f>
        <v>42726.192916666667</v>
      </c>
      <c r="T906" s="11">
        <f>(((I906/60)/60)/24)+DATE(1970,1,1)</f>
        <v>42786.192916666667</v>
      </c>
    </row>
    <row r="907" spans="1:20" ht="43.2" hidden="1" x14ac:dyDescent="0.3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20">
        <f>E907/D907</f>
        <v>8.7500000000000008E-3</v>
      </c>
      <c r="P907" s="6">
        <f>L907/COUNT(L907:L5020)</f>
        <v>9.348706762231225E-4</v>
      </c>
      <c r="Q907" t="str">
        <f t="shared" si="28"/>
        <v>music</v>
      </c>
      <c r="R907" t="str">
        <f t="shared" si="29"/>
        <v>faith</v>
      </c>
      <c r="S907" s="11">
        <f>(((J907/60)/60)/24)+DATE(1970,1,1)</f>
        <v>41869.534618055557</v>
      </c>
      <c r="T907" s="11">
        <f>(((I907/60)/60)/24)+DATE(1970,1,1)</f>
        <v>41899.534618055557</v>
      </c>
    </row>
    <row r="908" spans="1:20" ht="43.2" hidden="1" x14ac:dyDescent="0.3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20">
        <f>E908/D908</f>
        <v>8.8333333333333337E-3</v>
      </c>
      <c r="P908" s="6">
        <f>L908/COUNT(L908:L5021)</f>
        <v>1.8703241895261845E-3</v>
      </c>
      <c r="Q908" t="str">
        <f t="shared" si="28"/>
        <v>technology</v>
      </c>
      <c r="R908" t="str">
        <f t="shared" si="29"/>
        <v>space exploration</v>
      </c>
      <c r="S908" s="11">
        <f>(((J908/60)/60)/24)+DATE(1970,1,1)</f>
        <v>42408.714814814812</v>
      </c>
      <c r="T908" s="11">
        <f>(((I908/60)/60)/24)+DATE(1970,1,1)</f>
        <v>42438.714814814812</v>
      </c>
    </row>
    <row r="909" spans="1:20" ht="43.2" hidden="1" x14ac:dyDescent="0.3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20">
        <f>E909/D909</f>
        <v>8.8500000000000002E-3</v>
      </c>
      <c r="P909" s="6">
        <f>L909/COUNT(L909:L5022)</f>
        <v>3.4299968818210166E-3</v>
      </c>
      <c r="Q909" t="str">
        <f t="shared" si="28"/>
        <v>technology</v>
      </c>
      <c r="R909" t="str">
        <f t="shared" si="29"/>
        <v>space exploration</v>
      </c>
      <c r="S909" s="11">
        <f>(((J909/60)/60)/24)+DATE(1970,1,1)</f>
        <v>41953.158854166672</v>
      </c>
      <c r="T909" s="11">
        <f>(((I909/60)/60)/24)+DATE(1970,1,1)</f>
        <v>41983.158854166672</v>
      </c>
    </row>
    <row r="910" spans="1:20" ht="43.2" hidden="1" x14ac:dyDescent="0.3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20">
        <f>E910/D910</f>
        <v>8.8500000000000002E-3</v>
      </c>
      <c r="P910" s="6">
        <f>L910/COUNT(L910:L5023)</f>
        <v>1.5595757953836558E-3</v>
      </c>
      <c r="Q910" t="str">
        <f t="shared" si="28"/>
        <v>theater</v>
      </c>
      <c r="R910" t="str">
        <f t="shared" si="29"/>
        <v>plays</v>
      </c>
      <c r="S910" s="11">
        <f>(((J910/60)/60)/24)+DATE(1970,1,1)</f>
        <v>42540.593530092592</v>
      </c>
      <c r="T910" s="11">
        <f>(((I910/60)/60)/24)+DATE(1970,1,1)</f>
        <v>42570.593530092592</v>
      </c>
    </row>
    <row r="911" spans="1:20" ht="43.2" hidden="1" x14ac:dyDescent="0.3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20">
        <f>E911/D911</f>
        <v>8.9999999999999993E-3</v>
      </c>
      <c r="P911" s="6">
        <f>L911/COUNT(L911:L5024)</f>
        <v>6.2402496099843994E-4</v>
      </c>
      <c r="Q911" t="str">
        <f t="shared" si="28"/>
        <v>theater</v>
      </c>
      <c r="R911" t="str">
        <f t="shared" si="29"/>
        <v>plays</v>
      </c>
      <c r="S911" s="11">
        <f>(((J911/60)/60)/24)+DATE(1970,1,1)</f>
        <v>42627.955104166671</v>
      </c>
      <c r="T911" s="11">
        <f>(((I911/60)/60)/24)+DATE(1970,1,1)</f>
        <v>42657.916666666672</v>
      </c>
    </row>
    <row r="912" spans="1:20" ht="43.2" hidden="1" x14ac:dyDescent="0.3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20">
        <f>E912/D912</f>
        <v>9.0909090909090905E-3</v>
      </c>
      <c r="P912" s="6">
        <f>L912/COUNT(L912:L5025)</f>
        <v>3.1210986267166043E-4</v>
      </c>
      <c r="Q912" t="str">
        <f t="shared" si="28"/>
        <v>music</v>
      </c>
      <c r="R912" t="str">
        <f t="shared" si="29"/>
        <v>world music</v>
      </c>
      <c r="S912" s="11">
        <f>(((J912/60)/60)/24)+DATE(1970,1,1)</f>
        <v>40985.459803240738</v>
      </c>
      <c r="T912" s="11">
        <f>(((I912/60)/60)/24)+DATE(1970,1,1)</f>
        <v>41015.666666666664</v>
      </c>
    </row>
    <row r="913" spans="1:20" ht="43.2" hidden="1" x14ac:dyDescent="0.3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20">
        <f>E913/D913</f>
        <v>9.0909090909090905E-3</v>
      </c>
      <c r="P913" s="6">
        <f>L913/COUNT(L913:L5026)</f>
        <v>6.244146113019045E-4</v>
      </c>
      <c r="Q913" t="str">
        <f t="shared" si="28"/>
        <v>theater</v>
      </c>
      <c r="R913" t="str">
        <f t="shared" si="29"/>
        <v>plays</v>
      </c>
      <c r="S913" s="11">
        <f>(((J913/60)/60)/24)+DATE(1970,1,1)</f>
        <v>41940.587233796294</v>
      </c>
      <c r="T913" s="11">
        <f>(((I913/60)/60)/24)+DATE(1970,1,1)</f>
        <v>41968.041666666672</v>
      </c>
    </row>
    <row r="914" spans="1:20" ht="43.2" hidden="1" x14ac:dyDescent="0.3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20">
        <f>E914/D914</f>
        <v>9.1066666666666674E-3</v>
      </c>
      <c r="P914" s="6">
        <f>L914/COUNT(L914:L5027)</f>
        <v>6.2460961898813238E-3</v>
      </c>
      <c r="Q914" t="str">
        <f t="shared" si="28"/>
        <v>technology</v>
      </c>
      <c r="R914" t="str">
        <f t="shared" si="29"/>
        <v>web</v>
      </c>
      <c r="S914" s="11">
        <f>(((J914/60)/60)/24)+DATE(1970,1,1)</f>
        <v>42676.942164351851</v>
      </c>
      <c r="T914" s="11">
        <f>(((I914/60)/60)/24)+DATE(1970,1,1)</f>
        <v>42706.983831018515</v>
      </c>
    </row>
    <row r="915" spans="1:20" ht="43.2" hidden="1" x14ac:dyDescent="0.3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20">
        <f>E915/D915</f>
        <v>9.1999999999999998E-3</v>
      </c>
      <c r="P915" s="6">
        <f>L915/COUNT(L915:L5028)</f>
        <v>1.8744142455482662E-3</v>
      </c>
      <c r="Q915" t="str">
        <f t="shared" si="28"/>
        <v>film &amp; video</v>
      </c>
      <c r="R915" t="str">
        <f t="shared" si="29"/>
        <v>science fiction</v>
      </c>
      <c r="S915" s="11">
        <f>(((J915/60)/60)/24)+DATE(1970,1,1)</f>
        <v>41968.172106481477</v>
      </c>
      <c r="T915" s="11">
        <f>(((I915/60)/60)/24)+DATE(1970,1,1)</f>
        <v>41998.333333333328</v>
      </c>
    </row>
    <row r="916" spans="1:20" ht="43.2" hidden="1" x14ac:dyDescent="0.3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20">
        <f>E916/D916</f>
        <v>9.4999999999999998E-3</v>
      </c>
      <c r="P916" s="6">
        <f>L916/COUNT(L916:L5029)</f>
        <v>2.8124999999999999E-3</v>
      </c>
      <c r="Q916" t="str">
        <f t="shared" si="28"/>
        <v>technology</v>
      </c>
      <c r="R916" t="str">
        <f t="shared" si="29"/>
        <v>wearables</v>
      </c>
      <c r="S916" s="11">
        <f>(((J916/60)/60)/24)+DATE(1970,1,1)</f>
        <v>42636.645358796297</v>
      </c>
      <c r="T916" s="11">
        <f>(((I916/60)/60)/24)+DATE(1970,1,1)</f>
        <v>42666.645358796297</v>
      </c>
    </row>
    <row r="917" spans="1:20" ht="43.2" x14ac:dyDescent="0.3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20">
        <f>E917/D917</f>
        <v>9.5999999999999992E-3</v>
      </c>
      <c r="P917" s="6">
        <f>L917/COUNT(L917:L5030)</f>
        <v>1.2503907471084713E-3</v>
      </c>
      <c r="Q917" t="str">
        <f t="shared" si="28"/>
        <v>theater</v>
      </c>
      <c r="R917" t="str">
        <f t="shared" si="29"/>
        <v>plays</v>
      </c>
      <c r="S917" s="11">
        <f>(((J917/60)/60)/24)+DATE(1970,1,1)</f>
        <v>42802.718784722223</v>
      </c>
      <c r="T917" s="11">
        <f>(((I917/60)/60)/24)+DATE(1970,1,1)</f>
        <v>42832.677118055552</v>
      </c>
    </row>
    <row r="918" spans="1:20" ht="43.2" hidden="1" x14ac:dyDescent="0.3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20">
        <f>E918/D918</f>
        <v>9.7142857142857135E-3</v>
      </c>
      <c r="P918" s="6">
        <f>L918/COUNT(L918:L5031)</f>
        <v>1.876172607879925E-3</v>
      </c>
      <c r="Q918" t="str">
        <f t="shared" si="28"/>
        <v>theater</v>
      </c>
      <c r="R918" t="str">
        <f t="shared" si="29"/>
        <v>plays</v>
      </c>
      <c r="S918" s="11">
        <f>(((J918/60)/60)/24)+DATE(1970,1,1)</f>
        <v>41811.536180555559</v>
      </c>
      <c r="T918" s="11">
        <f>(((I918/60)/60)/24)+DATE(1970,1,1)</f>
        <v>41841.536180555559</v>
      </c>
    </row>
    <row r="919" spans="1:20" ht="43.2" hidden="1" x14ac:dyDescent="0.3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20">
        <f>E919/D919</f>
        <v>9.7400000000000004E-3</v>
      </c>
      <c r="P919" s="6">
        <f>L919/COUNT(L919:L5032)</f>
        <v>1.5639662183296842E-3</v>
      </c>
      <c r="Q919" t="str">
        <f t="shared" si="28"/>
        <v>technology</v>
      </c>
      <c r="R919" t="str">
        <f t="shared" si="29"/>
        <v>web</v>
      </c>
      <c r="S919" s="11">
        <f>(((J919/60)/60)/24)+DATE(1970,1,1)</f>
        <v>42140.921064814815</v>
      </c>
      <c r="T919" s="11">
        <f>(((I919/60)/60)/24)+DATE(1970,1,1)</f>
        <v>42170.921064814815</v>
      </c>
    </row>
    <row r="920" spans="1:20" ht="28.8" hidden="1" x14ac:dyDescent="0.3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20">
        <f>E920/D920</f>
        <v>9.7699999999999992E-3</v>
      </c>
      <c r="P920" s="6">
        <f>L920/COUNT(L920:L5033)</f>
        <v>1.5644555694618273E-3</v>
      </c>
      <c r="Q920" t="str">
        <f t="shared" si="28"/>
        <v>technology</v>
      </c>
      <c r="R920" t="str">
        <f t="shared" si="29"/>
        <v>wearables</v>
      </c>
      <c r="S920" s="11">
        <f>(((J920/60)/60)/24)+DATE(1970,1,1)</f>
        <v>42726.491643518515</v>
      </c>
      <c r="T920" s="11">
        <f>(((I920/60)/60)/24)+DATE(1970,1,1)</f>
        <v>42756.491643518515</v>
      </c>
    </row>
    <row r="921" spans="1:20" ht="28.8" hidden="1" x14ac:dyDescent="0.3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20">
        <f>E921/D921</f>
        <v>9.9546510341776348E-3</v>
      </c>
      <c r="P921" s="6">
        <f>L921/COUNT(L921:L5034)</f>
        <v>1.5649452269170579E-3</v>
      </c>
      <c r="Q921" t="str">
        <f t="shared" si="28"/>
        <v>food</v>
      </c>
      <c r="R921" t="str">
        <f t="shared" si="29"/>
        <v>food trucks</v>
      </c>
      <c r="S921" s="11">
        <f>(((J921/60)/60)/24)+DATE(1970,1,1)</f>
        <v>41809.754016203704</v>
      </c>
      <c r="T921" s="11">
        <f>(((I921/60)/60)/24)+DATE(1970,1,1)</f>
        <v>41854.754016203704</v>
      </c>
    </row>
    <row r="922" spans="1:20" ht="43.2" hidden="1" x14ac:dyDescent="0.3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8272</v>
      </c>
      <c r="O922" s="20">
        <f>E922/D922</f>
        <v>0.01</v>
      </c>
      <c r="P922" s="6">
        <f>L922/COUNT(L922:L5035)</f>
        <v>3.1308703819661864E-4</v>
      </c>
      <c r="Q922" t="str">
        <f t="shared" si="28"/>
        <v>technology</v>
      </c>
      <c r="R922" t="str">
        <f t="shared" si="29"/>
        <v>web</v>
      </c>
      <c r="S922" s="11">
        <f>(((J922/60)/60)/24)+DATE(1970,1,1)</f>
        <v>41831.716874999998</v>
      </c>
      <c r="T922" s="11">
        <f>(((I922/60)/60)/24)+DATE(1970,1,1)</f>
        <v>41876.716874999998</v>
      </c>
    </row>
    <row r="923" spans="1:20" ht="43.2" hidden="1" x14ac:dyDescent="0.3">
      <c r="A923">
        <v>1053</v>
      </c>
      <c r="B923" s="3" t="s">
        <v>1054</v>
      </c>
      <c r="C923" s="3" t="s">
        <v>5163</v>
      </c>
      <c r="D923">
        <v>1500</v>
      </c>
      <c r="E923">
        <v>15</v>
      </c>
      <c r="F923" t="s">
        <v>8220</v>
      </c>
      <c r="G923" t="s">
        <v>8224</v>
      </c>
      <c r="H923" t="s">
        <v>8246</v>
      </c>
      <c r="I923">
        <v>1488773332</v>
      </c>
      <c r="J923">
        <v>1486613332</v>
      </c>
      <c r="K923" t="b">
        <v>0</v>
      </c>
      <c r="L923">
        <v>1</v>
      </c>
      <c r="M923" t="b">
        <v>0</v>
      </c>
      <c r="N923" t="s">
        <v>8281</v>
      </c>
      <c r="O923" s="20">
        <f>E923/D923</f>
        <v>0.01</v>
      </c>
      <c r="P923" s="6">
        <f>L923/COUNT(L923:L5036)</f>
        <v>3.1318509238960227E-4</v>
      </c>
      <c r="Q923" t="str">
        <f t="shared" si="28"/>
        <v>journalism</v>
      </c>
      <c r="R923" t="str">
        <f t="shared" si="29"/>
        <v>audio</v>
      </c>
      <c r="S923" s="11">
        <f>(((J923/60)/60)/24)+DATE(1970,1,1)</f>
        <v>42775.172824074078</v>
      </c>
      <c r="T923" s="11">
        <f>(((I923/60)/60)/24)+DATE(1970,1,1)</f>
        <v>42800.172824074078</v>
      </c>
    </row>
    <row r="924" spans="1:20" ht="43.2" hidden="1" x14ac:dyDescent="0.3">
      <c r="A924">
        <v>1060</v>
      </c>
      <c r="B924" s="3" t="s">
        <v>1061</v>
      </c>
      <c r="C924" s="3" t="s">
        <v>5170</v>
      </c>
      <c r="D924">
        <v>5000</v>
      </c>
      <c r="E924">
        <v>50</v>
      </c>
      <c r="F924" t="s">
        <v>8220</v>
      </c>
      <c r="G924" t="s">
        <v>8224</v>
      </c>
      <c r="H924" t="s">
        <v>8246</v>
      </c>
      <c r="I924">
        <v>1429134893</v>
      </c>
      <c r="J924">
        <v>1426542893</v>
      </c>
      <c r="K924" t="b">
        <v>0</v>
      </c>
      <c r="L924">
        <v>1</v>
      </c>
      <c r="M924" t="b">
        <v>0</v>
      </c>
      <c r="N924" t="s">
        <v>8281</v>
      </c>
      <c r="O924" s="20">
        <f>E924/D924</f>
        <v>0.01</v>
      </c>
      <c r="P924" s="6">
        <f>L924/COUNT(L924:L5037)</f>
        <v>3.1328320802005011E-4</v>
      </c>
      <c r="Q924" t="str">
        <f t="shared" si="28"/>
        <v>journalism</v>
      </c>
      <c r="R924" t="str">
        <f t="shared" si="29"/>
        <v>audio</v>
      </c>
      <c r="S924" s="11">
        <f>(((J924/60)/60)/24)+DATE(1970,1,1)</f>
        <v>42079.913113425922</v>
      </c>
      <c r="T924" s="11">
        <f>(((I924/60)/60)/24)+DATE(1970,1,1)</f>
        <v>42109.913113425922</v>
      </c>
    </row>
    <row r="925" spans="1:20" ht="43.2" hidden="1" x14ac:dyDescent="0.3">
      <c r="A925">
        <v>2565</v>
      </c>
      <c r="B925" s="3" t="s">
        <v>2565</v>
      </c>
      <c r="C925" s="3" t="s">
        <v>6675</v>
      </c>
      <c r="D925">
        <v>10000</v>
      </c>
      <c r="E925">
        <v>100</v>
      </c>
      <c r="F925" t="s">
        <v>8220</v>
      </c>
      <c r="G925" t="s">
        <v>8224</v>
      </c>
      <c r="H925" t="s">
        <v>8246</v>
      </c>
      <c r="I925">
        <v>1462827000</v>
      </c>
      <c r="J925">
        <v>1457710589</v>
      </c>
      <c r="K925" t="b">
        <v>0</v>
      </c>
      <c r="L925">
        <v>1</v>
      </c>
      <c r="M925" t="b">
        <v>0</v>
      </c>
      <c r="N925" t="s">
        <v>8284</v>
      </c>
      <c r="O925" s="20">
        <f>E925/D925</f>
        <v>0.01</v>
      </c>
      <c r="P925" s="6">
        <f>L925/COUNT(L925:L5038)</f>
        <v>3.1338138514572234E-4</v>
      </c>
      <c r="Q925" t="str">
        <f t="shared" si="28"/>
        <v>food</v>
      </c>
      <c r="R925" t="str">
        <f t="shared" si="29"/>
        <v>food trucks</v>
      </c>
      <c r="S925" s="11">
        <f>(((J925/60)/60)/24)+DATE(1970,1,1)</f>
        <v>42440.650335648148</v>
      </c>
      <c r="T925" s="11">
        <f>(((I925/60)/60)/24)+DATE(1970,1,1)</f>
        <v>42499.868055555555</v>
      </c>
    </row>
    <row r="926" spans="1:20" ht="57.6" hidden="1" x14ac:dyDescent="0.3">
      <c r="A926">
        <v>568</v>
      </c>
      <c r="B926" s="3" t="s">
        <v>569</v>
      </c>
      <c r="C926" s="3" t="s">
        <v>4678</v>
      </c>
      <c r="D926">
        <v>24500</v>
      </c>
      <c r="E926">
        <v>245</v>
      </c>
      <c r="F926" t="s">
        <v>8221</v>
      </c>
      <c r="G926" t="s">
        <v>8228</v>
      </c>
      <c r="H926" t="s">
        <v>8250</v>
      </c>
      <c r="I926">
        <v>1452942000</v>
      </c>
      <c r="J926">
        <v>1449785223</v>
      </c>
      <c r="K926" t="b">
        <v>0</v>
      </c>
      <c r="L926">
        <v>5</v>
      </c>
      <c r="M926" t="b">
        <v>0</v>
      </c>
      <c r="N926" t="s">
        <v>8272</v>
      </c>
      <c r="O926" s="20">
        <f>E926/D926</f>
        <v>0.01</v>
      </c>
      <c r="P926" s="6">
        <f>L926/COUNT(L926:L5039)</f>
        <v>1.567398119122257E-3</v>
      </c>
      <c r="Q926" t="str">
        <f t="shared" si="28"/>
        <v>technology</v>
      </c>
      <c r="R926" t="str">
        <f t="shared" si="29"/>
        <v>web</v>
      </c>
      <c r="S926" s="11">
        <f>(((J926/60)/60)/24)+DATE(1970,1,1)</f>
        <v>42348.9215625</v>
      </c>
      <c r="T926" s="11">
        <f>(((I926/60)/60)/24)+DATE(1970,1,1)</f>
        <v>42385.458333333328</v>
      </c>
    </row>
    <row r="927" spans="1:20" ht="28.8" hidden="1" x14ac:dyDescent="0.3">
      <c r="A927">
        <v>584</v>
      </c>
      <c r="B927" s="3" t="s">
        <v>585</v>
      </c>
      <c r="C927" s="3" t="s">
        <v>4694</v>
      </c>
      <c r="D927">
        <v>1000</v>
      </c>
      <c r="E927">
        <v>10</v>
      </c>
      <c r="F927" t="s">
        <v>8221</v>
      </c>
      <c r="G927" t="s">
        <v>8224</v>
      </c>
      <c r="H927" t="s">
        <v>8246</v>
      </c>
      <c r="I927">
        <v>1426522316</v>
      </c>
      <c r="J927">
        <v>1423933916</v>
      </c>
      <c r="K927" t="b">
        <v>0</v>
      </c>
      <c r="L927">
        <v>2</v>
      </c>
      <c r="M927" t="b">
        <v>0</v>
      </c>
      <c r="N927" t="s">
        <v>8272</v>
      </c>
      <c r="O927" s="20">
        <f>E927/D927</f>
        <v>0.01</v>
      </c>
      <c r="P927" s="6">
        <f>L927/COUNT(L927:L5040)</f>
        <v>6.2715584822828471E-4</v>
      </c>
      <c r="Q927" t="str">
        <f t="shared" si="28"/>
        <v>technology</v>
      </c>
      <c r="R927" t="str">
        <f t="shared" si="29"/>
        <v>web</v>
      </c>
      <c r="S927" s="11">
        <f>(((J927/60)/60)/24)+DATE(1970,1,1)</f>
        <v>42049.716620370367</v>
      </c>
      <c r="T927" s="11">
        <f>(((I927/60)/60)/24)+DATE(1970,1,1)</f>
        <v>42079.674953703703</v>
      </c>
    </row>
    <row r="928" spans="1:20" ht="43.2" hidden="1" x14ac:dyDescent="0.3">
      <c r="A928">
        <v>884</v>
      </c>
      <c r="B928" s="3" t="s">
        <v>885</v>
      </c>
      <c r="C928" s="3" t="s">
        <v>4994</v>
      </c>
      <c r="D928">
        <v>2000</v>
      </c>
      <c r="E928">
        <v>20</v>
      </c>
      <c r="F928" t="s">
        <v>8221</v>
      </c>
      <c r="G928" t="s">
        <v>8224</v>
      </c>
      <c r="H928" t="s">
        <v>8246</v>
      </c>
      <c r="I928">
        <v>1336789860</v>
      </c>
      <c r="J928">
        <v>1331666146</v>
      </c>
      <c r="K928" t="b">
        <v>0</v>
      </c>
      <c r="L928">
        <v>2</v>
      </c>
      <c r="M928" t="b">
        <v>0</v>
      </c>
      <c r="N928" t="s">
        <v>8279</v>
      </c>
      <c r="O928" s="20">
        <f>E928/D928</f>
        <v>0.01</v>
      </c>
      <c r="P928" s="6">
        <f>L928/COUNT(L928:L5041)</f>
        <v>6.2735257214554575E-4</v>
      </c>
      <c r="Q928" t="str">
        <f t="shared" si="28"/>
        <v>music</v>
      </c>
      <c r="R928" t="str">
        <f t="shared" si="29"/>
        <v>indie rock</v>
      </c>
      <c r="S928" s="11">
        <f>(((J928/60)/60)/24)+DATE(1970,1,1)</f>
        <v>40981.802615740737</v>
      </c>
      <c r="T928" s="11">
        <f>(((I928/60)/60)/24)+DATE(1970,1,1)</f>
        <v>41041.104861111111</v>
      </c>
    </row>
    <row r="929" spans="1:20" ht="43.2" hidden="1" x14ac:dyDescent="0.3">
      <c r="A929">
        <v>1989</v>
      </c>
      <c r="B929" s="3" t="s">
        <v>1990</v>
      </c>
      <c r="C929" s="3" t="s">
        <v>6099</v>
      </c>
      <c r="D929">
        <v>5000</v>
      </c>
      <c r="E929">
        <v>50</v>
      </c>
      <c r="F929" t="s">
        <v>8221</v>
      </c>
      <c r="G929" t="s">
        <v>8224</v>
      </c>
      <c r="H929" t="s">
        <v>8246</v>
      </c>
      <c r="I929">
        <v>1481473208</v>
      </c>
      <c r="J929">
        <v>1478881208</v>
      </c>
      <c r="K929" t="b">
        <v>0</v>
      </c>
      <c r="L929">
        <v>1</v>
      </c>
      <c r="M929" t="b">
        <v>0</v>
      </c>
      <c r="N929" t="s">
        <v>8296</v>
      </c>
      <c r="O929" s="20">
        <f>E929/D929</f>
        <v>0.01</v>
      </c>
      <c r="P929" s="6">
        <f>L929/COUNT(L929:L5042)</f>
        <v>3.1377470975839345E-4</v>
      </c>
      <c r="Q929" t="str">
        <f t="shared" si="28"/>
        <v>photography</v>
      </c>
      <c r="R929" t="str">
        <f t="shared" si="29"/>
        <v>people</v>
      </c>
      <c r="S929" s="11">
        <f>(((J929/60)/60)/24)+DATE(1970,1,1)</f>
        <v>42685.680648148147</v>
      </c>
      <c r="T929" s="11">
        <f>(((I929/60)/60)/24)+DATE(1970,1,1)</f>
        <v>42715.680648148147</v>
      </c>
    </row>
    <row r="930" spans="1:20" ht="28.8" hidden="1" x14ac:dyDescent="0.3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20">
        <f>E930/D930</f>
        <v>0.01</v>
      </c>
      <c r="P930" s="6">
        <f>L930/COUNT(L930:L5043)</f>
        <v>3.1387319522912746E-4</v>
      </c>
      <c r="Q930" t="str">
        <f t="shared" si="28"/>
        <v>technology</v>
      </c>
      <c r="R930" t="str">
        <f t="shared" si="29"/>
        <v>space exploration</v>
      </c>
      <c r="S930" s="11">
        <f>(((J930/60)/60)/24)+DATE(1970,1,1)</f>
        <v>41880.827118055553</v>
      </c>
      <c r="T930" s="11">
        <f>(((I930/60)/60)/24)+DATE(1970,1,1)</f>
        <v>41897.839583333334</v>
      </c>
    </row>
    <row r="931" spans="1:20" ht="43.2" hidden="1" x14ac:dyDescent="0.3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20">
        <f>E931/D931</f>
        <v>0.01</v>
      </c>
      <c r="P931" s="6">
        <f>L931/COUNT(L931:L5044)</f>
        <v>3.1397174254317112E-4</v>
      </c>
      <c r="Q931" t="str">
        <f t="shared" si="28"/>
        <v>theater</v>
      </c>
      <c r="R931" t="str">
        <f t="shared" si="29"/>
        <v>plays</v>
      </c>
      <c r="S931" s="11">
        <f>(((J931/60)/60)/24)+DATE(1970,1,1)</f>
        <v>42291.739548611105</v>
      </c>
      <c r="T931" s="11">
        <f>(((I931/60)/60)/24)+DATE(1970,1,1)</f>
        <v>42351.781215277777</v>
      </c>
    </row>
    <row r="932" spans="1:20" ht="43.2" hidden="1" x14ac:dyDescent="0.3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20">
        <f>E932/D932</f>
        <v>0.01</v>
      </c>
      <c r="P932" s="6">
        <f>L932/COUNT(L932:L5045)</f>
        <v>3.1407035175879397E-4</v>
      </c>
      <c r="Q932" t="str">
        <f t="shared" si="28"/>
        <v>theater</v>
      </c>
      <c r="R932" t="str">
        <f t="shared" si="29"/>
        <v>plays</v>
      </c>
      <c r="S932" s="11">
        <f>(((J932/60)/60)/24)+DATE(1970,1,1)</f>
        <v>42453.428240740745</v>
      </c>
      <c r="T932" s="11">
        <f>(((I932/60)/60)/24)+DATE(1970,1,1)</f>
        <v>42483.428240740745</v>
      </c>
    </row>
    <row r="933" spans="1:20" ht="28.8" hidden="1" x14ac:dyDescent="0.3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20">
        <f>E933/D933</f>
        <v>0.01</v>
      </c>
      <c r="P933" s="6">
        <f>L933/COUNT(L933:L5046)</f>
        <v>3.1416902293433867E-4</v>
      </c>
      <c r="Q933" t="str">
        <f t="shared" si="28"/>
        <v>theater</v>
      </c>
      <c r="R933" t="str">
        <f t="shared" si="29"/>
        <v>spaces</v>
      </c>
      <c r="S933" s="11">
        <f>(((J933/60)/60)/24)+DATE(1970,1,1)</f>
        <v>42132.9143287037</v>
      </c>
      <c r="T933" s="11">
        <f>(((I933/60)/60)/24)+DATE(1970,1,1)</f>
        <v>42162.9143287037</v>
      </c>
    </row>
    <row r="934" spans="1:20" ht="28.8" hidden="1" x14ac:dyDescent="0.3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20">
        <f>E934/D934</f>
        <v>0.01</v>
      </c>
      <c r="P934" s="6">
        <f>L934/COUNT(L934:L5047)</f>
        <v>3.1426775612822125E-4</v>
      </c>
      <c r="Q934" t="str">
        <f t="shared" si="28"/>
        <v>theater</v>
      </c>
      <c r="R934" t="str">
        <f t="shared" si="29"/>
        <v>plays</v>
      </c>
      <c r="S934" s="11">
        <f>(((J934/60)/60)/24)+DATE(1970,1,1)</f>
        <v>42164.299722222218</v>
      </c>
      <c r="T934" s="11">
        <f>(((I934/60)/60)/24)+DATE(1970,1,1)</f>
        <v>42190.957638888889</v>
      </c>
    </row>
    <row r="935" spans="1:20" ht="43.2" hidden="1" x14ac:dyDescent="0.3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20">
        <f>E935/D935</f>
        <v>0.01</v>
      </c>
      <c r="P935" s="6">
        <f>L935/COUNT(L935:L5048)</f>
        <v>3.1436655139893113E-4</v>
      </c>
      <c r="Q935" t="str">
        <f t="shared" si="28"/>
        <v>theater</v>
      </c>
      <c r="R935" t="str">
        <f t="shared" si="29"/>
        <v>musical</v>
      </c>
      <c r="S935" s="11">
        <f>(((J935/60)/60)/24)+DATE(1970,1,1)</f>
        <v>42132.58048611111</v>
      </c>
      <c r="T935" s="11">
        <f>(((I935/60)/60)/24)+DATE(1970,1,1)</f>
        <v>42162.58048611111</v>
      </c>
    </row>
    <row r="936" spans="1:20" ht="43.2" hidden="1" x14ac:dyDescent="0.3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20">
        <f>E936/D936</f>
        <v>0.01</v>
      </c>
      <c r="P936" s="6">
        <f>L936/COUNT(L936:L5049)</f>
        <v>6.2893081761006286E-4</v>
      </c>
      <c r="Q936" t="str">
        <f t="shared" si="28"/>
        <v>theater</v>
      </c>
      <c r="R936" t="str">
        <f t="shared" si="29"/>
        <v>plays</v>
      </c>
      <c r="S936" s="11">
        <f>(((J936/60)/60)/24)+DATE(1970,1,1)</f>
        <v>41830.267407407409</v>
      </c>
      <c r="T936" s="11">
        <f>(((I936/60)/60)/24)+DATE(1970,1,1)</f>
        <v>41860.267407407409</v>
      </c>
    </row>
    <row r="937" spans="1:20" ht="28.8" hidden="1" x14ac:dyDescent="0.3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20">
        <f>E937/D937</f>
        <v>0.01</v>
      </c>
      <c r="P937" s="6">
        <f>L937/COUNT(L937:L5050)</f>
        <v>3.1456432840515884E-4</v>
      </c>
      <c r="Q937" t="str">
        <f t="shared" si="28"/>
        <v>theater</v>
      </c>
      <c r="R937" t="str">
        <f t="shared" si="29"/>
        <v>plays</v>
      </c>
      <c r="S937" s="11">
        <f>(((J937/60)/60)/24)+DATE(1970,1,1)</f>
        <v>42718.963599537034</v>
      </c>
      <c r="T937" s="11">
        <f>(((I937/60)/60)/24)+DATE(1970,1,1)</f>
        <v>42748.961805555555</v>
      </c>
    </row>
    <row r="938" spans="1:20" ht="43.2" hidden="1" x14ac:dyDescent="0.3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20">
        <f>E938/D938</f>
        <v>1.0200000000000001E-2</v>
      </c>
      <c r="P938" s="6">
        <f>L938/COUNT(L938:L5051)</f>
        <v>6.2932662051604787E-4</v>
      </c>
      <c r="Q938" t="str">
        <f t="shared" si="28"/>
        <v>film &amp; video</v>
      </c>
      <c r="R938" t="str">
        <f t="shared" si="29"/>
        <v>animation</v>
      </c>
      <c r="S938" s="11">
        <f>(((J938/60)/60)/24)+DATE(1970,1,1)</f>
        <v>41605.167696759258</v>
      </c>
      <c r="T938" s="11">
        <f>(((I938/60)/60)/24)+DATE(1970,1,1)</f>
        <v>41655.166666666664</v>
      </c>
    </row>
    <row r="939" spans="1:20" ht="43.2" hidden="1" x14ac:dyDescent="0.3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20">
        <f>E939/D939</f>
        <v>1.0200000000000001E-2</v>
      </c>
      <c r="P939" s="6">
        <f>L939/COUNT(L939:L5052)</f>
        <v>6.2952470884482215E-4</v>
      </c>
      <c r="Q939" t="str">
        <f t="shared" si="28"/>
        <v>music</v>
      </c>
      <c r="R939" t="str">
        <f t="shared" si="29"/>
        <v>faith</v>
      </c>
      <c r="S939" s="11">
        <f>(((J939/60)/60)/24)+DATE(1970,1,1)</f>
        <v>42187.281678240746</v>
      </c>
      <c r="T939" s="11">
        <f>(((I939/60)/60)/24)+DATE(1970,1,1)</f>
        <v>42247.281678240746</v>
      </c>
    </row>
    <row r="940" spans="1:20" ht="43.2" hidden="1" x14ac:dyDescent="0.3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20">
        <f>E940/D940</f>
        <v>1.0200000000000001E-2</v>
      </c>
      <c r="P940" s="6">
        <f>L940/COUNT(L940:L5053)</f>
        <v>2.5188916876574307E-3</v>
      </c>
      <c r="Q940" t="str">
        <f t="shared" si="28"/>
        <v>theater</v>
      </c>
      <c r="R940" t="str">
        <f t="shared" si="29"/>
        <v>musical</v>
      </c>
      <c r="S940" s="11">
        <f>(((J940/60)/60)/24)+DATE(1970,1,1)</f>
        <v>42018.94049768518</v>
      </c>
      <c r="T940" s="11">
        <f>(((I940/60)/60)/24)+DATE(1970,1,1)</f>
        <v>42063.916666666672</v>
      </c>
    </row>
    <row r="941" spans="1:20" ht="43.2" hidden="1" x14ac:dyDescent="0.3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20">
        <f>E941/D941</f>
        <v>1.04E-2</v>
      </c>
      <c r="P941" s="6">
        <f>L941/COUNT(L941:L5054)</f>
        <v>2.8346456692913387E-3</v>
      </c>
      <c r="Q941" t="str">
        <f t="shared" si="28"/>
        <v>technology</v>
      </c>
      <c r="R941" t="str">
        <f t="shared" si="29"/>
        <v>gadgets</v>
      </c>
      <c r="S941" s="11">
        <f>(((J941/60)/60)/24)+DATE(1970,1,1)</f>
        <v>41828.789942129632</v>
      </c>
      <c r="T941" s="11">
        <f>(((I941/60)/60)/24)+DATE(1970,1,1)</f>
        <v>41863.789942129632</v>
      </c>
    </row>
    <row r="942" spans="1:20" ht="43.2" hidden="1" x14ac:dyDescent="0.3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20">
        <f>E942/D942</f>
        <v>1.044E-2</v>
      </c>
      <c r="P942" s="6">
        <f>L942/COUNT(L942:L5055)</f>
        <v>9.4517958412098301E-4</v>
      </c>
      <c r="Q942" t="str">
        <f t="shared" si="28"/>
        <v>technology</v>
      </c>
      <c r="R942" t="str">
        <f t="shared" si="29"/>
        <v>web</v>
      </c>
      <c r="S942" s="11">
        <f>(((J942/60)/60)/24)+DATE(1970,1,1)</f>
        <v>42528.987696759257</v>
      </c>
      <c r="T942" s="11">
        <f>(((I942/60)/60)/24)+DATE(1970,1,1)</f>
        <v>42558.987696759257</v>
      </c>
    </row>
    <row r="943" spans="1:20" ht="43.2" hidden="1" x14ac:dyDescent="0.3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20">
        <f>E943/D943</f>
        <v>1.0500000000000001E-2</v>
      </c>
      <c r="P943" s="6">
        <f>L943/COUNT(L943:L5056)</f>
        <v>2.2061140876142452E-3</v>
      </c>
      <c r="Q943" t="str">
        <f t="shared" si="28"/>
        <v>games</v>
      </c>
      <c r="R943" t="str">
        <f t="shared" si="29"/>
        <v>video games</v>
      </c>
      <c r="S943" s="11">
        <f>(((J943/60)/60)/24)+DATE(1970,1,1)</f>
        <v>41250.025902777779</v>
      </c>
      <c r="T943" s="11">
        <f>(((I943/60)/60)/24)+DATE(1970,1,1)</f>
        <v>41280.025902777779</v>
      </c>
    </row>
    <row r="944" spans="1:20" ht="43.2" hidden="1" x14ac:dyDescent="0.3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20">
        <f>E944/D944</f>
        <v>1.0500000000000001E-2</v>
      </c>
      <c r="P944" s="6">
        <f>L944/COUNT(L944:L5057)</f>
        <v>9.4577553593947036E-4</v>
      </c>
      <c r="Q944" t="str">
        <f t="shared" si="28"/>
        <v>theater</v>
      </c>
      <c r="R944" t="str">
        <f t="shared" si="29"/>
        <v>plays</v>
      </c>
      <c r="S944" s="11">
        <f>(((J944/60)/60)/24)+DATE(1970,1,1)</f>
        <v>41831.742962962962</v>
      </c>
      <c r="T944" s="11">
        <f>(((I944/60)/60)/24)+DATE(1970,1,1)</f>
        <v>41860.125</v>
      </c>
    </row>
    <row r="945" spans="1:20" ht="43.2" hidden="1" x14ac:dyDescent="0.3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20">
        <f>E945/D945</f>
        <v>1.0500000000000001E-2</v>
      </c>
      <c r="P945" s="6">
        <f>L945/COUNT(L945:L5058)</f>
        <v>6.3071586250394197E-4</v>
      </c>
      <c r="Q945" t="str">
        <f t="shared" si="28"/>
        <v>theater</v>
      </c>
      <c r="R945" t="str">
        <f t="shared" si="29"/>
        <v>plays</v>
      </c>
      <c r="S945" s="11">
        <f>(((J945/60)/60)/24)+DATE(1970,1,1)</f>
        <v>41856.672152777777</v>
      </c>
      <c r="T945" s="11">
        <f>(((I945/60)/60)/24)+DATE(1970,1,1)</f>
        <v>41886.672152777777</v>
      </c>
    </row>
    <row r="946" spans="1:20" ht="43.2" hidden="1" x14ac:dyDescent="0.3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20">
        <f>E946/D946</f>
        <v>1.0526315789473684E-2</v>
      </c>
      <c r="P946" s="6">
        <f>L946/COUNT(L946:L5059)</f>
        <v>8.8328075709779175E-3</v>
      </c>
      <c r="Q946" t="str">
        <f t="shared" si="28"/>
        <v>food</v>
      </c>
      <c r="R946" t="str">
        <f t="shared" si="29"/>
        <v>restaurants</v>
      </c>
      <c r="S946" s="11">
        <f>(((J946/60)/60)/24)+DATE(1970,1,1)</f>
        <v>42058.809594907405</v>
      </c>
      <c r="T946" s="11">
        <f>(((I946/60)/60)/24)+DATE(1970,1,1)</f>
        <v>42114.767928240741</v>
      </c>
    </row>
    <row r="947" spans="1:20" ht="43.2" hidden="1" x14ac:dyDescent="0.3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20">
        <f>E947/D947</f>
        <v>1.0571428571428572E-2</v>
      </c>
      <c r="P947" s="6">
        <f>L947/COUNT(L947:L5060)</f>
        <v>6.3111391606184919E-4</v>
      </c>
      <c r="Q947" t="str">
        <f t="shared" si="28"/>
        <v>theater</v>
      </c>
      <c r="R947" t="str">
        <f t="shared" si="29"/>
        <v>plays</v>
      </c>
      <c r="S947" s="11">
        <f>(((J947/60)/60)/24)+DATE(1970,1,1)</f>
        <v>42078.34520833334</v>
      </c>
      <c r="T947" s="11">
        <f>(((I947/60)/60)/24)+DATE(1970,1,1)</f>
        <v>42133.166666666672</v>
      </c>
    </row>
    <row r="948" spans="1:20" ht="43.2" hidden="1" x14ac:dyDescent="0.3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20">
        <f>E948/D948</f>
        <v>1.06E-2</v>
      </c>
      <c r="P948" s="6">
        <f>L948/COUNT(L948:L5061)</f>
        <v>2.2095959595959595E-3</v>
      </c>
      <c r="Q948" t="str">
        <f t="shared" si="28"/>
        <v>technology</v>
      </c>
      <c r="R948" t="str">
        <f t="shared" si="29"/>
        <v>wearables</v>
      </c>
      <c r="S948" s="11">
        <f>(((J948/60)/60)/24)+DATE(1970,1,1)</f>
        <v>41913.521064814813</v>
      </c>
      <c r="T948" s="11">
        <f>(((I948/60)/60)/24)+DATE(1970,1,1)</f>
        <v>41943.521064814813</v>
      </c>
    </row>
    <row r="949" spans="1:20" ht="72" hidden="1" x14ac:dyDescent="0.3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20">
        <f>E949/D949</f>
        <v>1.06E-2</v>
      </c>
      <c r="P949" s="6">
        <f>L949/COUNT(L949:L5062)</f>
        <v>9.4726870855699403E-4</v>
      </c>
      <c r="Q949" t="str">
        <f t="shared" si="28"/>
        <v>technology</v>
      </c>
      <c r="R949" t="str">
        <f t="shared" si="29"/>
        <v>wearables</v>
      </c>
      <c r="S949" s="11">
        <f>(((J949/60)/60)/24)+DATE(1970,1,1)</f>
        <v>42061.11583333333</v>
      </c>
      <c r="T949" s="11">
        <f>(((I949/60)/60)/24)+DATE(1970,1,1)</f>
        <v>42091.074166666673</v>
      </c>
    </row>
    <row r="950" spans="1:20" ht="43.2" hidden="1" x14ac:dyDescent="0.3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20">
        <f>E950/D950</f>
        <v>1.06E-2</v>
      </c>
      <c r="P950" s="6">
        <f>L950/COUNT(L950:L5063)</f>
        <v>4.1061276058117499E-3</v>
      </c>
      <c r="Q950" t="str">
        <f t="shared" si="28"/>
        <v>games</v>
      </c>
      <c r="R950" t="str">
        <f t="shared" si="29"/>
        <v>mobile games</v>
      </c>
      <c r="S950" s="11">
        <f>(((J950/60)/60)/24)+DATE(1970,1,1)</f>
        <v>42155.129652777774</v>
      </c>
      <c r="T950" s="11">
        <f>(((I950/60)/60)/24)+DATE(1970,1,1)</f>
        <v>42185.129652777774</v>
      </c>
    </row>
    <row r="951" spans="1:20" ht="28.8" hidden="1" x14ac:dyDescent="0.3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20">
        <f>E951/D951</f>
        <v>1.06E-2</v>
      </c>
      <c r="P951" s="6">
        <f>L951/COUNT(L951:L5064)</f>
        <v>1.263823064770932E-3</v>
      </c>
      <c r="Q951" t="str">
        <f t="shared" si="28"/>
        <v>publishing</v>
      </c>
      <c r="R951" t="str">
        <f t="shared" si="29"/>
        <v>children's books</v>
      </c>
      <c r="S951" s="11">
        <f>(((J951/60)/60)/24)+DATE(1970,1,1)</f>
        <v>42585.7106712963</v>
      </c>
      <c r="T951" s="11">
        <f>(((I951/60)/60)/24)+DATE(1970,1,1)</f>
        <v>42615.7106712963</v>
      </c>
    </row>
    <row r="952" spans="1:20" ht="43.2" hidden="1" x14ac:dyDescent="0.3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20">
        <f>E952/D952</f>
        <v>1.0749999999999999E-2</v>
      </c>
      <c r="P952" s="6">
        <f>L952/COUNT(L952:L5065)</f>
        <v>3.7926675094816687E-3</v>
      </c>
      <c r="Q952" t="str">
        <f t="shared" si="28"/>
        <v>film &amp; video</v>
      </c>
      <c r="R952" t="str">
        <f t="shared" si="29"/>
        <v>animation</v>
      </c>
      <c r="S952" s="11">
        <f>(((J952/60)/60)/24)+DATE(1970,1,1)</f>
        <v>41863.260381944441</v>
      </c>
      <c r="T952" s="11">
        <f>(((I952/60)/60)/24)+DATE(1970,1,1)</f>
        <v>41893.260381944441</v>
      </c>
    </row>
    <row r="953" spans="1:20" ht="28.8" hidden="1" x14ac:dyDescent="0.3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20">
        <f>E953/D953</f>
        <v>1.0771428571428571E-2</v>
      </c>
      <c r="P953" s="6">
        <f>L953/COUNT(L953:L5066)</f>
        <v>2.8453999367688901E-3</v>
      </c>
      <c r="Q953" t="str">
        <f t="shared" si="28"/>
        <v>technology</v>
      </c>
      <c r="R953" t="str">
        <f t="shared" si="29"/>
        <v>wearables</v>
      </c>
      <c r="S953" s="11">
        <f>(((J953/60)/60)/24)+DATE(1970,1,1)</f>
        <v>42625.635636574079</v>
      </c>
      <c r="T953" s="11">
        <f>(((I953/60)/60)/24)+DATE(1970,1,1)</f>
        <v>42660.635636574079</v>
      </c>
    </row>
    <row r="954" spans="1:20" ht="28.8" hidden="1" x14ac:dyDescent="0.3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20">
        <f>E954/D954</f>
        <v>1.0999999999999999E-2</v>
      </c>
      <c r="P954" s="6">
        <f>L954/COUNT(L954:L5067)</f>
        <v>6.3251106894370653E-4</v>
      </c>
      <c r="Q954" t="str">
        <f t="shared" si="28"/>
        <v>publishing</v>
      </c>
      <c r="R954" t="str">
        <f t="shared" si="29"/>
        <v>children's books</v>
      </c>
      <c r="S954" s="11">
        <f>(((J954/60)/60)/24)+DATE(1970,1,1)</f>
        <v>42068.799039351856</v>
      </c>
      <c r="T954" s="11">
        <f>(((I954/60)/60)/24)+DATE(1970,1,1)</f>
        <v>42098.757372685184</v>
      </c>
    </row>
    <row r="955" spans="1:20" ht="43.2" hidden="1" x14ac:dyDescent="0.3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20">
        <f>E955/D955</f>
        <v>1.1111111111111112E-2</v>
      </c>
      <c r="P955" s="6">
        <f>L955/COUNT(L955:L5068)</f>
        <v>3.1635558367605187E-4</v>
      </c>
      <c r="Q955" t="str">
        <f t="shared" si="28"/>
        <v>theater</v>
      </c>
      <c r="R955" t="str">
        <f t="shared" si="29"/>
        <v>plays</v>
      </c>
      <c r="S955" s="11">
        <f>(((J955/60)/60)/24)+DATE(1970,1,1)</f>
        <v>42570.850381944445</v>
      </c>
      <c r="T955" s="11">
        <f>(((I955/60)/60)/24)+DATE(1970,1,1)</f>
        <v>42615.850381944445</v>
      </c>
    </row>
    <row r="956" spans="1:20" ht="43.2" hidden="1" x14ac:dyDescent="0.3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20">
        <f>E956/D956</f>
        <v>1.116E-2</v>
      </c>
      <c r="P956" s="6">
        <f>L956/COUNT(L956:L5069)</f>
        <v>1.8987341772151898E-3</v>
      </c>
      <c r="Q956" t="str">
        <f t="shared" si="28"/>
        <v>film &amp; video</v>
      </c>
      <c r="R956" t="str">
        <f t="shared" si="29"/>
        <v>drama</v>
      </c>
      <c r="S956" s="11">
        <f>(((J956/60)/60)/24)+DATE(1970,1,1)</f>
        <v>41887.383356481485</v>
      </c>
      <c r="T956" s="11">
        <f>(((I956/60)/60)/24)+DATE(1970,1,1)</f>
        <v>41917.383356481485</v>
      </c>
    </row>
    <row r="957" spans="1:20" ht="43.2" hidden="1" x14ac:dyDescent="0.3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20">
        <f>E957/D957</f>
        <v>1.1222222222222222E-2</v>
      </c>
      <c r="P957" s="6">
        <f>L957/COUNT(L957:L5070)</f>
        <v>9.4966761633428305E-4</v>
      </c>
      <c r="Q957" t="str">
        <f t="shared" si="28"/>
        <v>publishing</v>
      </c>
      <c r="R957" t="str">
        <f t="shared" si="29"/>
        <v>translations</v>
      </c>
      <c r="S957" s="11">
        <f>(((J957/60)/60)/24)+DATE(1970,1,1)</f>
        <v>42198.765844907408</v>
      </c>
      <c r="T957" s="11">
        <f>(((I957/60)/60)/24)+DATE(1970,1,1)</f>
        <v>42258.765844907408</v>
      </c>
    </row>
    <row r="958" spans="1:20" ht="43.2" hidden="1" x14ac:dyDescent="0.3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20">
        <f>E958/D958</f>
        <v>1.125E-2</v>
      </c>
      <c r="P958" s="6">
        <f>L958/COUNT(L958:L5071)</f>
        <v>1.266624445851805E-3</v>
      </c>
      <c r="Q958" t="str">
        <f t="shared" si="28"/>
        <v>publishing</v>
      </c>
      <c r="R958" t="str">
        <f t="shared" si="29"/>
        <v>children's books</v>
      </c>
      <c r="S958" s="11">
        <f>(((J958/60)/60)/24)+DATE(1970,1,1)</f>
        <v>41030.292025462964</v>
      </c>
      <c r="T958" s="11">
        <f>(((I958/60)/60)/24)+DATE(1970,1,1)</f>
        <v>41059.791666666664</v>
      </c>
    </row>
    <row r="959" spans="1:20" ht="43.2" hidden="1" x14ac:dyDescent="0.3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20">
        <f>E959/D959</f>
        <v>1.1266666666666666E-2</v>
      </c>
      <c r="P959" s="6">
        <f>L959/COUNT(L959:L5072)</f>
        <v>3.4843205574912892E-3</v>
      </c>
      <c r="Q959" t="str">
        <f t="shared" si="28"/>
        <v>technology</v>
      </c>
      <c r="R959" t="str">
        <f t="shared" si="29"/>
        <v>wearables</v>
      </c>
      <c r="S959" s="11">
        <f>(((J959/60)/60)/24)+DATE(1970,1,1)</f>
        <v>42604.669675925921</v>
      </c>
      <c r="T959" s="11">
        <f>(((I959/60)/60)/24)+DATE(1970,1,1)</f>
        <v>42664.669675925921</v>
      </c>
    </row>
    <row r="960" spans="1:20" ht="43.2" hidden="1" x14ac:dyDescent="0.3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20">
        <f>E960/D960</f>
        <v>1.1299999999999999E-2</v>
      </c>
      <c r="P960" s="6">
        <f>L960/COUNT(L960:L5073)</f>
        <v>3.4854245880861852E-3</v>
      </c>
      <c r="Q960" t="str">
        <f t="shared" si="28"/>
        <v>technology</v>
      </c>
      <c r="R960" t="str">
        <f t="shared" si="29"/>
        <v>wearables</v>
      </c>
      <c r="S960" s="11">
        <f>(((J960/60)/60)/24)+DATE(1970,1,1)</f>
        <v>41974.791990740734</v>
      </c>
      <c r="T960" s="11">
        <f>(((I960/60)/60)/24)+DATE(1970,1,1)</f>
        <v>42019.791990740734</v>
      </c>
    </row>
    <row r="961" spans="1:20" ht="43.2" hidden="1" x14ac:dyDescent="0.3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20">
        <f>E961/D961</f>
        <v>1.1428571428571429E-2</v>
      </c>
      <c r="P961" s="6">
        <f>L961/COUNT(L961:L5074)</f>
        <v>6.3391442155309036E-4</v>
      </c>
      <c r="Q961" t="str">
        <f t="shared" si="28"/>
        <v>music</v>
      </c>
      <c r="R961" t="str">
        <f t="shared" si="29"/>
        <v>jazz</v>
      </c>
      <c r="S961" s="11">
        <f>(((J961/60)/60)/24)+DATE(1970,1,1)</f>
        <v>41551.798113425924</v>
      </c>
      <c r="T961" s="11">
        <f>(((I961/60)/60)/24)+DATE(1970,1,1)</f>
        <v>41581.839780092596</v>
      </c>
    </row>
    <row r="962" spans="1:20" ht="43.2" hidden="1" x14ac:dyDescent="0.3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20">
        <f>E962/D962</f>
        <v>1.1428571428571429E-2</v>
      </c>
      <c r="P962" s="6">
        <f>L962/COUNT(L962:L5075)</f>
        <v>1.2682308180088776E-3</v>
      </c>
      <c r="Q962" t="str">
        <f t="shared" ref="Q962:Q1025" si="30">LEFT(N962,FIND("/",N962)-1)</f>
        <v>food</v>
      </c>
      <c r="R962" t="str">
        <f t="shared" ref="R962:R1025" si="31">RIGHT(N962,LEN(N962)-FIND("/",N962))</f>
        <v>food trucks</v>
      </c>
      <c r="S962" s="11">
        <f>(((J962/60)/60)/24)+DATE(1970,1,1)</f>
        <v>41820.914641203701</v>
      </c>
      <c r="T962" s="11">
        <f>(((I962/60)/60)/24)+DATE(1970,1,1)</f>
        <v>41860.914641203701</v>
      </c>
    </row>
    <row r="963" spans="1:20" ht="43.2" hidden="1" x14ac:dyDescent="0.3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20">
        <f>E963/D963</f>
        <v>1.15E-2</v>
      </c>
      <c r="P963" s="6">
        <f>L963/COUNT(L963:L5076)</f>
        <v>1.2686330478908975E-3</v>
      </c>
      <c r="Q963" t="str">
        <f t="shared" si="30"/>
        <v>film &amp; video</v>
      </c>
      <c r="R963" t="str">
        <f t="shared" si="31"/>
        <v>animation</v>
      </c>
      <c r="S963" s="11">
        <f>(((J963/60)/60)/24)+DATE(1970,1,1)</f>
        <v>40956.553530092591</v>
      </c>
      <c r="T963" s="11">
        <f>(((I963/60)/60)/24)+DATE(1970,1,1)</f>
        <v>40986.511863425927</v>
      </c>
    </row>
    <row r="964" spans="1:20" ht="43.2" hidden="1" x14ac:dyDescent="0.3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20">
        <f>E964/D964</f>
        <v>1.1831900000000001E-2</v>
      </c>
      <c r="P964" s="6">
        <f>L964/COUNT(L964:L5077)</f>
        <v>6.6624365482233503E-3</v>
      </c>
      <c r="Q964" t="str">
        <f t="shared" si="30"/>
        <v>theater</v>
      </c>
      <c r="R964" t="str">
        <f t="shared" si="31"/>
        <v>spaces</v>
      </c>
      <c r="S964" s="11">
        <f>(((J964/60)/60)/24)+DATE(1970,1,1)</f>
        <v>42255.619351851856</v>
      </c>
      <c r="T964" s="11">
        <f>(((I964/60)/60)/24)+DATE(1970,1,1)</f>
        <v>42292.916666666672</v>
      </c>
    </row>
    <row r="965" spans="1:20" ht="43.2" hidden="1" x14ac:dyDescent="0.3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20">
        <f>E965/D965</f>
        <v>1.192E-2</v>
      </c>
      <c r="P965" s="6">
        <f>L965/COUNT(L965:L5078)</f>
        <v>1.904157410345922E-3</v>
      </c>
      <c r="Q965" t="str">
        <f t="shared" si="30"/>
        <v>technology</v>
      </c>
      <c r="R965" t="str">
        <f t="shared" si="31"/>
        <v>wearables</v>
      </c>
      <c r="S965" s="11">
        <f>(((J965/60)/60)/24)+DATE(1970,1,1)</f>
        <v>42637.016736111109</v>
      </c>
      <c r="T965" s="11">
        <f>(((I965/60)/60)/24)+DATE(1970,1,1)</f>
        <v>42669.165972222225</v>
      </c>
    </row>
    <row r="966" spans="1:20" ht="43.2" hidden="1" x14ac:dyDescent="0.3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20">
        <f>E966/D966</f>
        <v>1.2E-2</v>
      </c>
      <c r="P966" s="6">
        <f>L966/COUNT(L966:L5079)</f>
        <v>6.3492063492063492E-4</v>
      </c>
      <c r="Q966" t="str">
        <f t="shared" si="30"/>
        <v>technology</v>
      </c>
      <c r="R966" t="str">
        <f t="shared" si="31"/>
        <v>web</v>
      </c>
      <c r="S966" s="11">
        <f>(((J966/60)/60)/24)+DATE(1970,1,1)</f>
        <v>42525.656944444447</v>
      </c>
      <c r="T966" s="11">
        <f>(((I966/60)/60)/24)+DATE(1970,1,1)</f>
        <v>42555.656944444447</v>
      </c>
    </row>
    <row r="967" spans="1:20" ht="43.2" hidden="1" x14ac:dyDescent="0.3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20">
        <f>E967/D967</f>
        <v>1.2E-2</v>
      </c>
      <c r="P967" s="6">
        <f>L967/COUNT(L967:L5080)</f>
        <v>9.5268339155287396E-4</v>
      </c>
      <c r="Q967" t="str">
        <f t="shared" si="30"/>
        <v>technology</v>
      </c>
      <c r="R967" t="str">
        <f t="shared" si="31"/>
        <v>gadgets</v>
      </c>
      <c r="S967" s="11">
        <f>(((J967/60)/60)/24)+DATE(1970,1,1)</f>
        <v>42037.789895833332</v>
      </c>
      <c r="T967" s="11">
        <f>(((I967/60)/60)/24)+DATE(1970,1,1)</f>
        <v>42067.789895833332</v>
      </c>
    </row>
    <row r="968" spans="1:20" ht="43.2" hidden="1" x14ac:dyDescent="0.3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20">
        <f>E968/D968</f>
        <v>1.2E-2</v>
      </c>
      <c r="P968" s="6">
        <f>L968/COUNT(L968:L5081)</f>
        <v>9.5298602287166459E-4</v>
      </c>
      <c r="Q968" t="str">
        <f t="shared" si="30"/>
        <v>theater</v>
      </c>
      <c r="R968" t="str">
        <f t="shared" si="31"/>
        <v>plays</v>
      </c>
      <c r="S968" s="11">
        <f>(((J968/60)/60)/24)+DATE(1970,1,1)</f>
        <v>42295.891828703709</v>
      </c>
      <c r="T968" s="11">
        <f>(((I968/60)/60)/24)+DATE(1970,1,1)</f>
        <v>42325.933495370366</v>
      </c>
    </row>
    <row r="969" spans="1:20" ht="43.2" hidden="1" x14ac:dyDescent="0.3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20">
        <f>E969/D969</f>
        <v>1.2123076923076924E-2</v>
      </c>
      <c r="P969" s="6">
        <f>L969/COUNT(L969:L5082)</f>
        <v>2.2243406418811567E-3</v>
      </c>
      <c r="Q969" t="str">
        <f t="shared" si="30"/>
        <v>technology</v>
      </c>
      <c r="R969" t="str">
        <f t="shared" si="31"/>
        <v>web</v>
      </c>
      <c r="S969" s="11">
        <f>(((J969/60)/60)/24)+DATE(1970,1,1)</f>
        <v>42191.70175925926</v>
      </c>
      <c r="T969" s="11">
        <f>(((I969/60)/60)/24)+DATE(1970,1,1)</f>
        <v>42221.70175925926</v>
      </c>
    </row>
    <row r="970" spans="1:20" ht="43.2" hidden="1" x14ac:dyDescent="0.3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20">
        <f>E970/D970</f>
        <v>1.2222222222222223E-2</v>
      </c>
      <c r="P970" s="6">
        <f>L970/COUNT(L970:L5083)</f>
        <v>6.3572790845518119E-4</v>
      </c>
      <c r="Q970" t="str">
        <f t="shared" si="30"/>
        <v>publishing</v>
      </c>
      <c r="R970" t="str">
        <f t="shared" si="31"/>
        <v>translations</v>
      </c>
      <c r="S970" s="11">
        <f>(((J970/60)/60)/24)+DATE(1970,1,1)</f>
        <v>42232.15016203704</v>
      </c>
      <c r="T970" s="11">
        <f>(((I970/60)/60)/24)+DATE(1970,1,1)</f>
        <v>42262.465972222228</v>
      </c>
    </row>
    <row r="971" spans="1:20" ht="28.8" hidden="1" x14ac:dyDescent="0.3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20">
        <f>E971/D971</f>
        <v>1.24E-2</v>
      </c>
      <c r="P971" s="6">
        <f>L971/COUNT(L971:L5084)</f>
        <v>2.861685214626391E-3</v>
      </c>
      <c r="Q971" t="str">
        <f t="shared" si="30"/>
        <v>food</v>
      </c>
      <c r="R971" t="str">
        <f t="shared" si="31"/>
        <v>food trucks</v>
      </c>
      <c r="S971" s="11">
        <f>(((J971/60)/60)/24)+DATE(1970,1,1)</f>
        <v>41909.892453703702</v>
      </c>
      <c r="T971" s="11">
        <f>(((I971/60)/60)/24)+DATE(1970,1,1)</f>
        <v>41939.892453703702</v>
      </c>
    </row>
    <row r="972" spans="1:20" ht="43.2" hidden="1" x14ac:dyDescent="0.3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20">
        <f>E972/D972</f>
        <v>1.2500000000000001E-2</v>
      </c>
      <c r="P972" s="6">
        <f>L972/COUNT(L972:L5085)</f>
        <v>6.3613231552162855E-4</v>
      </c>
      <c r="Q972" t="str">
        <f t="shared" si="30"/>
        <v>theater</v>
      </c>
      <c r="R972" t="str">
        <f t="shared" si="31"/>
        <v>musical</v>
      </c>
      <c r="S972" s="11">
        <f>(((J972/60)/60)/24)+DATE(1970,1,1)</f>
        <v>41861.767094907409</v>
      </c>
      <c r="T972" s="11">
        <f>(((I972/60)/60)/24)+DATE(1970,1,1)</f>
        <v>41882.767094907409</v>
      </c>
    </row>
    <row r="973" spans="1:20" ht="28.8" hidden="1" x14ac:dyDescent="0.3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20">
        <f>E973/D973</f>
        <v>1.2500000000000001E-2</v>
      </c>
      <c r="P973" s="6">
        <f>L973/COUNT(L973:L5086)</f>
        <v>6.3633471205854278E-4</v>
      </c>
      <c r="Q973" t="str">
        <f t="shared" si="30"/>
        <v>theater</v>
      </c>
      <c r="R973" t="str">
        <f t="shared" si="31"/>
        <v>plays</v>
      </c>
      <c r="S973" s="11">
        <f>(((J973/60)/60)/24)+DATE(1970,1,1)</f>
        <v>41843.775011574071</v>
      </c>
      <c r="T973" s="11">
        <f>(((I973/60)/60)/24)+DATE(1970,1,1)</f>
        <v>41863.775011574071</v>
      </c>
    </row>
    <row r="974" spans="1:20" ht="43.2" hidden="1" x14ac:dyDescent="0.3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20">
        <f>E974/D974</f>
        <v>1.2500000000000001E-2</v>
      </c>
      <c r="P974" s="6">
        <f>L974/COUNT(L974:L5087)</f>
        <v>3.1826861871419476E-4</v>
      </c>
      <c r="Q974" t="str">
        <f t="shared" si="30"/>
        <v>theater</v>
      </c>
      <c r="R974" t="str">
        <f t="shared" si="31"/>
        <v>plays</v>
      </c>
      <c r="S974" s="11">
        <f>(((J974/60)/60)/24)+DATE(1970,1,1)</f>
        <v>42217.670104166667</v>
      </c>
      <c r="T974" s="11">
        <f>(((I974/60)/60)/24)+DATE(1970,1,1)</f>
        <v>42247.670104166667</v>
      </c>
    </row>
    <row r="975" spans="1:20" ht="43.2" hidden="1" x14ac:dyDescent="0.3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20">
        <f>E975/D975</f>
        <v>1.2513513513513513E-2</v>
      </c>
      <c r="P975" s="6">
        <f>L975/COUNT(L975:L5088)</f>
        <v>2.5469595670168737E-3</v>
      </c>
      <c r="Q975" t="str">
        <f t="shared" si="30"/>
        <v>technology</v>
      </c>
      <c r="R975" t="str">
        <f t="shared" si="31"/>
        <v>web</v>
      </c>
      <c r="S975" s="11">
        <f>(((J975/60)/60)/24)+DATE(1970,1,1)</f>
        <v>41989.853692129633</v>
      </c>
      <c r="T975" s="11">
        <f>(((I975/60)/60)/24)+DATE(1970,1,1)</f>
        <v>42019.811805555553</v>
      </c>
    </row>
    <row r="976" spans="1:20" ht="28.8" hidden="1" x14ac:dyDescent="0.3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20">
        <f>E976/D976</f>
        <v>1.2857142857142857E-2</v>
      </c>
      <c r="P976" s="6">
        <f>L976/COUNT(L976:L5089)</f>
        <v>1.5923566878980893E-3</v>
      </c>
      <c r="Q976" t="str">
        <f t="shared" si="30"/>
        <v>music</v>
      </c>
      <c r="R976" t="str">
        <f t="shared" si="31"/>
        <v>jazz</v>
      </c>
      <c r="S976" s="11">
        <f>(((J976/60)/60)/24)+DATE(1970,1,1)</f>
        <v>41184.167129629634</v>
      </c>
      <c r="T976" s="11">
        <f>(((I976/60)/60)/24)+DATE(1970,1,1)</f>
        <v>41224.208796296298</v>
      </c>
    </row>
    <row r="977" spans="1:20" ht="43.2" hidden="1" x14ac:dyDescent="0.3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20">
        <f>E977/D977</f>
        <v>1.2933333333333333E-2</v>
      </c>
      <c r="P977" s="6">
        <f>L977/COUNT(L977:L5090)</f>
        <v>3.1857279388340237E-3</v>
      </c>
      <c r="Q977" t="str">
        <f t="shared" si="30"/>
        <v>technology</v>
      </c>
      <c r="R977" t="str">
        <f t="shared" si="31"/>
        <v>wearables</v>
      </c>
      <c r="S977" s="11">
        <f>(((J977/60)/60)/24)+DATE(1970,1,1)</f>
        <v>42409.040231481486</v>
      </c>
      <c r="T977" s="11">
        <f>(((I977/60)/60)/24)+DATE(1970,1,1)</f>
        <v>42423.040231481486</v>
      </c>
    </row>
    <row r="978" spans="1:20" ht="43.2" hidden="1" x14ac:dyDescent="0.3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20">
        <f>E978/D978</f>
        <v>1.2999999999999999E-2</v>
      </c>
      <c r="P978" s="6">
        <f>L978/COUNT(L978:L5091)</f>
        <v>6.3734862970044612E-4</v>
      </c>
      <c r="Q978" t="str">
        <f t="shared" si="30"/>
        <v>music</v>
      </c>
      <c r="R978" t="str">
        <f t="shared" si="31"/>
        <v>jazz</v>
      </c>
      <c r="S978" s="11">
        <f>(((J978/60)/60)/24)+DATE(1970,1,1)</f>
        <v>40505.232916666668</v>
      </c>
      <c r="T978" s="11">
        <f>(((I978/60)/60)/24)+DATE(1970,1,1)</f>
        <v>40535.232916666668</v>
      </c>
    </row>
    <row r="979" spans="1:20" ht="28.8" hidden="1" x14ac:dyDescent="0.3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20">
        <f>E979/D979</f>
        <v>1.2999999999999999E-2</v>
      </c>
      <c r="P979" s="6">
        <f>L979/COUNT(L979:L5092)</f>
        <v>2.5502072043353521E-3</v>
      </c>
      <c r="Q979" t="str">
        <f t="shared" si="30"/>
        <v>technology</v>
      </c>
      <c r="R979" t="str">
        <f t="shared" si="31"/>
        <v>wearables</v>
      </c>
      <c r="S979" s="11">
        <f>(((J979/60)/60)/24)+DATE(1970,1,1)</f>
        <v>41941.10297453704</v>
      </c>
      <c r="T979" s="11">
        <f>(((I979/60)/60)/24)+DATE(1970,1,1)</f>
        <v>41971.144641203704</v>
      </c>
    </row>
    <row r="980" spans="1:20" ht="43.2" hidden="1" x14ac:dyDescent="0.3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20">
        <f>E980/D980</f>
        <v>1.2999999999999999E-2</v>
      </c>
      <c r="P980" s="6">
        <f>L980/COUNT(L980:L5093)</f>
        <v>6.3775510204081628E-4</v>
      </c>
      <c r="Q980" t="str">
        <f t="shared" si="30"/>
        <v>theater</v>
      </c>
      <c r="R980" t="str">
        <f t="shared" si="31"/>
        <v>plays</v>
      </c>
      <c r="S980" s="11">
        <f>(((J980/60)/60)/24)+DATE(1970,1,1)</f>
        <v>42021.301192129627</v>
      </c>
      <c r="T980" s="11">
        <f>(((I980/60)/60)/24)+DATE(1970,1,1)</f>
        <v>42051.301192129627</v>
      </c>
    </row>
    <row r="981" spans="1:20" ht="43.2" hidden="1" x14ac:dyDescent="0.3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20">
        <f>E981/D981</f>
        <v>1.3028138528138528E-2</v>
      </c>
      <c r="P981" s="6">
        <f>L981/COUNT(L981:L5094)</f>
        <v>2.2328548644338117E-3</v>
      </c>
      <c r="Q981" t="str">
        <f t="shared" si="30"/>
        <v>technology</v>
      </c>
      <c r="R981" t="str">
        <f t="shared" si="31"/>
        <v>wearables</v>
      </c>
      <c r="S981" s="11">
        <f>(((J981/60)/60)/24)+DATE(1970,1,1)</f>
        <v>42697.74927083333</v>
      </c>
      <c r="T981" s="11">
        <f>(((I981/60)/60)/24)+DATE(1970,1,1)</f>
        <v>42727.74927083333</v>
      </c>
    </row>
    <row r="982" spans="1:20" ht="43.2" hidden="1" x14ac:dyDescent="0.3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20">
        <f>E982/D982</f>
        <v>1.325E-2</v>
      </c>
      <c r="P982" s="6">
        <f>L982/COUNT(L982:L5095)</f>
        <v>1.2763241863433313E-3</v>
      </c>
      <c r="Q982" t="str">
        <f t="shared" si="30"/>
        <v>technology</v>
      </c>
      <c r="R982" t="str">
        <f t="shared" si="31"/>
        <v>wearables</v>
      </c>
      <c r="S982" s="11">
        <f>(((J982/60)/60)/24)+DATE(1970,1,1)</f>
        <v>41836.847615740742</v>
      </c>
      <c r="T982" s="11">
        <f>(((I982/60)/60)/24)+DATE(1970,1,1)</f>
        <v>41866.847615740742</v>
      </c>
    </row>
    <row r="983" spans="1:20" ht="28.8" hidden="1" x14ac:dyDescent="0.3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20">
        <f>E983/D983</f>
        <v>1.3270833333333334E-2</v>
      </c>
      <c r="P983" s="6">
        <f>L983/COUNT(L983:L5096)</f>
        <v>8.2987551867219917E-3</v>
      </c>
      <c r="Q983" t="str">
        <f t="shared" si="30"/>
        <v>technology</v>
      </c>
      <c r="R983" t="str">
        <f t="shared" si="31"/>
        <v>gadgets</v>
      </c>
      <c r="S983" s="11">
        <f>(((J983/60)/60)/24)+DATE(1970,1,1)</f>
        <v>41890.511319444442</v>
      </c>
      <c r="T983" s="11">
        <f>(((I983/60)/60)/24)+DATE(1970,1,1)</f>
        <v>41920.511319444442</v>
      </c>
    </row>
    <row r="984" spans="1:20" ht="43.2" hidden="1" x14ac:dyDescent="0.3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20">
        <f>E984/D984</f>
        <v>1.3299999999999999E-2</v>
      </c>
      <c r="P984" s="6">
        <f>L984/COUNT(L984:L5097)</f>
        <v>2.554278416347382E-3</v>
      </c>
      <c r="Q984" t="str">
        <f t="shared" si="30"/>
        <v>film &amp; video</v>
      </c>
      <c r="R984" t="str">
        <f t="shared" si="31"/>
        <v>animation</v>
      </c>
      <c r="S984" s="11">
        <f>(((J984/60)/60)/24)+DATE(1970,1,1)</f>
        <v>42400.711967592593</v>
      </c>
      <c r="T984" s="11">
        <f>(((I984/60)/60)/24)+DATE(1970,1,1)</f>
        <v>42430.711967592593</v>
      </c>
    </row>
    <row r="985" spans="1:20" ht="28.8" hidden="1" x14ac:dyDescent="0.3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20">
        <f>E985/D985</f>
        <v>1.3333333333333334E-2</v>
      </c>
      <c r="P985" s="6">
        <f>L985/COUNT(L985:L5098)</f>
        <v>3.1938677738741617E-4</v>
      </c>
      <c r="Q985" t="str">
        <f t="shared" si="30"/>
        <v>games</v>
      </c>
      <c r="R985" t="str">
        <f t="shared" si="31"/>
        <v>video games</v>
      </c>
      <c r="S985" s="11">
        <f>(((J985/60)/60)/24)+DATE(1970,1,1)</f>
        <v>40802.964594907404</v>
      </c>
      <c r="T985" s="11">
        <f>(((I985/60)/60)/24)+DATE(1970,1,1)</f>
        <v>40832.964594907404</v>
      </c>
    </row>
    <row r="986" spans="1:20" ht="43.2" hidden="1" x14ac:dyDescent="0.3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20">
        <f>E986/D986</f>
        <v>1.3333333333333334E-2</v>
      </c>
      <c r="P986" s="6">
        <f>L986/COUNT(L986:L5099)</f>
        <v>6.3897763578274762E-4</v>
      </c>
      <c r="Q986" t="str">
        <f t="shared" si="30"/>
        <v>photography</v>
      </c>
      <c r="R986" t="str">
        <f t="shared" si="31"/>
        <v>photobooks</v>
      </c>
      <c r="S986" s="11">
        <f>(((J986/60)/60)/24)+DATE(1970,1,1)</f>
        <v>41940.89166666667</v>
      </c>
      <c r="T986" s="11">
        <f>(((I986/60)/60)/24)+DATE(1970,1,1)</f>
        <v>41970.933333333334</v>
      </c>
    </row>
    <row r="987" spans="1:20" ht="43.2" hidden="1" x14ac:dyDescent="0.3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20">
        <f>E987/D987</f>
        <v>1.3333333333333334E-2</v>
      </c>
      <c r="P987" s="6">
        <f>L987/COUNT(L987:L5100)</f>
        <v>6.3918184723553851E-4</v>
      </c>
      <c r="Q987" t="str">
        <f t="shared" si="30"/>
        <v>theater</v>
      </c>
      <c r="R987" t="str">
        <f t="shared" si="31"/>
        <v>plays</v>
      </c>
      <c r="S987" s="11">
        <f>(((J987/60)/60)/24)+DATE(1970,1,1)</f>
        <v>41872.807696759257</v>
      </c>
      <c r="T987" s="11">
        <f>(((I987/60)/60)/24)+DATE(1970,1,1)</f>
        <v>41932.807696759257</v>
      </c>
    </row>
    <row r="988" spans="1:20" ht="43.2" hidden="1" x14ac:dyDescent="0.3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20">
        <f>E988/D988</f>
        <v>1.34E-2</v>
      </c>
      <c r="P988" s="6">
        <f>L988/COUNT(L988:L5101)</f>
        <v>4.475703324808184E-3</v>
      </c>
      <c r="Q988" t="str">
        <f t="shared" si="30"/>
        <v>technology</v>
      </c>
      <c r="R988" t="str">
        <f t="shared" si="31"/>
        <v>web</v>
      </c>
      <c r="S988" s="11">
        <f>(((J988/60)/60)/24)+DATE(1970,1,1)</f>
        <v>42425.970092592594</v>
      </c>
      <c r="T988" s="11">
        <f>(((I988/60)/60)/24)+DATE(1970,1,1)</f>
        <v>42485.928425925929</v>
      </c>
    </row>
    <row r="989" spans="1:20" ht="43.2" hidden="1" x14ac:dyDescent="0.3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20">
        <f>E989/D989</f>
        <v>1.3650000000000001E-2</v>
      </c>
      <c r="P989" s="6">
        <f>L989/COUNT(L989:L5102)</f>
        <v>2.238567316917173E-3</v>
      </c>
      <c r="Q989" t="str">
        <f t="shared" si="30"/>
        <v>technology</v>
      </c>
      <c r="R989" t="str">
        <f t="shared" si="31"/>
        <v>wearables</v>
      </c>
      <c r="S989" s="11">
        <f>(((J989/60)/60)/24)+DATE(1970,1,1)</f>
        <v>42361.043703703705</v>
      </c>
      <c r="T989" s="11">
        <f>(((I989/60)/60)/24)+DATE(1970,1,1)</f>
        <v>42421.043703703705</v>
      </c>
    </row>
    <row r="990" spans="1:20" ht="43.2" hidden="1" x14ac:dyDescent="0.3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20">
        <f>E990/D990</f>
        <v>1.3666666666666667E-2</v>
      </c>
      <c r="P990" s="6">
        <f>L990/COUNT(L990:L5103)</f>
        <v>9.5969289827255275E-4</v>
      </c>
      <c r="Q990" t="str">
        <f t="shared" si="30"/>
        <v>film &amp; video</v>
      </c>
      <c r="R990" t="str">
        <f t="shared" si="31"/>
        <v>animation</v>
      </c>
      <c r="S990" s="11">
        <f>(((J990/60)/60)/24)+DATE(1970,1,1)</f>
        <v>42738.615289351852</v>
      </c>
      <c r="T990" s="11">
        <f>(((I990/60)/60)/24)+DATE(1970,1,1)</f>
        <v>42768.615289351852</v>
      </c>
    </row>
    <row r="991" spans="1:20" ht="43.2" hidden="1" x14ac:dyDescent="0.3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20">
        <f>E991/D991</f>
        <v>1.3668E-2</v>
      </c>
      <c r="P991" s="6">
        <f>L991/COUNT(L991:L5104)</f>
        <v>1.0880000000000001E-2</v>
      </c>
      <c r="Q991" t="str">
        <f t="shared" si="30"/>
        <v>technology</v>
      </c>
      <c r="R991" t="str">
        <f t="shared" si="31"/>
        <v>wearables</v>
      </c>
      <c r="S991" s="11">
        <f>(((J991/60)/60)/24)+DATE(1970,1,1)</f>
        <v>42569.50409722222</v>
      </c>
      <c r="T991" s="11">
        <f>(((I991/60)/60)/24)+DATE(1970,1,1)</f>
        <v>42599.50409722222</v>
      </c>
    </row>
    <row r="992" spans="1:20" ht="43.2" hidden="1" x14ac:dyDescent="0.3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20">
        <f>E992/D992</f>
        <v>1.3673469387755101E-2</v>
      </c>
      <c r="P992" s="6">
        <f>L992/COUNT(L992:L5105)</f>
        <v>1.6005121638924455E-3</v>
      </c>
      <c r="Q992" t="str">
        <f t="shared" si="30"/>
        <v>film &amp; video</v>
      </c>
      <c r="R992" t="str">
        <f t="shared" si="31"/>
        <v>animation</v>
      </c>
      <c r="S992" s="11">
        <f>(((J992/60)/60)/24)+DATE(1970,1,1)</f>
        <v>40949.98364583333</v>
      </c>
      <c r="T992" s="11">
        <f>(((I992/60)/60)/24)+DATE(1970,1,1)</f>
        <v>41009.941979166666</v>
      </c>
    </row>
    <row r="993" spans="1:20" ht="28.8" hidden="1" x14ac:dyDescent="0.3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20">
        <f>E993/D993</f>
        <v>1.38E-2</v>
      </c>
      <c r="P993" s="6">
        <f>L993/COUNT(L993:L5106)</f>
        <v>2.881844380403458E-3</v>
      </c>
      <c r="Q993" t="str">
        <f t="shared" si="30"/>
        <v>technology</v>
      </c>
      <c r="R993" t="str">
        <f t="shared" si="31"/>
        <v>web</v>
      </c>
      <c r="S993" s="11">
        <f>(((J993/60)/60)/24)+DATE(1970,1,1)</f>
        <v>42489.772326388891</v>
      </c>
      <c r="T993" s="11">
        <f>(((I993/60)/60)/24)+DATE(1970,1,1)</f>
        <v>42518.772326388891</v>
      </c>
    </row>
    <row r="994" spans="1:20" ht="28.8" hidden="1" x14ac:dyDescent="0.3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20">
        <f>E994/D994</f>
        <v>1.3818181818181818E-2</v>
      </c>
      <c r="P994" s="6">
        <f>L994/COUNT(L994:L5107)</f>
        <v>1.2812299807815502E-3</v>
      </c>
      <c r="Q994" t="str">
        <f t="shared" si="30"/>
        <v>photography</v>
      </c>
      <c r="R994" t="str">
        <f t="shared" si="31"/>
        <v>photobooks</v>
      </c>
      <c r="S994" s="11">
        <f>(((J994/60)/60)/24)+DATE(1970,1,1)</f>
        <v>41913.94840277778</v>
      </c>
      <c r="T994" s="11">
        <f>(((I994/60)/60)/24)+DATE(1970,1,1)</f>
        <v>41943.94840277778</v>
      </c>
    </row>
    <row r="995" spans="1:20" ht="43.2" hidden="1" x14ac:dyDescent="0.3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20">
        <f>E995/D995</f>
        <v>1.4E-2</v>
      </c>
      <c r="P995" s="6">
        <f>L995/COUNT(L995:L5108)</f>
        <v>1.9224607497596924E-3</v>
      </c>
      <c r="Q995" t="str">
        <f t="shared" si="30"/>
        <v>technology</v>
      </c>
      <c r="R995" t="str">
        <f t="shared" si="31"/>
        <v>web</v>
      </c>
      <c r="S995" s="11">
        <f>(((J995/60)/60)/24)+DATE(1970,1,1)</f>
        <v>41969.858090277776</v>
      </c>
      <c r="T995" s="11">
        <f>(((I995/60)/60)/24)+DATE(1970,1,1)</f>
        <v>41999.858090277776</v>
      </c>
    </row>
    <row r="996" spans="1:20" ht="43.2" hidden="1" x14ac:dyDescent="0.3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20">
        <f>E996/D996</f>
        <v>1.4133333333333333E-2</v>
      </c>
      <c r="P996" s="6">
        <f>L996/COUNT(L996:L5109)</f>
        <v>1.2820512820512821E-3</v>
      </c>
      <c r="Q996" t="str">
        <f t="shared" si="30"/>
        <v>journalism</v>
      </c>
      <c r="R996" t="str">
        <f t="shared" si="31"/>
        <v>audio</v>
      </c>
      <c r="S996" s="11">
        <f>(((J996/60)/60)/24)+DATE(1970,1,1)</f>
        <v>42598.053113425922</v>
      </c>
      <c r="T996" s="11">
        <f>(((I996/60)/60)/24)+DATE(1970,1,1)</f>
        <v>42638.053113425922</v>
      </c>
    </row>
    <row r="997" spans="1:20" ht="43.2" hidden="1" x14ac:dyDescent="0.3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20">
        <f>E997/D997</f>
        <v>1.4166666666666666E-2</v>
      </c>
      <c r="P997" s="6">
        <f>L997/COUNT(L997:L5110)</f>
        <v>6.4123116383456237E-4</v>
      </c>
      <c r="Q997" t="str">
        <f t="shared" si="30"/>
        <v>publishing</v>
      </c>
      <c r="R997" t="str">
        <f t="shared" si="31"/>
        <v>art books</v>
      </c>
      <c r="S997" s="11">
        <f>(((J997/60)/60)/24)+DATE(1970,1,1)</f>
        <v>41652.742488425924</v>
      </c>
      <c r="T997" s="11">
        <f>(((I997/60)/60)/24)+DATE(1970,1,1)</f>
        <v>41712.700821759259</v>
      </c>
    </row>
    <row r="998" spans="1:20" ht="43.2" hidden="1" x14ac:dyDescent="0.3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20">
        <f>E998/D998</f>
        <v>1.4200000000000001E-2</v>
      </c>
      <c r="P998" s="6">
        <f>L998/COUNT(L998:L5111)</f>
        <v>8.6593970493906349E-3</v>
      </c>
      <c r="Q998" t="str">
        <f t="shared" si="30"/>
        <v>games</v>
      </c>
      <c r="R998" t="str">
        <f t="shared" si="31"/>
        <v>video games</v>
      </c>
      <c r="S998" s="11">
        <f>(((J998/60)/60)/24)+DATE(1970,1,1)</f>
        <v>42191.023530092592</v>
      </c>
      <c r="T998" s="11">
        <f>(((I998/60)/60)/24)+DATE(1970,1,1)</f>
        <v>42221.023530092592</v>
      </c>
    </row>
    <row r="999" spans="1:20" ht="43.2" hidden="1" x14ac:dyDescent="0.3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20">
        <f>E999/D999</f>
        <v>1.4210526315789474E-2</v>
      </c>
      <c r="P999" s="6">
        <f>L999/COUNT(L999:L5112)</f>
        <v>2.8873917228103944E-3</v>
      </c>
      <c r="Q999" t="str">
        <f t="shared" si="30"/>
        <v>theater</v>
      </c>
      <c r="R999" t="str">
        <f t="shared" si="31"/>
        <v>plays</v>
      </c>
      <c r="S999" s="11">
        <f>(((J999/60)/60)/24)+DATE(1970,1,1)</f>
        <v>41787.681527777779</v>
      </c>
      <c r="T999" s="11">
        <f>(((I999/60)/60)/24)+DATE(1970,1,1)</f>
        <v>41817.681527777779</v>
      </c>
    </row>
    <row r="1000" spans="1:20" ht="43.2" hidden="1" x14ac:dyDescent="0.3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20">
        <f>E1000/D1000</f>
        <v>1.4285714285714285E-2</v>
      </c>
      <c r="P1000" s="6">
        <f>L1000/COUNT(L1000:L5113)</f>
        <v>6.4184852374839533E-4</v>
      </c>
      <c r="Q1000" t="str">
        <f t="shared" si="30"/>
        <v>music</v>
      </c>
      <c r="R1000" t="str">
        <f t="shared" si="31"/>
        <v>jazz</v>
      </c>
      <c r="S1000" s="11">
        <f>(((J1000/60)/60)/24)+DATE(1970,1,1)</f>
        <v>42368.333668981482</v>
      </c>
      <c r="T1000" s="11">
        <f>(((I1000/60)/60)/24)+DATE(1970,1,1)</f>
        <v>42398.333668981482</v>
      </c>
    </row>
    <row r="1001" spans="1:20" ht="43.2" hidden="1" x14ac:dyDescent="0.3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20">
        <f>E1001/D1001</f>
        <v>1.4321428571428572E-2</v>
      </c>
      <c r="P1001" s="6">
        <f>L1001/COUNT(L1001:L5114)</f>
        <v>1.2841091492776886E-3</v>
      </c>
      <c r="Q1001" t="str">
        <f t="shared" si="30"/>
        <v>food</v>
      </c>
      <c r="R1001" t="str">
        <f t="shared" si="31"/>
        <v>food trucks</v>
      </c>
      <c r="S1001" s="11">
        <f>(((J1001/60)/60)/24)+DATE(1970,1,1)</f>
        <v>42734.879236111112</v>
      </c>
      <c r="T1001" s="11">
        <f>(((I1001/60)/60)/24)+DATE(1970,1,1)</f>
        <v>42771.697222222225</v>
      </c>
    </row>
    <row r="1002" spans="1:20" ht="43.2" hidden="1" x14ac:dyDescent="0.3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20">
        <f>E1002/D1002</f>
        <v>1.44E-2</v>
      </c>
      <c r="P1002" s="6">
        <f>L1002/COUNT(L1002:L5115)</f>
        <v>9.6339113680154141E-4</v>
      </c>
      <c r="Q1002" t="str">
        <f t="shared" si="30"/>
        <v>technology</v>
      </c>
      <c r="R1002" t="str">
        <f t="shared" si="31"/>
        <v>space exploration</v>
      </c>
      <c r="S1002" s="11">
        <f>(((J1002/60)/60)/24)+DATE(1970,1,1)</f>
        <v>42200.261793981481</v>
      </c>
      <c r="T1002" s="11">
        <f>(((I1002/60)/60)/24)+DATE(1970,1,1)</f>
        <v>42230.261793981481</v>
      </c>
    </row>
    <row r="1003" spans="1:20" ht="43.2" hidden="1" x14ac:dyDescent="0.3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20">
        <f>E1003/D1003</f>
        <v>1.4500000000000001E-2</v>
      </c>
      <c r="P1003" s="6">
        <f>L1003/COUNT(L1003:L5116)</f>
        <v>1.9274012206874397E-3</v>
      </c>
      <c r="Q1003" t="str">
        <f t="shared" si="30"/>
        <v>theater</v>
      </c>
      <c r="R1003" t="str">
        <f t="shared" si="31"/>
        <v>plays</v>
      </c>
      <c r="S1003" s="11">
        <f>(((J1003/60)/60)/24)+DATE(1970,1,1)</f>
        <v>42543.788564814815</v>
      </c>
      <c r="T1003" s="11">
        <f>(((I1003/60)/60)/24)+DATE(1970,1,1)</f>
        <v>42573.788564814815</v>
      </c>
    </row>
    <row r="1004" spans="1:20" ht="43.2" hidden="1" x14ac:dyDescent="0.3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20">
        <f>E1004/D1004</f>
        <v>1.4545454545454545E-2</v>
      </c>
      <c r="P1004" s="6">
        <f>L1004/COUNT(L1004:L5117)</f>
        <v>6.426735218508997E-4</v>
      </c>
      <c r="Q1004" t="str">
        <f t="shared" si="30"/>
        <v>music</v>
      </c>
      <c r="R1004" t="str">
        <f t="shared" si="31"/>
        <v>jazz</v>
      </c>
      <c r="S1004" s="11">
        <f>(((J1004/60)/60)/24)+DATE(1970,1,1)</f>
        <v>41416.763171296298</v>
      </c>
      <c r="T1004" s="11">
        <f>(((I1004/60)/60)/24)+DATE(1970,1,1)</f>
        <v>41455.831944444442</v>
      </c>
    </row>
    <row r="1005" spans="1:20" ht="28.8" hidden="1" x14ac:dyDescent="0.3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20">
        <f>E1005/D1005</f>
        <v>1.4583333333333334E-2</v>
      </c>
      <c r="P1005" s="6">
        <f>L1005/COUNT(L1005:L5118)</f>
        <v>1.6072002571520412E-3</v>
      </c>
      <c r="Q1005" t="str">
        <f t="shared" si="30"/>
        <v>technology</v>
      </c>
      <c r="R1005" t="str">
        <f t="shared" si="31"/>
        <v>web</v>
      </c>
      <c r="S1005" s="11">
        <f>(((J1005/60)/60)/24)+DATE(1970,1,1)</f>
        <v>41968.852118055554</v>
      </c>
      <c r="T1005" s="11">
        <f>(((I1005/60)/60)/24)+DATE(1970,1,1)</f>
        <v>41998.852118055554</v>
      </c>
    </row>
    <row r="1006" spans="1:20" ht="43.2" hidden="1" x14ac:dyDescent="0.3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20">
        <f>E1006/D1006</f>
        <v>1.4642857142857143E-2</v>
      </c>
      <c r="P1006" s="6">
        <f>L1006/COUNT(L1006:L5119)</f>
        <v>1.6077170418006431E-3</v>
      </c>
      <c r="Q1006" t="str">
        <f t="shared" si="30"/>
        <v>theater</v>
      </c>
      <c r="R1006" t="str">
        <f t="shared" si="31"/>
        <v>musical</v>
      </c>
      <c r="S1006" s="11">
        <f>(((J1006/60)/60)/24)+DATE(1970,1,1)</f>
        <v>41831.722777777781</v>
      </c>
      <c r="T1006" s="11">
        <f>(((I1006/60)/60)/24)+DATE(1970,1,1)</f>
        <v>41861.722777777781</v>
      </c>
    </row>
    <row r="1007" spans="1:20" ht="57.6" hidden="1" x14ac:dyDescent="0.3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20">
        <f>E1007/D1007</f>
        <v>1.4710000000000001E-2</v>
      </c>
      <c r="P1007" s="6">
        <f>L1007/COUNT(L1007:L5120)</f>
        <v>7.7195239626889674E-3</v>
      </c>
      <c r="Q1007" t="str">
        <f t="shared" si="30"/>
        <v>technology</v>
      </c>
      <c r="R1007" t="str">
        <f t="shared" si="31"/>
        <v>wearables</v>
      </c>
      <c r="S1007" s="11">
        <f>(((J1007/60)/60)/24)+DATE(1970,1,1)</f>
        <v>42012.768298611118</v>
      </c>
      <c r="T1007" s="11">
        <f>(((I1007/60)/60)/24)+DATE(1970,1,1)</f>
        <v>42042.768298611118</v>
      </c>
    </row>
    <row r="1008" spans="1:20" ht="43.2" hidden="1" x14ac:dyDescent="0.3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20">
        <f>E1008/D1008</f>
        <v>1.4749999999999999E-2</v>
      </c>
      <c r="P1008" s="6">
        <f>L1008/COUNT(L1008:L5121)</f>
        <v>2.8957528957528956E-3</v>
      </c>
      <c r="Q1008" t="str">
        <f t="shared" si="30"/>
        <v>theater</v>
      </c>
      <c r="R1008" t="str">
        <f t="shared" si="31"/>
        <v>plays</v>
      </c>
      <c r="S1008" s="11">
        <f>(((J1008/60)/60)/24)+DATE(1970,1,1)</f>
        <v>41977.004976851851</v>
      </c>
      <c r="T1008" s="11">
        <f>(((I1008/60)/60)/24)+DATE(1970,1,1)</f>
        <v>42008.976388888885</v>
      </c>
    </row>
    <row r="1009" spans="1:20" ht="43.2" hidden="1" x14ac:dyDescent="0.3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20">
        <f>E1009/D1009</f>
        <v>1.4814814814814815E-2</v>
      </c>
      <c r="P1009" s="6">
        <f>L1009/COUNT(L1009:L5122)</f>
        <v>6.4370775667846802E-4</v>
      </c>
      <c r="Q1009" t="str">
        <f t="shared" si="30"/>
        <v>theater</v>
      </c>
      <c r="R1009" t="str">
        <f t="shared" si="31"/>
        <v>plays</v>
      </c>
      <c r="S1009" s="11">
        <f>(((J1009/60)/60)/24)+DATE(1970,1,1)</f>
        <v>42067.947337962964</v>
      </c>
      <c r="T1009" s="11">
        <f>(((I1009/60)/60)/24)+DATE(1970,1,1)</f>
        <v>42097.905671296292</v>
      </c>
    </row>
    <row r="1010" spans="1:20" ht="43.2" hidden="1" x14ac:dyDescent="0.3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20">
        <f>E1010/D1010</f>
        <v>1.4999999999999999E-2</v>
      </c>
      <c r="P1010" s="6">
        <f>L1010/COUNT(L1010:L5123)</f>
        <v>3.219575016097875E-4</v>
      </c>
      <c r="Q1010" t="str">
        <f t="shared" si="30"/>
        <v>technology</v>
      </c>
      <c r="R1010" t="str">
        <f t="shared" si="31"/>
        <v>web</v>
      </c>
      <c r="S1010" s="11">
        <f>(((J1010/60)/60)/24)+DATE(1970,1,1)</f>
        <v>42577.607361111113</v>
      </c>
      <c r="T1010" s="11">
        <f>(((I1010/60)/60)/24)+DATE(1970,1,1)</f>
        <v>42607.607361111113</v>
      </c>
    </row>
    <row r="1011" spans="1:20" ht="43.2" hidden="1" x14ac:dyDescent="0.3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20">
        <f>E1011/D1011</f>
        <v>1.4999999999999999E-2</v>
      </c>
      <c r="P1011" s="6">
        <f>L1011/COUNT(L1011:L5124)</f>
        <v>1.2882447665056361E-3</v>
      </c>
      <c r="Q1011" t="str">
        <f t="shared" si="30"/>
        <v>theater</v>
      </c>
      <c r="R1011" t="str">
        <f t="shared" si="31"/>
        <v>plays</v>
      </c>
      <c r="S1011" s="11">
        <f>(((J1011/60)/60)/24)+DATE(1970,1,1)</f>
        <v>42342.845555555556</v>
      </c>
      <c r="T1011" s="11">
        <f>(((I1011/60)/60)/24)+DATE(1970,1,1)</f>
        <v>42372.845555555556</v>
      </c>
    </row>
    <row r="1012" spans="1:20" ht="43.2" hidden="1" x14ac:dyDescent="0.3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20">
        <f>E1012/D1012</f>
        <v>1.5100000000000001E-2</v>
      </c>
      <c r="P1012" s="6">
        <f>L1012/COUNT(L1012:L5125)</f>
        <v>9.6649484536082478E-4</v>
      </c>
      <c r="Q1012" t="str">
        <f t="shared" si="30"/>
        <v>food</v>
      </c>
      <c r="R1012" t="str">
        <f t="shared" si="31"/>
        <v>food trucks</v>
      </c>
      <c r="S1012" s="11">
        <f>(((J1012/60)/60)/24)+DATE(1970,1,1)</f>
        <v>41918.628240740742</v>
      </c>
      <c r="T1012" s="11">
        <f>(((I1012/60)/60)/24)+DATE(1970,1,1)</f>
        <v>41978.669907407413</v>
      </c>
    </row>
    <row r="1013" spans="1:20" ht="43.2" hidden="1" x14ac:dyDescent="0.3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20">
        <f>E1013/D1013</f>
        <v>1.5384615384615385E-2</v>
      </c>
      <c r="P1013" s="6">
        <f>L1013/COUNT(L1013:L5126)</f>
        <v>3.2226877215597811E-4</v>
      </c>
      <c r="Q1013" t="str">
        <f t="shared" si="30"/>
        <v>journalism</v>
      </c>
      <c r="R1013" t="str">
        <f t="shared" si="31"/>
        <v>audio</v>
      </c>
      <c r="S1013" s="11">
        <f>(((J1013/60)/60)/24)+DATE(1970,1,1)</f>
        <v>41851.696157407408</v>
      </c>
      <c r="T1013" s="11">
        <f>(((I1013/60)/60)/24)+DATE(1970,1,1)</f>
        <v>41894.416666666664</v>
      </c>
    </row>
    <row r="1014" spans="1:20" ht="43.2" hidden="1" x14ac:dyDescent="0.3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20">
        <f>E1014/D1014</f>
        <v>1.6E-2</v>
      </c>
      <c r="P1014" s="6">
        <f>L1014/COUNT(L1014:L5127)</f>
        <v>1.2894906511927789E-3</v>
      </c>
      <c r="Q1014" t="str">
        <f t="shared" si="30"/>
        <v>technology</v>
      </c>
      <c r="R1014" t="str">
        <f t="shared" si="31"/>
        <v>gadgets</v>
      </c>
      <c r="S1014" s="11">
        <f>(((J1014/60)/60)/24)+DATE(1970,1,1)</f>
        <v>41864.04886574074</v>
      </c>
      <c r="T1014" s="11">
        <f>(((I1014/60)/60)/24)+DATE(1970,1,1)</f>
        <v>41884.04886574074</v>
      </c>
    </row>
    <row r="1015" spans="1:20" ht="43.2" hidden="1" x14ac:dyDescent="0.3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20">
        <f>E1015/D1015</f>
        <v>1.6E-2</v>
      </c>
      <c r="P1015" s="6">
        <f>L1015/COUNT(L1015:L5128)</f>
        <v>9.6742986133505321E-4</v>
      </c>
      <c r="Q1015" t="str">
        <f t="shared" si="30"/>
        <v>games</v>
      </c>
      <c r="R1015" t="str">
        <f t="shared" si="31"/>
        <v>video games</v>
      </c>
      <c r="S1015" s="11">
        <f>(((J1015/60)/60)/24)+DATE(1970,1,1)</f>
        <v>40619.097210648149</v>
      </c>
      <c r="T1015" s="11">
        <f>(((I1015/60)/60)/24)+DATE(1970,1,1)</f>
        <v>40657.290972222225</v>
      </c>
    </row>
    <row r="1016" spans="1:20" hidden="1" x14ac:dyDescent="0.3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20">
        <f>E1016/D1016</f>
        <v>1.6E-2</v>
      </c>
      <c r="P1016" s="6">
        <f>L1016/COUNT(L1016:L5129)</f>
        <v>9.6774193548387097E-4</v>
      </c>
      <c r="Q1016" t="str">
        <f t="shared" si="30"/>
        <v>theater</v>
      </c>
      <c r="R1016" t="str">
        <f t="shared" si="31"/>
        <v>plays</v>
      </c>
      <c r="S1016" s="11">
        <f>(((J1016/60)/60)/24)+DATE(1970,1,1)</f>
        <v>42172.613506944443</v>
      </c>
      <c r="T1016" s="11">
        <f>(((I1016/60)/60)/24)+DATE(1970,1,1)</f>
        <v>42202.554166666669</v>
      </c>
    </row>
    <row r="1017" spans="1:20" ht="43.2" hidden="1" x14ac:dyDescent="0.3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20">
        <f>E1017/D1017</f>
        <v>1.6199999999999999E-2</v>
      </c>
      <c r="P1017" s="6">
        <f>L1017/COUNT(L1017:L5130)</f>
        <v>4.8402710551790898E-3</v>
      </c>
      <c r="Q1017" t="str">
        <f t="shared" si="30"/>
        <v>games</v>
      </c>
      <c r="R1017" t="str">
        <f t="shared" si="31"/>
        <v>video games</v>
      </c>
      <c r="S1017" s="11">
        <f>(((J1017/60)/60)/24)+DATE(1970,1,1)</f>
        <v>42479.22210648148</v>
      </c>
      <c r="T1017" s="11">
        <f>(((I1017/60)/60)/24)+DATE(1970,1,1)</f>
        <v>42539.22210648148</v>
      </c>
    </row>
    <row r="1018" spans="1:20" ht="28.8" hidden="1" x14ac:dyDescent="0.3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20">
        <f>E1018/D1018</f>
        <v>1.6250000000000001E-2</v>
      </c>
      <c r="P1018" s="6">
        <f>L1018/COUNT(L1018:L5131)</f>
        <v>1.6139444803098773E-3</v>
      </c>
      <c r="Q1018" t="str">
        <f t="shared" si="30"/>
        <v>technology</v>
      </c>
      <c r="R1018" t="str">
        <f t="shared" si="31"/>
        <v>wearables</v>
      </c>
      <c r="S1018" s="11">
        <f>(((J1018/60)/60)/24)+DATE(1970,1,1)</f>
        <v>41817.866435185184</v>
      </c>
      <c r="T1018" s="11">
        <f>(((I1018/60)/60)/24)+DATE(1970,1,1)</f>
        <v>41847.643750000003</v>
      </c>
    </row>
    <row r="1019" spans="1:20" ht="43.2" hidden="1" x14ac:dyDescent="0.3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20">
        <f>E1019/D1019</f>
        <v>1.6316666666666667E-2</v>
      </c>
      <c r="P1019" s="6">
        <f>L1019/COUNT(L1019:L5132)</f>
        <v>5.1662899580238938E-3</v>
      </c>
      <c r="Q1019" t="str">
        <f t="shared" si="30"/>
        <v>food</v>
      </c>
      <c r="R1019" t="str">
        <f t="shared" si="31"/>
        <v>food trucks</v>
      </c>
      <c r="S1019" s="11">
        <f>(((J1019/60)/60)/24)+DATE(1970,1,1)</f>
        <v>41863.734895833331</v>
      </c>
      <c r="T1019" s="11">
        <f>(((I1019/60)/60)/24)+DATE(1970,1,1)</f>
        <v>41894.734895833331</v>
      </c>
    </row>
    <row r="1020" spans="1:20" ht="43.2" x14ac:dyDescent="0.3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20">
        <f>E1020/D1020</f>
        <v>1.6363636363636365E-2</v>
      </c>
      <c r="P1020" s="6">
        <f>L1020/COUNT(L1020:L5133)</f>
        <v>9.6899224806201549E-4</v>
      </c>
      <c r="Q1020" t="str">
        <f t="shared" si="30"/>
        <v>theater</v>
      </c>
      <c r="R1020" t="str">
        <f t="shared" si="31"/>
        <v>plays</v>
      </c>
      <c r="S1020" s="11">
        <f>(((J1020/60)/60)/24)+DATE(1970,1,1)</f>
        <v>42783.513182870374</v>
      </c>
      <c r="T1020" s="11">
        <f>(((I1020/60)/60)/24)+DATE(1970,1,1)</f>
        <v>42813.471516203703</v>
      </c>
    </row>
    <row r="1021" spans="1:20" ht="43.2" hidden="1" x14ac:dyDescent="0.3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20">
        <f>E1021/D1021</f>
        <v>1.6620689655172414E-2</v>
      </c>
      <c r="P1021" s="6">
        <f>L1021/COUNT(L1021:L5134)</f>
        <v>1.6155088852988692E-3</v>
      </c>
      <c r="Q1021" t="str">
        <f t="shared" si="30"/>
        <v>publishing</v>
      </c>
      <c r="R1021" t="str">
        <f t="shared" si="31"/>
        <v>translations</v>
      </c>
      <c r="S1021" s="11">
        <f>(((J1021/60)/60)/24)+DATE(1970,1,1)</f>
        <v>42032.510243055556</v>
      </c>
      <c r="T1021" s="11">
        <f>(((I1021/60)/60)/24)+DATE(1970,1,1)</f>
        <v>42057.510243055556</v>
      </c>
    </row>
    <row r="1022" spans="1:20" ht="43.2" hidden="1" x14ac:dyDescent="0.3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20">
        <f>E1022/D1022</f>
        <v>1.6666666666666666E-2</v>
      </c>
      <c r="P1022" s="6">
        <f>L1022/COUNT(L1022:L5135)</f>
        <v>3.2320620555914673E-4</v>
      </c>
      <c r="Q1022" t="str">
        <f t="shared" si="30"/>
        <v>music</v>
      </c>
      <c r="R1022" t="str">
        <f t="shared" si="31"/>
        <v>faith</v>
      </c>
      <c r="S1022" s="11">
        <f>(((J1022/60)/60)/24)+DATE(1970,1,1)</f>
        <v>41887.801064814819</v>
      </c>
      <c r="T1022" s="11">
        <f>(((I1022/60)/60)/24)+DATE(1970,1,1)</f>
        <v>41917.801064814819</v>
      </c>
    </row>
    <row r="1023" spans="1:20" ht="43.2" hidden="1" x14ac:dyDescent="0.3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20">
        <f>E1023/D1023</f>
        <v>1.6666666666666666E-2</v>
      </c>
      <c r="P1023" s="6">
        <f>L1023/COUNT(L1023:L5136)</f>
        <v>6.4662140316844492E-4</v>
      </c>
      <c r="Q1023" t="str">
        <f t="shared" si="30"/>
        <v>theater</v>
      </c>
      <c r="R1023" t="str">
        <f t="shared" si="31"/>
        <v>musical</v>
      </c>
      <c r="S1023" s="11">
        <f>(((J1023/60)/60)/24)+DATE(1970,1,1)</f>
        <v>42201.436226851853</v>
      </c>
      <c r="T1023" s="11">
        <f>(((I1023/60)/60)/24)+DATE(1970,1,1)</f>
        <v>42244.9375</v>
      </c>
    </row>
    <row r="1024" spans="1:20" ht="43.2" hidden="1" x14ac:dyDescent="0.3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20">
        <f>E1024/D1024</f>
        <v>1.6714285714285713E-2</v>
      </c>
      <c r="P1024" s="6">
        <f>L1024/COUNT(L1024:L5137)</f>
        <v>7.4385510996119019E-3</v>
      </c>
      <c r="Q1024" t="str">
        <f t="shared" si="30"/>
        <v>games</v>
      </c>
      <c r="R1024" t="str">
        <f t="shared" si="31"/>
        <v>mobile games</v>
      </c>
      <c r="S1024" s="11">
        <f>(((J1024/60)/60)/24)+DATE(1970,1,1)</f>
        <v>41926.854166666664</v>
      </c>
      <c r="T1024" s="11">
        <f>(((I1024/60)/60)/24)+DATE(1970,1,1)</f>
        <v>41957.895833333328</v>
      </c>
    </row>
    <row r="1025" spans="1:20" ht="43.2" hidden="1" x14ac:dyDescent="0.3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20">
        <f>E1025/D1025</f>
        <v>1.7000000000000001E-2</v>
      </c>
      <c r="P1025" s="6">
        <f>L1025/COUNT(L1025:L5138)</f>
        <v>1.6175994823681655E-3</v>
      </c>
      <c r="Q1025" t="str">
        <f t="shared" si="30"/>
        <v>publishing</v>
      </c>
      <c r="R1025" t="str">
        <f t="shared" si="31"/>
        <v>fiction</v>
      </c>
      <c r="S1025" s="11">
        <f>(((J1025/60)/60)/24)+DATE(1970,1,1)</f>
        <v>40863.060127314813</v>
      </c>
      <c r="T1025" s="11">
        <f>(((I1025/60)/60)/24)+DATE(1970,1,1)</f>
        <v>40893.060127314813</v>
      </c>
    </row>
    <row r="1026" spans="1:20" hidden="1" x14ac:dyDescent="0.3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20">
        <f>E1026/D1026</f>
        <v>1.7000000000000001E-2</v>
      </c>
      <c r="P1026" s="6">
        <f>L1026/COUNT(L1026:L5139)</f>
        <v>6.4724919093851134E-4</v>
      </c>
      <c r="Q1026" t="str">
        <f t="shared" ref="Q1026:Q1089" si="32">LEFT(N1026,FIND("/",N1026)-1)</f>
        <v>photography</v>
      </c>
      <c r="R1026" t="str">
        <f t="shared" ref="R1026:R1089" si="33">RIGHT(N1026,LEN(N1026)-FIND("/",N1026))</f>
        <v>places</v>
      </c>
      <c r="S1026" s="11">
        <f>(((J1026/60)/60)/24)+DATE(1970,1,1)</f>
        <v>42240.857222222221</v>
      </c>
      <c r="T1026" s="11">
        <f>(((I1026/60)/60)/24)+DATE(1970,1,1)</f>
        <v>42270.857222222221</v>
      </c>
    </row>
    <row r="1027" spans="1:20" ht="28.8" hidden="1" x14ac:dyDescent="0.3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20">
        <f>E1027/D1027</f>
        <v>1.7098591549295775E-2</v>
      </c>
      <c r="P1027" s="6">
        <f>L1027/COUNT(L1027:L5140)</f>
        <v>7.7695046940757526E-3</v>
      </c>
      <c r="Q1027" t="str">
        <f t="shared" si="32"/>
        <v>games</v>
      </c>
      <c r="R1027" t="str">
        <f t="shared" si="33"/>
        <v>video games</v>
      </c>
      <c r="S1027" s="11">
        <f>(((J1027/60)/60)/24)+DATE(1970,1,1)</f>
        <v>41499.546759259261</v>
      </c>
      <c r="T1027" s="11">
        <f>(((I1027/60)/60)/24)+DATE(1970,1,1)</f>
        <v>41531.546759259261</v>
      </c>
    </row>
    <row r="1028" spans="1:20" ht="57.6" hidden="1" x14ac:dyDescent="0.3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20">
        <f>E1028/D1028</f>
        <v>1.7219999999999999E-2</v>
      </c>
      <c r="P1028" s="6">
        <f>L1028/COUNT(L1028:L5141)</f>
        <v>5.5051813471502587E-3</v>
      </c>
      <c r="Q1028" t="str">
        <f t="shared" si="32"/>
        <v>technology</v>
      </c>
      <c r="R1028" t="str">
        <f t="shared" si="33"/>
        <v>wearables</v>
      </c>
      <c r="S1028" s="11">
        <f>(((J1028/60)/60)/24)+DATE(1970,1,1)</f>
        <v>42060.913877314815</v>
      </c>
      <c r="T1028" s="11">
        <f>(((I1028/60)/60)/24)+DATE(1970,1,1)</f>
        <v>42120.872210648144</v>
      </c>
    </row>
    <row r="1029" spans="1:20" ht="43.2" hidden="1" x14ac:dyDescent="0.3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20">
        <f>E1029/D1029</f>
        <v>1.7319999999999999E-2</v>
      </c>
      <c r="P1029" s="6">
        <f>L1029/COUNT(L1029:L5142)</f>
        <v>1.2957563977972141E-3</v>
      </c>
      <c r="Q1029" t="str">
        <f t="shared" si="32"/>
        <v>technology</v>
      </c>
      <c r="R1029" t="str">
        <f t="shared" si="33"/>
        <v>gadgets</v>
      </c>
      <c r="S1029" s="11">
        <f>(((J1029/60)/60)/24)+DATE(1970,1,1)</f>
        <v>42703.917824074073</v>
      </c>
      <c r="T1029" s="11">
        <f>(((I1029/60)/60)/24)+DATE(1970,1,1)</f>
        <v>42733.917824074073</v>
      </c>
    </row>
    <row r="1030" spans="1:20" ht="43.2" hidden="1" x14ac:dyDescent="0.3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20">
        <f>E1030/D1030</f>
        <v>1.7333333333333333E-2</v>
      </c>
      <c r="P1030" s="6">
        <f>L1030/COUNT(L1030:L5143)</f>
        <v>9.7213220998055737E-4</v>
      </c>
      <c r="Q1030" t="str">
        <f t="shared" si="32"/>
        <v>games</v>
      </c>
      <c r="R1030" t="str">
        <f t="shared" si="33"/>
        <v>video games</v>
      </c>
      <c r="S1030" s="11">
        <f>(((J1030/60)/60)/24)+DATE(1970,1,1)</f>
        <v>41361.886469907404</v>
      </c>
      <c r="T1030" s="11">
        <f>(((I1030/60)/60)/24)+DATE(1970,1,1)</f>
        <v>41391.886469907404</v>
      </c>
    </row>
    <row r="1031" spans="1:20" ht="43.2" hidden="1" x14ac:dyDescent="0.3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20">
        <f>E1031/D1031</f>
        <v>1.7333333333333333E-2</v>
      </c>
      <c r="P1031" s="6">
        <f>L1031/COUNT(L1031:L5144)</f>
        <v>6.482982171799027E-4</v>
      </c>
      <c r="Q1031" t="str">
        <f t="shared" si="32"/>
        <v>food</v>
      </c>
      <c r="R1031" t="str">
        <f t="shared" si="33"/>
        <v>food trucks</v>
      </c>
      <c r="S1031" s="11">
        <f>(((J1031/60)/60)/24)+DATE(1970,1,1)</f>
        <v>42382.906527777777</v>
      </c>
      <c r="T1031" s="11">
        <f>(((I1031/60)/60)/24)+DATE(1970,1,1)</f>
        <v>42442.864861111113</v>
      </c>
    </row>
    <row r="1032" spans="1:20" ht="28.8" hidden="1" x14ac:dyDescent="0.3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20">
        <f>E1032/D1032</f>
        <v>1.7457500000000001E-2</v>
      </c>
      <c r="P1032" s="6">
        <f>L1032/COUNT(L1032:L5145)</f>
        <v>1.9455252918287938E-3</v>
      </c>
      <c r="Q1032" t="str">
        <f t="shared" si="32"/>
        <v>photography</v>
      </c>
      <c r="R1032" t="str">
        <f t="shared" si="33"/>
        <v>photobooks</v>
      </c>
      <c r="S1032" s="11">
        <f>(((J1032/60)/60)/24)+DATE(1970,1,1)</f>
        <v>41934.842685185184</v>
      </c>
      <c r="T1032" s="11">
        <f>(((I1032/60)/60)/24)+DATE(1970,1,1)</f>
        <v>41954.884351851855</v>
      </c>
    </row>
    <row r="1033" spans="1:20" ht="43.2" hidden="1" x14ac:dyDescent="0.3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t="s">
        <v>8220</v>
      </c>
      <c r="G1033" t="s">
        <v>8224</v>
      </c>
      <c r="H1033" t="s">
        <v>8246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8305</v>
      </c>
      <c r="O1033" s="20">
        <f>E1033/D1033</f>
        <v>1.7500000000000002E-2</v>
      </c>
      <c r="P1033" s="6">
        <f>L1033/COUNT(L1033:L5146)</f>
        <v>6.4871878040869281E-4</v>
      </c>
      <c r="Q1033" t="str">
        <f t="shared" si="32"/>
        <v>theater</v>
      </c>
      <c r="R1033" t="str">
        <f t="shared" si="33"/>
        <v>musical</v>
      </c>
      <c r="S1033" s="11">
        <f>(((J1033/60)/60)/24)+DATE(1970,1,1)</f>
        <v>42079.857974537037</v>
      </c>
      <c r="T1033" s="11">
        <f>(((I1033/60)/60)/24)+DATE(1970,1,1)</f>
        <v>42125.916666666672</v>
      </c>
    </row>
    <row r="1034" spans="1:20" ht="43.2" hidden="1" x14ac:dyDescent="0.3">
      <c r="A1034">
        <v>2514</v>
      </c>
      <c r="B1034" s="3" t="s">
        <v>2514</v>
      </c>
      <c r="C1034" s="3" t="s">
        <v>6624</v>
      </c>
      <c r="D1034">
        <v>12000</v>
      </c>
      <c r="E1034">
        <v>210</v>
      </c>
      <c r="F1034" t="s">
        <v>8221</v>
      </c>
      <c r="G1034" t="s">
        <v>8224</v>
      </c>
      <c r="H1034" t="s">
        <v>8246</v>
      </c>
      <c r="I1034">
        <v>1408526477</v>
      </c>
      <c r="J1034">
        <v>1407057677</v>
      </c>
      <c r="K1034" t="b">
        <v>0</v>
      </c>
      <c r="L1034">
        <v>4</v>
      </c>
      <c r="M1034" t="b">
        <v>0</v>
      </c>
      <c r="N1034" t="s">
        <v>8299</v>
      </c>
      <c r="O1034" s="20">
        <f>E1034/D1034</f>
        <v>1.7500000000000002E-2</v>
      </c>
      <c r="P1034" s="6">
        <f>L1034/COUNT(L1034:L5147)</f>
        <v>1.2978585334198572E-3</v>
      </c>
      <c r="Q1034" t="str">
        <f t="shared" si="32"/>
        <v>food</v>
      </c>
      <c r="R1034" t="str">
        <f t="shared" si="33"/>
        <v>restaurants</v>
      </c>
      <c r="S1034" s="11">
        <f>(((J1034/60)/60)/24)+DATE(1970,1,1)</f>
        <v>41854.389780092592</v>
      </c>
      <c r="T1034" s="11">
        <f>(((I1034/60)/60)/24)+DATE(1970,1,1)</f>
        <v>41871.389780092592</v>
      </c>
    </row>
    <row r="1035" spans="1:20" ht="28.8" hidden="1" x14ac:dyDescent="0.3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8271</v>
      </c>
      <c r="O1035" s="20">
        <f>E1035/D1035</f>
        <v>1.7500000000000002E-2</v>
      </c>
      <c r="P1035" s="6">
        <f>L1035/COUNT(L1035:L5148)</f>
        <v>3.2456994482310937E-4</v>
      </c>
      <c r="Q1035" t="str">
        <f t="shared" si="32"/>
        <v>theater</v>
      </c>
      <c r="R1035" t="str">
        <f t="shared" si="33"/>
        <v>plays</v>
      </c>
      <c r="S1035" s="11">
        <f>(((J1035/60)/60)/24)+DATE(1970,1,1)</f>
        <v>42233.362314814818</v>
      </c>
      <c r="T1035" s="11">
        <f>(((I1035/60)/60)/24)+DATE(1970,1,1)</f>
        <v>42293.362314814818</v>
      </c>
    </row>
    <row r="1036" spans="1:20" ht="43.2" hidden="1" x14ac:dyDescent="0.3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20">
        <f>E1036/D1036</f>
        <v>1.7538461538461537E-2</v>
      </c>
      <c r="P1036" s="6">
        <f>L1036/COUNT(L1036:L5149)</f>
        <v>2.9220779220779222E-3</v>
      </c>
      <c r="Q1036" t="str">
        <f t="shared" si="32"/>
        <v>film &amp; video</v>
      </c>
      <c r="R1036" t="str">
        <f t="shared" si="33"/>
        <v>animation</v>
      </c>
      <c r="S1036" s="11">
        <f>(((J1036/60)/60)/24)+DATE(1970,1,1)</f>
        <v>41991.526655092588</v>
      </c>
      <c r="T1036" s="11">
        <f>(((I1036/60)/60)/24)+DATE(1970,1,1)</f>
        <v>42021.526655092588</v>
      </c>
    </row>
    <row r="1037" spans="1:20" ht="43.2" hidden="1" x14ac:dyDescent="0.3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20">
        <f>E1037/D1037</f>
        <v>1.7999999999999999E-2</v>
      </c>
      <c r="P1037" s="6">
        <f>L1037/COUNT(L1037:L5150)</f>
        <v>9.7434231893471902E-4</v>
      </c>
      <c r="Q1037" t="str">
        <f t="shared" si="32"/>
        <v>theater</v>
      </c>
      <c r="R1037" t="str">
        <f t="shared" si="33"/>
        <v>plays</v>
      </c>
      <c r="S1037" s="11">
        <f>(((J1037/60)/60)/24)+DATE(1970,1,1)</f>
        <v>42358.684872685189</v>
      </c>
      <c r="T1037" s="11">
        <f>(((I1037/60)/60)/24)+DATE(1970,1,1)</f>
        <v>42387</v>
      </c>
    </row>
    <row r="1038" spans="1:20" ht="28.8" hidden="1" x14ac:dyDescent="0.3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20">
        <f>E1038/D1038</f>
        <v>1.8193398957730169E-2</v>
      </c>
      <c r="P1038" s="6">
        <f>L1038/COUNT(L1038:L5151)</f>
        <v>2.2742040285899934E-3</v>
      </c>
      <c r="Q1038" t="str">
        <f t="shared" si="32"/>
        <v>technology</v>
      </c>
      <c r="R1038" t="str">
        <f t="shared" si="33"/>
        <v>web</v>
      </c>
      <c r="S1038" s="11">
        <f>(((J1038/60)/60)/24)+DATE(1970,1,1)</f>
        <v>42074.935740740737</v>
      </c>
      <c r="T1038" s="11">
        <f>(((I1038/60)/60)/24)+DATE(1970,1,1)</f>
        <v>42104.935740740737</v>
      </c>
    </row>
    <row r="1039" spans="1:20" ht="43.2" hidden="1" x14ac:dyDescent="0.3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20">
        <f>E1039/D1039</f>
        <v>1.8333333333333333E-2</v>
      </c>
      <c r="P1039" s="6">
        <f>L1039/COUNT(L1039:L5152)</f>
        <v>1.9499512512187196E-3</v>
      </c>
      <c r="Q1039" t="str">
        <f t="shared" si="32"/>
        <v>theater</v>
      </c>
      <c r="R1039" t="str">
        <f t="shared" si="33"/>
        <v>plays</v>
      </c>
      <c r="S1039" s="11">
        <f>(((J1039/60)/60)/24)+DATE(1970,1,1)</f>
        <v>42069.903437500005</v>
      </c>
      <c r="T1039" s="11">
        <f>(((I1039/60)/60)/24)+DATE(1970,1,1)</f>
        <v>42092.833333333328</v>
      </c>
    </row>
    <row r="1040" spans="1:20" ht="28.8" hidden="1" x14ac:dyDescent="0.3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20">
        <f>E1040/D1040</f>
        <v>1.84E-2</v>
      </c>
      <c r="P1040" s="6">
        <f>L1040/COUNT(L1040:L5153)</f>
        <v>1.9505851755526658E-3</v>
      </c>
      <c r="Q1040" t="str">
        <f t="shared" si="32"/>
        <v>food</v>
      </c>
      <c r="R1040" t="str">
        <f t="shared" si="33"/>
        <v>food trucks</v>
      </c>
      <c r="S1040" s="11">
        <f>(((J1040/60)/60)/24)+DATE(1970,1,1)</f>
        <v>42204.875868055555</v>
      </c>
      <c r="T1040" s="11">
        <f>(((I1040/60)/60)/24)+DATE(1970,1,1)</f>
        <v>42234.875868055555</v>
      </c>
    </row>
    <row r="1041" spans="1:20" ht="43.2" hidden="1" x14ac:dyDescent="0.3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20">
        <f>E1041/D1041</f>
        <v>1.84E-2</v>
      </c>
      <c r="P1041" s="6">
        <f>L1041/COUNT(L1041:L5154)</f>
        <v>1.3008130081300813E-3</v>
      </c>
      <c r="Q1041" t="str">
        <f t="shared" si="32"/>
        <v>theater</v>
      </c>
      <c r="R1041" t="str">
        <f t="shared" si="33"/>
        <v>plays</v>
      </c>
      <c r="S1041" s="11">
        <f>(((J1041/60)/60)/24)+DATE(1970,1,1)</f>
        <v>41879.043530092589</v>
      </c>
      <c r="T1041" s="11">
        <f>(((I1041/60)/60)/24)+DATE(1970,1,1)</f>
        <v>41909.043530092589</v>
      </c>
    </row>
    <row r="1042" spans="1:20" ht="43.2" hidden="1" x14ac:dyDescent="0.3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20">
        <f>E1042/D1042</f>
        <v>1.8666666666666668E-2</v>
      </c>
      <c r="P1042" s="6">
        <f>L1042/COUNT(L1042:L5155)</f>
        <v>9.7592713077423554E-4</v>
      </c>
      <c r="Q1042" t="str">
        <f t="shared" si="32"/>
        <v>theater</v>
      </c>
      <c r="R1042" t="str">
        <f t="shared" si="33"/>
        <v>spaces</v>
      </c>
      <c r="S1042" s="11">
        <f>(((J1042/60)/60)/24)+DATE(1970,1,1)</f>
        <v>42031.011249999996</v>
      </c>
      <c r="T1042" s="11">
        <f>(((I1042/60)/60)/24)+DATE(1970,1,1)</f>
        <v>42090.969583333332</v>
      </c>
    </row>
    <row r="1043" spans="1:20" ht="28.8" hidden="1" x14ac:dyDescent="0.3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20">
        <f>E1043/D1043</f>
        <v>1.8669999999999999E-2</v>
      </c>
      <c r="P1043" s="6">
        <f>L1043/COUNT(L1043:L5156)</f>
        <v>1.9524894240156199E-3</v>
      </c>
      <c r="Q1043" t="str">
        <f t="shared" si="32"/>
        <v>film &amp; video</v>
      </c>
      <c r="R1043" t="str">
        <f t="shared" si="33"/>
        <v>science fiction</v>
      </c>
      <c r="S1043" s="11">
        <f>(((J1043/60)/60)/24)+DATE(1970,1,1)</f>
        <v>42628.22792824074</v>
      </c>
      <c r="T1043" s="11">
        <f>(((I1043/60)/60)/24)+DATE(1970,1,1)</f>
        <v>42663.22792824074</v>
      </c>
    </row>
    <row r="1044" spans="1:20" ht="43.2" hidden="1" x14ac:dyDescent="0.3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20">
        <f>E1044/D1044</f>
        <v>1.8689285714285714E-2</v>
      </c>
      <c r="P1044" s="6">
        <f>L1044/COUNT(L1044:L5157)</f>
        <v>5.533854166666667E-3</v>
      </c>
      <c r="Q1044" t="str">
        <f t="shared" si="32"/>
        <v>technology</v>
      </c>
      <c r="R1044" t="str">
        <f t="shared" si="33"/>
        <v>space exploration</v>
      </c>
      <c r="S1044" s="11">
        <f>(((J1044/60)/60)/24)+DATE(1970,1,1)</f>
        <v>42327.805659722217</v>
      </c>
      <c r="T1044" s="11">
        <f>(((I1044/60)/60)/24)+DATE(1970,1,1)</f>
        <v>42355.805659722217</v>
      </c>
    </row>
    <row r="1045" spans="1:20" ht="43.2" hidden="1" x14ac:dyDescent="0.3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20">
        <f>E1045/D1045</f>
        <v>1.9E-2</v>
      </c>
      <c r="P1045" s="6">
        <f>L1045/COUNT(L1045:L5158)</f>
        <v>9.7688049495278412E-4</v>
      </c>
      <c r="Q1045" t="str">
        <f t="shared" si="32"/>
        <v>publishing</v>
      </c>
      <c r="R1045" t="str">
        <f t="shared" si="33"/>
        <v>fiction</v>
      </c>
      <c r="S1045" s="11">
        <f>(((J1045/60)/60)/24)+DATE(1970,1,1)</f>
        <v>41840.983541666668</v>
      </c>
      <c r="T1045" s="11">
        <f>(((I1045/60)/60)/24)+DATE(1970,1,1)</f>
        <v>41885.983541666668</v>
      </c>
    </row>
    <row r="1046" spans="1:20" ht="43.2" hidden="1" x14ac:dyDescent="0.3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20">
        <f>E1046/D1046</f>
        <v>1.9E-2</v>
      </c>
      <c r="P1046" s="6">
        <f>L1046/COUNT(L1046:L5159)</f>
        <v>1.9543973941368079E-3</v>
      </c>
      <c r="Q1046" t="str">
        <f t="shared" si="32"/>
        <v>theater</v>
      </c>
      <c r="R1046" t="str">
        <f t="shared" si="33"/>
        <v>plays</v>
      </c>
      <c r="S1046" s="11">
        <f>(((J1046/60)/60)/24)+DATE(1970,1,1)</f>
        <v>41781.045173611114</v>
      </c>
      <c r="T1046" s="11">
        <f>(((I1046/60)/60)/24)+DATE(1970,1,1)</f>
        <v>41811.045173611114</v>
      </c>
    </row>
    <row r="1047" spans="1:20" ht="28.8" hidden="1" x14ac:dyDescent="0.3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20">
        <f>E1047/D1047</f>
        <v>1.9066666666666666E-2</v>
      </c>
      <c r="P1047" s="6">
        <f>L1047/COUNT(L1047:L5160)</f>
        <v>1.6291951775822744E-3</v>
      </c>
      <c r="Q1047" t="str">
        <f t="shared" si="32"/>
        <v>technology</v>
      </c>
      <c r="R1047" t="str">
        <f t="shared" si="33"/>
        <v>wearables</v>
      </c>
      <c r="S1047" s="11">
        <f>(((J1047/60)/60)/24)+DATE(1970,1,1)</f>
        <v>42592.750555555554</v>
      </c>
      <c r="T1047" s="11">
        <f>(((I1047/60)/60)/24)+DATE(1970,1,1)</f>
        <v>42622.750555555554</v>
      </c>
    </row>
    <row r="1048" spans="1:20" ht="43.2" hidden="1" x14ac:dyDescent="0.3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20">
        <f>E1048/D1048</f>
        <v>1.9259999999999999E-2</v>
      </c>
      <c r="P1048" s="6">
        <f>L1048/COUNT(L1048:L5161)</f>
        <v>5.8670143415906128E-3</v>
      </c>
      <c r="Q1048" t="str">
        <f t="shared" si="32"/>
        <v>technology</v>
      </c>
      <c r="R1048" t="str">
        <f t="shared" si="33"/>
        <v>wearables</v>
      </c>
      <c r="S1048" s="11">
        <f>(((J1048/60)/60)/24)+DATE(1970,1,1)</f>
        <v>42185.058993055558</v>
      </c>
      <c r="T1048" s="11">
        <f>(((I1048/60)/60)/24)+DATE(1970,1,1)</f>
        <v>42230.058993055558</v>
      </c>
    </row>
    <row r="1049" spans="1:20" ht="28.8" hidden="1" x14ac:dyDescent="0.3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20">
        <f>E1049/D1049</f>
        <v>1.9416666666666665E-2</v>
      </c>
      <c r="P1049" s="6">
        <f>L1049/COUNT(L1049:L5162)</f>
        <v>2.2823606129768505E-3</v>
      </c>
      <c r="Q1049" t="str">
        <f t="shared" si="32"/>
        <v>technology</v>
      </c>
      <c r="R1049" t="str">
        <f t="shared" si="33"/>
        <v>wearables</v>
      </c>
      <c r="S1049" s="11">
        <f>(((J1049/60)/60)/24)+DATE(1970,1,1)</f>
        <v>42660.552465277782</v>
      </c>
      <c r="T1049" s="11">
        <f>(((I1049/60)/60)/24)+DATE(1970,1,1)</f>
        <v>42691.594131944439</v>
      </c>
    </row>
    <row r="1050" spans="1:20" ht="43.2" hidden="1" x14ac:dyDescent="0.3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20">
        <f>E1050/D1050</f>
        <v>1.9666666666666666E-2</v>
      </c>
      <c r="P1050" s="6">
        <f>L1050/COUNT(L1050:L5163)</f>
        <v>3.2615786040443573E-4</v>
      </c>
      <c r="Q1050" t="str">
        <f t="shared" si="32"/>
        <v>theater</v>
      </c>
      <c r="R1050" t="str">
        <f t="shared" si="33"/>
        <v>plays</v>
      </c>
      <c r="S1050" s="11">
        <f>(((J1050/60)/60)/24)+DATE(1970,1,1)</f>
        <v>42767.031678240746</v>
      </c>
      <c r="T1050" s="11">
        <f>(((I1050/60)/60)/24)+DATE(1970,1,1)</f>
        <v>42797.208333333328</v>
      </c>
    </row>
    <row r="1051" spans="1:20" ht="43.2" hidden="1" x14ac:dyDescent="0.3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20">
        <f>E1051/D1051</f>
        <v>1.9900000000000001E-2</v>
      </c>
      <c r="P1051" s="6">
        <f>L1051/COUNT(L1051:L5164)</f>
        <v>4.8939641109298528E-3</v>
      </c>
      <c r="Q1051" t="str">
        <f t="shared" si="32"/>
        <v>photography</v>
      </c>
      <c r="R1051" t="str">
        <f t="shared" si="33"/>
        <v>photobooks</v>
      </c>
      <c r="S1051" s="11">
        <f>(((J1051/60)/60)/24)+DATE(1970,1,1)</f>
        <v>42045.86336805555</v>
      </c>
      <c r="T1051" s="11">
        <f>(((I1051/60)/60)/24)+DATE(1970,1,1)</f>
        <v>42090.821701388893</v>
      </c>
    </row>
    <row r="1052" spans="1:20" ht="28.8" hidden="1" x14ac:dyDescent="0.3">
      <c r="A1052">
        <v>600</v>
      </c>
      <c r="B1052" s="3" t="s">
        <v>601</v>
      </c>
      <c r="C1052" s="3" t="s">
        <v>4710</v>
      </c>
      <c r="D1052">
        <v>5000</v>
      </c>
      <c r="E1052">
        <v>100</v>
      </c>
      <c r="F1052" t="s">
        <v>8220</v>
      </c>
      <c r="G1052" t="s">
        <v>8224</v>
      </c>
      <c r="H1052" t="s">
        <v>8246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8272</v>
      </c>
      <c r="O1052" s="20">
        <f>E1052/D1052</f>
        <v>0.02</v>
      </c>
      <c r="P1052" s="6">
        <f>L1052/COUNT(L1052:L5165)</f>
        <v>3.2637075718015666E-4</v>
      </c>
      <c r="Q1052" t="str">
        <f t="shared" si="32"/>
        <v>technology</v>
      </c>
      <c r="R1052" t="str">
        <f t="shared" si="33"/>
        <v>web</v>
      </c>
      <c r="S1052" s="11">
        <f>(((J1052/60)/60)/24)+DATE(1970,1,1)</f>
        <v>42073.798171296294</v>
      </c>
      <c r="T1052" s="11">
        <f>(((I1052/60)/60)/24)+DATE(1970,1,1)</f>
        <v>42133.798171296294</v>
      </c>
    </row>
    <row r="1053" spans="1:20" ht="43.2" hidden="1" x14ac:dyDescent="0.3">
      <c r="A1053">
        <v>218</v>
      </c>
      <c r="B1053" s="3" t="s">
        <v>220</v>
      </c>
      <c r="C1053" s="3" t="s">
        <v>4328</v>
      </c>
      <c r="D1053">
        <v>5000</v>
      </c>
      <c r="E1053">
        <v>100</v>
      </c>
      <c r="F1053" t="s">
        <v>8221</v>
      </c>
      <c r="G1053" t="s">
        <v>8224</v>
      </c>
      <c r="H1053" t="s">
        <v>8246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8268</v>
      </c>
      <c r="O1053" s="20">
        <f>E1053/D1053</f>
        <v>0.02</v>
      </c>
      <c r="P1053" s="6">
        <f>L1053/COUNT(L1053:L5166)</f>
        <v>3.2647730982696702E-4</v>
      </c>
      <c r="Q1053" t="str">
        <f t="shared" si="32"/>
        <v>film &amp; video</v>
      </c>
      <c r="R1053" t="str">
        <f t="shared" si="33"/>
        <v>drama</v>
      </c>
      <c r="S1053" s="11">
        <f>(((J1053/60)/60)/24)+DATE(1970,1,1)</f>
        <v>42079.628344907411</v>
      </c>
      <c r="T1053" s="11">
        <f>(((I1053/60)/60)/24)+DATE(1970,1,1)</f>
        <v>42139.628344907411</v>
      </c>
    </row>
    <row r="1054" spans="1:20" ht="43.2" hidden="1" x14ac:dyDescent="0.3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20">
        <f>E1054/D1054</f>
        <v>0.02</v>
      </c>
      <c r="P1054" s="6">
        <f>L1054/COUNT(L1054:L5167)</f>
        <v>6.5316786414108428E-4</v>
      </c>
      <c r="Q1054" t="str">
        <f t="shared" si="32"/>
        <v>games</v>
      </c>
      <c r="R1054" t="str">
        <f t="shared" si="33"/>
        <v>video games</v>
      </c>
      <c r="S1054" s="11">
        <f>(((J1054/60)/60)/24)+DATE(1970,1,1)</f>
        <v>42066.733587962968</v>
      </c>
      <c r="T1054" s="11">
        <f>(((I1054/60)/60)/24)+DATE(1970,1,1)</f>
        <v>42096.691921296297</v>
      </c>
    </row>
    <row r="1055" spans="1:20" ht="43.2" hidden="1" x14ac:dyDescent="0.3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20">
        <f>E1055/D1055</f>
        <v>0.02</v>
      </c>
      <c r="P1055" s="6">
        <f>L1055/COUNT(L1055:L5168)</f>
        <v>1.3067624959163672E-3</v>
      </c>
      <c r="Q1055" t="str">
        <f t="shared" si="32"/>
        <v>publishing</v>
      </c>
      <c r="R1055" t="str">
        <f t="shared" si="33"/>
        <v>children's books</v>
      </c>
      <c r="S1055" s="11">
        <f>(((J1055/60)/60)/24)+DATE(1970,1,1)</f>
        <v>40736.668032407404</v>
      </c>
      <c r="T1055" s="11">
        <f>(((I1055/60)/60)/24)+DATE(1970,1,1)</f>
        <v>40766.668032407404</v>
      </c>
    </row>
    <row r="1056" spans="1:20" ht="43.2" hidden="1" x14ac:dyDescent="0.3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20">
        <f>E1056/D1056</f>
        <v>0.02</v>
      </c>
      <c r="P1056" s="6">
        <f>L1056/COUNT(L1056:L5169)</f>
        <v>1.30718954248366E-3</v>
      </c>
      <c r="Q1056" t="str">
        <f t="shared" si="32"/>
        <v>theater</v>
      </c>
      <c r="R1056" t="str">
        <f t="shared" si="33"/>
        <v>plays</v>
      </c>
      <c r="S1056" s="11">
        <f>(((J1056/60)/60)/24)+DATE(1970,1,1)</f>
        <v>41858.214629629627</v>
      </c>
      <c r="T1056" s="11">
        <f>(((I1056/60)/60)/24)+DATE(1970,1,1)</f>
        <v>41888.214629629627</v>
      </c>
    </row>
    <row r="1057" spans="1:20" ht="43.2" hidden="1" x14ac:dyDescent="0.3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20">
        <f>E1057/D1057</f>
        <v>0.02</v>
      </c>
      <c r="P1057" s="6">
        <f>L1057/COUNT(L1057:L5170)</f>
        <v>3.2690421706440013E-4</v>
      </c>
      <c r="Q1057" t="str">
        <f t="shared" si="32"/>
        <v>theater</v>
      </c>
      <c r="R1057" t="str">
        <f t="shared" si="33"/>
        <v>plays</v>
      </c>
      <c r="S1057" s="11">
        <f>(((J1057/60)/60)/24)+DATE(1970,1,1)</f>
        <v>42128.431064814817</v>
      </c>
      <c r="T1057" s="11">
        <f>(((I1057/60)/60)/24)+DATE(1970,1,1)</f>
        <v>42146.875</v>
      </c>
    </row>
    <row r="1058" spans="1:20" ht="43.2" hidden="1" x14ac:dyDescent="0.3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20">
        <f>E1058/D1058</f>
        <v>0.02</v>
      </c>
      <c r="P1058" s="6">
        <f>L1058/COUNT(L1058:L5171)</f>
        <v>6.5402223675604975E-4</v>
      </c>
      <c r="Q1058" t="str">
        <f t="shared" si="32"/>
        <v>theater</v>
      </c>
      <c r="R1058" t="str">
        <f t="shared" si="33"/>
        <v>plays</v>
      </c>
      <c r="S1058" s="11">
        <f>(((J1058/60)/60)/24)+DATE(1970,1,1)</f>
        <v>42307.189270833333</v>
      </c>
      <c r="T1058" s="11">
        <f>(((I1058/60)/60)/24)+DATE(1970,1,1)</f>
        <v>42322.958333333328</v>
      </c>
    </row>
    <row r="1059" spans="1:20" ht="43.2" hidden="1" x14ac:dyDescent="0.3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20">
        <f>E1059/D1059</f>
        <v>2.0066666666666667E-2</v>
      </c>
      <c r="P1059" s="6">
        <f>L1059/COUNT(L1059:L5172)</f>
        <v>1.9627085377821392E-3</v>
      </c>
      <c r="Q1059" t="str">
        <f t="shared" si="32"/>
        <v>film &amp; video</v>
      </c>
      <c r="R1059" t="str">
        <f t="shared" si="33"/>
        <v>animation</v>
      </c>
      <c r="S1059" s="11">
        <f>(((J1059/60)/60)/24)+DATE(1970,1,1)</f>
        <v>42177.491388888884</v>
      </c>
      <c r="T1059" s="11">
        <f>(((I1059/60)/60)/24)+DATE(1970,1,1)</f>
        <v>42237.491388888884</v>
      </c>
    </row>
    <row r="1060" spans="1:20" ht="43.2" hidden="1" x14ac:dyDescent="0.3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20">
        <f>E1060/D1060</f>
        <v>2.036E-2</v>
      </c>
      <c r="P1060" s="6">
        <f>L1060/COUNT(L1060:L5173)</f>
        <v>1.963350785340314E-3</v>
      </c>
      <c r="Q1060" t="str">
        <f t="shared" si="32"/>
        <v>photography</v>
      </c>
      <c r="R1060" t="str">
        <f t="shared" si="33"/>
        <v>photobooks</v>
      </c>
      <c r="S1060" s="11">
        <f>(((J1060/60)/60)/24)+DATE(1970,1,1)</f>
        <v>42548.876192129625</v>
      </c>
      <c r="T1060" s="11">
        <f>(((I1060/60)/60)/24)+DATE(1970,1,1)</f>
        <v>42576.791666666672</v>
      </c>
    </row>
    <row r="1061" spans="1:20" ht="43.2" hidden="1" x14ac:dyDescent="0.3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20">
        <f>E1061/D1061</f>
        <v>2.0454545454545454E-2</v>
      </c>
      <c r="P1061" s="6">
        <f>L1061/COUNT(L1061:L5174)</f>
        <v>6.5466448445171855E-4</v>
      </c>
      <c r="Q1061" t="str">
        <f t="shared" si="32"/>
        <v>music</v>
      </c>
      <c r="R1061" t="str">
        <f t="shared" si="33"/>
        <v>jazz</v>
      </c>
      <c r="S1061" s="11">
        <f>(((J1061/60)/60)/24)+DATE(1970,1,1)</f>
        <v>41230.77311342593</v>
      </c>
      <c r="T1061" s="11">
        <f>(((I1061/60)/60)/24)+DATE(1970,1,1)</f>
        <v>41290.77311342593</v>
      </c>
    </row>
    <row r="1062" spans="1:20" ht="43.2" hidden="1" x14ac:dyDescent="0.3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20">
        <f>E1062/D1062</f>
        <v>2.0500000000000001E-2</v>
      </c>
      <c r="P1062" s="6">
        <f>L1062/COUNT(L1062:L5175)</f>
        <v>1.3097576948264572E-3</v>
      </c>
      <c r="Q1062" t="str">
        <f t="shared" si="32"/>
        <v>theater</v>
      </c>
      <c r="R1062" t="str">
        <f t="shared" si="33"/>
        <v>plays</v>
      </c>
      <c r="S1062" s="11">
        <f>(((J1062/60)/60)/24)+DATE(1970,1,1)</f>
        <v>41883.916678240741</v>
      </c>
      <c r="T1062" s="11">
        <f>(((I1062/60)/60)/24)+DATE(1970,1,1)</f>
        <v>41906.916678240741</v>
      </c>
    </row>
    <row r="1063" spans="1:20" ht="43.2" hidden="1" x14ac:dyDescent="0.3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20">
        <f>E1063/D1063</f>
        <v>2.053E-2</v>
      </c>
      <c r="P1063" s="6">
        <f>L1063/COUNT(L1063:L5176)</f>
        <v>1.7032427120864724E-2</v>
      </c>
      <c r="Q1063" t="str">
        <f t="shared" si="32"/>
        <v>technology</v>
      </c>
      <c r="R1063" t="str">
        <f t="shared" si="33"/>
        <v>space exploration</v>
      </c>
      <c r="S1063" s="11">
        <f>(((J1063/60)/60)/24)+DATE(1970,1,1)</f>
        <v>42774.792071759264</v>
      </c>
      <c r="T1063" s="11">
        <f>(((I1063/60)/60)/24)+DATE(1970,1,1)</f>
        <v>42804.792071759264</v>
      </c>
    </row>
    <row r="1064" spans="1:20" ht="43.2" hidden="1" x14ac:dyDescent="0.3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20">
        <f>E1064/D1064</f>
        <v>2.0549999999999999E-2</v>
      </c>
      <c r="P1064" s="6">
        <f>L1064/COUNT(L1064:L5177)</f>
        <v>2.6212319790301442E-3</v>
      </c>
      <c r="Q1064" t="str">
        <f t="shared" si="32"/>
        <v>technology</v>
      </c>
      <c r="R1064" t="str">
        <f t="shared" si="33"/>
        <v>wearables</v>
      </c>
      <c r="S1064" s="11">
        <f>(((J1064/60)/60)/24)+DATE(1970,1,1)</f>
        <v>42257.014965277776</v>
      </c>
      <c r="T1064" s="11">
        <f>(((I1064/60)/60)/24)+DATE(1970,1,1)</f>
        <v>42317.056631944448</v>
      </c>
    </row>
    <row r="1065" spans="1:20" ht="43.2" hidden="1" x14ac:dyDescent="0.3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20">
        <f>E1065/D1065</f>
        <v>2.0833333333333332E-2</v>
      </c>
      <c r="P1065" s="6">
        <f>L1065/COUNT(L1065:L5178)</f>
        <v>1.3110455588331695E-3</v>
      </c>
      <c r="Q1065" t="str">
        <f t="shared" si="32"/>
        <v>photography</v>
      </c>
      <c r="R1065" t="str">
        <f t="shared" si="33"/>
        <v>photobooks</v>
      </c>
      <c r="S1065" s="11">
        <f>(((J1065/60)/60)/24)+DATE(1970,1,1)</f>
        <v>41820.752268518518</v>
      </c>
      <c r="T1065" s="11">
        <f>(((I1065/60)/60)/24)+DATE(1970,1,1)</f>
        <v>41850.752268518518</v>
      </c>
    </row>
    <row r="1066" spans="1:20" ht="43.2" hidden="1" x14ac:dyDescent="0.3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20">
        <f>E1066/D1066</f>
        <v>2.1000000000000001E-2</v>
      </c>
      <c r="P1066" s="6">
        <f>L1066/COUNT(L1066:L5179)</f>
        <v>1.9672131147540984E-3</v>
      </c>
      <c r="Q1066" t="str">
        <f t="shared" si="32"/>
        <v>publishing</v>
      </c>
      <c r="R1066" t="str">
        <f t="shared" si="33"/>
        <v>fiction</v>
      </c>
      <c r="S1066" s="11">
        <f>(((J1066/60)/60)/24)+DATE(1970,1,1)</f>
        <v>41550.922974537039</v>
      </c>
      <c r="T1066" s="11">
        <f>(((I1066/60)/60)/24)+DATE(1970,1,1)</f>
        <v>41580.922974537039</v>
      </c>
    </row>
    <row r="1067" spans="1:20" ht="43.2" hidden="1" x14ac:dyDescent="0.3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20">
        <f>E1067/D1067</f>
        <v>2.1000000000000001E-2</v>
      </c>
      <c r="P1067" s="6">
        <f>L1067/COUNT(L1067:L5180)</f>
        <v>1.3119055428009183E-3</v>
      </c>
      <c r="Q1067" t="str">
        <f t="shared" si="32"/>
        <v>theater</v>
      </c>
      <c r="R1067" t="str">
        <f t="shared" si="33"/>
        <v>plays</v>
      </c>
      <c r="S1067" s="11">
        <f>(((J1067/60)/60)/24)+DATE(1970,1,1)</f>
        <v>42128.615682870368</v>
      </c>
      <c r="T1067" s="11">
        <f>(((I1067/60)/60)/24)+DATE(1970,1,1)</f>
        <v>42188.615682870368</v>
      </c>
    </row>
    <row r="1068" spans="1:20" ht="57.6" hidden="1" x14ac:dyDescent="0.3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20">
        <f>E1068/D1068</f>
        <v>2.1049999999999999E-2</v>
      </c>
      <c r="P1068" s="6">
        <f>L1068/COUNT(L1068:L5181)</f>
        <v>3.937007874015748E-3</v>
      </c>
      <c r="Q1068" t="str">
        <f t="shared" si="32"/>
        <v>theater</v>
      </c>
      <c r="R1068" t="str">
        <f t="shared" si="33"/>
        <v>plays</v>
      </c>
      <c r="S1068" s="11">
        <f>(((J1068/60)/60)/24)+DATE(1970,1,1)</f>
        <v>42248.627013888887</v>
      </c>
      <c r="T1068" s="11">
        <f>(((I1068/60)/60)/24)+DATE(1970,1,1)</f>
        <v>42278.627013888887</v>
      </c>
    </row>
    <row r="1069" spans="1:20" ht="43.2" hidden="1" x14ac:dyDescent="0.3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20">
        <f>E1069/D1069</f>
        <v>2.1129899999999997E-2</v>
      </c>
      <c r="P1069" s="6">
        <f>L1069/COUNT(L1069:L5182)</f>
        <v>3.2490974729241874E-2</v>
      </c>
      <c r="Q1069" t="str">
        <f t="shared" si="32"/>
        <v>games</v>
      </c>
      <c r="R1069" t="str">
        <f t="shared" si="33"/>
        <v>video games</v>
      </c>
      <c r="S1069" s="11">
        <f>(((J1069/60)/60)/24)+DATE(1970,1,1)</f>
        <v>41643.487175925926</v>
      </c>
      <c r="T1069" s="11">
        <f>(((I1069/60)/60)/24)+DATE(1970,1,1)</f>
        <v>41673.487175925926</v>
      </c>
    </row>
    <row r="1070" spans="1:20" ht="43.2" hidden="1" x14ac:dyDescent="0.3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20">
        <f>E1070/D1070</f>
        <v>2.12E-2</v>
      </c>
      <c r="P1070" s="6">
        <f>L1070/COUNT(L1070:L5183)</f>
        <v>3.2829940906106366E-4</v>
      </c>
      <c r="Q1070" t="str">
        <f t="shared" si="32"/>
        <v>publishing</v>
      </c>
      <c r="R1070" t="str">
        <f t="shared" si="33"/>
        <v>children's books</v>
      </c>
      <c r="S1070" s="11">
        <f>(((J1070/60)/60)/24)+DATE(1970,1,1)</f>
        <v>42300.585891203707</v>
      </c>
      <c r="T1070" s="11">
        <f>(((I1070/60)/60)/24)+DATE(1970,1,1)</f>
        <v>42330.627557870372</v>
      </c>
    </row>
    <row r="1071" spans="1:20" ht="28.8" hidden="1" x14ac:dyDescent="0.3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20">
        <f>E1071/D1071</f>
        <v>2.1333333333333333E-2</v>
      </c>
      <c r="P1071" s="6">
        <f>L1071/COUNT(L1071:L5184)</f>
        <v>1.3136288998357964E-3</v>
      </c>
      <c r="Q1071" t="str">
        <f t="shared" si="32"/>
        <v>theater</v>
      </c>
      <c r="R1071" t="str">
        <f t="shared" si="33"/>
        <v>plays</v>
      </c>
      <c r="S1071" s="11">
        <f>(((J1071/60)/60)/24)+DATE(1970,1,1)</f>
        <v>42230.08116898148</v>
      </c>
      <c r="T1071" s="11">
        <f>(((I1071/60)/60)/24)+DATE(1970,1,1)</f>
        <v>42245.08116898148</v>
      </c>
    </row>
    <row r="1072" spans="1:20" ht="57.6" hidden="1" x14ac:dyDescent="0.3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20">
        <f>E1072/D1072</f>
        <v>2.1428571428571429E-2</v>
      </c>
      <c r="P1072" s="6">
        <f>L1072/COUNT(L1072:L5185)</f>
        <v>6.5703022339027597E-4</v>
      </c>
      <c r="Q1072" t="str">
        <f t="shared" si="32"/>
        <v>theater</v>
      </c>
      <c r="R1072" t="str">
        <f t="shared" si="33"/>
        <v>musical</v>
      </c>
      <c r="S1072" s="11">
        <f>(((J1072/60)/60)/24)+DATE(1970,1,1)</f>
        <v>42297.816284722227</v>
      </c>
      <c r="T1072" s="11">
        <f>(((I1072/60)/60)/24)+DATE(1970,1,1)</f>
        <v>42338.708333333328</v>
      </c>
    </row>
    <row r="1073" spans="1:20" ht="57.6" hidden="1" x14ac:dyDescent="0.3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20">
        <f>E1073/D1073</f>
        <v>2.1919999999999999E-2</v>
      </c>
      <c r="P1073" s="6">
        <f>L1073/COUNT(L1073:L5186)</f>
        <v>1.9060138021689123E-2</v>
      </c>
      <c r="Q1073" t="str">
        <f t="shared" si="32"/>
        <v>theater</v>
      </c>
      <c r="R1073" t="str">
        <f t="shared" si="33"/>
        <v>spaces</v>
      </c>
      <c r="S1073" s="11">
        <f>(((J1073/60)/60)/24)+DATE(1970,1,1)</f>
        <v>41872.802928240737</v>
      </c>
      <c r="T1073" s="11">
        <f>(((I1073/60)/60)/24)+DATE(1970,1,1)</f>
        <v>41917.802928240737</v>
      </c>
    </row>
    <row r="1074" spans="1:20" ht="43.2" hidden="1" x14ac:dyDescent="0.3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20">
        <f>E1074/D1074</f>
        <v>2.1999999999999999E-2</v>
      </c>
      <c r="P1074" s="6">
        <f>L1074/COUNT(L1074:L5187)</f>
        <v>1.9723865877712033E-3</v>
      </c>
      <c r="Q1074" t="str">
        <f t="shared" si="32"/>
        <v>music</v>
      </c>
      <c r="R1074" t="str">
        <f t="shared" si="33"/>
        <v>jazz</v>
      </c>
      <c r="S1074" s="11">
        <f>(((J1074/60)/60)/24)+DATE(1970,1,1)</f>
        <v>41934.959756944445</v>
      </c>
      <c r="T1074" s="11">
        <f>(((I1074/60)/60)/24)+DATE(1970,1,1)</f>
        <v>41965.001423611116</v>
      </c>
    </row>
    <row r="1075" spans="1:20" ht="43.2" hidden="1" x14ac:dyDescent="0.3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20">
        <f>E1075/D1075</f>
        <v>2.1999999999999999E-2</v>
      </c>
      <c r="P1075" s="6">
        <f>L1075/COUNT(L1075:L5188)</f>
        <v>1.3153567905294311E-3</v>
      </c>
      <c r="Q1075" t="str">
        <f t="shared" si="32"/>
        <v>theater</v>
      </c>
      <c r="R1075" t="str">
        <f t="shared" si="33"/>
        <v>plays</v>
      </c>
      <c r="S1075" s="11">
        <f>(((J1075/60)/60)/24)+DATE(1970,1,1)</f>
        <v>41991.022488425922</v>
      </c>
      <c r="T1075" s="11">
        <f>(((I1075/60)/60)/24)+DATE(1970,1,1)</f>
        <v>42015.041666666672</v>
      </c>
    </row>
    <row r="1076" spans="1:20" ht="43.2" hidden="1" x14ac:dyDescent="0.3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20">
        <f>E1076/D1076</f>
        <v>2.2157147647256063E-2</v>
      </c>
      <c r="P1076" s="6">
        <f>L1076/COUNT(L1076:L5189)</f>
        <v>1.9736842105263159E-3</v>
      </c>
      <c r="Q1076" t="str">
        <f t="shared" si="32"/>
        <v>technology</v>
      </c>
      <c r="R1076" t="str">
        <f t="shared" si="33"/>
        <v>wearables</v>
      </c>
      <c r="S1076" s="11">
        <f>(((J1076/60)/60)/24)+DATE(1970,1,1)</f>
        <v>42749.059722222228</v>
      </c>
      <c r="T1076" s="11">
        <f>(((I1076/60)/60)/24)+DATE(1970,1,1)</f>
        <v>42809.018055555556</v>
      </c>
    </row>
    <row r="1077" spans="1:20" hidden="1" x14ac:dyDescent="0.3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20">
        <f>E1077/D1077</f>
        <v>2.2302681818181819E-2</v>
      </c>
      <c r="P1077" s="6">
        <f>L1077/COUNT(L1077:L5190)</f>
        <v>4.0802895689371503E-2</v>
      </c>
      <c r="Q1077" t="str">
        <f t="shared" si="32"/>
        <v>film &amp; video</v>
      </c>
      <c r="R1077" t="str">
        <f t="shared" si="33"/>
        <v>animation</v>
      </c>
      <c r="S1077" s="11">
        <f>(((J1077/60)/60)/24)+DATE(1970,1,1)</f>
        <v>41757.975011574075</v>
      </c>
      <c r="T1077" s="11">
        <f>(((I1077/60)/60)/24)+DATE(1970,1,1)</f>
        <v>41793.165972222225</v>
      </c>
    </row>
    <row r="1078" spans="1:20" ht="43.2" hidden="1" x14ac:dyDescent="0.3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20">
        <f>E1078/D1078</f>
        <v>2.2307692307692306E-2</v>
      </c>
      <c r="P1078" s="6">
        <f>L1078/COUNT(L1078:L5191)</f>
        <v>6.583278472679394E-4</v>
      </c>
      <c r="Q1078" t="str">
        <f t="shared" si="32"/>
        <v>food</v>
      </c>
      <c r="R1078" t="str">
        <f t="shared" si="33"/>
        <v>food trucks</v>
      </c>
      <c r="S1078" s="11">
        <f>(((J1078/60)/60)/24)+DATE(1970,1,1)</f>
        <v>42234.105462962965</v>
      </c>
      <c r="T1078" s="11">
        <f>(((I1078/60)/60)/24)+DATE(1970,1,1)</f>
        <v>42264.105462962965</v>
      </c>
    </row>
    <row r="1079" spans="1:20" ht="43.2" hidden="1" x14ac:dyDescent="0.3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20">
        <f>E1079/D1079</f>
        <v>2.2388059701492536E-2</v>
      </c>
      <c r="P1079" s="6">
        <f>L1079/COUNT(L1079:L5192)</f>
        <v>9.8781692459664152E-4</v>
      </c>
      <c r="Q1079" t="str">
        <f t="shared" si="32"/>
        <v>publishing</v>
      </c>
      <c r="R1079" t="str">
        <f t="shared" si="33"/>
        <v>fiction</v>
      </c>
      <c r="S1079" s="11">
        <f>(((J1079/60)/60)/24)+DATE(1970,1,1)</f>
        <v>42130.795983796299</v>
      </c>
      <c r="T1079" s="11">
        <f>(((I1079/60)/60)/24)+DATE(1970,1,1)</f>
        <v>42175.795983796299</v>
      </c>
    </row>
    <row r="1080" spans="1:20" ht="43.2" hidden="1" x14ac:dyDescent="0.3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20">
        <f>E1080/D1080</f>
        <v>2.2444444444444444E-2</v>
      </c>
      <c r="P1080" s="6">
        <f>L1080/COUNT(L1080:L5193)</f>
        <v>6.5876152832674575E-4</v>
      </c>
      <c r="Q1080" t="str">
        <f t="shared" si="32"/>
        <v>music</v>
      </c>
      <c r="R1080" t="str">
        <f t="shared" si="33"/>
        <v>jazz</v>
      </c>
      <c r="S1080" s="11">
        <f>(((J1080/60)/60)/24)+DATE(1970,1,1)</f>
        <v>42599.965324074074</v>
      </c>
      <c r="T1080" s="11">
        <f>(((I1080/60)/60)/24)+DATE(1970,1,1)</f>
        <v>42629.965324074074</v>
      </c>
    </row>
    <row r="1081" spans="1:20" ht="43.2" hidden="1" x14ac:dyDescent="0.3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20">
        <f>E1081/D1081</f>
        <v>2.2499999999999999E-2</v>
      </c>
      <c r="P1081" s="6">
        <f>L1081/COUNT(L1081:L5194)</f>
        <v>1.6474464579901153E-3</v>
      </c>
      <c r="Q1081" t="str">
        <f t="shared" si="32"/>
        <v>film &amp; video</v>
      </c>
      <c r="R1081" t="str">
        <f t="shared" si="33"/>
        <v>animation</v>
      </c>
      <c r="S1081" s="11">
        <f>(((J1081/60)/60)/24)+DATE(1970,1,1)</f>
        <v>41534.568113425928</v>
      </c>
      <c r="T1081" s="11">
        <f>(((I1081/60)/60)/24)+DATE(1970,1,1)</f>
        <v>41564.568113425928</v>
      </c>
    </row>
    <row r="1082" spans="1:20" ht="43.2" hidden="1" x14ac:dyDescent="0.3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20">
        <f>E1082/D1082</f>
        <v>2.265E-2</v>
      </c>
      <c r="P1082" s="6">
        <f>L1082/COUNT(L1082:L5195)</f>
        <v>4.6143704680290049E-3</v>
      </c>
      <c r="Q1082" t="str">
        <f t="shared" si="32"/>
        <v>theater</v>
      </c>
      <c r="R1082" t="str">
        <f t="shared" si="33"/>
        <v>plays</v>
      </c>
      <c r="S1082" s="11">
        <f>(((J1082/60)/60)/24)+DATE(1970,1,1)</f>
        <v>42601.827141203699</v>
      </c>
      <c r="T1082" s="11">
        <f>(((I1082/60)/60)/24)+DATE(1970,1,1)</f>
        <v>42631.827141203699</v>
      </c>
    </row>
    <row r="1083" spans="1:20" ht="43.2" hidden="1" x14ac:dyDescent="0.3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20">
        <f>E1083/D1083</f>
        <v>2.2727272727272728E-2</v>
      </c>
      <c r="P1083" s="6">
        <f>L1083/COUNT(L1083:L5196)</f>
        <v>3.6267721727662378E-3</v>
      </c>
      <c r="Q1083" t="str">
        <f t="shared" si="32"/>
        <v>film &amp; video</v>
      </c>
      <c r="R1083" t="str">
        <f t="shared" si="33"/>
        <v>animation</v>
      </c>
      <c r="S1083" s="11">
        <f>(((J1083/60)/60)/24)+DATE(1970,1,1)</f>
        <v>40750.710104166668</v>
      </c>
      <c r="T1083" s="11">
        <f>(((I1083/60)/60)/24)+DATE(1970,1,1)</f>
        <v>40810.710104166668</v>
      </c>
    </row>
    <row r="1084" spans="1:20" ht="43.2" hidden="1" x14ac:dyDescent="0.3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20">
        <f>E1084/D1084</f>
        <v>2.3E-2</v>
      </c>
      <c r="P1084" s="6">
        <f>L1084/COUNT(L1084:L5197)</f>
        <v>1.6490765171503958E-3</v>
      </c>
      <c r="Q1084" t="str">
        <f t="shared" si="32"/>
        <v>games</v>
      </c>
      <c r="R1084" t="str">
        <f t="shared" si="33"/>
        <v>video games</v>
      </c>
      <c r="S1084" s="11">
        <f>(((J1084/60)/60)/24)+DATE(1970,1,1)</f>
        <v>42430.747511574074</v>
      </c>
      <c r="T1084" s="11">
        <f>(((I1084/60)/60)/24)+DATE(1970,1,1)</f>
        <v>42460.70584490741</v>
      </c>
    </row>
    <row r="1085" spans="1:20" ht="28.8" hidden="1" x14ac:dyDescent="0.3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20">
        <f>E1085/D1085</f>
        <v>2.3076923076923078E-2</v>
      </c>
      <c r="P1085" s="6">
        <f>L1085/COUNT(L1085:L5198)</f>
        <v>9.8977235235895742E-4</v>
      </c>
      <c r="Q1085" t="str">
        <f t="shared" si="32"/>
        <v>photography</v>
      </c>
      <c r="R1085" t="str">
        <f t="shared" si="33"/>
        <v>places</v>
      </c>
      <c r="S1085" s="11">
        <f>(((J1085/60)/60)/24)+DATE(1970,1,1)</f>
        <v>41941.430196759262</v>
      </c>
      <c r="T1085" s="11">
        <f>(((I1085/60)/60)/24)+DATE(1970,1,1)</f>
        <v>41986.471863425926</v>
      </c>
    </row>
    <row r="1086" spans="1:20" ht="43.2" hidden="1" x14ac:dyDescent="0.3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20">
        <f>E1086/D1086</f>
        <v>2.3220000000000001E-2</v>
      </c>
      <c r="P1086" s="6">
        <f>L1086/COUNT(L1086:L5199)</f>
        <v>1.023102310231023E-2</v>
      </c>
      <c r="Q1086" t="str">
        <f t="shared" si="32"/>
        <v>technology</v>
      </c>
      <c r="R1086" t="str">
        <f t="shared" si="33"/>
        <v>wearables</v>
      </c>
      <c r="S1086" s="11">
        <f>(((J1086/60)/60)/24)+DATE(1970,1,1)</f>
        <v>42746.096585648149</v>
      </c>
      <c r="T1086" s="11">
        <f>(((I1086/60)/60)/24)+DATE(1970,1,1)</f>
        <v>42776.096585648149</v>
      </c>
    </row>
    <row r="1087" spans="1:20" ht="43.2" hidden="1" x14ac:dyDescent="0.3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20">
        <f>E1087/D1087</f>
        <v>2.3306666666666667E-2</v>
      </c>
      <c r="P1087" s="6">
        <f>L1087/COUNT(L1087:L5200)</f>
        <v>4.9521294156487285E-3</v>
      </c>
      <c r="Q1087" t="str">
        <f t="shared" si="32"/>
        <v>technology</v>
      </c>
      <c r="R1087" t="str">
        <f t="shared" si="33"/>
        <v>wearables</v>
      </c>
      <c r="S1087" s="11">
        <f>(((J1087/60)/60)/24)+DATE(1970,1,1)</f>
        <v>42612.642754629633</v>
      </c>
      <c r="T1087" s="11">
        <f>(((I1087/60)/60)/24)+DATE(1970,1,1)</f>
        <v>42657.642754629633</v>
      </c>
    </row>
    <row r="1088" spans="1:20" ht="57.6" hidden="1" x14ac:dyDescent="0.3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20">
        <f>E1088/D1088</f>
        <v>2.3345000000000001E-2</v>
      </c>
      <c r="P1088" s="6">
        <f>L1088/COUNT(L1088:L5201)</f>
        <v>3.6327608982826948E-3</v>
      </c>
      <c r="Q1088" t="str">
        <f t="shared" si="32"/>
        <v>technology</v>
      </c>
      <c r="R1088" t="str">
        <f t="shared" si="33"/>
        <v>wearables</v>
      </c>
      <c r="S1088" s="11">
        <f>(((J1088/60)/60)/24)+DATE(1970,1,1)</f>
        <v>41921.263078703705</v>
      </c>
      <c r="T1088" s="11">
        <f>(((I1088/60)/60)/24)+DATE(1970,1,1)</f>
        <v>41973.957638888889</v>
      </c>
    </row>
    <row r="1089" spans="1:20" ht="43.2" hidden="1" x14ac:dyDescent="0.3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20">
        <f>E1089/D1089</f>
        <v>2.375E-2</v>
      </c>
      <c r="P1089" s="6">
        <f>L1089/COUNT(L1089:L5202)</f>
        <v>1.3214403700033035E-3</v>
      </c>
      <c r="Q1089" t="str">
        <f t="shared" si="32"/>
        <v>film &amp; video</v>
      </c>
      <c r="R1089" t="str">
        <f t="shared" si="33"/>
        <v>science fiction</v>
      </c>
      <c r="S1089" s="11">
        <f>(((J1089/60)/60)/24)+DATE(1970,1,1)</f>
        <v>42067.62431712963</v>
      </c>
      <c r="T1089" s="11">
        <f>(((I1089/60)/60)/24)+DATE(1970,1,1)</f>
        <v>42097.582650462966</v>
      </c>
    </row>
    <row r="1090" spans="1:20" hidden="1" x14ac:dyDescent="0.3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20">
        <f>E1090/D1090</f>
        <v>2.3764705882352941E-2</v>
      </c>
      <c r="P1090" s="6">
        <f>L1090/COUNT(L1090:L5203)</f>
        <v>3.3046926635822867E-4</v>
      </c>
      <c r="Q1090" t="str">
        <f t="shared" ref="Q1090:Q1153" si="34">LEFT(N1090,FIND("/",N1090)-1)</f>
        <v>theater</v>
      </c>
      <c r="R1090" t="str">
        <f t="shared" ref="R1090:R1153" si="35">RIGHT(N1090,LEN(N1090)-FIND("/",N1090))</f>
        <v>plays</v>
      </c>
      <c r="S1090" s="11">
        <f>(((J1090/60)/60)/24)+DATE(1970,1,1)</f>
        <v>42621.389340277776</v>
      </c>
      <c r="T1090" s="11">
        <f>(((I1090/60)/60)/24)+DATE(1970,1,1)</f>
        <v>42651.389340277776</v>
      </c>
    </row>
    <row r="1091" spans="1:20" ht="28.8" hidden="1" x14ac:dyDescent="0.3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20">
        <f>E1091/D1091</f>
        <v>2.4E-2</v>
      </c>
      <c r="P1091" s="6">
        <f>L1091/COUNT(L1091:L5204)</f>
        <v>1.652892561983471E-3</v>
      </c>
      <c r="Q1091" t="str">
        <f t="shared" si="34"/>
        <v>film &amp; video</v>
      </c>
      <c r="R1091" t="str">
        <f t="shared" si="35"/>
        <v>animation</v>
      </c>
      <c r="S1091" s="11">
        <f>(((J1091/60)/60)/24)+DATE(1970,1,1)</f>
        <v>41513.107256944444</v>
      </c>
      <c r="T1091" s="11">
        <f>(((I1091/60)/60)/24)+DATE(1970,1,1)</f>
        <v>41528.107256944444</v>
      </c>
    </row>
    <row r="1092" spans="1:20" ht="43.2" hidden="1" x14ac:dyDescent="0.3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20">
        <f>E1092/D1092</f>
        <v>2.4E-2</v>
      </c>
      <c r="P1092" s="6">
        <f>L1092/COUNT(L1092:L5205)</f>
        <v>1.984126984126984E-3</v>
      </c>
      <c r="Q1092" t="str">
        <f t="shared" si="34"/>
        <v>publishing</v>
      </c>
      <c r="R1092" t="str">
        <f t="shared" si="35"/>
        <v>fiction</v>
      </c>
      <c r="S1092" s="11">
        <f>(((J1092/60)/60)/24)+DATE(1970,1,1)</f>
        <v>41614.563194444447</v>
      </c>
      <c r="T1092" s="11">
        <f>(((I1092/60)/60)/24)+DATE(1970,1,1)</f>
        <v>41644.563194444447</v>
      </c>
    </row>
    <row r="1093" spans="1:20" ht="43.2" hidden="1" x14ac:dyDescent="0.3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20">
        <f>E1093/D1093</f>
        <v>2.4E-2</v>
      </c>
      <c r="P1093" s="6">
        <f>L1093/COUNT(L1093:L5206)</f>
        <v>1.3231888852133643E-3</v>
      </c>
      <c r="Q1093" t="str">
        <f t="shared" si="34"/>
        <v>theater</v>
      </c>
      <c r="R1093" t="str">
        <f t="shared" si="35"/>
        <v>plays</v>
      </c>
      <c r="S1093" s="11">
        <f>(((J1093/60)/60)/24)+DATE(1970,1,1)</f>
        <v>42178.815891203703</v>
      </c>
      <c r="T1093" s="11">
        <f>(((I1093/60)/60)/24)+DATE(1970,1,1)</f>
        <v>42238.815891203703</v>
      </c>
    </row>
    <row r="1094" spans="1:20" ht="43.2" hidden="1" x14ac:dyDescent="0.3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20">
        <f>E1094/D1094</f>
        <v>2.4222222222222221E-2</v>
      </c>
      <c r="P1094" s="6">
        <f>L1094/COUNT(L1094:L5207)</f>
        <v>9.9272005294506944E-4</v>
      </c>
      <c r="Q1094" t="str">
        <f t="shared" si="34"/>
        <v>games</v>
      </c>
      <c r="R1094" t="str">
        <f t="shared" si="35"/>
        <v>video games</v>
      </c>
      <c r="S1094" s="11">
        <f>(((J1094/60)/60)/24)+DATE(1970,1,1)</f>
        <v>41704.16642361111</v>
      </c>
      <c r="T1094" s="11">
        <f>(((I1094/60)/60)/24)+DATE(1970,1,1)</f>
        <v>41734.124756944446</v>
      </c>
    </row>
    <row r="1095" spans="1:20" ht="43.2" hidden="1" x14ac:dyDescent="0.3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20">
        <f>E1095/D1095</f>
        <v>2.4299999999999999E-2</v>
      </c>
      <c r="P1095" s="6">
        <f>L1095/COUNT(L1095:L5208)</f>
        <v>2.6481297583581596E-3</v>
      </c>
      <c r="Q1095" t="str">
        <f t="shared" si="34"/>
        <v>technology</v>
      </c>
      <c r="R1095" t="str">
        <f t="shared" si="35"/>
        <v>wearables</v>
      </c>
      <c r="S1095" s="11">
        <f>(((J1095/60)/60)/24)+DATE(1970,1,1)</f>
        <v>42704.086053240739</v>
      </c>
      <c r="T1095" s="11">
        <f>(((I1095/60)/60)/24)+DATE(1970,1,1)</f>
        <v>42734.086053240739</v>
      </c>
    </row>
    <row r="1096" spans="1:20" ht="43.2" hidden="1" x14ac:dyDescent="0.3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20">
        <f>E1096/D1096</f>
        <v>2.4340000000000001E-2</v>
      </c>
      <c r="P1096" s="6">
        <f>L1096/COUNT(L1096:L5209)</f>
        <v>1.9867549668874172E-3</v>
      </c>
      <c r="Q1096" t="str">
        <f t="shared" si="34"/>
        <v>food</v>
      </c>
      <c r="R1096" t="str">
        <f t="shared" si="35"/>
        <v>food trucks</v>
      </c>
      <c r="S1096" s="11">
        <f>(((J1096/60)/60)/24)+DATE(1970,1,1)</f>
        <v>42338.675381944442</v>
      </c>
      <c r="T1096" s="11">
        <f>(((I1096/60)/60)/24)+DATE(1970,1,1)</f>
        <v>42368.675381944442</v>
      </c>
    </row>
    <row r="1097" spans="1:20" ht="43.2" hidden="1" x14ac:dyDescent="0.3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20">
        <f>E1097/D1097</f>
        <v>2.4375000000000001E-2</v>
      </c>
      <c r="P1097" s="6">
        <f>L1097/COUNT(L1097:L5210)</f>
        <v>2.3186485591255384E-3</v>
      </c>
      <c r="Q1097" t="str">
        <f t="shared" si="34"/>
        <v>music</v>
      </c>
      <c r="R1097" t="str">
        <f t="shared" si="35"/>
        <v>indie rock</v>
      </c>
      <c r="S1097" s="11">
        <f>(((J1097/60)/60)/24)+DATE(1970,1,1)</f>
        <v>40431.127650462964</v>
      </c>
      <c r="T1097" s="11">
        <f>(((I1097/60)/60)/24)+DATE(1970,1,1)</f>
        <v>40476.127650462964</v>
      </c>
    </row>
    <row r="1098" spans="1:20" ht="43.2" hidden="1" x14ac:dyDescent="0.3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20">
        <f>E1098/D1098</f>
        <v>2.4400000000000002E-2</v>
      </c>
      <c r="P1098" s="6">
        <f>L1098/COUNT(L1098:L5211)</f>
        <v>2.982107355864811E-3</v>
      </c>
      <c r="Q1098" t="str">
        <f t="shared" si="34"/>
        <v>theater</v>
      </c>
      <c r="R1098" t="str">
        <f t="shared" si="35"/>
        <v>spaces</v>
      </c>
      <c r="S1098" s="11">
        <f>(((J1098/60)/60)/24)+DATE(1970,1,1)</f>
        <v>42246.883784722217</v>
      </c>
      <c r="T1098" s="11">
        <f>(((I1098/60)/60)/24)+DATE(1970,1,1)</f>
        <v>42276.883784722217</v>
      </c>
    </row>
    <row r="1099" spans="1:20" ht="43.2" hidden="1" x14ac:dyDescent="0.3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20">
        <f>E1099/D1099</f>
        <v>2.4500000000000001E-2</v>
      </c>
      <c r="P1099" s="6">
        <f>L1099/COUNT(L1099:L5212)</f>
        <v>9.9436526350679482E-4</v>
      </c>
      <c r="Q1099" t="str">
        <f t="shared" si="34"/>
        <v>theater</v>
      </c>
      <c r="R1099" t="str">
        <f t="shared" si="35"/>
        <v>plays</v>
      </c>
      <c r="S1099" s="11">
        <f>(((J1099/60)/60)/24)+DATE(1970,1,1)</f>
        <v>42523.739212962959</v>
      </c>
      <c r="T1099" s="11">
        <f>(((I1099/60)/60)/24)+DATE(1970,1,1)</f>
        <v>42553.739212962959</v>
      </c>
    </row>
    <row r="1100" spans="1:20" ht="43.2" hidden="1" x14ac:dyDescent="0.3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20">
        <f>E1100/D1100</f>
        <v>2.4777777777777777E-2</v>
      </c>
      <c r="P1100" s="6">
        <f>L1100/COUNT(L1100:L5213)</f>
        <v>9.9469496021220159E-4</v>
      </c>
      <c r="Q1100" t="str">
        <f t="shared" si="34"/>
        <v>publishing</v>
      </c>
      <c r="R1100" t="str">
        <f t="shared" si="35"/>
        <v>art books</v>
      </c>
      <c r="S1100" s="11">
        <f>(((J1100/60)/60)/24)+DATE(1970,1,1)</f>
        <v>42786.000023148154</v>
      </c>
      <c r="T1100" s="11">
        <f>(((I1100/60)/60)/24)+DATE(1970,1,1)</f>
        <v>42826.165972222225</v>
      </c>
    </row>
    <row r="1101" spans="1:20" ht="43.2" hidden="1" x14ac:dyDescent="0.3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20">
        <f>E1101/D1101</f>
        <v>2.4840000000000001E-2</v>
      </c>
      <c r="P1101" s="6">
        <f>L1101/COUNT(L1101:L5214)</f>
        <v>5.3067993366500829E-3</v>
      </c>
      <c r="Q1101" t="str">
        <f t="shared" si="34"/>
        <v>technology</v>
      </c>
      <c r="R1101" t="str">
        <f t="shared" si="35"/>
        <v>wearables</v>
      </c>
      <c r="S1101" s="11">
        <f>(((J1101/60)/60)/24)+DATE(1970,1,1)</f>
        <v>42732.872986111113</v>
      </c>
      <c r="T1101" s="11">
        <f>(((I1101/60)/60)/24)+DATE(1970,1,1)</f>
        <v>42784.999305555553</v>
      </c>
    </row>
    <row r="1102" spans="1:20" ht="43.2" hidden="1" x14ac:dyDescent="0.3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t="s">
        <v>8220</v>
      </c>
      <c r="G1102" t="s">
        <v>8224</v>
      </c>
      <c r="H1102" t="s">
        <v>8246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8290</v>
      </c>
      <c r="O1102" s="20">
        <f>E1102/D1102</f>
        <v>2.5000000000000001E-2</v>
      </c>
      <c r="P1102" s="6">
        <f>L1102/COUNT(L1102:L5215)</f>
        <v>3.3178500331785003E-4</v>
      </c>
      <c r="Q1102" t="str">
        <f t="shared" si="34"/>
        <v>publishing</v>
      </c>
      <c r="R1102" t="str">
        <f t="shared" si="35"/>
        <v>art books</v>
      </c>
      <c r="S1102" s="11">
        <f>(((J1102/60)/60)/24)+DATE(1970,1,1)</f>
        <v>40672.729872685188</v>
      </c>
      <c r="T1102" s="11">
        <f>(((I1102/60)/60)/24)+DATE(1970,1,1)</f>
        <v>40702.729872685188</v>
      </c>
    </row>
    <row r="1103" spans="1:20" ht="43.2" hidden="1" x14ac:dyDescent="0.3">
      <c r="A1103">
        <v>2382</v>
      </c>
      <c r="B1103" s="3" t="s">
        <v>2383</v>
      </c>
      <c r="C1103" s="3" t="s">
        <v>6492</v>
      </c>
      <c r="D1103">
        <v>3000</v>
      </c>
      <c r="E1103">
        <v>75</v>
      </c>
      <c r="F1103" t="s">
        <v>8220</v>
      </c>
      <c r="G1103" t="s">
        <v>8224</v>
      </c>
      <c r="H1103" t="s">
        <v>8246</v>
      </c>
      <c r="I1103">
        <v>1438662603</v>
      </c>
      <c r="J1103">
        <v>1436502603</v>
      </c>
      <c r="K1103" t="b">
        <v>0</v>
      </c>
      <c r="L1103">
        <v>2</v>
      </c>
      <c r="M1103" t="b">
        <v>0</v>
      </c>
      <c r="N1103" t="s">
        <v>8272</v>
      </c>
      <c r="O1103" s="20">
        <f>E1103/D1103</f>
        <v>2.5000000000000001E-2</v>
      </c>
      <c r="P1103" s="6">
        <f>L1103/COUNT(L1103:L5216)</f>
        <v>6.6379024228343847E-4</v>
      </c>
      <c r="Q1103" t="str">
        <f t="shared" si="34"/>
        <v>technology</v>
      </c>
      <c r="R1103" t="str">
        <f t="shared" si="35"/>
        <v>web</v>
      </c>
      <c r="S1103" s="11">
        <f>(((J1103/60)/60)/24)+DATE(1970,1,1)</f>
        <v>42195.187534722223</v>
      </c>
      <c r="T1103" s="11">
        <f>(((I1103/60)/60)/24)+DATE(1970,1,1)</f>
        <v>42220.187534722223</v>
      </c>
    </row>
    <row r="1104" spans="1:20" ht="28.8" hidden="1" x14ac:dyDescent="0.3">
      <c r="A1104">
        <v>556</v>
      </c>
      <c r="B1104" s="3" t="s">
        <v>557</v>
      </c>
      <c r="C1104" s="3" t="s">
        <v>4666</v>
      </c>
      <c r="D1104">
        <v>8000</v>
      </c>
      <c r="E1104">
        <v>200</v>
      </c>
      <c r="F1104" t="s">
        <v>8221</v>
      </c>
      <c r="G1104" t="s">
        <v>8224</v>
      </c>
      <c r="H1104" t="s">
        <v>8246</v>
      </c>
      <c r="I1104">
        <v>1452112717</v>
      </c>
      <c r="J1104">
        <v>1449520717</v>
      </c>
      <c r="K1104" t="b">
        <v>0</v>
      </c>
      <c r="L1104">
        <v>1</v>
      </c>
      <c r="M1104" t="b">
        <v>0</v>
      </c>
      <c r="N1104" t="s">
        <v>8272</v>
      </c>
      <c r="O1104" s="20">
        <f>E1104/D1104</f>
        <v>2.5000000000000001E-2</v>
      </c>
      <c r="P1104" s="6">
        <f>L1104/COUNT(L1104:L5217)</f>
        <v>3.3200531208499334E-4</v>
      </c>
      <c r="Q1104" t="str">
        <f t="shared" si="34"/>
        <v>technology</v>
      </c>
      <c r="R1104" t="str">
        <f t="shared" si="35"/>
        <v>web</v>
      </c>
      <c r="S1104" s="11">
        <f>(((J1104/60)/60)/24)+DATE(1970,1,1)</f>
        <v>42345.860150462962</v>
      </c>
      <c r="T1104" s="11">
        <f>(((I1104/60)/60)/24)+DATE(1970,1,1)</f>
        <v>42375.860150462962</v>
      </c>
    </row>
    <row r="1105" spans="1:20" ht="43.2" hidden="1" x14ac:dyDescent="0.3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20">
        <f>E1105/D1105</f>
        <v>2.5000000000000001E-2</v>
      </c>
      <c r="P1105" s="6">
        <f>L1105/COUNT(L1105:L5218)</f>
        <v>3.3211557622052474E-3</v>
      </c>
      <c r="Q1105" t="str">
        <f t="shared" si="34"/>
        <v>games</v>
      </c>
      <c r="R1105" t="str">
        <f t="shared" si="35"/>
        <v>video games</v>
      </c>
      <c r="S1105" s="11">
        <f>(((J1105/60)/60)/24)+DATE(1970,1,1)</f>
        <v>42384.110775462963</v>
      </c>
      <c r="T1105" s="11">
        <f>(((I1105/60)/60)/24)+DATE(1970,1,1)</f>
        <v>42414.110775462963</v>
      </c>
    </row>
    <row r="1106" spans="1:20" ht="43.2" hidden="1" x14ac:dyDescent="0.3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20">
        <f>E1106/D1106</f>
        <v>2.5000000000000001E-2</v>
      </c>
      <c r="P1106" s="6">
        <f>L1106/COUNT(L1106:L5219)</f>
        <v>6.6445182724252495E-4</v>
      </c>
      <c r="Q1106" t="str">
        <f t="shared" si="34"/>
        <v>theater</v>
      </c>
      <c r="R1106" t="str">
        <f t="shared" si="35"/>
        <v>spaces</v>
      </c>
      <c r="S1106" s="11">
        <f>(((J1106/60)/60)/24)+DATE(1970,1,1)</f>
        <v>42297.823113425926</v>
      </c>
      <c r="T1106" s="11">
        <f>(((I1106/60)/60)/24)+DATE(1970,1,1)</f>
        <v>42327.864780092597</v>
      </c>
    </row>
    <row r="1107" spans="1:20" ht="43.2" hidden="1" x14ac:dyDescent="0.3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20">
        <f>E1107/D1107</f>
        <v>2.5000000000000001E-2</v>
      </c>
      <c r="P1107" s="6">
        <f>L1107/COUNT(L1107:L5220)</f>
        <v>3.3233632436025255E-4</v>
      </c>
      <c r="Q1107" t="str">
        <f t="shared" si="34"/>
        <v>theater</v>
      </c>
      <c r="R1107" t="str">
        <f t="shared" si="35"/>
        <v>spaces</v>
      </c>
      <c r="S1107" s="11">
        <f>(((J1107/60)/60)/24)+DATE(1970,1,1)</f>
        <v>42226.938414351855</v>
      </c>
      <c r="T1107" s="11">
        <f>(((I1107/60)/60)/24)+DATE(1970,1,1)</f>
        <v>42256.938414351855</v>
      </c>
    </row>
    <row r="1108" spans="1:20" ht="43.2" hidden="1" x14ac:dyDescent="0.3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20">
        <f>E1108/D1108</f>
        <v>2.5000000000000001E-2</v>
      </c>
      <c r="P1108" s="6">
        <f>L1108/COUNT(L1108:L5221)</f>
        <v>3.3244680851063829E-4</v>
      </c>
      <c r="Q1108" t="str">
        <f t="shared" si="34"/>
        <v>theater</v>
      </c>
      <c r="R1108" t="str">
        <f t="shared" si="35"/>
        <v>plays</v>
      </c>
      <c r="S1108" s="11">
        <f>(((J1108/60)/60)/24)+DATE(1970,1,1)</f>
        <v>42059.970729166671</v>
      </c>
      <c r="T1108" s="11">
        <f>(((I1108/60)/60)/24)+DATE(1970,1,1)</f>
        <v>42089.929062499999</v>
      </c>
    </row>
    <row r="1109" spans="1:20" ht="43.2" hidden="1" x14ac:dyDescent="0.3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20">
        <f>E1109/D1109</f>
        <v>2.5000000000000001E-2</v>
      </c>
      <c r="P1109" s="6">
        <f>L1109/COUNT(L1109:L5222)</f>
        <v>2.3279015630196208E-3</v>
      </c>
      <c r="Q1109" t="str">
        <f t="shared" si="34"/>
        <v>theater</v>
      </c>
      <c r="R1109" t="str">
        <f t="shared" si="35"/>
        <v>plays</v>
      </c>
      <c r="S1109" s="11">
        <f>(((J1109/60)/60)/24)+DATE(1970,1,1)</f>
        <v>41866.640648148146</v>
      </c>
      <c r="T1109" s="11">
        <f>(((I1109/60)/60)/24)+DATE(1970,1,1)</f>
        <v>41898.125</v>
      </c>
    </row>
    <row r="1110" spans="1:20" ht="43.2" hidden="1" x14ac:dyDescent="0.3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20">
        <f>E1110/D1110</f>
        <v>2.5333333333333333E-2</v>
      </c>
      <c r="P1110" s="6">
        <f>L1110/COUNT(L1110:L5223)</f>
        <v>1.3306719893546241E-3</v>
      </c>
      <c r="Q1110" t="str">
        <f t="shared" si="34"/>
        <v>theater</v>
      </c>
      <c r="R1110" t="str">
        <f t="shared" si="35"/>
        <v>plays</v>
      </c>
      <c r="S1110" s="11">
        <f>(((J1110/60)/60)/24)+DATE(1970,1,1)</f>
        <v>42446.060694444444</v>
      </c>
      <c r="T1110" s="11">
        <f>(((I1110/60)/60)/24)+DATE(1970,1,1)</f>
        <v>42461.165972222225</v>
      </c>
    </row>
    <row r="1111" spans="1:20" ht="43.2" hidden="1" x14ac:dyDescent="0.3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20">
        <f>E1111/D1111</f>
        <v>2.5545454545454545E-2</v>
      </c>
      <c r="P1111" s="6">
        <f>L1111/COUNT(L1111:L5224)</f>
        <v>2.3294509151414308E-3</v>
      </c>
      <c r="Q1111" t="str">
        <f t="shared" si="34"/>
        <v>food</v>
      </c>
      <c r="R1111" t="str">
        <f t="shared" si="35"/>
        <v>restaurants</v>
      </c>
      <c r="S1111" s="11">
        <f>(((J1111/60)/60)/24)+DATE(1970,1,1)</f>
        <v>42244.776666666665</v>
      </c>
      <c r="T1111" s="11">
        <f>(((I1111/60)/60)/24)+DATE(1970,1,1)</f>
        <v>42274.776666666665</v>
      </c>
    </row>
    <row r="1112" spans="1:20" ht="43.2" hidden="1" x14ac:dyDescent="0.3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20">
        <f>E1112/D1112</f>
        <v>2.6069999999999999E-2</v>
      </c>
      <c r="P1112" s="6">
        <f>L1112/COUNT(L1112:L5225)</f>
        <v>7.989347536617843E-3</v>
      </c>
      <c r="Q1112" t="str">
        <f t="shared" si="34"/>
        <v>technology</v>
      </c>
      <c r="R1112" t="str">
        <f t="shared" si="35"/>
        <v>wearables</v>
      </c>
      <c r="S1112" s="11">
        <f>(((J1112/60)/60)/24)+DATE(1970,1,1)</f>
        <v>42489.696585648147</v>
      </c>
      <c r="T1112" s="11">
        <f>(((I1112/60)/60)/24)+DATE(1970,1,1)</f>
        <v>42549.696585648147</v>
      </c>
    </row>
    <row r="1113" spans="1:20" ht="43.2" hidden="1" x14ac:dyDescent="0.3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20">
        <f>E1113/D1113</f>
        <v>2.6076923076923077E-2</v>
      </c>
      <c r="P1113" s="6">
        <f>L1113/COUNT(L1113:L5226)</f>
        <v>5.994005994005994E-3</v>
      </c>
      <c r="Q1113" t="str">
        <f t="shared" si="34"/>
        <v>games</v>
      </c>
      <c r="R1113" t="str">
        <f t="shared" si="35"/>
        <v>video games</v>
      </c>
      <c r="S1113" s="11">
        <f>(((J1113/60)/60)/24)+DATE(1970,1,1)</f>
        <v>42479.566388888896</v>
      </c>
      <c r="T1113" s="11">
        <f>(((I1113/60)/60)/24)+DATE(1970,1,1)</f>
        <v>42504.566388888896</v>
      </c>
    </row>
    <row r="1114" spans="1:20" ht="28.8" hidden="1" x14ac:dyDescent="0.3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20">
        <f>E1114/D1114</f>
        <v>2.6200000000000001E-2</v>
      </c>
      <c r="P1114" s="6">
        <f>L1114/COUNT(L1114:L5227)</f>
        <v>2.6648900732844771E-3</v>
      </c>
      <c r="Q1114" t="str">
        <f t="shared" si="34"/>
        <v>technology</v>
      </c>
      <c r="R1114" t="str">
        <f t="shared" si="35"/>
        <v>web</v>
      </c>
      <c r="S1114" s="11">
        <f>(((J1114/60)/60)/24)+DATE(1970,1,1)</f>
        <v>42194.357731481476</v>
      </c>
      <c r="T1114" s="11">
        <f>(((I1114/60)/60)/24)+DATE(1970,1,1)</f>
        <v>42239.357731481476</v>
      </c>
    </row>
    <row r="1115" spans="1:20" ht="43.2" hidden="1" x14ac:dyDescent="0.3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20">
        <f>E1115/D1115</f>
        <v>2.6599999999999999E-2</v>
      </c>
      <c r="P1115" s="6">
        <f>L1115/COUNT(L1115:L5228)</f>
        <v>2.6657780739753416E-3</v>
      </c>
      <c r="Q1115" t="str">
        <f t="shared" si="34"/>
        <v>journalism</v>
      </c>
      <c r="R1115" t="str">
        <f t="shared" si="35"/>
        <v>audio</v>
      </c>
      <c r="S1115" s="11">
        <f>(((J1115/60)/60)/24)+DATE(1970,1,1)</f>
        <v>41844.874421296299</v>
      </c>
      <c r="T1115" s="11">
        <f>(((I1115/60)/60)/24)+DATE(1970,1,1)</f>
        <v>41874.874421296299</v>
      </c>
    </row>
    <row r="1116" spans="1:20" ht="28.8" hidden="1" x14ac:dyDescent="0.3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20">
        <f>E1116/D1116</f>
        <v>2.6660714285714284E-2</v>
      </c>
      <c r="P1116" s="6">
        <f>L1116/COUNT(L1116:L5229)</f>
        <v>2.7666666666666666E-2</v>
      </c>
      <c r="Q1116" t="str">
        <f t="shared" si="34"/>
        <v>games</v>
      </c>
      <c r="R1116" t="str">
        <f t="shared" si="35"/>
        <v>video games</v>
      </c>
      <c r="S1116" s="11">
        <f>(((J1116/60)/60)/24)+DATE(1970,1,1)</f>
        <v>41488.85423611111</v>
      </c>
      <c r="T1116" s="11">
        <f>(((I1116/60)/60)/24)+DATE(1970,1,1)</f>
        <v>41533.85423611111</v>
      </c>
    </row>
    <row r="1117" spans="1:20" ht="28.8" hidden="1" x14ac:dyDescent="0.3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20">
        <f>E1117/D1117</f>
        <v>2.6666666666666668E-2</v>
      </c>
      <c r="P1117" s="6">
        <f>L1117/COUNT(L1117:L5230)</f>
        <v>1.0003334444814939E-3</v>
      </c>
      <c r="Q1117" t="str">
        <f t="shared" si="34"/>
        <v>film &amp; video</v>
      </c>
      <c r="R1117" t="str">
        <f t="shared" si="35"/>
        <v>science fiction</v>
      </c>
      <c r="S1117" s="11">
        <f>(((J1117/60)/60)/24)+DATE(1970,1,1)</f>
        <v>42115.547395833331</v>
      </c>
      <c r="T1117" s="11">
        <f>(((I1117/60)/60)/24)+DATE(1970,1,1)</f>
        <v>42158.547395833331</v>
      </c>
    </row>
    <row r="1118" spans="1:20" ht="28.8" hidden="1" x14ac:dyDescent="0.3">
      <c r="A1118">
        <v>1015</v>
      </c>
      <c r="B1118" s="3" t="s">
        <v>1016</v>
      </c>
      <c r="C1118" s="3" t="s">
        <v>5125</v>
      </c>
      <c r="D1118">
        <v>9000</v>
      </c>
      <c r="E1118">
        <v>240</v>
      </c>
      <c r="F1118" t="s">
        <v>8220</v>
      </c>
      <c r="G1118" t="s">
        <v>8240</v>
      </c>
      <c r="H1118" t="s">
        <v>8257</v>
      </c>
      <c r="I1118">
        <v>1448489095</v>
      </c>
      <c r="J1118">
        <v>1445893495</v>
      </c>
      <c r="K1118" t="b">
        <v>0</v>
      </c>
      <c r="L1118">
        <v>6</v>
      </c>
      <c r="M1118" t="b">
        <v>0</v>
      </c>
      <c r="N1118" t="s">
        <v>8273</v>
      </c>
      <c r="O1118" s="20">
        <f>E1118/D1118</f>
        <v>2.6666666666666668E-2</v>
      </c>
      <c r="P1118" s="6">
        <f>L1118/COUNT(L1118:L5231)</f>
        <v>2.0013342228152103E-3</v>
      </c>
      <c r="Q1118" t="str">
        <f t="shared" si="34"/>
        <v>technology</v>
      </c>
      <c r="R1118" t="str">
        <f t="shared" si="35"/>
        <v>wearables</v>
      </c>
      <c r="S1118" s="11">
        <f>(((J1118/60)/60)/24)+DATE(1970,1,1)</f>
        <v>42303.878414351857</v>
      </c>
      <c r="T1118" s="11">
        <f>(((I1118/60)/60)/24)+DATE(1970,1,1)</f>
        <v>42333.920081018514</v>
      </c>
    </row>
    <row r="1119" spans="1:20" ht="28.8" hidden="1" x14ac:dyDescent="0.3">
      <c r="A1119">
        <v>3871</v>
      </c>
      <c r="B1119" s="3" t="s">
        <v>3868</v>
      </c>
      <c r="C1119" s="3" t="s">
        <v>7980</v>
      </c>
      <c r="D1119">
        <v>1500</v>
      </c>
      <c r="E1119">
        <v>40</v>
      </c>
      <c r="F1119" t="s">
        <v>8220</v>
      </c>
      <c r="G1119" t="s">
        <v>8224</v>
      </c>
      <c r="H1119" t="s">
        <v>8246</v>
      </c>
      <c r="I1119">
        <v>1490809450</v>
      </c>
      <c r="J1119">
        <v>1485629050</v>
      </c>
      <c r="K1119" t="b">
        <v>0</v>
      </c>
      <c r="L1119">
        <v>3</v>
      </c>
      <c r="M1119" t="b">
        <v>0</v>
      </c>
      <c r="N1119" t="s">
        <v>8305</v>
      </c>
      <c r="O1119" s="20">
        <f>E1119/D1119</f>
        <v>2.6666666666666668E-2</v>
      </c>
      <c r="P1119" s="6">
        <f>L1119/COUNT(L1119:L5232)</f>
        <v>1.001001001001001E-3</v>
      </c>
      <c r="Q1119" t="str">
        <f t="shared" si="34"/>
        <v>theater</v>
      </c>
      <c r="R1119" t="str">
        <f t="shared" si="35"/>
        <v>musical</v>
      </c>
      <c r="S1119" s="11">
        <f>(((J1119/60)/60)/24)+DATE(1970,1,1)</f>
        <v>42763.780671296292</v>
      </c>
      <c r="T1119" s="11">
        <f>(((I1119/60)/60)/24)+DATE(1970,1,1)</f>
        <v>42823.739004629635</v>
      </c>
    </row>
    <row r="1120" spans="1:20" ht="43.2" hidden="1" x14ac:dyDescent="0.3">
      <c r="A1120">
        <v>779</v>
      </c>
      <c r="B1120" s="3" t="s">
        <v>780</v>
      </c>
      <c r="C1120" s="3" t="s">
        <v>4889</v>
      </c>
      <c r="D1120">
        <v>15000</v>
      </c>
      <c r="E1120">
        <v>400</v>
      </c>
      <c r="F1120" t="s">
        <v>8221</v>
      </c>
      <c r="G1120" t="s">
        <v>8224</v>
      </c>
      <c r="H1120" t="s">
        <v>8246</v>
      </c>
      <c r="I1120">
        <v>1287115200</v>
      </c>
      <c r="J1120">
        <v>1284567905</v>
      </c>
      <c r="K1120" t="b">
        <v>0</v>
      </c>
      <c r="L1120">
        <v>6</v>
      </c>
      <c r="M1120" t="b">
        <v>0</v>
      </c>
      <c r="N1120" t="s">
        <v>8275</v>
      </c>
      <c r="O1120" s="20">
        <f>E1120/D1120</f>
        <v>2.6666666666666668E-2</v>
      </c>
      <c r="P1120" s="6">
        <f>L1120/COUNT(L1120:L5233)</f>
        <v>2.0026702269692926E-3</v>
      </c>
      <c r="Q1120" t="str">
        <f t="shared" si="34"/>
        <v>publishing</v>
      </c>
      <c r="R1120" t="str">
        <f t="shared" si="35"/>
        <v>fiction</v>
      </c>
      <c r="S1120" s="11">
        <f>(((J1120/60)/60)/24)+DATE(1970,1,1)</f>
        <v>40436.68408564815</v>
      </c>
      <c r="T1120" s="11">
        <f>(((I1120/60)/60)/24)+DATE(1970,1,1)</f>
        <v>40466.166666666664</v>
      </c>
    </row>
    <row r="1121" spans="1:20" ht="43.2" hidden="1" x14ac:dyDescent="0.3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t="s">
        <v>8221</v>
      </c>
      <c r="G1121" t="s">
        <v>8224</v>
      </c>
      <c r="H1121" t="s">
        <v>8246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8278</v>
      </c>
      <c r="O1121" s="20">
        <f>E1121/D1121</f>
        <v>2.6666666666666668E-2</v>
      </c>
      <c r="P1121" s="6">
        <f>L1121/COUNT(L1121:L5234)</f>
        <v>1.6694490818030051E-3</v>
      </c>
      <c r="Q1121" t="str">
        <f t="shared" si="34"/>
        <v>music</v>
      </c>
      <c r="R1121" t="str">
        <f t="shared" si="35"/>
        <v>jazz</v>
      </c>
      <c r="S1121" s="11">
        <f>(((J1121/60)/60)/24)+DATE(1970,1,1)</f>
        <v>41575.880914351852</v>
      </c>
      <c r="T1121" s="11">
        <f>(((I1121/60)/60)/24)+DATE(1970,1,1)</f>
        <v>41605.922581018516</v>
      </c>
    </row>
    <row r="1122" spans="1:20" ht="28.8" hidden="1" x14ac:dyDescent="0.3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20">
        <f>E1122/D1122</f>
        <v>2.6666666666666668E-2</v>
      </c>
      <c r="P1122" s="6">
        <f>L1122/COUNT(L1122:L5235)</f>
        <v>3.3400133600534405E-4</v>
      </c>
      <c r="Q1122" t="str">
        <f t="shared" si="34"/>
        <v>theater</v>
      </c>
      <c r="R1122" t="str">
        <f t="shared" si="35"/>
        <v>plays</v>
      </c>
      <c r="S1122" s="11">
        <f>(((J1122/60)/60)/24)+DATE(1970,1,1)</f>
        <v>42693.031828703708</v>
      </c>
      <c r="T1122" s="11">
        <f>(((I1122/60)/60)/24)+DATE(1970,1,1)</f>
        <v>42723.031828703708</v>
      </c>
    </row>
    <row r="1123" spans="1:20" ht="43.2" hidden="1" x14ac:dyDescent="0.3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20">
        <f>E1123/D1123</f>
        <v>2.6866666666666667E-2</v>
      </c>
      <c r="P1123" s="6">
        <f>L1123/COUNT(L1123:L5236)</f>
        <v>1.0357500835282325E-2</v>
      </c>
      <c r="Q1123" t="str">
        <f t="shared" si="34"/>
        <v>technology</v>
      </c>
      <c r="R1123" t="str">
        <f t="shared" si="35"/>
        <v>wearables</v>
      </c>
      <c r="S1123" s="11">
        <f>(((J1123/60)/60)/24)+DATE(1970,1,1)</f>
        <v>42715.688437500001</v>
      </c>
      <c r="T1123" s="11">
        <f>(((I1123/60)/60)/24)+DATE(1970,1,1)</f>
        <v>42745.688437500001</v>
      </c>
    </row>
    <row r="1124" spans="1:20" ht="43.2" hidden="1" x14ac:dyDescent="0.3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20">
        <f>E1124/D1124</f>
        <v>2.696969696969697E-2</v>
      </c>
      <c r="P1124" s="6">
        <f>L1124/COUNT(L1124:L5237)</f>
        <v>8.3556149732620325E-3</v>
      </c>
      <c r="Q1124" t="str">
        <f t="shared" si="34"/>
        <v>technology</v>
      </c>
      <c r="R1124" t="str">
        <f t="shared" si="35"/>
        <v>gadgets</v>
      </c>
      <c r="S1124" s="11">
        <f>(((J1124/60)/60)/24)+DATE(1970,1,1)</f>
        <v>42116.54315972222</v>
      </c>
      <c r="T1124" s="11">
        <f>(((I1124/60)/60)/24)+DATE(1970,1,1)</f>
        <v>42146.541666666672</v>
      </c>
    </row>
    <row r="1125" spans="1:20" ht="43.2" hidden="1" x14ac:dyDescent="0.3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20">
        <f>E1125/D1125</f>
        <v>2.7E-2</v>
      </c>
      <c r="P1125" s="6">
        <f>L1125/COUNT(L1125:L5238)</f>
        <v>1.671681711802073E-3</v>
      </c>
      <c r="Q1125" t="str">
        <f t="shared" si="34"/>
        <v>games</v>
      </c>
      <c r="R1125" t="str">
        <f t="shared" si="35"/>
        <v>video games</v>
      </c>
      <c r="S1125" s="11">
        <f>(((J1125/60)/60)/24)+DATE(1970,1,1)</f>
        <v>41661.381041666667</v>
      </c>
      <c r="T1125" s="11">
        <f>(((I1125/60)/60)/24)+DATE(1970,1,1)</f>
        <v>41689.381041666667</v>
      </c>
    </row>
    <row r="1126" spans="1:20" ht="43.2" hidden="1" x14ac:dyDescent="0.3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20">
        <f>E1126/D1126</f>
        <v>2.7E-2</v>
      </c>
      <c r="P1126" s="6">
        <f>L1126/COUNT(L1126:L5239)</f>
        <v>2.6755852842809363E-3</v>
      </c>
      <c r="Q1126" t="str">
        <f t="shared" si="34"/>
        <v>theater</v>
      </c>
      <c r="R1126" t="str">
        <f t="shared" si="35"/>
        <v>plays</v>
      </c>
      <c r="S1126" s="11">
        <f>(((J1126/60)/60)/24)+DATE(1970,1,1)</f>
        <v>41885.221550925926</v>
      </c>
      <c r="T1126" s="11">
        <f>(((I1126/60)/60)/24)+DATE(1970,1,1)</f>
        <v>41916.290972222225</v>
      </c>
    </row>
    <row r="1127" spans="1:20" ht="43.2" hidden="1" x14ac:dyDescent="0.3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20">
        <f>E1127/D1127</f>
        <v>2.7025E-2</v>
      </c>
      <c r="P1127" s="6">
        <f>L1127/COUNT(L1127:L5240)</f>
        <v>7.3603211776513888E-3</v>
      </c>
      <c r="Q1127" t="str">
        <f t="shared" si="34"/>
        <v>photography</v>
      </c>
      <c r="R1127" t="str">
        <f t="shared" si="35"/>
        <v>photobooks</v>
      </c>
      <c r="S1127" s="11">
        <f>(((J1127/60)/60)/24)+DATE(1970,1,1)</f>
        <v>41987.818969907406</v>
      </c>
      <c r="T1127" s="11">
        <f>(((I1127/60)/60)/24)+DATE(1970,1,1)</f>
        <v>42017.818969907406</v>
      </c>
    </row>
    <row r="1128" spans="1:20" ht="43.2" hidden="1" x14ac:dyDescent="0.3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20">
        <f>E1128/D1128</f>
        <v>2.7199999999999998E-2</v>
      </c>
      <c r="P1128" s="6">
        <f>L1128/COUNT(L1128:L5241)</f>
        <v>2.6773761713520749E-3</v>
      </c>
      <c r="Q1128" t="str">
        <f t="shared" si="34"/>
        <v>technology</v>
      </c>
      <c r="R1128" t="str">
        <f t="shared" si="35"/>
        <v>web</v>
      </c>
      <c r="S1128" s="11">
        <f>(((J1128/60)/60)/24)+DATE(1970,1,1)</f>
        <v>42163.636828703704</v>
      </c>
      <c r="T1128" s="11">
        <f>(((I1128/60)/60)/24)+DATE(1970,1,1)</f>
        <v>42193.636828703704</v>
      </c>
    </row>
    <row r="1129" spans="1:20" hidden="1" x14ac:dyDescent="0.3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20">
        <f>E1129/D1129</f>
        <v>2.720408163265306E-2</v>
      </c>
      <c r="P1129" s="6">
        <f>L1129/COUNT(L1129:L5242)</f>
        <v>3.3478406427854034E-3</v>
      </c>
      <c r="Q1129" t="str">
        <f t="shared" si="34"/>
        <v>technology</v>
      </c>
      <c r="R1129" t="str">
        <f t="shared" si="35"/>
        <v>space exploration</v>
      </c>
      <c r="S1129" s="11">
        <f>(((J1129/60)/60)/24)+DATE(1970,1,1)</f>
        <v>42082.069560185191</v>
      </c>
      <c r="T1129" s="11">
        <f>(((I1129/60)/60)/24)+DATE(1970,1,1)</f>
        <v>42112.069560185191</v>
      </c>
    </row>
    <row r="1130" spans="1:20" hidden="1" x14ac:dyDescent="0.3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20">
        <f>E1130/D1130</f>
        <v>2.7272727272727271E-2</v>
      </c>
      <c r="P1130" s="6">
        <f>L1130/COUNT(L1130:L5243)</f>
        <v>1.0046885465505692E-3</v>
      </c>
      <c r="Q1130" t="str">
        <f t="shared" si="34"/>
        <v>publishing</v>
      </c>
      <c r="R1130" t="str">
        <f t="shared" si="35"/>
        <v>translations</v>
      </c>
      <c r="S1130" s="11">
        <f>(((J1130/60)/60)/24)+DATE(1970,1,1)</f>
        <v>42524.667662037042</v>
      </c>
      <c r="T1130" s="11">
        <f>(((I1130/60)/60)/24)+DATE(1970,1,1)</f>
        <v>42549.667662037042</v>
      </c>
    </row>
    <row r="1131" spans="1:20" ht="43.2" hidden="1" x14ac:dyDescent="0.3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20">
        <f>E1131/D1131</f>
        <v>2.7300000000000001E-2</v>
      </c>
      <c r="P1131" s="6">
        <f>L1131/COUNT(L1131:L5244)</f>
        <v>3.3500837520938024E-3</v>
      </c>
      <c r="Q1131" t="str">
        <f t="shared" si="34"/>
        <v>theater</v>
      </c>
      <c r="R1131" t="str">
        <f t="shared" si="35"/>
        <v>plays</v>
      </c>
      <c r="S1131" s="11">
        <f>(((J1131/60)/60)/24)+DATE(1970,1,1)</f>
        <v>42415.883425925931</v>
      </c>
      <c r="T1131" s="11">
        <f>(((I1131/60)/60)/24)+DATE(1970,1,1)</f>
        <v>42475.84175925926</v>
      </c>
    </row>
    <row r="1132" spans="1:20" ht="43.2" hidden="1" x14ac:dyDescent="0.3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20">
        <f>E1132/D1132</f>
        <v>2.75E-2</v>
      </c>
      <c r="P1132" s="6">
        <f>L1132/COUNT(L1132:L5245)</f>
        <v>2.3458445040214475E-3</v>
      </c>
      <c r="Q1132" t="str">
        <f t="shared" si="34"/>
        <v>film &amp; video</v>
      </c>
      <c r="R1132" t="str">
        <f t="shared" si="35"/>
        <v>drama</v>
      </c>
      <c r="S1132" s="11">
        <f>(((J1132/60)/60)/24)+DATE(1970,1,1)</f>
        <v>42032.82576388889</v>
      </c>
      <c r="T1132" s="11">
        <f>(((I1132/60)/60)/24)+DATE(1970,1,1)</f>
        <v>42062.82576388889</v>
      </c>
    </row>
    <row r="1133" spans="1:20" ht="57.6" hidden="1" x14ac:dyDescent="0.3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20">
        <f>E1133/D1133</f>
        <v>2.75E-2</v>
      </c>
      <c r="P1133" s="6">
        <f>L1133/COUNT(L1133:L5246)</f>
        <v>1.6761649346295675E-3</v>
      </c>
      <c r="Q1133" t="str">
        <f t="shared" si="34"/>
        <v>theater</v>
      </c>
      <c r="R1133" t="str">
        <f t="shared" si="35"/>
        <v>plays</v>
      </c>
      <c r="S1133" s="11">
        <f>(((J1133/60)/60)/24)+DATE(1970,1,1)</f>
        <v>42499.731701388882</v>
      </c>
      <c r="T1133" s="11">
        <f>(((I1133/60)/60)/24)+DATE(1970,1,1)</f>
        <v>42529.731701388882</v>
      </c>
    </row>
    <row r="1134" spans="1:20" ht="43.2" hidden="1" x14ac:dyDescent="0.3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20">
        <f>E1134/D1134</f>
        <v>2.787363950092912E-2</v>
      </c>
      <c r="P1134" s="6">
        <f>L1134/COUNT(L1134:L5247)</f>
        <v>2.012072434607646E-3</v>
      </c>
      <c r="Q1134" t="str">
        <f t="shared" si="34"/>
        <v>music</v>
      </c>
      <c r="R1134" t="str">
        <f t="shared" si="35"/>
        <v>world music</v>
      </c>
      <c r="S1134" s="11">
        <f>(((J1134/60)/60)/24)+DATE(1970,1,1)</f>
        <v>41583.135405092595</v>
      </c>
      <c r="T1134" s="11">
        <f>(((I1134/60)/60)/24)+DATE(1970,1,1)</f>
        <v>41623.135405092595</v>
      </c>
    </row>
    <row r="1135" spans="1:20" ht="43.2" hidden="1" x14ac:dyDescent="0.3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20">
        <f>E1135/D1135</f>
        <v>2.8000000000000001E-2</v>
      </c>
      <c r="P1135" s="6">
        <f>L1135/COUNT(L1135:L5248)</f>
        <v>6.7091580006709158E-4</v>
      </c>
      <c r="Q1135" t="str">
        <f t="shared" si="34"/>
        <v>music</v>
      </c>
      <c r="R1135" t="str">
        <f t="shared" si="35"/>
        <v>indie rock</v>
      </c>
      <c r="S1135" s="11">
        <f>(((J1135/60)/60)/24)+DATE(1970,1,1)</f>
        <v>40878.758217592593</v>
      </c>
      <c r="T1135" s="11">
        <f>(((I1135/60)/60)/24)+DATE(1970,1,1)</f>
        <v>40923.758217592593</v>
      </c>
    </row>
    <row r="1136" spans="1:20" ht="43.2" hidden="1" x14ac:dyDescent="0.3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20">
        <f>E1136/D1136</f>
        <v>2.8420000000000001E-2</v>
      </c>
      <c r="P1136" s="6">
        <f>L1136/COUNT(L1136:L5249)</f>
        <v>1.2751677852348993E-2</v>
      </c>
      <c r="Q1136" t="str">
        <f t="shared" si="34"/>
        <v>technology</v>
      </c>
      <c r="R1136" t="str">
        <f t="shared" si="35"/>
        <v>wearables</v>
      </c>
      <c r="S1136" s="11">
        <f>(((J1136/60)/60)/24)+DATE(1970,1,1)</f>
        <v>42422.107129629629</v>
      </c>
      <c r="T1136" s="11">
        <f>(((I1136/60)/60)/24)+DATE(1970,1,1)</f>
        <v>42467.065462962957</v>
      </c>
    </row>
    <row r="1137" spans="1:20" ht="43.2" hidden="1" x14ac:dyDescent="0.3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20">
        <f>E1137/D1137</f>
        <v>2.8500000000000001E-2</v>
      </c>
      <c r="P1137" s="6">
        <f>L1137/COUNT(L1137:L5250)</f>
        <v>1.6784155756965425E-3</v>
      </c>
      <c r="Q1137" t="str">
        <f t="shared" si="34"/>
        <v>theater</v>
      </c>
      <c r="R1137" t="str">
        <f t="shared" si="35"/>
        <v>plays</v>
      </c>
      <c r="S1137" s="11">
        <f>(((J1137/60)/60)/24)+DATE(1970,1,1)</f>
        <v>41779.695092592592</v>
      </c>
      <c r="T1137" s="11">
        <f>(((I1137/60)/60)/24)+DATE(1970,1,1)</f>
        <v>41813.666666666664</v>
      </c>
    </row>
    <row r="1138" spans="1:20" ht="43.2" hidden="1" x14ac:dyDescent="0.3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20">
        <f>E1138/D1138</f>
        <v>2.87E-2</v>
      </c>
      <c r="P1138" s="6">
        <f>L1138/COUNT(L1138:L5251)</f>
        <v>4.7011417058428475E-3</v>
      </c>
      <c r="Q1138" t="str">
        <f t="shared" si="34"/>
        <v>film &amp; video</v>
      </c>
      <c r="R1138" t="str">
        <f t="shared" si="35"/>
        <v>animation</v>
      </c>
      <c r="S1138" s="11">
        <f>(((J1138/60)/60)/24)+DATE(1970,1,1)</f>
        <v>41869.698136574072</v>
      </c>
      <c r="T1138" s="11">
        <f>(((I1138/60)/60)/24)+DATE(1970,1,1)</f>
        <v>41899.698136574072</v>
      </c>
    </row>
    <row r="1139" spans="1:20" hidden="1" x14ac:dyDescent="0.3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20">
        <f>E1139/D1139</f>
        <v>2.9000000000000001E-2</v>
      </c>
      <c r="P1139" s="6">
        <f>L1139/COUNT(L1139:L5252)</f>
        <v>1.0077258985555929E-3</v>
      </c>
      <c r="Q1139" t="str">
        <f t="shared" si="34"/>
        <v>publishing</v>
      </c>
      <c r="R1139" t="str">
        <f t="shared" si="35"/>
        <v>translations</v>
      </c>
      <c r="S1139" s="11">
        <f>(((J1139/60)/60)/24)+DATE(1970,1,1)</f>
        <v>42708.668576388889</v>
      </c>
      <c r="T1139" s="11">
        <f>(((I1139/60)/60)/24)+DATE(1970,1,1)</f>
        <v>42738.668576388889</v>
      </c>
    </row>
    <row r="1140" spans="1:20" ht="43.2" hidden="1" x14ac:dyDescent="0.3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20">
        <f>E1140/D1140</f>
        <v>2.9250000000000002E-2</v>
      </c>
      <c r="P1140" s="6">
        <f>L1140/COUNT(L1140:L5253)</f>
        <v>3.0241935483870967E-3</v>
      </c>
      <c r="Q1140" t="str">
        <f t="shared" si="34"/>
        <v>food</v>
      </c>
      <c r="R1140" t="str">
        <f t="shared" si="35"/>
        <v>food trucks</v>
      </c>
      <c r="S1140" s="11">
        <f>(((J1140/60)/60)/24)+DATE(1970,1,1)</f>
        <v>42170.728460648148</v>
      </c>
      <c r="T1140" s="11">
        <f>(((I1140/60)/60)/24)+DATE(1970,1,1)</f>
        <v>42200.728460648148</v>
      </c>
    </row>
    <row r="1141" spans="1:20" ht="43.2" hidden="1" x14ac:dyDescent="0.3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20">
        <f>E1141/D1141</f>
        <v>2.93E-2</v>
      </c>
      <c r="P1141" s="6">
        <f>L1141/COUNT(L1141:L5254)</f>
        <v>7.058823529411765E-3</v>
      </c>
      <c r="Q1141" t="str">
        <f t="shared" si="34"/>
        <v>games</v>
      </c>
      <c r="R1141" t="str">
        <f t="shared" si="35"/>
        <v>video games</v>
      </c>
      <c r="S1141" s="11">
        <f>(((J1141/60)/60)/24)+DATE(1970,1,1)</f>
        <v>40952.636979166666</v>
      </c>
      <c r="T1141" s="11">
        <f>(((I1141/60)/60)/24)+DATE(1970,1,1)</f>
        <v>41012.595312500001</v>
      </c>
    </row>
    <row r="1142" spans="1:20" ht="43.2" hidden="1" x14ac:dyDescent="0.3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20">
        <f>E1142/D1142</f>
        <v>2.955E-2</v>
      </c>
      <c r="P1142" s="6">
        <f>L1142/COUNT(L1142:L5255)</f>
        <v>2.6899798251513113E-3</v>
      </c>
      <c r="Q1142" t="str">
        <f t="shared" si="34"/>
        <v>photography</v>
      </c>
      <c r="R1142" t="str">
        <f t="shared" si="35"/>
        <v>photobooks</v>
      </c>
      <c r="S1142" s="11">
        <f>(((J1142/60)/60)/24)+DATE(1970,1,1)</f>
        <v>41877.638298611113</v>
      </c>
      <c r="T1142" s="11">
        <f>(((I1142/60)/60)/24)+DATE(1970,1,1)</f>
        <v>41912.638298611113</v>
      </c>
    </row>
    <row r="1143" spans="1:20" ht="43.2" hidden="1" x14ac:dyDescent="0.3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20">
        <f>E1143/D1143</f>
        <v>2.9894179894179893E-2</v>
      </c>
      <c r="P1143" s="6">
        <f>L1143/COUNT(L1143:L5256)</f>
        <v>2.6908846283215607E-3</v>
      </c>
      <c r="Q1143" t="str">
        <f t="shared" si="34"/>
        <v>music</v>
      </c>
      <c r="R1143" t="str">
        <f t="shared" si="35"/>
        <v>indie rock</v>
      </c>
      <c r="S1143" s="11">
        <f>(((J1143/60)/60)/24)+DATE(1970,1,1)</f>
        <v>41179.32104166667</v>
      </c>
      <c r="T1143" s="11">
        <f>(((I1143/60)/60)/24)+DATE(1970,1,1)</f>
        <v>41212.32104166667</v>
      </c>
    </row>
    <row r="1144" spans="1:20" ht="43.2" hidden="1" x14ac:dyDescent="0.3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8272</v>
      </c>
      <c r="O1144" s="20">
        <f>E1144/D1144</f>
        <v>0.03</v>
      </c>
      <c r="P1144" s="6">
        <f>L1144/COUNT(L1144:L5257)</f>
        <v>1.009421265141319E-3</v>
      </c>
      <c r="Q1144" t="str">
        <f t="shared" si="34"/>
        <v>technology</v>
      </c>
      <c r="R1144" t="str">
        <f t="shared" si="35"/>
        <v>web</v>
      </c>
      <c r="S1144" s="11">
        <f>(((J1144/60)/60)/24)+DATE(1970,1,1)</f>
        <v>42087.343090277776</v>
      </c>
      <c r="T1144" s="11">
        <f>(((I1144/60)/60)/24)+DATE(1970,1,1)</f>
        <v>42132.343090277776</v>
      </c>
    </row>
    <row r="1145" spans="1:20" ht="43.2" hidden="1" x14ac:dyDescent="0.3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8272</v>
      </c>
      <c r="O1145" s="20">
        <f>E1145/D1145</f>
        <v>0.03</v>
      </c>
      <c r="P1145" s="6">
        <f>L1145/COUNT(L1145:L5258)</f>
        <v>3.3658700774150119E-4</v>
      </c>
      <c r="Q1145" t="str">
        <f t="shared" si="34"/>
        <v>technology</v>
      </c>
      <c r="R1145" t="str">
        <f t="shared" si="35"/>
        <v>web</v>
      </c>
      <c r="S1145" s="11">
        <f>(((J1145/60)/60)/24)+DATE(1970,1,1)</f>
        <v>42327.825289351851</v>
      </c>
      <c r="T1145" s="11">
        <f>(((I1145/60)/60)/24)+DATE(1970,1,1)</f>
        <v>42377.82430555555</v>
      </c>
    </row>
    <row r="1146" spans="1:20" ht="43.2" hidden="1" x14ac:dyDescent="0.3">
      <c r="A1146">
        <v>511</v>
      </c>
      <c r="B1146" s="3" t="s">
        <v>512</v>
      </c>
      <c r="C1146" s="3" t="s">
        <v>4621</v>
      </c>
      <c r="D1146">
        <v>5000</v>
      </c>
      <c r="E1146">
        <v>150</v>
      </c>
      <c r="F1146" t="s">
        <v>8221</v>
      </c>
      <c r="G1146" t="s">
        <v>8224</v>
      </c>
      <c r="H1146" t="s">
        <v>8246</v>
      </c>
      <c r="I1146">
        <v>1365228982</v>
      </c>
      <c r="J1146">
        <v>1362640582</v>
      </c>
      <c r="K1146" t="b">
        <v>0</v>
      </c>
      <c r="L1146">
        <v>5</v>
      </c>
      <c r="M1146" t="b">
        <v>0</v>
      </c>
      <c r="N1146" t="s">
        <v>8270</v>
      </c>
      <c r="O1146" s="20">
        <f>E1146/D1146</f>
        <v>0.03</v>
      </c>
      <c r="P1146" s="6">
        <f>L1146/COUNT(L1146:L5259)</f>
        <v>1.6835016835016834E-3</v>
      </c>
      <c r="Q1146" t="str">
        <f t="shared" si="34"/>
        <v>film &amp; video</v>
      </c>
      <c r="R1146" t="str">
        <f t="shared" si="35"/>
        <v>animation</v>
      </c>
      <c r="S1146" s="11">
        <f>(((J1146/60)/60)/24)+DATE(1970,1,1)</f>
        <v>41340.303032407406</v>
      </c>
      <c r="T1146" s="11">
        <f>(((I1146/60)/60)/24)+DATE(1970,1,1)</f>
        <v>41370.261365740742</v>
      </c>
    </row>
    <row r="1147" spans="1:20" ht="43.2" hidden="1" x14ac:dyDescent="0.3">
      <c r="A1147">
        <v>1438</v>
      </c>
      <c r="B1147" s="3" t="s">
        <v>1439</v>
      </c>
      <c r="C1147" s="3" t="s">
        <v>5548</v>
      </c>
      <c r="D1147">
        <v>20000</v>
      </c>
      <c r="E1147">
        <v>600</v>
      </c>
      <c r="F1147" t="s">
        <v>8221</v>
      </c>
      <c r="G1147" t="s">
        <v>8232</v>
      </c>
      <c r="H1147" t="s">
        <v>8253</v>
      </c>
      <c r="I1147">
        <v>1461765300</v>
      </c>
      <c r="J1147">
        <v>1459198499</v>
      </c>
      <c r="K1147" t="b">
        <v>0</v>
      </c>
      <c r="L1147">
        <v>8</v>
      </c>
      <c r="M1147" t="b">
        <v>0</v>
      </c>
      <c r="N1147" t="s">
        <v>8287</v>
      </c>
      <c r="O1147" s="20">
        <f>E1147/D1147</f>
        <v>0.03</v>
      </c>
      <c r="P1147" s="6">
        <f>L1147/COUNT(L1147:L5260)</f>
        <v>2.694509936005389E-3</v>
      </c>
      <c r="Q1147" t="str">
        <f t="shared" si="34"/>
        <v>publishing</v>
      </c>
      <c r="R1147" t="str">
        <f t="shared" si="35"/>
        <v>translations</v>
      </c>
      <c r="S1147" s="11">
        <f>(((J1147/60)/60)/24)+DATE(1970,1,1)</f>
        <v>42457.871516203704</v>
      </c>
      <c r="T1147" s="11">
        <f>(((I1147/60)/60)/24)+DATE(1970,1,1)</f>
        <v>42487.579861111109</v>
      </c>
    </row>
    <row r="1148" spans="1:20" ht="43.2" hidden="1" x14ac:dyDescent="0.3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20">
        <f>E1148/D1148</f>
        <v>0.03</v>
      </c>
      <c r="P1148" s="6">
        <f>L1148/COUNT(L1148:L5261)</f>
        <v>6.7385444743935314E-4</v>
      </c>
      <c r="Q1148" t="str">
        <f t="shared" si="34"/>
        <v>publishing</v>
      </c>
      <c r="R1148" t="str">
        <f t="shared" si="35"/>
        <v>children's books</v>
      </c>
      <c r="S1148" s="11">
        <f>(((J1148/60)/60)/24)+DATE(1970,1,1)</f>
        <v>40863.013356481482</v>
      </c>
      <c r="T1148" s="11">
        <f>(((I1148/60)/60)/24)+DATE(1970,1,1)</f>
        <v>40893.013356481482</v>
      </c>
    </row>
    <row r="1149" spans="1:20" ht="43.2" hidden="1" x14ac:dyDescent="0.3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20">
        <f>E1149/D1149</f>
        <v>0.03</v>
      </c>
      <c r="P1149" s="6">
        <f>L1149/COUNT(L1149:L5262)</f>
        <v>3.370407819346141E-4</v>
      </c>
      <c r="Q1149" t="str">
        <f t="shared" si="34"/>
        <v>theater</v>
      </c>
      <c r="R1149" t="str">
        <f t="shared" si="35"/>
        <v>spaces</v>
      </c>
      <c r="S1149" s="11">
        <f>(((J1149/60)/60)/24)+DATE(1970,1,1)</f>
        <v>42496.447071759263</v>
      </c>
      <c r="T1149" s="11">
        <f>(((I1149/60)/60)/24)+DATE(1970,1,1)</f>
        <v>42526.447071759263</v>
      </c>
    </row>
    <row r="1150" spans="1:20" ht="43.2" hidden="1" x14ac:dyDescent="0.3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20">
        <f>E1150/D1150</f>
        <v>3.0066666666666665E-2</v>
      </c>
      <c r="P1150" s="6">
        <f>L1150/COUNT(L1150:L5263)</f>
        <v>3.7086985839514496E-3</v>
      </c>
      <c r="Q1150" t="str">
        <f t="shared" si="34"/>
        <v>theater</v>
      </c>
      <c r="R1150" t="str">
        <f t="shared" si="35"/>
        <v>spaces</v>
      </c>
      <c r="S1150" s="11">
        <f>(((J1150/60)/60)/24)+DATE(1970,1,1)</f>
        <v>41829.935717592591</v>
      </c>
      <c r="T1150" s="11">
        <f>(((I1150/60)/60)/24)+DATE(1970,1,1)</f>
        <v>41859.935717592591</v>
      </c>
    </row>
    <row r="1151" spans="1:20" ht="28.8" hidden="1" x14ac:dyDescent="0.3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20">
        <f>E1151/D1151</f>
        <v>3.0124999999999999E-2</v>
      </c>
      <c r="P1151" s="6">
        <f>L1151/COUNT(L1151:L5264)</f>
        <v>2.6981450252951096E-3</v>
      </c>
      <c r="Q1151" t="str">
        <f t="shared" si="34"/>
        <v>music</v>
      </c>
      <c r="R1151" t="str">
        <f t="shared" si="35"/>
        <v>world music</v>
      </c>
      <c r="S1151" s="11">
        <f>(((J1151/60)/60)/24)+DATE(1970,1,1)</f>
        <v>41409.040011574078</v>
      </c>
      <c r="T1151" s="11">
        <f>(((I1151/60)/60)/24)+DATE(1970,1,1)</f>
        <v>41467.910416666666</v>
      </c>
    </row>
    <row r="1152" spans="1:20" ht="43.2" hidden="1" x14ac:dyDescent="0.3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20">
        <f>E1152/D1152</f>
        <v>3.0153846153846153E-2</v>
      </c>
      <c r="P1152" s="6">
        <f>L1152/COUNT(L1152:L5265)</f>
        <v>2.0242914979757085E-3</v>
      </c>
      <c r="Q1152" t="str">
        <f t="shared" si="34"/>
        <v>music</v>
      </c>
      <c r="R1152" t="str">
        <f t="shared" si="35"/>
        <v>jazz</v>
      </c>
      <c r="S1152" s="11">
        <f>(((J1152/60)/60)/24)+DATE(1970,1,1)</f>
        <v>40507.239884259259</v>
      </c>
      <c r="T1152" s="11">
        <f>(((I1152/60)/60)/24)+DATE(1970,1,1)</f>
        <v>40567.239884259259</v>
      </c>
    </row>
    <row r="1153" spans="1:20" ht="43.2" hidden="1" x14ac:dyDescent="0.3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20">
        <f>E1153/D1153</f>
        <v>3.058E-2</v>
      </c>
      <c r="P1153" s="6">
        <f>L1153/COUNT(L1153:L5266)</f>
        <v>6.0749240634492066E-3</v>
      </c>
      <c r="Q1153" t="str">
        <f t="shared" si="34"/>
        <v>technology</v>
      </c>
      <c r="R1153" t="str">
        <f t="shared" si="35"/>
        <v>wearables</v>
      </c>
      <c r="S1153" s="11">
        <f>(((J1153/60)/60)/24)+DATE(1970,1,1)</f>
        <v>41922.741655092592</v>
      </c>
      <c r="T1153" s="11">
        <f>(((I1153/60)/60)/24)+DATE(1970,1,1)</f>
        <v>41952.783321759263</v>
      </c>
    </row>
    <row r="1154" spans="1:20" ht="43.2" hidden="1" x14ac:dyDescent="0.3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20">
        <f>E1154/D1154</f>
        <v>3.0666666666666665E-2</v>
      </c>
      <c r="P1154" s="6">
        <f>L1154/COUNT(L1154:L5267)</f>
        <v>4.3889264010803508E-3</v>
      </c>
      <c r="Q1154" t="str">
        <f t="shared" ref="Q1154:Q1217" si="36">LEFT(N1154,FIND("/",N1154)-1)</f>
        <v>food</v>
      </c>
      <c r="R1154" t="str">
        <f t="shared" ref="R1154:R1217" si="37">RIGHT(N1154,LEN(N1154)-FIND("/",N1154))</f>
        <v>food trucks</v>
      </c>
      <c r="S1154" s="11">
        <f>(((J1154/60)/60)/24)+DATE(1970,1,1)</f>
        <v>42198.695138888885</v>
      </c>
      <c r="T1154" s="11">
        <f>(((I1154/60)/60)/24)+DATE(1970,1,1)</f>
        <v>42238.165972222225</v>
      </c>
    </row>
    <row r="1155" spans="1:20" ht="43.2" hidden="1" x14ac:dyDescent="0.3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20">
        <f>E1155/D1155</f>
        <v>3.0833333333333334E-2</v>
      </c>
      <c r="P1155" s="6">
        <f>L1155/COUNT(L1155:L5268)</f>
        <v>1.0131712259371835E-3</v>
      </c>
      <c r="Q1155" t="str">
        <f t="shared" si="36"/>
        <v>theater</v>
      </c>
      <c r="R1155" t="str">
        <f t="shared" si="37"/>
        <v>plays</v>
      </c>
      <c r="S1155" s="11">
        <f>(((J1155/60)/60)/24)+DATE(1970,1,1)</f>
        <v>42224.756909722222</v>
      </c>
      <c r="T1155" s="11">
        <f>(((I1155/60)/60)/24)+DATE(1970,1,1)</f>
        <v>42254.756909722222</v>
      </c>
    </row>
    <row r="1156" spans="1:20" ht="28.8" hidden="1" x14ac:dyDescent="0.3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20">
        <f>E1156/D1156</f>
        <v>3.1050000000000001E-2</v>
      </c>
      <c r="P1156" s="6">
        <f>L1156/COUNT(L1156:L5269)</f>
        <v>2.364864864864865E-3</v>
      </c>
      <c r="Q1156" t="str">
        <f t="shared" si="36"/>
        <v>technology</v>
      </c>
      <c r="R1156" t="str">
        <f t="shared" si="37"/>
        <v>wearables</v>
      </c>
      <c r="S1156" s="11">
        <f>(((J1156/60)/60)/24)+DATE(1970,1,1)</f>
        <v>42535.492280092592</v>
      </c>
      <c r="T1156" s="11">
        <f>(((I1156/60)/60)/24)+DATE(1970,1,1)</f>
        <v>42565.492280092592</v>
      </c>
    </row>
    <row r="1157" spans="1:20" ht="43.2" hidden="1" x14ac:dyDescent="0.3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20">
        <f>E1157/D1157</f>
        <v>3.1333333333333331E-2</v>
      </c>
      <c r="P1157" s="6">
        <f>L1157/COUNT(L1157:L5270)</f>
        <v>2.0277120648867861E-3</v>
      </c>
      <c r="Q1157" t="str">
        <f t="shared" si="36"/>
        <v>theater</v>
      </c>
      <c r="R1157" t="str">
        <f t="shared" si="37"/>
        <v>plays</v>
      </c>
      <c r="S1157" s="11">
        <f>(((J1157/60)/60)/24)+DATE(1970,1,1)</f>
        <v>42029.135879629626</v>
      </c>
      <c r="T1157" s="11">
        <f>(((I1157/60)/60)/24)+DATE(1970,1,1)</f>
        <v>42059.135879629626</v>
      </c>
    </row>
    <row r="1158" spans="1:20" ht="43.2" hidden="1" x14ac:dyDescent="0.3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20">
        <f>E1158/D1158</f>
        <v>3.1413333333333335E-2</v>
      </c>
      <c r="P1158" s="6">
        <f>L1158/COUNT(L1158:L5271)</f>
        <v>1.9607843137254902E-2</v>
      </c>
      <c r="Q1158" t="str">
        <f t="shared" si="36"/>
        <v>film &amp; video</v>
      </c>
      <c r="R1158" t="str">
        <f t="shared" si="37"/>
        <v>science fiction</v>
      </c>
      <c r="S1158" s="11">
        <f>(((J1158/60)/60)/24)+DATE(1970,1,1)</f>
        <v>42186.257418981477</v>
      </c>
      <c r="T1158" s="11">
        <f>(((I1158/60)/60)/24)+DATE(1970,1,1)</f>
        <v>42217.207638888889</v>
      </c>
    </row>
    <row r="1159" spans="1:20" ht="43.2" x14ac:dyDescent="0.3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20">
        <f>E1159/D1159</f>
        <v>3.1481481481481478E-2</v>
      </c>
      <c r="P1159" s="6">
        <f>L1159/COUNT(L1159:L5272)</f>
        <v>1.3527223537368955E-3</v>
      </c>
      <c r="Q1159" t="str">
        <f t="shared" si="36"/>
        <v>food</v>
      </c>
      <c r="R1159" t="str">
        <f t="shared" si="37"/>
        <v>small batch</v>
      </c>
      <c r="S1159" s="11">
        <f>(((J1159/60)/60)/24)+DATE(1970,1,1)</f>
        <v>42804.895474537043</v>
      </c>
      <c r="T1159" s="11">
        <f>(((I1159/60)/60)/24)+DATE(1970,1,1)</f>
        <v>42834.853807870371</v>
      </c>
    </row>
    <row r="1160" spans="1:20" ht="43.2" hidden="1" x14ac:dyDescent="0.3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20">
        <f>E1160/D1160</f>
        <v>3.1875000000000001E-2</v>
      </c>
      <c r="P1160" s="6">
        <f>L1160/COUNT(L1160:L5273)</f>
        <v>1.3531799729364006E-3</v>
      </c>
      <c r="Q1160" t="str">
        <f t="shared" si="36"/>
        <v>photography</v>
      </c>
      <c r="R1160" t="str">
        <f t="shared" si="37"/>
        <v>people</v>
      </c>
      <c r="S1160" s="11">
        <f>(((J1160/60)/60)/24)+DATE(1970,1,1)</f>
        <v>42555.698738425926</v>
      </c>
      <c r="T1160" s="11">
        <f>(((I1160/60)/60)/24)+DATE(1970,1,1)</f>
        <v>42584.958333333328</v>
      </c>
    </row>
    <row r="1161" spans="1:20" ht="43.2" hidden="1" x14ac:dyDescent="0.3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20">
        <f>E1161/D1161</f>
        <v>3.2000000000000001E-2</v>
      </c>
      <c r="P1161" s="6">
        <f>L1161/COUNT(L1161:L5274)</f>
        <v>3.3840947546531302E-3</v>
      </c>
      <c r="Q1161" t="str">
        <f t="shared" si="36"/>
        <v>film &amp; video</v>
      </c>
      <c r="R1161" t="str">
        <f t="shared" si="37"/>
        <v>animation</v>
      </c>
      <c r="S1161" s="11">
        <f>(((J1161/60)/60)/24)+DATE(1970,1,1)</f>
        <v>41156.958993055552</v>
      </c>
      <c r="T1161" s="11">
        <f>(((I1161/60)/60)/24)+DATE(1970,1,1)</f>
        <v>41201.958993055552</v>
      </c>
    </row>
    <row r="1162" spans="1:20" ht="43.2" hidden="1" x14ac:dyDescent="0.3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20">
        <f>E1162/D1162</f>
        <v>3.2000000000000001E-2</v>
      </c>
      <c r="P1162" s="6">
        <f>L1162/COUNT(L1162:L5275)</f>
        <v>1.3540961408259986E-3</v>
      </c>
      <c r="Q1162" t="str">
        <f t="shared" si="36"/>
        <v>music</v>
      </c>
      <c r="R1162" t="str">
        <f t="shared" si="37"/>
        <v>jazz</v>
      </c>
      <c r="S1162" s="11">
        <f>(((J1162/60)/60)/24)+DATE(1970,1,1)</f>
        <v>41149.796064814815</v>
      </c>
      <c r="T1162" s="11">
        <f>(((I1162/60)/60)/24)+DATE(1970,1,1)</f>
        <v>41175.100694444445</v>
      </c>
    </row>
    <row r="1163" spans="1:20" ht="43.2" hidden="1" x14ac:dyDescent="0.3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20">
        <f>E1163/D1163</f>
        <v>3.2000000000000001E-2</v>
      </c>
      <c r="P1163" s="6">
        <f>L1163/COUNT(L1163:L5276)</f>
        <v>1.0159160176092109E-3</v>
      </c>
      <c r="Q1163" t="str">
        <f t="shared" si="36"/>
        <v>theater</v>
      </c>
      <c r="R1163" t="str">
        <f t="shared" si="37"/>
        <v>plays</v>
      </c>
      <c r="S1163" s="11">
        <f>(((J1163/60)/60)/24)+DATE(1970,1,1)</f>
        <v>42209.67288194444</v>
      </c>
      <c r="T1163" s="11">
        <f>(((I1163/60)/60)/24)+DATE(1970,1,1)</f>
        <v>42223.625</v>
      </c>
    </row>
    <row r="1164" spans="1:20" ht="43.2" hidden="1" x14ac:dyDescent="0.3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20">
        <f>E1164/D1164</f>
        <v>3.214285714285714E-2</v>
      </c>
      <c r="P1164" s="6">
        <f>L1164/COUNT(L1164:L5277)</f>
        <v>1.0162601626016261E-3</v>
      </c>
      <c r="Q1164" t="str">
        <f t="shared" si="36"/>
        <v>theater</v>
      </c>
      <c r="R1164" t="str">
        <f t="shared" si="37"/>
        <v>plays</v>
      </c>
      <c r="S1164" s="11">
        <f>(((J1164/60)/60)/24)+DATE(1970,1,1)</f>
        <v>42311.621458333335</v>
      </c>
      <c r="T1164" s="11">
        <f>(((I1164/60)/60)/24)+DATE(1970,1,1)</f>
        <v>42336.621458333335</v>
      </c>
    </row>
    <row r="1165" spans="1:20" ht="43.2" hidden="1" x14ac:dyDescent="0.3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20">
        <f>E1165/D1165</f>
        <v>3.2500000000000001E-2</v>
      </c>
      <c r="P1165" s="6">
        <f>L1165/COUNT(L1165:L5278)</f>
        <v>3.3886818027787191E-3</v>
      </c>
      <c r="Q1165" t="str">
        <f t="shared" si="36"/>
        <v>film &amp; video</v>
      </c>
      <c r="R1165" t="str">
        <f t="shared" si="37"/>
        <v>drama</v>
      </c>
      <c r="S1165" s="11">
        <f>(((J1165/60)/60)/24)+DATE(1970,1,1)</f>
        <v>42216.977812500001</v>
      </c>
      <c r="T1165" s="11">
        <f>(((I1165/60)/60)/24)+DATE(1970,1,1)</f>
        <v>42246.227777777778</v>
      </c>
    </row>
    <row r="1166" spans="1:20" ht="43.2" hidden="1" x14ac:dyDescent="0.3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20">
        <f>E1166/D1166</f>
        <v>3.2500000000000001E-2</v>
      </c>
      <c r="P1166" s="6">
        <f>L1166/COUNT(L1166:L5279)</f>
        <v>3.0508474576271187E-3</v>
      </c>
      <c r="Q1166" t="str">
        <f t="shared" si="36"/>
        <v>music</v>
      </c>
      <c r="R1166" t="str">
        <f t="shared" si="37"/>
        <v>indie rock</v>
      </c>
      <c r="S1166" s="11">
        <f>(((J1166/60)/60)/24)+DATE(1970,1,1)</f>
        <v>41842.031597222223</v>
      </c>
      <c r="T1166" s="11">
        <f>(((I1166/60)/60)/24)+DATE(1970,1,1)</f>
        <v>41872.031597222223</v>
      </c>
    </row>
    <row r="1167" spans="1:20" ht="43.2" hidden="1" x14ac:dyDescent="0.3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20">
        <f>E1167/D1167</f>
        <v>3.2500000000000001E-2</v>
      </c>
      <c r="P1167" s="6">
        <f>L1167/COUNT(L1167:L5280)</f>
        <v>2.7127839945744322E-3</v>
      </c>
      <c r="Q1167" t="str">
        <f t="shared" si="36"/>
        <v>music</v>
      </c>
      <c r="R1167" t="str">
        <f t="shared" si="37"/>
        <v>jazz</v>
      </c>
      <c r="S1167" s="11">
        <f>(((J1167/60)/60)/24)+DATE(1970,1,1)</f>
        <v>41081.69027777778</v>
      </c>
      <c r="T1167" s="11">
        <f>(((I1167/60)/60)/24)+DATE(1970,1,1)</f>
        <v>41113.166666666664</v>
      </c>
    </row>
    <row r="1168" spans="1:20" ht="28.8" hidden="1" x14ac:dyDescent="0.3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20">
        <f>E1168/D1168</f>
        <v>3.2500000000000001E-2</v>
      </c>
      <c r="P1168" s="6">
        <f>L1168/COUNT(L1168:L5281)</f>
        <v>1.6960651289009499E-3</v>
      </c>
      <c r="Q1168" t="str">
        <f t="shared" si="36"/>
        <v>theater</v>
      </c>
      <c r="R1168" t="str">
        <f t="shared" si="37"/>
        <v>plays</v>
      </c>
      <c r="S1168" s="11">
        <f>(((J1168/60)/60)/24)+DATE(1970,1,1)</f>
        <v>42031.833587962959</v>
      </c>
      <c r="T1168" s="11">
        <f>(((I1168/60)/60)/24)+DATE(1970,1,1)</f>
        <v>42063.333333333328</v>
      </c>
    </row>
    <row r="1169" spans="1:20" ht="43.2" hidden="1" x14ac:dyDescent="0.3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20">
        <f>E1169/D1169</f>
        <v>3.267605633802817E-2</v>
      </c>
      <c r="P1169" s="6">
        <f>L1169/COUNT(L1169:L5282)</f>
        <v>1.3573125212080082E-3</v>
      </c>
      <c r="Q1169" t="str">
        <f t="shared" si="36"/>
        <v>theater</v>
      </c>
      <c r="R1169" t="str">
        <f t="shared" si="37"/>
        <v>musical</v>
      </c>
      <c r="S1169" s="11">
        <f>(((J1169/60)/60)/24)+DATE(1970,1,1)</f>
        <v>42138.798819444448</v>
      </c>
      <c r="T1169" s="11">
        <f>(((I1169/60)/60)/24)+DATE(1970,1,1)</f>
        <v>42170.798819444448</v>
      </c>
    </row>
    <row r="1170" spans="1:20" ht="43.2" hidden="1" x14ac:dyDescent="0.3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20">
        <f>E1170/D1170</f>
        <v>3.272727272727273E-2</v>
      </c>
      <c r="P1170" s="6">
        <f>L1170/COUNT(L1170:L5283)</f>
        <v>2.0366598778004071E-3</v>
      </c>
      <c r="Q1170" t="str">
        <f t="shared" si="36"/>
        <v>technology</v>
      </c>
      <c r="R1170" t="str">
        <f t="shared" si="37"/>
        <v>web</v>
      </c>
      <c r="S1170" s="11">
        <f>(((J1170/60)/60)/24)+DATE(1970,1,1)</f>
        <v>42088.069108796291</v>
      </c>
      <c r="T1170" s="11">
        <f>(((I1170/60)/60)/24)+DATE(1970,1,1)</f>
        <v>42118.069108796291</v>
      </c>
    </row>
    <row r="1171" spans="1:20" ht="43.2" hidden="1" x14ac:dyDescent="0.3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20">
        <f>E1171/D1171</f>
        <v>3.2804E-2</v>
      </c>
      <c r="P1171" s="6">
        <f>L1171/COUNT(L1171:L5284)</f>
        <v>1.3582342954159593E-3</v>
      </c>
      <c r="Q1171" t="str">
        <f t="shared" si="36"/>
        <v>film &amp; video</v>
      </c>
      <c r="R1171" t="str">
        <f t="shared" si="37"/>
        <v>animation</v>
      </c>
      <c r="S1171" s="11">
        <f>(((J1171/60)/60)/24)+DATE(1970,1,1)</f>
        <v>41753.758043981477</v>
      </c>
      <c r="T1171" s="11">
        <f>(((I1171/60)/60)/24)+DATE(1970,1,1)</f>
        <v>41773.758043981477</v>
      </c>
    </row>
    <row r="1172" spans="1:20" ht="43.2" hidden="1" x14ac:dyDescent="0.3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20">
        <f>E1172/D1172</f>
        <v>3.3033333333333331E-2</v>
      </c>
      <c r="P1172" s="6">
        <f>L1172/COUNT(L1172:L5285)</f>
        <v>5.095108695652174E-3</v>
      </c>
      <c r="Q1172" t="str">
        <f t="shared" si="36"/>
        <v>technology</v>
      </c>
      <c r="R1172" t="str">
        <f t="shared" si="37"/>
        <v>wearables</v>
      </c>
      <c r="S1172" s="11">
        <f>(((J1172/60)/60)/24)+DATE(1970,1,1)</f>
        <v>42188.803622685184</v>
      </c>
      <c r="T1172" s="11">
        <f>(((I1172/60)/60)/24)+DATE(1970,1,1)</f>
        <v>42218.803622685184</v>
      </c>
    </row>
    <row r="1173" spans="1:20" ht="43.2" hidden="1" x14ac:dyDescent="0.3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20">
        <f>E1173/D1173</f>
        <v>3.307692307692308E-2</v>
      </c>
      <c r="P1173" s="6">
        <f>L1173/COUNT(L1173:L5286)</f>
        <v>1.3591573224600749E-3</v>
      </c>
      <c r="Q1173" t="str">
        <f t="shared" si="36"/>
        <v>film &amp; video</v>
      </c>
      <c r="R1173" t="str">
        <f t="shared" si="37"/>
        <v>animation</v>
      </c>
      <c r="S1173" s="11">
        <f>(((J1173/60)/60)/24)+DATE(1970,1,1)</f>
        <v>40247.886006944449</v>
      </c>
      <c r="T1173" s="11">
        <f>(((I1173/60)/60)/24)+DATE(1970,1,1)</f>
        <v>40306.927777777775</v>
      </c>
    </row>
    <row r="1174" spans="1:20" ht="43.2" hidden="1" x14ac:dyDescent="0.3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20">
        <f>E1174/D1174</f>
        <v>3.3333333333333333E-2</v>
      </c>
      <c r="P1174" s="6">
        <f>L1174/COUNT(L1174:L5287)</f>
        <v>1.0197144799456153E-3</v>
      </c>
      <c r="Q1174" t="str">
        <f t="shared" si="36"/>
        <v>film &amp; video</v>
      </c>
      <c r="R1174" t="str">
        <f t="shared" si="37"/>
        <v>animation</v>
      </c>
      <c r="S1174" s="11">
        <f>(((J1174/60)/60)/24)+DATE(1970,1,1)</f>
        <v>41830.613969907405</v>
      </c>
      <c r="T1174" s="11">
        <f>(((I1174/60)/60)/24)+DATE(1970,1,1)</f>
        <v>41860.613969907405</v>
      </c>
    </row>
    <row r="1175" spans="1:20" ht="43.2" hidden="1" x14ac:dyDescent="0.3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20">
        <f>E1175/D1175</f>
        <v>3.3333333333333333E-2</v>
      </c>
      <c r="P1175" s="6">
        <f>L1175/COUNT(L1175:L5288)</f>
        <v>3.4002040122407346E-4</v>
      </c>
      <c r="Q1175" t="str">
        <f t="shared" si="36"/>
        <v>technology</v>
      </c>
      <c r="R1175" t="str">
        <f t="shared" si="37"/>
        <v>web</v>
      </c>
      <c r="S1175" s="11">
        <f>(((J1175/60)/60)/24)+DATE(1970,1,1)</f>
        <v>41946.232175925928</v>
      </c>
      <c r="T1175" s="11">
        <f>(((I1175/60)/60)/24)+DATE(1970,1,1)</f>
        <v>41976.232175925921</v>
      </c>
    </row>
    <row r="1176" spans="1:20" ht="57.6" hidden="1" x14ac:dyDescent="0.3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20">
        <f>E1176/D1176</f>
        <v>3.3333333333333333E-2</v>
      </c>
      <c r="P1176" s="6">
        <f>L1176/COUNT(L1176:L5289)</f>
        <v>3.4013605442176868E-4</v>
      </c>
      <c r="Q1176" t="str">
        <f t="shared" si="36"/>
        <v>publishing</v>
      </c>
      <c r="R1176" t="str">
        <f t="shared" si="37"/>
        <v>fiction</v>
      </c>
      <c r="S1176" s="11">
        <f>(((J1176/60)/60)/24)+DATE(1970,1,1)</f>
        <v>40068.056932870371</v>
      </c>
      <c r="T1176" s="11">
        <f>(((I1176/60)/60)/24)+DATE(1970,1,1)</f>
        <v>40118.165972222225</v>
      </c>
    </row>
    <row r="1177" spans="1:20" ht="28.8" hidden="1" x14ac:dyDescent="0.3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20">
        <f>E1177/D1177</f>
        <v>3.3333333333333333E-2</v>
      </c>
      <c r="P1177" s="6">
        <f>L1177/COUNT(L1177:L5290)</f>
        <v>6.8050357264375636E-4</v>
      </c>
      <c r="Q1177" t="str">
        <f t="shared" si="36"/>
        <v>photography</v>
      </c>
      <c r="R1177" t="str">
        <f t="shared" si="37"/>
        <v>photobooks</v>
      </c>
      <c r="S1177" s="11">
        <f>(((J1177/60)/60)/24)+DATE(1970,1,1)</f>
        <v>41860.91002314815</v>
      </c>
      <c r="T1177" s="11">
        <f>(((I1177/60)/60)/24)+DATE(1970,1,1)</f>
        <v>41872.91002314815</v>
      </c>
    </row>
    <row r="1178" spans="1:20" ht="28.8" x14ac:dyDescent="0.3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20">
        <f>E1178/D1178</f>
        <v>3.3333333333333333E-2</v>
      </c>
      <c r="P1178" s="6">
        <f>L1178/COUNT(L1178:L5291)</f>
        <v>3.4036759700476512E-4</v>
      </c>
      <c r="Q1178" t="str">
        <f t="shared" si="36"/>
        <v>theater</v>
      </c>
      <c r="R1178" t="str">
        <f t="shared" si="37"/>
        <v>plays</v>
      </c>
      <c r="S1178" s="11">
        <f>(((J1178/60)/60)/24)+DATE(1970,1,1)</f>
        <v>42807.885057870371</v>
      </c>
      <c r="T1178" s="11">
        <f>(((I1178/60)/60)/24)+DATE(1970,1,1)</f>
        <v>42858.8</v>
      </c>
    </row>
    <row r="1179" spans="1:20" ht="28.8" hidden="1" x14ac:dyDescent="0.3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20">
        <f>E1179/D1179</f>
        <v>3.3399999999999999E-2</v>
      </c>
      <c r="P1179" s="6">
        <f>L1179/COUNT(L1179:L5292)</f>
        <v>5.4477357848144361E-3</v>
      </c>
      <c r="Q1179" t="str">
        <f t="shared" si="36"/>
        <v>theater</v>
      </c>
      <c r="R1179" t="str">
        <f t="shared" si="37"/>
        <v>spaces</v>
      </c>
      <c r="S1179" s="11">
        <f>(((J1179/60)/60)/24)+DATE(1970,1,1)</f>
        <v>42690.733437499999</v>
      </c>
      <c r="T1179" s="11">
        <f>(((I1179/60)/60)/24)+DATE(1970,1,1)</f>
        <v>42711.733437499999</v>
      </c>
    </row>
    <row r="1180" spans="1:20" ht="43.2" hidden="1" x14ac:dyDescent="0.3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20">
        <f>E1180/D1180</f>
        <v>3.3444444444444443E-2</v>
      </c>
      <c r="P1180" s="6">
        <f>L1180/COUNT(L1180:L5293)</f>
        <v>6.8119891008174384E-4</v>
      </c>
      <c r="Q1180" t="str">
        <f t="shared" si="36"/>
        <v>technology</v>
      </c>
      <c r="R1180" t="str">
        <f t="shared" si="37"/>
        <v>web</v>
      </c>
      <c r="S1180" s="11">
        <f>(((J1180/60)/60)/24)+DATE(1970,1,1)</f>
        <v>42631.769513888896</v>
      </c>
      <c r="T1180" s="11">
        <f>(((I1180/60)/60)/24)+DATE(1970,1,1)</f>
        <v>42691.811180555553</v>
      </c>
    </row>
    <row r="1181" spans="1:20" ht="43.2" hidden="1" x14ac:dyDescent="0.3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20">
        <f>E1181/D1181</f>
        <v>3.3666666666666664E-2</v>
      </c>
      <c r="P1181" s="6">
        <f>L1181/COUNT(L1181:L5294)</f>
        <v>6.814310051107325E-4</v>
      </c>
      <c r="Q1181" t="str">
        <f t="shared" si="36"/>
        <v>theater</v>
      </c>
      <c r="R1181" t="str">
        <f t="shared" si="37"/>
        <v>plays</v>
      </c>
      <c r="S1181" s="11">
        <f>(((J1181/60)/60)/24)+DATE(1970,1,1)</f>
        <v>42615.142870370371</v>
      </c>
      <c r="T1181" s="11">
        <f>(((I1181/60)/60)/24)+DATE(1970,1,1)</f>
        <v>42645.142870370371</v>
      </c>
    </row>
    <row r="1182" spans="1:20" ht="43.2" hidden="1" x14ac:dyDescent="0.3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20">
        <f>E1182/D1182</f>
        <v>3.3673333333333333E-2</v>
      </c>
      <c r="P1182" s="6">
        <f>L1182/COUNT(L1182:L5295)</f>
        <v>5.0443081117927745E-2</v>
      </c>
      <c r="Q1182" t="str">
        <f t="shared" si="36"/>
        <v>games</v>
      </c>
      <c r="R1182" t="str">
        <f t="shared" si="37"/>
        <v>video games</v>
      </c>
      <c r="S1182" s="11">
        <f>(((J1182/60)/60)/24)+DATE(1970,1,1)</f>
        <v>41445.962754629632</v>
      </c>
      <c r="T1182" s="11">
        <f>(((I1182/60)/60)/24)+DATE(1970,1,1)</f>
        <v>41490.962754629632</v>
      </c>
    </row>
    <row r="1183" spans="1:20" ht="43.2" hidden="1" x14ac:dyDescent="0.3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20">
        <f>E1183/D1183</f>
        <v>3.4000000000000002E-2</v>
      </c>
      <c r="P1183" s="6">
        <f>L1183/COUNT(L1183:L5296)</f>
        <v>6.8189566996249571E-4</v>
      </c>
      <c r="Q1183" t="str">
        <f t="shared" si="36"/>
        <v>film &amp; video</v>
      </c>
      <c r="R1183" t="str">
        <f t="shared" si="37"/>
        <v>drama</v>
      </c>
      <c r="S1183" s="11">
        <f>(((J1183/60)/60)/24)+DATE(1970,1,1)</f>
        <v>41825.791226851856</v>
      </c>
      <c r="T1183" s="11">
        <f>(((I1183/60)/60)/24)+DATE(1970,1,1)</f>
        <v>41883.165972222225</v>
      </c>
    </row>
    <row r="1184" spans="1:20" ht="43.2" hidden="1" x14ac:dyDescent="0.3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20">
        <f>E1184/D1184</f>
        <v>3.4125000000000003E-2</v>
      </c>
      <c r="P1184" s="6">
        <f>L1184/COUNT(L1184:L5297)</f>
        <v>4.0927694406548429E-3</v>
      </c>
      <c r="Q1184" t="str">
        <f t="shared" si="36"/>
        <v>theater</v>
      </c>
      <c r="R1184" t="str">
        <f t="shared" si="37"/>
        <v>musical</v>
      </c>
      <c r="S1184" s="11">
        <f>(((J1184/60)/60)/24)+DATE(1970,1,1)</f>
        <v>42095.374675925923</v>
      </c>
      <c r="T1184" s="11">
        <f>(((I1184/60)/60)/24)+DATE(1970,1,1)</f>
        <v>42125.374675925923</v>
      </c>
    </row>
    <row r="1185" spans="1:20" ht="28.8" hidden="1" x14ac:dyDescent="0.3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20">
        <f>E1185/D1185</f>
        <v>3.4200000000000001E-2</v>
      </c>
      <c r="P1185" s="6">
        <f>L1185/COUNT(L1185:L5298)</f>
        <v>3.0706243602865915E-3</v>
      </c>
      <c r="Q1185" t="str">
        <f t="shared" si="36"/>
        <v>games</v>
      </c>
      <c r="R1185" t="str">
        <f t="shared" si="37"/>
        <v>video games</v>
      </c>
      <c r="S1185" s="11">
        <f>(((J1185/60)/60)/24)+DATE(1970,1,1)</f>
        <v>42413.671006944445</v>
      </c>
      <c r="T1185" s="11">
        <f>(((I1185/60)/60)/24)+DATE(1970,1,1)</f>
        <v>42443.629340277781</v>
      </c>
    </row>
    <row r="1186" spans="1:20" ht="28.8" hidden="1" x14ac:dyDescent="0.3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20">
        <f>E1186/D1186</f>
        <v>3.44748684310884E-2</v>
      </c>
      <c r="P1186" s="6">
        <f>L1186/COUNT(L1186:L5299)</f>
        <v>5.1194539249146756E-3</v>
      </c>
      <c r="Q1186" t="str">
        <f t="shared" si="36"/>
        <v>theater</v>
      </c>
      <c r="R1186" t="str">
        <f t="shared" si="37"/>
        <v>musical</v>
      </c>
      <c r="S1186" s="11">
        <f>(((J1186/60)/60)/24)+DATE(1970,1,1)</f>
        <v>42047.724444444444</v>
      </c>
      <c r="T1186" s="11">
        <f>(((I1186/60)/60)/24)+DATE(1970,1,1)</f>
        <v>42077.132638888885</v>
      </c>
    </row>
    <row r="1187" spans="1:20" ht="43.2" hidden="1" x14ac:dyDescent="0.3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20">
        <f>E1187/D1187</f>
        <v>3.4666666666666665E-2</v>
      </c>
      <c r="P1187" s="6">
        <f>L1187/COUNT(L1187:L5300)</f>
        <v>3.7555479685899623E-3</v>
      </c>
      <c r="Q1187" t="str">
        <f t="shared" si="36"/>
        <v>theater</v>
      </c>
      <c r="R1187" t="str">
        <f t="shared" si="37"/>
        <v>plays</v>
      </c>
      <c r="S1187" s="11">
        <f>(((J1187/60)/60)/24)+DATE(1970,1,1)</f>
        <v>42679.958472222221</v>
      </c>
      <c r="T1187" s="11">
        <f>(((I1187/60)/60)/24)+DATE(1970,1,1)</f>
        <v>42710.207638888889</v>
      </c>
    </row>
    <row r="1188" spans="1:20" ht="57.6" hidden="1" x14ac:dyDescent="0.3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20">
        <f>E1188/D1188</f>
        <v>3.5400000000000001E-2</v>
      </c>
      <c r="P1188" s="6">
        <f>L1188/COUNT(L1188:L5301)</f>
        <v>1.0245901639344263E-3</v>
      </c>
      <c r="Q1188" t="str">
        <f t="shared" si="36"/>
        <v>publishing</v>
      </c>
      <c r="R1188" t="str">
        <f t="shared" si="37"/>
        <v>fiction</v>
      </c>
      <c r="S1188" s="11">
        <f>(((J1188/60)/60)/24)+DATE(1970,1,1)</f>
        <v>42115.143634259264</v>
      </c>
      <c r="T1188" s="11">
        <f>(((I1188/60)/60)/24)+DATE(1970,1,1)</f>
        <v>42145.143634259264</v>
      </c>
    </row>
    <row r="1189" spans="1:20" ht="43.2" hidden="1" x14ac:dyDescent="0.3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20">
        <f>E1189/D1189</f>
        <v>3.5499999999999997E-2</v>
      </c>
      <c r="P1189" s="6">
        <f>L1189/COUNT(L1189:L5302)</f>
        <v>2.0498804236419544E-3</v>
      </c>
      <c r="Q1189" t="str">
        <f t="shared" si="36"/>
        <v>technology</v>
      </c>
      <c r="R1189" t="str">
        <f t="shared" si="37"/>
        <v>wearables</v>
      </c>
      <c r="S1189" s="11">
        <f>(((J1189/60)/60)/24)+DATE(1970,1,1)</f>
        <v>42711.750613425931</v>
      </c>
      <c r="T1189" s="11">
        <f>(((I1189/60)/60)/24)+DATE(1970,1,1)</f>
        <v>42771.750613425931</v>
      </c>
    </row>
    <row r="1190" spans="1:20" ht="43.2" hidden="1" x14ac:dyDescent="0.3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20">
        <f>E1190/D1190</f>
        <v>3.5520833333333335E-2</v>
      </c>
      <c r="P1190" s="6">
        <f>L1190/COUNT(L1190:L5303)</f>
        <v>1.4012303485987697E-2</v>
      </c>
      <c r="Q1190" t="str">
        <f t="shared" si="36"/>
        <v>technology</v>
      </c>
      <c r="R1190" t="str">
        <f t="shared" si="37"/>
        <v>wearables</v>
      </c>
      <c r="S1190" s="11">
        <f>(((J1190/60)/60)/24)+DATE(1970,1,1)</f>
        <v>42123.678645833337</v>
      </c>
      <c r="T1190" s="11">
        <f>(((I1190/60)/60)/24)+DATE(1970,1,1)</f>
        <v>42153.678645833337</v>
      </c>
    </row>
    <row r="1191" spans="1:20" ht="28.8" hidden="1" x14ac:dyDescent="0.3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20">
        <f>E1191/D1191</f>
        <v>3.5666666666666666E-2</v>
      </c>
      <c r="P1191" s="6">
        <f>L1191/COUNT(L1191:L5304)</f>
        <v>1.3675213675213675E-3</v>
      </c>
      <c r="Q1191" t="str">
        <f t="shared" si="36"/>
        <v>photography</v>
      </c>
      <c r="R1191" t="str">
        <f t="shared" si="37"/>
        <v>photobooks</v>
      </c>
      <c r="S1191" s="11">
        <f>(((J1191/60)/60)/24)+DATE(1970,1,1)</f>
        <v>41973.740335648152</v>
      </c>
      <c r="T1191" s="11">
        <f>(((I1191/60)/60)/24)+DATE(1970,1,1)</f>
        <v>42033.740335648152</v>
      </c>
    </row>
    <row r="1192" spans="1:20" ht="43.2" hidden="1" x14ac:dyDescent="0.3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20">
        <f>E1192/D1192</f>
        <v>3.608004104669061E-2</v>
      </c>
      <c r="P1192" s="6">
        <f>L1192/COUNT(L1192:L5305)</f>
        <v>9.2339261285909711E-3</v>
      </c>
      <c r="Q1192" t="str">
        <f t="shared" si="36"/>
        <v>theater</v>
      </c>
      <c r="R1192" t="str">
        <f t="shared" si="37"/>
        <v>spaces</v>
      </c>
      <c r="S1192" s="11">
        <f>(((J1192/60)/60)/24)+DATE(1970,1,1)</f>
        <v>42359.792233796295</v>
      </c>
      <c r="T1192" s="11">
        <f>(((I1192/60)/60)/24)+DATE(1970,1,1)</f>
        <v>42408.01180555555</v>
      </c>
    </row>
    <row r="1193" spans="1:20" ht="43.2" hidden="1" x14ac:dyDescent="0.3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20">
        <f>E1193/D1193</f>
        <v>3.7400000000000003E-2</v>
      </c>
      <c r="P1193" s="6">
        <f>L1193/COUNT(L1193:L5306)</f>
        <v>5.1317139924734858E-3</v>
      </c>
      <c r="Q1193" t="str">
        <f t="shared" si="36"/>
        <v>photography</v>
      </c>
      <c r="R1193" t="str">
        <f t="shared" si="37"/>
        <v>photobooks</v>
      </c>
      <c r="S1193" s="11">
        <f>(((J1193/60)/60)/24)+DATE(1970,1,1)</f>
        <v>41849.560694444444</v>
      </c>
      <c r="T1193" s="11">
        <f>(((I1193/60)/60)/24)+DATE(1970,1,1)</f>
        <v>41909.560694444444</v>
      </c>
    </row>
    <row r="1194" spans="1:20" ht="28.8" x14ac:dyDescent="0.3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20">
        <f>E1194/D1194</f>
        <v>3.7499999999999999E-2</v>
      </c>
      <c r="P1194" s="6">
        <f>L1194/COUNT(L1194:L5307)</f>
        <v>1.3689253935660506E-3</v>
      </c>
      <c r="Q1194" t="str">
        <f t="shared" si="36"/>
        <v>theater</v>
      </c>
      <c r="R1194" t="str">
        <f t="shared" si="37"/>
        <v>plays</v>
      </c>
      <c r="S1194" s="11">
        <f>(((J1194/60)/60)/24)+DATE(1970,1,1)</f>
        <v>42808.640231481477</v>
      </c>
      <c r="T1194" s="11">
        <f>(((I1194/60)/60)/24)+DATE(1970,1,1)</f>
        <v>42839.207638888889</v>
      </c>
    </row>
    <row r="1195" spans="1:20" ht="43.2" hidden="1" x14ac:dyDescent="0.3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20">
        <f>E1195/D1195</f>
        <v>3.7600000000000001E-2</v>
      </c>
      <c r="P1195" s="6">
        <f>L1195/COUNT(L1195:L5308)</f>
        <v>1.3693940431359123E-3</v>
      </c>
      <c r="Q1195" t="str">
        <f t="shared" si="36"/>
        <v>photography</v>
      </c>
      <c r="R1195" t="str">
        <f t="shared" si="37"/>
        <v>nature</v>
      </c>
      <c r="S1195" s="11">
        <f>(((J1195/60)/60)/24)+DATE(1970,1,1)</f>
        <v>41936.020752314813</v>
      </c>
      <c r="T1195" s="11">
        <f>(((I1195/60)/60)/24)+DATE(1970,1,1)</f>
        <v>41956.062418981484</v>
      </c>
    </row>
    <row r="1196" spans="1:20" ht="28.8" hidden="1" x14ac:dyDescent="0.3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20">
        <f>E1196/D1196</f>
        <v>3.7999999999999999E-2</v>
      </c>
      <c r="P1196" s="6">
        <f>L1196/COUNT(L1196:L5309)</f>
        <v>1.3698630136986301E-3</v>
      </c>
      <c r="Q1196" t="str">
        <f t="shared" si="36"/>
        <v>theater</v>
      </c>
      <c r="R1196" t="str">
        <f t="shared" si="37"/>
        <v>plays</v>
      </c>
      <c r="S1196" s="11">
        <f>(((J1196/60)/60)/24)+DATE(1970,1,1)</f>
        <v>41975.124340277776</v>
      </c>
      <c r="T1196" s="11">
        <f>(((I1196/60)/60)/24)+DATE(1970,1,1)</f>
        <v>42005.124340277776</v>
      </c>
    </row>
    <row r="1197" spans="1:20" ht="43.2" hidden="1" x14ac:dyDescent="0.3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20">
        <f>E1197/D1197</f>
        <v>3.8206896551724136E-2</v>
      </c>
      <c r="P1197" s="6">
        <f>L1197/COUNT(L1197:L5310)</f>
        <v>5.823912298732443E-3</v>
      </c>
      <c r="Q1197" t="str">
        <f t="shared" si="36"/>
        <v>technology</v>
      </c>
      <c r="R1197" t="str">
        <f t="shared" si="37"/>
        <v>wearables</v>
      </c>
      <c r="S1197" s="11">
        <f>(((J1197/60)/60)/24)+DATE(1970,1,1)</f>
        <v>42481.376597222217</v>
      </c>
      <c r="T1197" s="11">
        <f>(((I1197/60)/60)/24)+DATE(1970,1,1)</f>
        <v>42511.376597222217</v>
      </c>
    </row>
    <row r="1198" spans="1:20" ht="43.2" hidden="1" x14ac:dyDescent="0.3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20">
        <f>E1198/D1198</f>
        <v>3.85E-2</v>
      </c>
      <c r="P1198" s="6">
        <f>L1198/COUNT(L1198:L5311)</f>
        <v>6.5113091158327625E-3</v>
      </c>
      <c r="Q1198" t="str">
        <f t="shared" si="36"/>
        <v>food</v>
      </c>
      <c r="R1198" t="str">
        <f t="shared" si="37"/>
        <v>food trucks</v>
      </c>
      <c r="S1198" s="11">
        <f>(((J1198/60)/60)/24)+DATE(1970,1,1)</f>
        <v>42061.154930555553</v>
      </c>
      <c r="T1198" s="11">
        <f>(((I1198/60)/60)/24)+DATE(1970,1,1)</f>
        <v>42091.113263888896</v>
      </c>
    </row>
    <row r="1199" spans="1:20" ht="43.2" hidden="1" x14ac:dyDescent="0.3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20">
        <f>E1199/D1199</f>
        <v>3.8739999999999997E-2</v>
      </c>
      <c r="P1199" s="6">
        <f>L1199/COUNT(L1199:L5312)</f>
        <v>1.3712718546451834E-2</v>
      </c>
      <c r="Q1199" t="str">
        <f t="shared" si="36"/>
        <v>music</v>
      </c>
      <c r="R1199" t="str">
        <f t="shared" si="37"/>
        <v>world music</v>
      </c>
      <c r="S1199" s="11">
        <f>(((J1199/60)/60)/24)+DATE(1970,1,1)</f>
        <v>41715.874780092592</v>
      </c>
      <c r="T1199" s="11">
        <f>(((I1199/60)/60)/24)+DATE(1970,1,1)</f>
        <v>41750.041666666664</v>
      </c>
    </row>
    <row r="1200" spans="1:20" ht="43.2" hidden="1" x14ac:dyDescent="0.3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20">
        <f>E1200/D1200</f>
        <v>3.8833333333333331E-2</v>
      </c>
      <c r="P1200" s="6">
        <f>L1200/COUNT(L1200:L5313)</f>
        <v>2.7434842249657062E-3</v>
      </c>
      <c r="Q1200" t="str">
        <f t="shared" si="36"/>
        <v>food</v>
      </c>
      <c r="R1200" t="str">
        <f t="shared" si="37"/>
        <v>food trucks</v>
      </c>
      <c r="S1200" s="11">
        <f>(((J1200/60)/60)/24)+DATE(1970,1,1)</f>
        <v>42042.676226851851</v>
      </c>
      <c r="T1200" s="11">
        <f>(((I1200/60)/60)/24)+DATE(1970,1,1)</f>
        <v>42094.551388888889</v>
      </c>
    </row>
    <row r="1201" spans="1:20" ht="43.2" hidden="1" x14ac:dyDescent="0.3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20">
        <f>E1201/D1201</f>
        <v>3.8860103626943004E-2</v>
      </c>
      <c r="P1201" s="6">
        <f>L1201/COUNT(L1201:L5314)</f>
        <v>1.0291595197255575E-3</v>
      </c>
      <c r="Q1201" t="str">
        <f t="shared" si="36"/>
        <v>theater</v>
      </c>
      <c r="R1201" t="str">
        <f t="shared" si="37"/>
        <v>plays</v>
      </c>
      <c r="S1201" s="11">
        <f>(((J1201/60)/60)/24)+DATE(1970,1,1)</f>
        <v>41851.700925925928</v>
      </c>
      <c r="T1201" s="11">
        <f>(((I1201/60)/60)/24)+DATE(1970,1,1)</f>
        <v>41891.700925925928</v>
      </c>
    </row>
    <row r="1202" spans="1:20" ht="43.2" hidden="1" x14ac:dyDescent="0.3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20">
        <f>E1202/D1202</f>
        <v>3.8875E-2</v>
      </c>
      <c r="P1202" s="6">
        <f>L1202/COUNT(L1202:L5315)</f>
        <v>4.4612216884008238E-3</v>
      </c>
      <c r="Q1202" t="str">
        <f t="shared" si="36"/>
        <v>theater</v>
      </c>
      <c r="R1202" t="str">
        <f t="shared" si="37"/>
        <v>plays</v>
      </c>
      <c r="S1202" s="11">
        <f>(((J1202/60)/60)/24)+DATE(1970,1,1)</f>
        <v>41858.007071759261</v>
      </c>
      <c r="T1202" s="11">
        <f>(((I1202/60)/60)/24)+DATE(1970,1,1)</f>
        <v>41888.007071759261</v>
      </c>
    </row>
    <row r="1203" spans="1:20" ht="43.2" hidden="1" x14ac:dyDescent="0.3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20">
        <f>E1203/D1203</f>
        <v>3.9334666666666664E-2</v>
      </c>
      <c r="P1203" s="6">
        <f>L1203/COUNT(L1203:L5316)</f>
        <v>4.4627531754205287E-3</v>
      </c>
      <c r="Q1203" t="str">
        <f t="shared" si="36"/>
        <v>technology</v>
      </c>
      <c r="R1203" t="str">
        <f t="shared" si="37"/>
        <v>web</v>
      </c>
      <c r="S1203" s="11">
        <f>(((J1203/60)/60)/24)+DATE(1970,1,1)</f>
        <v>41835.639155092591</v>
      </c>
      <c r="T1203" s="11">
        <f>(((I1203/60)/60)/24)+DATE(1970,1,1)</f>
        <v>41865.639155092591</v>
      </c>
    </row>
    <row r="1204" spans="1:20" ht="43.2" hidden="1" x14ac:dyDescent="0.3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20">
        <f>E1204/D1204</f>
        <v>3.9750000000000001E-2</v>
      </c>
      <c r="P1204" s="6">
        <f>L1204/COUNT(L1204:L5317)</f>
        <v>4.807692307692308E-3</v>
      </c>
      <c r="Q1204" t="str">
        <f t="shared" si="36"/>
        <v>theater</v>
      </c>
      <c r="R1204" t="str">
        <f t="shared" si="37"/>
        <v>spaces</v>
      </c>
      <c r="S1204" s="11">
        <f>(((J1204/60)/60)/24)+DATE(1970,1,1)</f>
        <v>42114.825532407413</v>
      </c>
      <c r="T1204" s="11">
        <f>(((I1204/60)/60)/24)+DATE(1970,1,1)</f>
        <v>42144.825532407413</v>
      </c>
    </row>
    <row r="1205" spans="1:20" ht="43.2" hidden="1" x14ac:dyDescent="0.3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20">
        <f>E1205/D1205</f>
        <v>0.04</v>
      </c>
      <c r="P1205" s="6">
        <f>L1205/COUNT(L1205:L5318)</f>
        <v>1.0305736860185502E-3</v>
      </c>
      <c r="Q1205" t="str">
        <f t="shared" si="36"/>
        <v>food</v>
      </c>
      <c r="R1205" t="str">
        <f t="shared" si="37"/>
        <v>food trucks</v>
      </c>
      <c r="S1205" s="11">
        <f>(((J1205/60)/60)/24)+DATE(1970,1,1)</f>
        <v>42656.86137731481</v>
      </c>
      <c r="T1205" s="11">
        <f>(((I1205/60)/60)/24)+DATE(1970,1,1)</f>
        <v>42676.165972222225</v>
      </c>
    </row>
    <row r="1206" spans="1:20" ht="43.2" hidden="1" x14ac:dyDescent="0.3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20">
        <f>E1206/D1206</f>
        <v>0.04</v>
      </c>
      <c r="P1206" s="6">
        <f>L1206/COUNT(L1206:L5319)</f>
        <v>3.4364261168384882E-4</v>
      </c>
      <c r="Q1206" t="str">
        <f t="shared" si="36"/>
        <v>photography</v>
      </c>
      <c r="R1206" t="str">
        <f t="shared" si="37"/>
        <v>nature</v>
      </c>
      <c r="S1206" s="11">
        <f>(((J1206/60)/60)/24)+DATE(1970,1,1)</f>
        <v>42170.996527777781</v>
      </c>
      <c r="T1206" s="11">
        <f>(((I1206/60)/60)/24)+DATE(1970,1,1)</f>
        <v>42185.996527777781</v>
      </c>
    </row>
    <row r="1207" spans="1:20" ht="43.2" hidden="1" x14ac:dyDescent="0.3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20">
        <f>E1207/D1207</f>
        <v>0.04</v>
      </c>
      <c r="P1207" s="6">
        <f>L1207/COUNT(L1207:L5320)</f>
        <v>3.4376074252320387E-4</v>
      </c>
      <c r="Q1207" t="str">
        <f t="shared" si="36"/>
        <v>photography</v>
      </c>
      <c r="R1207" t="str">
        <f t="shared" si="37"/>
        <v>nature</v>
      </c>
      <c r="S1207" s="11">
        <f>(((J1207/60)/60)/24)+DATE(1970,1,1)</f>
        <v>41871.65315972222</v>
      </c>
      <c r="T1207" s="11">
        <f>(((I1207/60)/60)/24)+DATE(1970,1,1)</f>
        <v>41902.65315972222</v>
      </c>
    </row>
    <row r="1208" spans="1:20" ht="43.2" hidden="1" x14ac:dyDescent="0.3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20">
        <f>E1208/D1208</f>
        <v>4.0045454545454544E-2</v>
      </c>
      <c r="P1208" s="6">
        <f>L1208/COUNT(L1208:L5321)</f>
        <v>5.5020632737276479E-3</v>
      </c>
      <c r="Q1208" t="str">
        <f t="shared" si="36"/>
        <v>theater</v>
      </c>
      <c r="R1208" t="str">
        <f t="shared" si="37"/>
        <v>musical</v>
      </c>
      <c r="S1208" s="11">
        <f>(((J1208/60)/60)/24)+DATE(1970,1,1)</f>
        <v>41982.737071759257</v>
      </c>
      <c r="T1208" s="11">
        <f>(((I1208/60)/60)/24)+DATE(1970,1,1)</f>
        <v>42015.207638888889</v>
      </c>
    </row>
    <row r="1209" spans="1:20" ht="28.8" hidden="1" x14ac:dyDescent="0.3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20">
        <f>E1209/D1209</f>
        <v>4.02E-2</v>
      </c>
      <c r="P1209" s="6">
        <f>L1209/COUNT(L1209:L5322)</f>
        <v>1.3759889920880633E-3</v>
      </c>
      <c r="Q1209" t="str">
        <f t="shared" si="36"/>
        <v>theater</v>
      </c>
      <c r="R1209" t="str">
        <f t="shared" si="37"/>
        <v>musical</v>
      </c>
      <c r="S1209" s="11">
        <f>(((J1209/60)/60)/24)+DATE(1970,1,1)</f>
        <v>42410.93105324074</v>
      </c>
      <c r="T1209" s="11">
        <f>(((I1209/60)/60)/24)+DATE(1970,1,1)</f>
        <v>42440.93105324074</v>
      </c>
    </row>
    <row r="1210" spans="1:20" ht="43.2" hidden="1" x14ac:dyDescent="0.3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20">
        <f>E1210/D1210</f>
        <v>4.0266666666666666E-2</v>
      </c>
      <c r="P1210" s="6">
        <f>L1210/COUNT(L1210:L5323)</f>
        <v>1.3764624913971094E-3</v>
      </c>
      <c r="Q1210" t="str">
        <f t="shared" si="36"/>
        <v>theater</v>
      </c>
      <c r="R1210" t="str">
        <f t="shared" si="37"/>
        <v>musical</v>
      </c>
      <c r="S1210" s="11">
        <f>(((J1210/60)/60)/24)+DATE(1970,1,1)</f>
        <v>42538.755428240736</v>
      </c>
      <c r="T1210" s="11">
        <f>(((I1210/60)/60)/24)+DATE(1970,1,1)</f>
        <v>42598.755428240736</v>
      </c>
    </row>
    <row r="1211" spans="1:20" ht="43.2" hidden="1" x14ac:dyDescent="0.3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20">
        <f>E1211/D1211</f>
        <v>4.0625000000000001E-2</v>
      </c>
      <c r="P1211" s="6">
        <f>L1211/COUNT(L1211:L5324)</f>
        <v>1.0327022375215145E-3</v>
      </c>
      <c r="Q1211" t="str">
        <f t="shared" si="36"/>
        <v>film &amp; video</v>
      </c>
      <c r="R1211" t="str">
        <f t="shared" si="37"/>
        <v>drama</v>
      </c>
      <c r="S1211" s="11">
        <f>(((J1211/60)/60)/24)+DATE(1970,1,1)</f>
        <v>42052.83530092593</v>
      </c>
      <c r="T1211" s="11">
        <f>(((I1211/60)/60)/24)+DATE(1970,1,1)</f>
        <v>42082.793634259258</v>
      </c>
    </row>
    <row r="1212" spans="1:20" ht="28.8" hidden="1" x14ac:dyDescent="0.3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20">
        <f>E1212/D1212</f>
        <v>4.0833333333333333E-2</v>
      </c>
      <c r="P1212" s="6">
        <f>L1212/COUNT(L1212:L5325)</f>
        <v>2.4104683195592287E-3</v>
      </c>
      <c r="Q1212" t="str">
        <f t="shared" si="36"/>
        <v>theater</v>
      </c>
      <c r="R1212" t="str">
        <f t="shared" si="37"/>
        <v>plays</v>
      </c>
      <c r="S1212" s="11">
        <f>(((J1212/60)/60)/24)+DATE(1970,1,1)</f>
        <v>42508.179965277777</v>
      </c>
      <c r="T1212" s="11">
        <f>(((I1212/60)/60)/24)+DATE(1970,1,1)</f>
        <v>42568.179965277777</v>
      </c>
    </row>
    <row r="1213" spans="1:20" ht="43.2" hidden="1" x14ac:dyDescent="0.3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20">
        <f>E1213/D1213</f>
        <v>4.1000000000000002E-2</v>
      </c>
      <c r="P1213" s="6">
        <f>L1213/COUNT(L1213:L5326)</f>
        <v>1.3778849466069584E-3</v>
      </c>
      <c r="Q1213" t="str">
        <f t="shared" si="36"/>
        <v>theater</v>
      </c>
      <c r="R1213" t="str">
        <f t="shared" si="37"/>
        <v>spaces</v>
      </c>
      <c r="S1213" s="11">
        <f>(((J1213/60)/60)/24)+DATE(1970,1,1)</f>
        <v>42241.429120370376</v>
      </c>
      <c r="T1213" s="11">
        <f>(((I1213/60)/60)/24)+DATE(1970,1,1)</f>
        <v>42263.916666666672</v>
      </c>
    </row>
    <row r="1214" spans="1:20" ht="43.2" hidden="1" x14ac:dyDescent="0.3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20">
        <f>E1214/D1214</f>
        <v>4.1176470588235294E-2</v>
      </c>
      <c r="P1214" s="6">
        <f>L1214/COUNT(L1214:L5327)</f>
        <v>4.4796691936595454E-3</v>
      </c>
      <c r="Q1214" t="str">
        <f t="shared" si="36"/>
        <v>publishing</v>
      </c>
      <c r="R1214" t="str">
        <f t="shared" si="37"/>
        <v>art books</v>
      </c>
      <c r="S1214" s="11">
        <f>(((J1214/60)/60)/24)+DATE(1970,1,1)</f>
        <v>41671.936863425923</v>
      </c>
      <c r="T1214" s="11">
        <f>(((I1214/60)/60)/24)+DATE(1970,1,1)</f>
        <v>41687</v>
      </c>
    </row>
    <row r="1215" spans="1:20" ht="72" hidden="1" x14ac:dyDescent="0.3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20">
        <f>E1215/D1215</f>
        <v>4.1599999999999998E-2</v>
      </c>
      <c r="P1215" s="6">
        <f>L1215/COUNT(L1215:L5328)</f>
        <v>5.8600482592209586E-3</v>
      </c>
      <c r="Q1215" t="str">
        <f t="shared" si="36"/>
        <v>theater</v>
      </c>
      <c r="R1215" t="str">
        <f t="shared" si="37"/>
        <v>spaces</v>
      </c>
      <c r="S1215" s="11">
        <f>(((J1215/60)/60)/24)+DATE(1970,1,1)</f>
        <v>42427.01807870371</v>
      </c>
      <c r="T1215" s="11">
        <f>(((I1215/60)/60)/24)+DATE(1970,1,1)</f>
        <v>42456.976412037038</v>
      </c>
    </row>
    <row r="1216" spans="1:20" ht="43.2" hidden="1" x14ac:dyDescent="0.3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20">
        <f>E1216/D1216</f>
        <v>4.1666666666666664E-2</v>
      </c>
      <c r="P1216" s="6">
        <f>L1216/COUNT(L1216:L5329)</f>
        <v>1.3793103448275861E-3</v>
      </c>
      <c r="Q1216" t="str">
        <f t="shared" si="36"/>
        <v>music</v>
      </c>
      <c r="R1216" t="str">
        <f t="shared" si="37"/>
        <v>indie rock</v>
      </c>
      <c r="S1216" s="11">
        <f>(((J1216/60)/60)/24)+DATE(1970,1,1)</f>
        <v>41569.698831018519</v>
      </c>
      <c r="T1216" s="11">
        <f>(((I1216/60)/60)/24)+DATE(1970,1,1)</f>
        <v>41599.740497685183</v>
      </c>
    </row>
    <row r="1217" spans="1:20" ht="43.2" hidden="1" x14ac:dyDescent="0.3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20">
        <f>E1217/D1217</f>
        <v>4.1818181818181817E-2</v>
      </c>
      <c r="P1217" s="6">
        <f>L1217/COUNT(L1217:L5330)</f>
        <v>1.0348395998620215E-3</v>
      </c>
      <c r="Q1217" t="str">
        <f t="shared" si="36"/>
        <v>theater</v>
      </c>
      <c r="R1217" t="str">
        <f t="shared" si="37"/>
        <v>plays</v>
      </c>
      <c r="S1217" s="11">
        <f>(((J1217/60)/60)/24)+DATE(1970,1,1)</f>
        <v>42401.672372685185</v>
      </c>
      <c r="T1217" s="11">
        <f>(((I1217/60)/60)/24)+DATE(1970,1,1)</f>
        <v>42431.672372685185</v>
      </c>
    </row>
    <row r="1218" spans="1:20" ht="43.2" hidden="1" x14ac:dyDescent="0.3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20">
        <f>E1218/D1218</f>
        <v>4.2000000000000003E-2</v>
      </c>
      <c r="P1218" s="6">
        <f>L1218/COUNT(L1218:L5331)</f>
        <v>1.3802622498274672E-3</v>
      </c>
      <c r="Q1218" t="str">
        <f t="shared" ref="Q1218:Q1281" si="38">LEFT(N1218,FIND("/",N1218)-1)</f>
        <v>food</v>
      </c>
      <c r="R1218" t="str">
        <f t="shared" ref="R1218:R1281" si="39">RIGHT(N1218,LEN(N1218)-FIND("/",N1218))</f>
        <v>food trucks</v>
      </c>
      <c r="S1218" s="11">
        <f>(((J1218/60)/60)/24)+DATE(1970,1,1)</f>
        <v>42728.827407407407</v>
      </c>
      <c r="T1218" s="11">
        <f>(((I1218/60)/60)/24)+DATE(1970,1,1)</f>
        <v>42747.695833333331</v>
      </c>
    </row>
    <row r="1219" spans="1:20" ht="43.2" hidden="1" x14ac:dyDescent="0.3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20">
        <f>E1219/D1219</f>
        <v>4.2133333333333335E-2</v>
      </c>
      <c r="P1219" s="6">
        <f>L1219/COUNT(L1219:L5332)</f>
        <v>4.1422160856057991E-3</v>
      </c>
      <c r="Q1219" t="str">
        <f t="shared" si="38"/>
        <v>theater</v>
      </c>
      <c r="R1219" t="str">
        <f t="shared" si="39"/>
        <v>plays</v>
      </c>
      <c r="S1219" s="11">
        <f>(((J1219/60)/60)/24)+DATE(1970,1,1)</f>
        <v>42278.664965277778</v>
      </c>
      <c r="T1219" s="11">
        <f>(((I1219/60)/60)/24)+DATE(1970,1,1)</f>
        <v>42308.664965277778</v>
      </c>
    </row>
    <row r="1220" spans="1:20" ht="43.2" x14ac:dyDescent="0.3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20">
        <f>E1220/D1220</f>
        <v>4.2311459353574929E-2</v>
      </c>
      <c r="P1220" s="6">
        <f>L1220/COUNT(L1220:L5333)</f>
        <v>1.3812154696132596E-3</v>
      </c>
      <c r="Q1220" t="str">
        <f t="shared" si="38"/>
        <v>music</v>
      </c>
      <c r="R1220" t="str">
        <f t="shared" si="39"/>
        <v>faith</v>
      </c>
      <c r="S1220" s="11">
        <f>(((J1220/60)/60)/24)+DATE(1970,1,1)</f>
        <v>42806.863946759258</v>
      </c>
      <c r="T1220" s="11">
        <f>(((I1220/60)/60)/24)+DATE(1970,1,1)</f>
        <v>42836.863946759258</v>
      </c>
    </row>
    <row r="1221" spans="1:20" ht="72" hidden="1" x14ac:dyDescent="0.3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20">
        <f>E1221/D1221</f>
        <v>4.24E-2</v>
      </c>
      <c r="P1221" s="6">
        <f>L1221/COUNT(L1221:L5334)</f>
        <v>2.4179620034542313E-3</v>
      </c>
      <c r="Q1221" t="str">
        <f t="shared" si="38"/>
        <v>technology</v>
      </c>
      <c r="R1221" t="str">
        <f t="shared" si="39"/>
        <v>wearables</v>
      </c>
      <c r="S1221" s="11">
        <f>(((J1221/60)/60)/24)+DATE(1970,1,1)</f>
        <v>42538.75680555556</v>
      </c>
      <c r="T1221" s="11">
        <f>(((I1221/60)/60)/24)+DATE(1970,1,1)</f>
        <v>42563.785416666666</v>
      </c>
    </row>
    <row r="1222" spans="1:20" ht="43.2" hidden="1" x14ac:dyDescent="0.3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20">
        <f>E1222/D1222</f>
        <v>4.2435339894712751E-2</v>
      </c>
      <c r="P1222" s="6">
        <f>L1222/COUNT(L1222:L5335)</f>
        <v>1.2785072563925363E-2</v>
      </c>
      <c r="Q1222" t="str">
        <f t="shared" si="38"/>
        <v>theater</v>
      </c>
      <c r="R1222" t="str">
        <f t="shared" si="39"/>
        <v>spaces</v>
      </c>
      <c r="S1222" s="11">
        <f>(((J1222/60)/60)/24)+DATE(1970,1,1)</f>
        <v>42081.731273148151</v>
      </c>
      <c r="T1222" s="11">
        <f>(((I1222/60)/60)/24)+DATE(1970,1,1)</f>
        <v>42111.731273148151</v>
      </c>
    </row>
    <row r="1223" spans="1:20" ht="43.2" hidden="1" x14ac:dyDescent="0.3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20">
        <f>E1223/D1223</f>
        <v>4.2466666666666666E-2</v>
      </c>
      <c r="P1223" s="6">
        <f>L1223/COUNT(L1223:L5336)</f>
        <v>6.2219149671621154E-3</v>
      </c>
      <c r="Q1223" t="str">
        <f t="shared" si="38"/>
        <v>theater</v>
      </c>
      <c r="R1223" t="str">
        <f t="shared" si="39"/>
        <v>musical</v>
      </c>
      <c r="S1223" s="11">
        <f>(((J1223/60)/60)/24)+DATE(1970,1,1)</f>
        <v>42701.166365740741</v>
      </c>
      <c r="T1223" s="11">
        <f>(((I1223/60)/60)/24)+DATE(1970,1,1)</f>
        <v>42749.165972222225</v>
      </c>
    </row>
    <row r="1224" spans="1:20" ht="43.2" hidden="1" x14ac:dyDescent="0.3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20">
        <f>E1224/D1224</f>
        <v>4.2880000000000001E-2</v>
      </c>
      <c r="P1224" s="6">
        <f>L1224/COUNT(L1224:L5337)</f>
        <v>4.4951590594744118E-3</v>
      </c>
      <c r="Q1224" t="str">
        <f t="shared" si="38"/>
        <v>theater</v>
      </c>
      <c r="R1224" t="str">
        <f t="shared" si="39"/>
        <v>spaces</v>
      </c>
      <c r="S1224" s="11">
        <f>(((J1224/60)/60)/24)+DATE(1970,1,1)</f>
        <v>42649.562118055561</v>
      </c>
      <c r="T1224" s="11">
        <f>(((I1224/60)/60)/24)+DATE(1970,1,1)</f>
        <v>42698.715972222228</v>
      </c>
    </row>
    <row r="1225" spans="1:20" ht="43.2" hidden="1" x14ac:dyDescent="0.3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20">
        <f>E1225/D1225</f>
        <v>4.2999999999999997E-2</v>
      </c>
      <c r="P1225" s="6">
        <f>L1225/COUNT(L1225:L5338)</f>
        <v>5.534417156693186E-3</v>
      </c>
      <c r="Q1225" t="str">
        <f t="shared" si="38"/>
        <v>photography</v>
      </c>
      <c r="R1225" t="str">
        <f t="shared" si="39"/>
        <v>people</v>
      </c>
      <c r="S1225" s="11">
        <f>(((J1225/60)/60)/24)+DATE(1970,1,1)</f>
        <v>42593.011782407411</v>
      </c>
      <c r="T1225" s="11">
        <f>(((I1225/60)/60)/24)+DATE(1970,1,1)</f>
        <v>42615.291666666672</v>
      </c>
    </row>
    <row r="1226" spans="1:20" ht="43.2" hidden="1" x14ac:dyDescent="0.3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20">
        <f>E1226/D1226</f>
        <v>4.3499999999999997E-2</v>
      </c>
      <c r="P1226" s="6">
        <f>L1226/COUNT(L1226:L5339)</f>
        <v>1.0380622837370243E-3</v>
      </c>
      <c r="Q1226" t="str">
        <f t="shared" si="38"/>
        <v>technology</v>
      </c>
      <c r="R1226" t="str">
        <f t="shared" si="39"/>
        <v>web</v>
      </c>
      <c r="S1226" s="11">
        <f>(((J1226/60)/60)/24)+DATE(1970,1,1)</f>
        <v>42027.056793981479</v>
      </c>
      <c r="T1226" s="11">
        <f>(((I1226/60)/60)/24)+DATE(1970,1,1)</f>
        <v>42057.056793981479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f>E1227/D1227</f>
        <v>4.3999999999999997E-2</v>
      </c>
      <c r="P1227" s="6">
        <f>L1227/COUNT(L1227:L5340)</f>
        <v>1.0384215991692627E-3</v>
      </c>
      <c r="Q1227" t="str">
        <f t="shared" si="38"/>
        <v>music</v>
      </c>
      <c r="R1227" t="str">
        <f t="shared" si="39"/>
        <v>world music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3.2" hidden="1" x14ac:dyDescent="0.3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20">
        <f>E1228/D1228</f>
        <v>4.4600000000000001E-2</v>
      </c>
      <c r="P1228" s="6">
        <f>L1228/COUNT(L1228:L5341)</f>
        <v>3.1163434903047093E-3</v>
      </c>
      <c r="Q1228" t="str">
        <f t="shared" si="38"/>
        <v>technology</v>
      </c>
      <c r="R1228" t="str">
        <f t="shared" si="39"/>
        <v>web</v>
      </c>
      <c r="S1228" s="11">
        <f>(((J1228/60)/60)/24)+DATE(1970,1,1)</f>
        <v>42377.554756944446</v>
      </c>
      <c r="T1228" s="11">
        <f>(((I1228/60)/60)/24)+DATE(1970,1,1)</f>
        <v>42408.542361111111</v>
      </c>
    </row>
    <row r="1229" spans="1:20" ht="28.8" hidden="1" x14ac:dyDescent="0.3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20">
        <f>E1229/D1229</f>
        <v>4.4999999999999998E-2</v>
      </c>
      <c r="P1229" s="6">
        <f>L1229/COUNT(L1229:L5342)</f>
        <v>1.7319016279875303E-3</v>
      </c>
      <c r="Q1229" t="str">
        <f t="shared" si="38"/>
        <v>music</v>
      </c>
      <c r="R1229" t="str">
        <f t="shared" si="39"/>
        <v>jazz</v>
      </c>
      <c r="S1229" s="11">
        <f>(((J1229/60)/60)/24)+DATE(1970,1,1)</f>
        <v>40921.117662037039</v>
      </c>
      <c r="T1229" s="11">
        <f>(((I1229/60)/60)/24)+DATE(1970,1,1)</f>
        <v>40951.117662037039</v>
      </c>
    </row>
    <row r="1230" spans="1:20" ht="28.8" hidden="1" x14ac:dyDescent="0.3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20">
        <f>E1230/D1230</f>
        <v>4.4999999999999998E-2</v>
      </c>
      <c r="P1230" s="6">
        <f>L1230/COUNT(L1230:L5343)</f>
        <v>1.0395010395010396E-3</v>
      </c>
      <c r="Q1230" t="str">
        <f t="shared" si="38"/>
        <v>games</v>
      </c>
      <c r="R1230" t="str">
        <f t="shared" si="39"/>
        <v>video games</v>
      </c>
      <c r="S1230" s="11">
        <f>(((J1230/60)/60)/24)+DATE(1970,1,1)</f>
        <v>41005.904120370367</v>
      </c>
      <c r="T1230" s="11">
        <f>(((I1230/60)/60)/24)+DATE(1970,1,1)</f>
        <v>41035.904120370367</v>
      </c>
    </row>
    <row r="1231" spans="1:20" ht="43.2" hidden="1" x14ac:dyDescent="0.3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20">
        <f>E1231/D1231</f>
        <v>4.4999999999999998E-2</v>
      </c>
      <c r="P1231" s="6">
        <f>L1231/COUNT(L1231:L5344)</f>
        <v>1.0398613518197574E-3</v>
      </c>
      <c r="Q1231" t="str">
        <f t="shared" si="38"/>
        <v>publishing</v>
      </c>
      <c r="R1231" t="str">
        <f t="shared" si="39"/>
        <v>translations</v>
      </c>
      <c r="S1231" s="11">
        <f>(((J1231/60)/60)/24)+DATE(1970,1,1)</f>
        <v>42432.379826388889</v>
      </c>
      <c r="T1231" s="11">
        <f>(((I1231/60)/60)/24)+DATE(1970,1,1)</f>
        <v>42462.338159722218</v>
      </c>
    </row>
    <row r="1232" spans="1:20" ht="43.2" hidden="1" x14ac:dyDescent="0.3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20">
        <f>E1232/D1232</f>
        <v>4.5600000000000002E-2</v>
      </c>
      <c r="P1232" s="6">
        <f>L1232/COUNT(L1232:L5345)</f>
        <v>8.6685159500693477E-3</v>
      </c>
      <c r="Q1232" t="str">
        <f t="shared" si="38"/>
        <v>technology</v>
      </c>
      <c r="R1232" t="str">
        <f t="shared" si="39"/>
        <v>wearables</v>
      </c>
      <c r="S1232" s="11">
        <f>(((J1232/60)/60)/24)+DATE(1970,1,1)</f>
        <v>42090.831273148149</v>
      </c>
      <c r="T1232" s="11">
        <f>(((I1232/60)/60)/24)+DATE(1970,1,1)</f>
        <v>42135.831273148149</v>
      </c>
    </row>
    <row r="1233" spans="1:20" ht="28.8" hidden="1" x14ac:dyDescent="0.3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20">
        <f>E1233/D1233</f>
        <v>4.5714285714285714E-2</v>
      </c>
      <c r="P1233" s="6">
        <f>L1233/COUNT(L1233:L5346)</f>
        <v>4.5091918140825532E-3</v>
      </c>
      <c r="Q1233" t="str">
        <f t="shared" si="38"/>
        <v>publishing</v>
      </c>
      <c r="R1233" t="str">
        <f t="shared" si="39"/>
        <v>translations</v>
      </c>
      <c r="S1233" s="11">
        <f>(((J1233/60)/60)/24)+DATE(1970,1,1)</f>
        <v>41947.063645833332</v>
      </c>
      <c r="T1233" s="11">
        <f>(((I1233/60)/60)/24)+DATE(1970,1,1)</f>
        <v>41977.063645833332</v>
      </c>
    </row>
    <row r="1234" spans="1:20" ht="43.2" hidden="1" x14ac:dyDescent="0.3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20">
        <f>E1234/D1234</f>
        <v>4.583333333333333E-2</v>
      </c>
      <c r="P1234" s="6">
        <f>L1234/COUNT(L1234:L5347)</f>
        <v>1.040943789035392E-3</v>
      </c>
      <c r="Q1234" t="str">
        <f t="shared" si="38"/>
        <v>theater</v>
      </c>
      <c r="R1234" t="str">
        <f t="shared" si="39"/>
        <v>plays</v>
      </c>
      <c r="S1234" s="11">
        <f>(((J1234/60)/60)/24)+DATE(1970,1,1)</f>
        <v>42258.646504629629</v>
      </c>
      <c r="T1234" s="11">
        <f>(((I1234/60)/60)/24)+DATE(1970,1,1)</f>
        <v>42288.645196759258</v>
      </c>
    </row>
    <row r="1235" spans="1:20" ht="43.2" hidden="1" x14ac:dyDescent="0.3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20">
        <f>E1235/D1235</f>
        <v>4.5985132395404561E-2</v>
      </c>
      <c r="P1235" s="6">
        <f>L1235/COUNT(L1235:L5348)</f>
        <v>7.6362374175633465E-3</v>
      </c>
      <c r="Q1235" t="str">
        <f t="shared" si="38"/>
        <v>film &amp; video</v>
      </c>
      <c r="R1235" t="str">
        <f t="shared" si="39"/>
        <v>animation</v>
      </c>
      <c r="S1235" s="11">
        <f>(((J1235/60)/60)/24)+DATE(1970,1,1)</f>
        <v>40858.762141203704</v>
      </c>
      <c r="T1235" s="11">
        <f>(((I1235/60)/60)/24)+DATE(1970,1,1)</f>
        <v>40900.762141203704</v>
      </c>
    </row>
    <row r="1236" spans="1:20" ht="43.2" hidden="1" x14ac:dyDescent="0.3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20">
        <f>E1236/D1236</f>
        <v>4.5999999999999999E-2</v>
      </c>
      <c r="P1236" s="6">
        <f>L1236/COUNT(L1236:L5349)</f>
        <v>1.3888888888888889E-3</v>
      </c>
      <c r="Q1236" t="str">
        <f t="shared" si="38"/>
        <v>theater</v>
      </c>
      <c r="R1236" t="str">
        <f t="shared" si="39"/>
        <v>plays</v>
      </c>
      <c r="S1236" s="11">
        <f>(((J1236/60)/60)/24)+DATE(1970,1,1)</f>
        <v>41811.555462962962</v>
      </c>
      <c r="T1236" s="11">
        <f>(((I1236/60)/60)/24)+DATE(1970,1,1)</f>
        <v>41812.875</v>
      </c>
    </row>
    <row r="1237" spans="1:20" ht="28.8" hidden="1" x14ac:dyDescent="0.3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20">
        <f>E1237/D1237</f>
        <v>4.6666666666666669E-2</v>
      </c>
      <c r="P1237" s="6">
        <f>L1237/COUNT(L1237:L5350)</f>
        <v>1.0420284821118443E-3</v>
      </c>
      <c r="Q1237" t="str">
        <f t="shared" si="38"/>
        <v>photography</v>
      </c>
      <c r="R1237" t="str">
        <f t="shared" si="39"/>
        <v>nature</v>
      </c>
      <c r="S1237" s="11">
        <f>(((J1237/60)/60)/24)+DATE(1970,1,1)</f>
        <v>42185.397673611107</v>
      </c>
      <c r="T1237" s="11">
        <f>(((I1237/60)/60)/24)+DATE(1970,1,1)</f>
        <v>42244.508333333331</v>
      </c>
    </row>
    <row r="1238" spans="1:20" ht="43.2" hidden="1" x14ac:dyDescent="0.3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20">
        <f>E1238/D1238</f>
        <v>4.6699999999999998E-2</v>
      </c>
      <c r="P1238" s="6">
        <f>L1238/COUNT(L1238:L5351)</f>
        <v>4.5170257123002084E-3</v>
      </c>
      <c r="Q1238" t="str">
        <f t="shared" si="38"/>
        <v>theater</v>
      </c>
      <c r="R1238" t="str">
        <f t="shared" si="39"/>
        <v>plays</v>
      </c>
      <c r="S1238" s="11">
        <f>(((J1238/60)/60)/24)+DATE(1970,1,1)</f>
        <v>41974.738576388889</v>
      </c>
      <c r="T1238" s="11">
        <f>(((I1238/60)/60)/24)+DATE(1970,1,1)</f>
        <v>41994.738576388889</v>
      </c>
    </row>
    <row r="1239" spans="1:20" ht="43.2" hidden="1" x14ac:dyDescent="0.3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20">
        <f>E1239/D1239</f>
        <v>4.7E-2</v>
      </c>
      <c r="P1239" s="6">
        <f>L1239/COUNT(L1239:L5352)</f>
        <v>2.0855057351407717E-3</v>
      </c>
      <c r="Q1239" t="str">
        <f t="shared" si="38"/>
        <v>publishing</v>
      </c>
      <c r="R1239" t="str">
        <f t="shared" si="39"/>
        <v>fiction</v>
      </c>
      <c r="S1239" s="11">
        <f>(((J1239/60)/60)/24)+DATE(1970,1,1)</f>
        <v>41642.751458333332</v>
      </c>
      <c r="T1239" s="11">
        <f>(((I1239/60)/60)/24)+DATE(1970,1,1)</f>
        <v>41672.751458333332</v>
      </c>
    </row>
    <row r="1240" spans="1:20" ht="43.2" hidden="1" x14ac:dyDescent="0.3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20">
        <f>E1240/D1240</f>
        <v>4.7E-2</v>
      </c>
      <c r="P1240" s="6">
        <f>L1240/COUNT(L1240:L5353)</f>
        <v>1.7385257301808068E-3</v>
      </c>
      <c r="Q1240" t="str">
        <f t="shared" si="38"/>
        <v>theater</v>
      </c>
      <c r="R1240" t="str">
        <f t="shared" si="39"/>
        <v>plays</v>
      </c>
      <c r="S1240" s="11">
        <f>(((J1240/60)/60)/24)+DATE(1970,1,1)</f>
        <v>42304.940960648149</v>
      </c>
      <c r="T1240" s="11">
        <f>(((I1240/60)/60)/24)+DATE(1970,1,1)</f>
        <v>42329.166666666672</v>
      </c>
    </row>
    <row r="1241" spans="1:20" ht="43.2" hidden="1" x14ac:dyDescent="0.3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20">
        <f>E1241/D1241</f>
        <v>4.7363636363636365E-2</v>
      </c>
      <c r="P1241" s="6">
        <f>L1241/COUNT(L1241:L5354)</f>
        <v>3.1304347826086958E-3</v>
      </c>
      <c r="Q1241" t="str">
        <f t="shared" si="38"/>
        <v>theater</v>
      </c>
      <c r="R1241" t="str">
        <f t="shared" si="39"/>
        <v>spaces</v>
      </c>
      <c r="S1241" s="11">
        <f>(((J1241/60)/60)/24)+DATE(1970,1,1)</f>
        <v>42615.121921296297</v>
      </c>
      <c r="T1241" s="11">
        <f>(((I1241/60)/60)/24)+DATE(1970,1,1)</f>
        <v>42675.121921296297</v>
      </c>
    </row>
    <row r="1242" spans="1:20" ht="43.2" hidden="1" x14ac:dyDescent="0.3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20">
        <f>E1242/D1242</f>
        <v>4.8000000000000001E-2</v>
      </c>
      <c r="P1242" s="6">
        <f>L1242/COUNT(L1242:L5355)</f>
        <v>2.7835768963117608E-3</v>
      </c>
      <c r="Q1242" t="str">
        <f t="shared" si="38"/>
        <v>theater</v>
      </c>
      <c r="R1242" t="str">
        <f t="shared" si="39"/>
        <v>plays</v>
      </c>
      <c r="S1242" s="11">
        <f>(((J1242/60)/60)/24)+DATE(1970,1,1)</f>
        <v>42122.732499999998</v>
      </c>
      <c r="T1242" s="11">
        <f>(((I1242/60)/60)/24)+DATE(1970,1,1)</f>
        <v>42155.732638888891</v>
      </c>
    </row>
    <row r="1243" spans="1:20" ht="43.2" hidden="1" x14ac:dyDescent="0.3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20">
        <f>E1243/D1243</f>
        <v>4.8099999999999997E-2</v>
      </c>
      <c r="P1243" s="6">
        <f>L1243/COUNT(L1243:L5356)</f>
        <v>2.7845457709711106E-3</v>
      </c>
      <c r="Q1243" t="str">
        <f t="shared" si="38"/>
        <v>theater</v>
      </c>
      <c r="R1243" t="str">
        <f t="shared" si="39"/>
        <v>musical</v>
      </c>
      <c r="S1243" s="11">
        <f>(((J1243/60)/60)/24)+DATE(1970,1,1)</f>
        <v>42140.421319444446</v>
      </c>
      <c r="T1243" s="11">
        <f>(((I1243/60)/60)/24)+DATE(1970,1,1)</f>
        <v>42171.979166666672</v>
      </c>
    </row>
    <row r="1244" spans="1:20" ht="43.2" hidden="1" x14ac:dyDescent="0.3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20">
        <f>E1244/D1244</f>
        <v>4.8571428571428571E-2</v>
      </c>
      <c r="P1244" s="6">
        <f>L1244/COUNT(L1244:L5357)</f>
        <v>1.3927576601671309E-3</v>
      </c>
      <c r="Q1244" t="str">
        <f t="shared" si="38"/>
        <v>music</v>
      </c>
      <c r="R1244" t="str">
        <f t="shared" si="39"/>
        <v>faith</v>
      </c>
      <c r="S1244" s="11">
        <f>(((J1244/60)/60)/24)+DATE(1970,1,1)</f>
        <v>41841.56381944444</v>
      </c>
      <c r="T1244" s="11">
        <f>(((I1244/60)/60)/24)+DATE(1970,1,1)</f>
        <v>41882.818749999999</v>
      </c>
    </row>
    <row r="1245" spans="1:20" ht="43.2" hidden="1" x14ac:dyDescent="0.3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20">
        <f>E1245/D1245</f>
        <v>4.8666666666666664E-2</v>
      </c>
      <c r="P1245" s="6">
        <f>L1245/COUNT(L1245:L5358)</f>
        <v>2.0898641588296763E-3</v>
      </c>
      <c r="Q1245" t="str">
        <f t="shared" si="38"/>
        <v>theater</v>
      </c>
      <c r="R1245" t="str">
        <f t="shared" si="39"/>
        <v>plays</v>
      </c>
      <c r="S1245" s="11">
        <f>(((J1245/60)/60)/24)+DATE(1970,1,1)</f>
        <v>42165.037581018521</v>
      </c>
      <c r="T1245" s="11">
        <f>(((I1245/60)/60)/24)+DATE(1970,1,1)</f>
        <v>42224.898611111115</v>
      </c>
    </row>
    <row r="1246" spans="1:20" ht="43.2" hidden="1" x14ac:dyDescent="0.3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20">
        <f>E1246/D1246</f>
        <v>4.8680000000000001E-2</v>
      </c>
      <c r="P1246" s="6">
        <f>L1246/COUNT(L1246:L5359)</f>
        <v>5.9233449477351921E-3</v>
      </c>
      <c r="Q1246" t="str">
        <f t="shared" si="38"/>
        <v>games</v>
      </c>
      <c r="R1246" t="str">
        <f t="shared" si="39"/>
        <v>mobile games</v>
      </c>
      <c r="S1246" s="11">
        <f>(((J1246/60)/60)/24)+DATE(1970,1,1)</f>
        <v>42328.779224537036</v>
      </c>
      <c r="T1246" s="11">
        <f>(((I1246/60)/60)/24)+DATE(1970,1,1)</f>
        <v>42353.332638888889</v>
      </c>
    </row>
    <row r="1247" spans="1:20" ht="43.2" hidden="1" x14ac:dyDescent="0.3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20">
        <f>E1247/D1247</f>
        <v>4.9516666666666667E-2</v>
      </c>
      <c r="P1247" s="6">
        <f>L1247/COUNT(L1247:L5360)</f>
        <v>1.2896479609620077E-2</v>
      </c>
      <c r="Q1247" t="str">
        <f t="shared" si="38"/>
        <v>games</v>
      </c>
      <c r="R1247" t="str">
        <f t="shared" si="39"/>
        <v>video games</v>
      </c>
      <c r="S1247" s="11">
        <f>(((J1247/60)/60)/24)+DATE(1970,1,1)</f>
        <v>41771.40996527778</v>
      </c>
      <c r="T1247" s="11">
        <f>(((I1247/60)/60)/24)+DATE(1970,1,1)</f>
        <v>41801.40996527778</v>
      </c>
    </row>
    <row r="1248" spans="1:20" ht="43.2" hidden="1" x14ac:dyDescent="0.3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20">
        <f>E1248/D1248</f>
        <v>4.9575757575757579E-2</v>
      </c>
      <c r="P1248" s="6">
        <f>L1248/COUNT(L1248:L5361)</f>
        <v>5.2301255230125521E-3</v>
      </c>
      <c r="Q1248" t="str">
        <f t="shared" si="38"/>
        <v>photography</v>
      </c>
      <c r="R1248" t="str">
        <f t="shared" si="39"/>
        <v>photobooks</v>
      </c>
      <c r="S1248" s="11">
        <f>(((J1248/60)/60)/24)+DATE(1970,1,1)</f>
        <v>42010.674513888895</v>
      </c>
      <c r="T1248" s="11">
        <f>(((I1248/60)/60)/24)+DATE(1970,1,1)</f>
        <v>42040.674513888895</v>
      </c>
    </row>
    <row r="1249" spans="1:20" ht="43.2" hidden="1" x14ac:dyDescent="0.3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20">
        <f>E1249/D1249</f>
        <v>4.9639999999999997E-2</v>
      </c>
      <c r="P1249" s="6">
        <f>L1249/COUNT(L1249:L5362)</f>
        <v>4.8831531217300318E-3</v>
      </c>
      <c r="Q1249" t="str">
        <f t="shared" si="38"/>
        <v>theater</v>
      </c>
      <c r="R1249" t="str">
        <f t="shared" si="39"/>
        <v>musical</v>
      </c>
      <c r="S1249" s="11">
        <f>(((J1249/60)/60)/24)+DATE(1970,1,1)</f>
        <v>42682.67768518519</v>
      </c>
      <c r="T1249" s="11">
        <f>(((I1249/60)/60)/24)+DATE(1970,1,1)</f>
        <v>42712.67768518519</v>
      </c>
    </row>
    <row r="1250" spans="1:20" ht="43.2" hidden="1" x14ac:dyDescent="0.3">
      <c r="A1250">
        <v>1572</v>
      </c>
      <c r="B1250" s="3" t="s">
        <v>1573</v>
      </c>
      <c r="C1250" s="3" t="s">
        <v>5682</v>
      </c>
      <c r="D1250">
        <v>2500</v>
      </c>
      <c r="E1250">
        <v>125</v>
      </c>
      <c r="F1250" t="s">
        <v>8220</v>
      </c>
      <c r="G1250" t="s">
        <v>8225</v>
      </c>
      <c r="H1250" t="s">
        <v>8247</v>
      </c>
      <c r="I1250">
        <v>1456703940</v>
      </c>
      <c r="J1250">
        <v>1454546859</v>
      </c>
      <c r="K1250" t="b">
        <v>0</v>
      </c>
      <c r="L1250">
        <v>3</v>
      </c>
      <c r="M1250" t="b">
        <v>0</v>
      </c>
      <c r="N1250" t="s">
        <v>8290</v>
      </c>
      <c r="O1250" s="20">
        <f>E1250/D1250</f>
        <v>0.05</v>
      </c>
      <c r="P1250" s="6">
        <f>L1250/COUNT(L1250:L5363)</f>
        <v>1.0467550593161201E-3</v>
      </c>
      <c r="Q1250" t="str">
        <f t="shared" si="38"/>
        <v>publishing</v>
      </c>
      <c r="R1250" t="str">
        <f t="shared" si="39"/>
        <v>art books</v>
      </c>
      <c r="S1250" s="11">
        <f>(((J1250/60)/60)/24)+DATE(1970,1,1)</f>
        <v>42404.033090277779</v>
      </c>
      <c r="T1250" s="11">
        <f>(((I1250/60)/60)/24)+DATE(1970,1,1)</f>
        <v>42428.999305555553</v>
      </c>
    </row>
    <row r="1251" spans="1:20" ht="28.8" hidden="1" x14ac:dyDescent="0.3">
      <c r="A1251">
        <v>3881</v>
      </c>
      <c r="B1251" s="3" t="s">
        <v>3878</v>
      </c>
      <c r="C1251" s="3" t="s">
        <v>7990</v>
      </c>
      <c r="D1251">
        <v>500</v>
      </c>
      <c r="E1251">
        <v>25</v>
      </c>
      <c r="F1251" t="s">
        <v>8220</v>
      </c>
      <c r="G1251" t="s">
        <v>8224</v>
      </c>
      <c r="H1251" t="s">
        <v>8246</v>
      </c>
      <c r="I1251">
        <v>1487550399</v>
      </c>
      <c r="J1251">
        <v>1484958399</v>
      </c>
      <c r="K1251" t="b">
        <v>0</v>
      </c>
      <c r="L1251">
        <v>1</v>
      </c>
      <c r="M1251" t="b">
        <v>0</v>
      </c>
      <c r="N1251" t="s">
        <v>8305</v>
      </c>
      <c r="O1251" s="20">
        <f>E1251/D1251</f>
        <v>0.05</v>
      </c>
      <c r="P1251" s="6">
        <f>L1251/COUNT(L1251:L5364)</f>
        <v>3.4904013961605586E-4</v>
      </c>
      <c r="Q1251" t="str">
        <f t="shared" si="38"/>
        <v>theater</v>
      </c>
      <c r="R1251" t="str">
        <f t="shared" si="39"/>
        <v>musical</v>
      </c>
      <c r="S1251" s="11">
        <f>(((J1251/60)/60)/24)+DATE(1970,1,1)</f>
        <v>42756.018506944441</v>
      </c>
      <c r="T1251" s="11">
        <f>(((I1251/60)/60)/24)+DATE(1970,1,1)</f>
        <v>42786.018506944441</v>
      </c>
    </row>
    <row r="1252" spans="1:20" ht="43.2" hidden="1" x14ac:dyDescent="0.3">
      <c r="A1252">
        <v>191</v>
      </c>
      <c r="B1252" s="3" t="s">
        <v>193</v>
      </c>
      <c r="C1252" s="3" t="s">
        <v>4301</v>
      </c>
      <c r="D1252">
        <v>5000</v>
      </c>
      <c r="E1252">
        <v>250</v>
      </c>
      <c r="F1252" t="s">
        <v>8221</v>
      </c>
      <c r="G1252" t="s">
        <v>8226</v>
      </c>
      <c r="H1252" t="s">
        <v>8248</v>
      </c>
      <c r="I1252">
        <v>1443782138</v>
      </c>
      <c r="J1252">
        <v>1440326138</v>
      </c>
      <c r="K1252" t="b">
        <v>0</v>
      </c>
      <c r="L1252">
        <v>3</v>
      </c>
      <c r="M1252" t="b">
        <v>0</v>
      </c>
      <c r="N1252" t="s">
        <v>8268</v>
      </c>
      <c r="O1252" s="20">
        <f>E1252/D1252</f>
        <v>0.05</v>
      </c>
      <c r="P1252" s="6">
        <f>L1252/COUNT(L1252:L5365)</f>
        <v>1.0474860335195531E-3</v>
      </c>
      <c r="Q1252" t="str">
        <f t="shared" si="38"/>
        <v>film &amp; video</v>
      </c>
      <c r="R1252" t="str">
        <f t="shared" si="39"/>
        <v>drama</v>
      </c>
      <c r="S1252" s="11">
        <f>(((J1252/60)/60)/24)+DATE(1970,1,1)</f>
        <v>42239.441412037035</v>
      </c>
      <c r="T1252" s="11">
        <f>(((I1252/60)/60)/24)+DATE(1970,1,1)</f>
        <v>42279.441412037035</v>
      </c>
    </row>
    <row r="1253" spans="1:20" ht="43.2" hidden="1" x14ac:dyDescent="0.3">
      <c r="A1253">
        <v>434</v>
      </c>
      <c r="B1253" s="3" t="s">
        <v>435</v>
      </c>
      <c r="C1253" s="3" t="s">
        <v>4544</v>
      </c>
      <c r="D1253">
        <v>2500</v>
      </c>
      <c r="E1253">
        <v>125</v>
      </c>
      <c r="F1253" t="s">
        <v>8221</v>
      </c>
      <c r="G1253" t="s">
        <v>8224</v>
      </c>
      <c r="H1253" t="s">
        <v>8246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8270</v>
      </c>
      <c r="O1253" s="20">
        <f>E1253/D1253</f>
        <v>0.05</v>
      </c>
      <c r="P1253" s="6">
        <f>L1253/COUNT(L1253:L5366)</f>
        <v>6.9856793573174988E-4</v>
      </c>
      <c r="Q1253" t="str">
        <f t="shared" si="38"/>
        <v>film &amp; video</v>
      </c>
      <c r="R1253" t="str">
        <f t="shared" si="39"/>
        <v>animation</v>
      </c>
      <c r="S1253" s="11">
        <f>(((J1253/60)/60)/24)+DATE(1970,1,1)</f>
        <v>41576.834513888891</v>
      </c>
      <c r="T1253" s="11">
        <f>(((I1253/60)/60)/24)+DATE(1970,1,1)</f>
        <v>41609.876180555555</v>
      </c>
    </row>
    <row r="1254" spans="1:20" ht="28.8" hidden="1" x14ac:dyDescent="0.3">
      <c r="A1254">
        <v>444</v>
      </c>
      <c r="B1254" s="3" t="s">
        <v>445</v>
      </c>
      <c r="C1254" s="3" t="s">
        <v>4554</v>
      </c>
      <c r="D1254">
        <v>1000</v>
      </c>
      <c r="E1254">
        <v>50</v>
      </c>
      <c r="F1254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8270</v>
      </c>
      <c r="O1254" s="20">
        <f>E1254/D1254</f>
        <v>0.05</v>
      </c>
      <c r="P1254" s="6">
        <f>L1254/COUNT(L1254:L5367)</f>
        <v>3.4940600978336826E-4</v>
      </c>
      <c r="Q1254" t="str">
        <f t="shared" si="38"/>
        <v>film &amp; video</v>
      </c>
      <c r="R1254" t="str">
        <f t="shared" si="39"/>
        <v>animation</v>
      </c>
      <c r="S1254" s="11">
        <f>(((J1254/60)/60)/24)+DATE(1970,1,1)</f>
        <v>40894.906956018516</v>
      </c>
      <c r="T1254" s="11">
        <f>(((I1254/60)/60)/24)+DATE(1970,1,1)</f>
        <v>40954.906956018516</v>
      </c>
    </row>
    <row r="1255" spans="1:20" ht="57.6" hidden="1" x14ac:dyDescent="0.3">
      <c r="A1255">
        <v>1135</v>
      </c>
      <c r="B1255" s="3" t="s">
        <v>1136</v>
      </c>
      <c r="C1255" s="3" t="s">
        <v>5245</v>
      </c>
      <c r="D1255">
        <v>1000</v>
      </c>
      <c r="E1255">
        <v>50</v>
      </c>
      <c r="F1255" t="s">
        <v>8221</v>
      </c>
      <c r="G1255" t="s">
        <v>8236</v>
      </c>
      <c r="H1255" t="s">
        <v>8249</v>
      </c>
      <c r="I1255">
        <v>1470527094</v>
      </c>
      <c r="J1255">
        <v>1467935094</v>
      </c>
      <c r="K1255" t="b">
        <v>0</v>
      </c>
      <c r="L1255">
        <v>1</v>
      </c>
      <c r="M1255" t="b">
        <v>0</v>
      </c>
      <c r="N1255" t="s">
        <v>8283</v>
      </c>
      <c r="O1255" s="20">
        <f>E1255/D1255</f>
        <v>0.05</v>
      </c>
      <c r="P1255" s="6">
        <f>L1255/COUNT(L1255:L5368)</f>
        <v>3.4952813701502968E-4</v>
      </c>
      <c r="Q1255" t="str">
        <f t="shared" si="38"/>
        <v>games</v>
      </c>
      <c r="R1255" t="str">
        <f t="shared" si="39"/>
        <v>mobile games</v>
      </c>
      <c r="S1255" s="11">
        <f>(((J1255/60)/60)/24)+DATE(1970,1,1)</f>
        <v>42558.989513888882</v>
      </c>
      <c r="T1255" s="11">
        <f>(((I1255/60)/60)/24)+DATE(1970,1,1)</f>
        <v>42588.989513888882</v>
      </c>
    </row>
    <row r="1256" spans="1:20" ht="43.2" hidden="1" x14ac:dyDescent="0.3">
      <c r="A1256">
        <v>1413</v>
      </c>
      <c r="B1256" s="3" t="s">
        <v>1414</v>
      </c>
      <c r="C1256" s="3" t="s">
        <v>5523</v>
      </c>
      <c r="D1256">
        <v>2000</v>
      </c>
      <c r="E1256">
        <v>100</v>
      </c>
      <c r="F1256" t="s">
        <v>8221</v>
      </c>
      <c r="G1256" t="s">
        <v>8237</v>
      </c>
      <c r="H1256" t="s">
        <v>8249</v>
      </c>
      <c r="I1256">
        <v>1455964170</v>
      </c>
      <c r="J1256">
        <v>1450780170</v>
      </c>
      <c r="K1256" t="b">
        <v>0</v>
      </c>
      <c r="L1256">
        <v>1</v>
      </c>
      <c r="M1256" t="b">
        <v>0</v>
      </c>
      <c r="N1256" t="s">
        <v>8287</v>
      </c>
      <c r="O1256" s="20">
        <f>E1256/D1256</f>
        <v>0.05</v>
      </c>
      <c r="P1256" s="6">
        <f>L1256/COUNT(L1256:L5369)</f>
        <v>3.4965034965034965E-4</v>
      </c>
      <c r="Q1256" t="str">
        <f t="shared" si="38"/>
        <v>publishing</v>
      </c>
      <c r="R1256" t="str">
        <f t="shared" si="39"/>
        <v>translations</v>
      </c>
      <c r="S1256" s="11">
        <f>(((J1256/60)/60)/24)+DATE(1970,1,1)</f>
        <v>42360.437152777777</v>
      </c>
      <c r="T1256" s="11">
        <f>(((I1256/60)/60)/24)+DATE(1970,1,1)</f>
        <v>42420.437152777777</v>
      </c>
    </row>
    <row r="1257" spans="1:20" ht="43.2" hidden="1" x14ac:dyDescent="0.3">
      <c r="A1257">
        <v>2131</v>
      </c>
      <c r="B1257" s="3" t="s">
        <v>2132</v>
      </c>
      <c r="C1257" s="3" t="s">
        <v>6241</v>
      </c>
      <c r="D1257">
        <v>500</v>
      </c>
      <c r="E1257">
        <v>25</v>
      </c>
      <c r="F1257" t="s">
        <v>8221</v>
      </c>
      <c r="G1257" t="s">
        <v>8224</v>
      </c>
      <c r="H1257" t="s">
        <v>8246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8282</v>
      </c>
      <c r="O1257" s="20">
        <f>E1257/D1257</f>
        <v>0.05</v>
      </c>
      <c r="P1257" s="6">
        <f>L1257/COUNT(L1257:L5370)</f>
        <v>1.0493179433368311E-3</v>
      </c>
      <c r="Q1257" t="str">
        <f t="shared" si="38"/>
        <v>games</v>
      </c>
      <c r="R1257" t="str">
        <f t="shared" si="39"/>
        <v>video games</v>
      </c>
      <c r="S1257" s="11">
        <f>(((J1257/60)/60)/24)+DATE(1970,1,1)</f>
        <v>42167.207071759258</v>
      </c>
      <c r="T1257" s="11">
        <f>(((I1257/60)/60)/24)+DATE(1970,1,1)</f>
        <v>42197.207071759258</v>
      </c>
    </row>
    <row r="1258" spans="1:20" ht="43.2" hidden="1" x14ac:dyDescent="0.3">
      <c r="A1258">
        <v>2886</v>
      </c>
      <c r="B1258" s="3" t="s">
        <v>2886</v>
      </c>
      <c r="C1258" s="3" t="s">
        <v>6996</v>
      </c>
      <c r="D1258">
        <v>200</v>
      </c>
      <c r="E1258">
        <v>10</v>
      </c>
      <c r="F1258" t="s">
        <v>8221</v>
      </c>
      <c r="G1258" t="s">
        <v>8224</v>
      </c>
      <c r="H1258" t="s">
        <v>8246</v>
      </c>
      <c r="I1258">
        <v>1442635140</v>
      </c>
      <c r="J1258">
        <v>1442243484</v>
      </c>
      <c r="K1258" t="b">
        <v>0</v>
      </c>
      <c r="L1258">
        <v>1</v>
      </c>
      <c r="M1258" t="b">
        <v>0</v>
      </c>
      <c r="N1258" t="s">
        <v>8271</v>
      </c>
      <c r="O1258" s="20">
        <f>E1258/D1258</f>
        <v>0.05</v>
      </c>
      <c r="P1258" s="6">
        <f>L1258/COUNT(L1258:L5371)</f>
        <v>3.4989503149055281E-4</v>
      </c>
      <c r="Q1258" t="str">
        <f t="shared" si="38"/>
        <v>theater</v>
      </c>
      <c r="R1258" t="str">
        <f t="shared" si="39"/>
        <v>plays</v>
      </c>
      <c r="S1258" s="11">
        <f>(((J1258/60)/60)/24)+DATE(1970,1,1)</f>
        <v>42261.632916666669</v>
      </c>
      <c r="T1258" s="11">
        <f>(((I1258/60)/60)/24)+DATE(1970,1,1)</f>
        <v>42266.165972222225</v>
      </c>
    </row>
    <row r="1259" spans="1:20" ht="43.2" hidden="1" x14ac:dyDescent="0.3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t="s">
        <v>8221</v>
      </c>
      <c r="G1259" t="s">
        <v>8225</v>
      </c>
      <c r="H1259" t="s">
        <v>8247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8271</v>
      </c>
      <c r="O1259" s="20">
        <f>E1259/D1259</f>
        <v>0.05</v>
      </c>
      <c r="P1259" s="6">
        <f>L1259/COUNT(L1259:L5372)</f>
        <v>1.400070003500175E-3</v>
      </c>
      <c r="Q1259" t="str">
        <f t="shared" si="38"/>
        <v>theater</v>
      </c>
      <c r="R1259" t="str">
        <f t="shared" si="39"/>
        <v>plays</v>
      </c>
      <c r="S1259" s="11">
        <f>(((J1259/60)/60)/24)+DATE(1970,1,1)</f>
        <v>41940.967951388891</v>
      </c>
      <c r="T1259" s="11">
        <f>(((I1259/60)/60)/24)+DATE(1970,1,1)</f>
        <v>41952.5</v>
      </c>
    </row>
    <row r="1260" spans="1:20" hidden="1" x14ac:dyDescent="0.3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t="s">
        <v>8221</v>
      </c>
      <c r="G1260" t="s">
        <v>8224</v>
      </c>
      <c r="H1260" t="s">
        <v>8246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8271</v>
      </c>
      <c r="O1260" s="20">
        <f>E1260/D1260</f>
        <v>0.05</v>
      </c>
      <c r="P1260" s="6">
        <f>L1260/COUNT(L1260:L5373)</f>
        <v>3.5014005602240897E-4</v>
      </c>
      <c r="Q1260" t="str">
        <f t="shared" si="38"/>
        <v>theater</v>
      </c>
      <c r="R1260" t="str">
        <f t="shared" si="39"/>
        <v>plays</v>
      </c>
      <c r="S1260" s="11">
        <f>(((J1260/60)/60)/24)+DATE(1970,1,1)</f>
        <v>41914.590011574073</v>
      </c>
      <c r="T1260" s="11">
        <f>(((I1260/60)/60)/24)+DATE(1970,1,1)</f>
        <v>41955.907638888893</v>
      </c>
    </row>
    <row r="1261" spans="1:20" ht="43.2" hidden="1" x14ac:dyDescent="0.3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20">
        <f>E1261/D1261</f>
        <v>0.05</v>
      </c>
      <c r="P1261" s="6">
        <f>L1261/COUNT(L1261:L5374)</f>
        <v>3.5026269702276709E-4</v>
      </c>
      <c r="Q1261" t="str">
        <f t="shared" si="38"/>
        <v>theater</v>
      </c>
      <c r="R1261" t="str">
        <f t="shared" si="39"/>
        <v>plays</v>
      </c>
      <c r="S1261" s="11">
        <f>(((J1261/60)/60)/24)+DATE(1970,1,1)</f>
        <v>42032.250208333338</v>
      </c>
      <c r="T1261" s="11">
        <f>(((I1261/60)/60)/24)+DATE(1970,1,1)</f>
        <v>42063.250208333338</v>
      </c>
    </row>
    <row r="1262" spans="1:20" ht="43.2" hidden="1" x14ac:dyDescent="0.3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20">
        <f>E1262/D1262</f>
        <v>0.05</v>
      </c>
      <c r="P1262" s="6">
        <f>L1262/COUNT(L1262:L5375)</f>
        <v>1.4015416958654519E-3</v>
      </c>
      <c r="Q1262" t="str">
        <f t="shared" si="38"/>
        <v>theater</v>
      </c>
      <c r="R1262" t="str">
        <f t="shared" si="39"/>
        <v>plays</v>
      </c>
      <c r="S1262" s="11">
        <f>(((J1262/60)/60)/24)+DATE(1970,1,1)</f>
        <v>42151.237685185188</v>
      </c>
      <c r="T1262" s="11">
        <f>(((I1262/60)/60)/24)+DATE(1970,1,1)</f>
        <v>42211.237685185188</v>
      </c>
    </row>
    <row r="1263" spans="1:20" ht="43.2" hidden="1" x14ac:dyDescent="0.3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20">
        <f>E1263/D1263</f>
        <v>5.0256410256410255E-2</v>
      </c>
      <c r="P1263" s="6">
        <f>L1263/COUNT(L1263:L5376)</f>
        <v>3.5050823694356818E-3</v>
      </c>
      <c r="Q1263" t="str">
        <f t="shared" si="38"/>
        <v>music</v>
      </c>
      <c r="R1263" t="str">
        <f t="shared" si="39"/>
        <v>jazz</v>
      </c>
      <c r="S1263" s="11">
        <f>(((J1263/60)/60)/24)+DATE(1970,1,1)</f>
        <v>41944.916215277779</v>
      </c>
      <c r="T1263" s="11">
        <f>(((I1263/60)/60)/24)+DATE(1970,1,1)</f>
        <v>41974.957881944443</v>
      </c>
    </row>
    <row r="1264" spans="1:20" ht="43.2" hidden="1" x14ac:dyDescent="0.3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20">
        <f>E1264/D1264</f>
        <v>5.0347999999999997E-2</v>
      </c>
      <c r="P1264" s="6">
        <f>L1264/COUNT(L1264:L5377)</f>
        <v>3.2959326788218793E-2</v>
      </c>
      <c r="Q1264" t="str">
        <f t="shared" si="38"/>
        <v>games</v>
      </c>
      <c r="R1264" t="str">
        <f t="shared" si="39"/>
        <v>video games</v>
      </c>
      <c r="S1264" s="11">
        <f>(((J1264/60)/60)/24)+DATE(1970,1,1)</f>
        <v>41486.537268518521</v>
      </c>
      <c r="T1264" s="11">
        <f>(((I1264/60)/60)/24)+DATE(1970,1,1)</f>
        <v>41516.537268518521</v>
      </c>
    </row>
    <row r="1265" spans="1:20" ht="43.2" hidden="1" x14ac:dyDescent="0.3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20">
        <f>E1265/D1265</f>
        <v>5.0413333333333331E-2</v>
      </c>
      <c r="P1265" s="6">
        <f>L1265/COUNT(L1265:L5378)</f>
        <v>9.8211153981059285E-3</v>
      </c>
      <c r="Q1265" t="str">
        <f t="shared" si="38"/>
        <v>technology</v>
      </c>
      <c r="R1265" t="str">
        <f t="shared" si="39"/>
        <v>web</v>
      </c>
      <c r="S1265" s="11">
        <f>(((J1265/60)/60)/24)+DATE(1970,1,1)</f>
        <v>42173.275740740741</v>
      </c>
      <c r="T1265" s="11">
        <f>(((I1265/60)/60)/24)+DATE(1970,1,1)</f>
        <v>42217.745138888888</v>
      </c>
    </row>
    <row r="1266" spans="1:20" ht="43.2" hidden="1" x14ac:dyDescent="0.3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20">
        <f>E1266/D1266</f>
        <v>5.0509090909090906E-2</v>
      </c>
      <c r="P1266" s="6">
        <f>L1266/COUNT(L1266:L5379)</f>
        <v>4.2105263157894736E-3</v>
      </c>
      <c r="Q1266" t="str">
        <f t="shared" si="38"/>
        <v>technology</v>
      </c>
      <c r="R1266" t="str">
        <f t="shared" si="39"/>
        <v>wearables</v>
      </c>
      <c r="S1266" s="11">
        <f>(((J1266/60)/60)/24)+DATE(1970,1,1)</f>
        <v>42273.090740740736</v>
      </c>
      <c r="T1266" s="11">
        <f>(((I1266/60)/60)/24)+DATE(1970,1,1)</f>
        <v>42313.132407407407</v>
      </c>
    </row>
    <row r="1267" spans="1:20" ht="43.2" hidden="1" x14ac:dyDescent="0.3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20">
        <f>E1267/D1267</f>
        <v>5.0599999999999999E-2</v>
      </c>
      <c r="P1267" s="6">
        <f>L1267/COUNT(L1267:L5380)</f>
        <v>2.106002106002106E-3</v>
      </c>
      <c r="Q1267" t="str">
        <f t="shared" si="38"/>
        <v>publishing</v>
      </c>
      <c r="R1267" t="str">
        <f t="shared" si="39"/>
        <v>art books</v>
      </c>
      <c r="S1267" s="11">
        <f>(((J1267/60)/60)/24)+DATE(1970,1,1)</f>
        <v>42017.927418981482</v>
      </c>
      <c r="T1267" s="11">
        <f>(((I1267/60)/60)/24)+DATE(1970,1,1)</f>
        <v>42052.927418981482</v>
      </c>
    </row>
    <row r="1268" spans="1:20" ht="43.2" hidden="1" x14ac:dyDescent="0.3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20">
        <f>E1268/D1268</f>
        <v>5.0799999999999998E-2</v>
      </c>
      <c r="P1268" s="6">
        <f>L1268/COUNT(L1268:L5381)</f>
        <v>4.2134831460674156E-3</v>
      </c>
      <c r="Q1268" t="str">
        <f t="shared" si="38"/>
        <v>photography</v>
      </c>
      <c r="R1268" t="str">
        <f t="shared" si="39"/>
        <v>people</v>
      </c>
      <c r="S1268" s="11">
        <f>(((J1268/60)/60)/24)+DATE(1970,1,1)</f>
        <v>41799.725289351853</v>
      </c>
      <c r="T1268" s="11">
        <f>(((I1268/60)/60)/24)+DATE(1970,1,1)</f>
        <v>41829.725289351853</v>
      </c>
    </row>
    <row r="1269" spans="1:20" ht="43.2" hidden="1" x14ac:dyDescent="0.3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20">
        <f>E1269/D1269</f>
        <v>5.080888888888889E-2</v>
      </c>
      <c r="P1269" s="6">
        <f>L1269/COUNT(L1269:L5382)</f>
        <v>3.1612223393045311E-3</v>
      </c>
      <c r="Q1269" t="str">
        <f t="shared" si="38"/>
        <v>theater</v>
      </c>
      <c r="R1269" t="str">
        <f t="shared" si="39"/>
        <v>spaces</v>
      </c>
      <c r="S1269" s="11">
        <f>(((J1269/60)/60)/24)+DATE(1970,1,1)</f>
        <v>42065.818807870368</v>
      </c>
      <c r="T1269" s="11">
        <f>(((I1269/60)/60)/24)+DATE(1970,1,1)</f>
        <v>42125.777141203704</v>
      </c>
    </row>
    <row r="1270" spans="1:20" ht="43.2" hidden="1" x14ac:dyDescent="0.3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20">
        <f>E1270/D1270</f>
        <v>5.0999999999999997E-2</v>
      </c>
      <c r="P1270" s="6">
        <f>L1270/COUNT(L1270:L5383)</f>
        <v>5.2705551651440622E-3</v>
      </c>
      <c r="Q1270" t="str">
        <f t="shared" si="38"/>
        <v>film &amp; video</v>
      </c>
      <c r="R1270" t="str">
        <f t="shared" si="39"/>
        <v>science fiction</v>
      </c>
      <c r="S1270" s="11">
        <f>(((J1270/60)/60)/24)+DATE(1970,1,1)</f>
        <v>41794.124953703707</v>
      </c>
      <c r="T1270" s="11">
        <f>(((I1270/60)/60)/24)+DATE(1970,1,1)</f>
        <v>41854.124953703707</v>
      </c>
    </row>
    <row r="1271" spans="1:20" ht="43.2" hidden="1" x14ac:dyDescent="0.3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20">
        <f>E1271/D1271</f>
        <v>5.1999999999999998E-2</v>
      </c>
      <c r="P1271" s="6">
        <f>L1271/COUNT(L1271:L5384)</f>
        <v>1.4059753954305801E-3</v>
      </c>
      <c r="Q1271" t="str">
        <f t="shared" si="38"/>
        <v>theater</v>
      </c>
      <c r="R1271" t="str">
        <f t="shared" si="39"/>
        <v>plays</v>
      </c>
      <c r="S1271" s="11">
        <f>(((J1271/60)/60)/24)+DATE(1970,1,1)</f>
        <v>41829.73715277778</v>
      </c>
      <c r="T1271" s="11">
        <f>(((I1271/60)/60)/24)+DATE(1970,1,1)</f>
        <v>41852.716666666667</v>
      </c>
    </row>
    <row r="1272" spans="1:20" ht="43.2" hidden="1" x14ac:dyDescent="0.3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20">
        <f>E1272/D1272</f>
        <v>5.2187499999999998E-2</v>
      </c>
      <c r="P1272" s="6">
        <f>L1272/COUNT(L1272:L5385)</f>
        <v>7.7355836849507739E-3</v>
      </c>
      <c r="Q1272" t="str">
        <f t="shared" si="38"/>
        <v>publishing</v>
      </c>
      <c r="R1272" t="str">
        <f t="shared" si="39"/>
        <v>children's books</v>
      </c>
      <c r="S1272" s="11">
        <f>(((J1272/60)/60)/24)+DATE(1970,1,1)</f>
        <v>40938.062476851854</v>
      </c>
      <c r="T1272" s="11">
        <f>(((I1272/60)/60)/24)+DATE(1970,1,1)</f>
        <v>40968.062476851854</v>
      </c>
    </row>
    <row r="1273" spans="1:20" ht="43.2" hidden="1" x14ac:dyDescent="0.3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20">
        <f>E1273/D1273</f>
        <v>5.3124999999999999E-2</v>
      </c>
      <c r="P1273" s="6">
        <f>L1273/COUNT(L1273:L5386)</f>
        <v>8.4417868448821674E-3</v>
      </c>
      <c r="Q1273" t="str">
        <f t="shared" si="38"/>
        <v>games</v>
      </c>
      <c r="R1273" t="str">
        <f t="shared" si="39"/>
        <v>video games</v>
      </c>
      <c r="S1273" s="11">
        <f>(((J1273/60)/60)/24)+DATE(1970,1,1)</f>
        <v>41577.045428240745</v>
      </c>
      <c r="T1273" s="11">
        <f>(((I1273/60)/60)/24)+DATE(1970,1,1)</f>
        <v>41617.249305555553</v>
      </c>
    </row>
    <row r="1274" spans="1:20" ht="43.2" hidden="1" x14ac:dyDescent="0.3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20">
        <f>E1274/D1274</f>
        <v>5.3333333333333337E-2</v>
      </c>
      <c r="P1274" s="6">
        <f>L1274/COUNT(L1274:L5387)</f>
        <v>1.7593244194229415E-3</v>
      </c>
      <c r="Q1274" t="str">
        <f t="shared" si="38"/>
        <v>food</v>
      </c>
      <c r="R1274" t="str">
        <f t="shared" si="39"/>
        <v>food trucks</v>
      </c>
      <c r="S1274" s="11">
        <f>(((J1274/60)/60)/24)+DATE(1970,1,1)</f>
        <v>42275.720219907409</v>
      </c>
      <c r="T1274" s="11">
        <f>(((I1274/60)/60)/24)+DATE(1970,1,1)</f>
        <v>42305.720219907409</v>
      </c>
    </row>
    <row r="1275" spans="1:20" ht="28.8" hidden="1" x14ac:dyDescent="0.3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8271</v>
      </c>
      <c r="O1275" s="20">
        <f>E1275/D1275</f>
        <v>5.3999999999999999E-2</v>
      </c>
      <c r="P1275" s="6">
        <f>L1275/COUNT(L1275:L5388)</f>
        <v>1.7599436818021823E-3</v>
      </c>
      <c r="Q1275" t="str">
        <f t="shared" si="38"/>
        <v>theater</v>
      </c>
      <c r="R1275" t="str">
        <f t="shared" si="39"/>
        <v>plays</v>
      </c>
      <c r="S1275" s="11">
        <f>(((J1275/60)/60)/24)+DATE(1970,1,1)</f>
        <v>42136.092488425929</v>
      </c>
      <c r="T1275" s="11">
        <f>(((I1275/60)/60)/24)+DATE(1970,1,1)</f>
        <v>42166.092488425929</v>
      </c>
    </row>
    <row r="1276" spans="1:20" ht="43.2" hidden="1" x14ac:dyDescent="0.3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20">
        <f>E1276/D1276</f>
        <v>5.3999999999999999E-2</v>
      </c>
      <c r="P1276" s="6">
        <f>L1276/COUNT(L1276:L5389)</f>
        <v>1.056338028169014E-3</v>
      </c>
      <c r="Q1276" t="str">
        <f t="shared" si="38"/>
        <v>theater</v>
      </c>
      <c r="R1276" t="str">
        <f t="shared" si="39"/>
        <v>plays</v>
      </c>
      <c r="S1276" s="11">
        <f>(((J1276/60)/60)/24)+DATE(1970,1,1)</f>
        <v>42657.38726851852</v>
      </c>
      <c r="T1276" s="11">
        <f>(((I1276/60)/60)/24)+DATE(1970,1,1)</f>
        <v>42687.428935185191</v>
      </c>
    </row>
    <row r="1277" spans="1:20" ht="43.2" x14ac:dyDescent="0.3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8271</v>
      </c>
      <c r="O1277" s="20">
        <f>E1277/D1277</f>
        <v>5.3999999999999999E-2</v>
      </c>
      <c r="P1277" s="6">
        <f>L1277/COUNT(L1277:L5390)</f>
        <v>2.1134202183867557E-3</v>
      </c>
      <c r="Q1277" t="str">
        <f t="shared" si="38"/>
        <v>theater</v>
      </c>
      <c r="R1277" t="str">
        <f t="shared" si="39"/>
        <v>plays</v>
      </c>
      <c r="S1277" s="11">
        <f>(((J1277/60)/60)/24)+DATE(1970,1,1)</f>
        <v>42785.270370370374</v>
      </c>
      <c r="T1277" s="11">
        <f>(((I1277/60)/60)/24)+DATE(1970,1,1)</f>
        <v>42819.189583333333</v>
      </c>
    </row>
    <row r="1278" spans="1:20" ht="28.8" hidden="1" x14ac:dyDescent="0.3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20">
        <f>E1278/D1278</f>
        <v>5.4100000000000002E-2</v>
      </c>
      <c r="P1278" s="6">
        <f>L1278/COUNT(L1278:L5391)</f>
        <v>3.1712473572938688E-3</v>
      </c>
      <c r="Q1278" t="str">
        <f t="shared" si="38"/>
        <v>theater</v>
      </c>
      <c r="R1278" t="str">
        <f t="shared" si="39"/>
        <v>plays</v>
      </c>
      <c r="S1278" s="11">
        <f>(((J1278/60)/60)/24)+DATE(1970,1,1)</f>
        <v>42289.94049768518</v>
      </c>
      <c r="T1278" s="11">
        <f>(((I1278/60)/60)/24)+DATE(1970,1,1)</f>
        <v>42349.982164351852</v>
      </c>
    </row>
    <row r="1279" spans="1:20" ht="43.2" hidden="1" x14ac:dyDescent="0.3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20">
        <f>E1279/D1279</f>
        <v>5.4166666666666669E-2</v>
      </c>
      <c r="P1279" s="6">
        <f>L1279/COUNT(L1279:L5392)</f>
        <v>4.2298202326401125E-3</v>
      </c>
      <c r="Q1279" t="str">
        <f t="shared" si="38"/>
        <v>music</v>
      </c>
      <c r="R1279" t="str">
        <f t="shared" si="39"/>
        <v>jazz</v>
      </c>
      <c r="S1279" s="11">
        <f>(((J1279/60)/60)/24)+DATE(1970,1,1)</f>
        <v>41577.561284722222</v>
      </c>
      <c r="T1279" s="11">
        <f>(((I1279/60)/60)/24)+DATE(1970,1,1)</f>
        <v>41607.602951388886</v>
      </c>
    </row>
    <row r="1280" spans="1:20" ht="43.2" hidden="1" x14ac:dyDescent="0.3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20">
        <f>E1280/D1280</f>
        <v>5.4199999999999998E-2</v>
      </c>
      <c r="P1280" s="6">
        <f>L1280/COUNT(L1280:L5393)</f>
        <v>1.9746121297602257E-2</v>
      </c>
      <c r="Q1280" t="str">
        <f t="shared" si="38"/>
        <v>games</v>
      </c>
      <c r="R1280" t="str">
        <f t="shared" si="39"/>
        <v>video games</v>
      </c>
      <c r="S1280" s="11">
        <f>(((J1280/60)/60)/24)+DATE(1970,1,1)</f>
        <v>42647.750092592592</v>
      </c>
      <c r="T1280" s="11">
        <f>(((I1280/60)/60)/24)+DATE(1970,1,1)</f>
        <v>42677.750092592592</v>
      </c>
    </row>
    <row r="1281" spans="1:20" ht="43.2" hidden="1" x14ac:dyDescent="0.3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20">
        <f>E1281/D1281</f>
        <v>5.4199999999999998E-2</v>
      </c>
      <c r="P1281" s="6">
        <f>L1281/COUNT(L1281:L5394)</f>
        <v>1.0582010582010583E-3</v>
      </c>
      <c r="Q1281" t="str">
        <f t="shared" si="38"/>
        <v>theater</v>
      </c>
      <c r="R1281" t="str">
        <f t="shared" si="39"/>
        <v>plays</v>
      </c>
      <c r="S1281" s="11">
        <f>(((J1281/60)/60)/24)+DATE(1970,1,1)</f>
        <v>42722.84474537037</v>
      </c>
      <c r="T1281" s="11">
        <f>(((I1281/60)/60)/24)+DATE(1970,1,1)</f>
        <v>42752.84474537037</v>
      </c>
    </row>
    <row r="1282" spans="1:20" ht="43.2" hidden="1" x14ac:dyDescent="0.3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20">
        <f>E1282/D1282</f>
        <v>5.4545454545454543E-2</v>
      </c>
      <c r="P1282" s="6">
        <f>L1282/COUNT(L1282:L5395)</f>
        <v>3.5285815102328866E-4</v>
      </c>
      <c r="Q1282" t="str">
        <f t="shared" ref="Q1282:Q1345" si="40">LEFT(N1282,FIND("/",N1282)-1)</f>
        <v>theater</v>
      </c>
      <c r="R1282" t="str">
        <f t="shared" ref="R1282:R1345" si="41">RIGHT(N1282,LEN(N1282)-FIND("/",N1282))</f>
        <v>plays</v>
      </c>
      <c r="S1282" s="11">
        <f>(((J1282/60)/60)/24)+DATE(1970,1,1)</f>
        <v>42709.546064814815</v>
      </c>
      <c r="T1282" s="11">
        <f>(((I1282/60)/60)/24)+DATE(1970,1,1)</f>
        <v>42739.546064814815</v>
      </c>
    </row>
    <row r="1283" spans="1:20" hidden="1" x14ac:dyDescent="0.3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20">
        <f>E1283/D1283</f>
        <v>5.5E-2</v>
      </c>
      <c r="P1283" s="6">
        <f>L1283/COUNT(L1283:L5396)</f>
        <v>3.5298270384751147E-3</v>
      </c>
      <c r="Q1283" t="str">
        <f t="shared" si="40"/>
        <v>film &amp; video</v>
      </c>
      <c r="R1283" t="str">
        <f t="shared" si="41"/>
        <v>drama</v>
      </c>
      <c r="S1283" s="11">
        <f>(((J1283/60)/60)/24)+DATE(1970,1,1)</f>
        <v>42570.91133101852</v>
      </c>
      <c r="T1283" s="11">
        <f>(((I1283/60)/60)/24)+DATE(1970,1,1)</f>
        <v>42600.91133101852</v>
      </c>
    </row>
    <row r="1284" spans="1:20" ht="72" hidden="1" x14ac:dyDescent="0.3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20">
        <f>E1284/D1284</f>
        <v>5.5E-2</v>
      </c>
      <c r="P1284" s="6">
        <f>L1284/COUNT(L1284:L5397)</f>
        <v>1.0593220338983051E-3</v>
      </c>
      <c r="Q1284" t="str">
        <f t="shared" si="40"/>
        <v>theater</v>
      </c>
      <c r="R1284" t="str">
        <f t="shared" si="41"/>
        <v>musical</v>
      </c>
      <c r="S1284" s="11">
        <f>(((J1284/60)/60)/24)+DATE(1970,1,1)</f>
        <v>42104.781597222223</v>
      </c>
      <c r="T1284" s="11">
        <f>(((I1284/60)/60)/24)+DATE(1970,1,1)</f>
        <v>42134.781597222223</v>
      </c>
    </row>
    <row r="1285" spans="1:20" ht="43.2" hidden="1" x14ac:dyDescent="0.3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20">
        <f>E1285/D1285</f>
        <v>5.5480000000000002E-2</v>
      </c>
      <c r="P1285" s="6">
        <f>L1285/COUNT(L1285:L5398)</f>
        <v>4.5920169551395265E-3</v>
      </c>
      <c r="Q1285" t="str">
        <f t="shared" si="40"/>
        <v>film &amp; video</v>
      </c>
      <c r="R1285" t="str">
        <f t="shared" si="41"/>
        <v>science fiction</v>
      </c>
      <c r="S1285" s="11">
        <f>(((J1285/60)/60)/24)+DATE(1970,1,1)</f>
        <v>42135.589548611111</v>
      </c>
      <c r="T1285" s="11">
        <f>(((I1285/60)/60)/24)+DATE(1970,1,1)</f>
        <v>42166.083333333328</v>
      </c>
    </row>
    <row r="1286" spans="1:20" ht="43.2" hidden="1" x14ac:dyDescent="0.3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20">
        <f>E1286/D1286</f>
        <v>5.5800000000000002E-2</v>
      </c>
      <c r="P1286" s="6">
        <f>L1286/COUNT(L1286:L5399)</f>
        <v>2.4734982332155478E-3</v>
      </c>
      <c r="Q1286" t="str">
        <f t="shared" si="40"/>
        <v>technology</v>
      </c>
      <c r="R1286" t="str">
        <f t="shared" si="41"/>
        <v>wearables</v>
      </c>
      <c r="S1286" s="11">
        <f>(((J1286/60)/60)/24)+DATE(1970,1,1)</f>
        <v>42711.950798611113</v>
      </c>
      <c r="T1286" s="11">
        <f>(((I1286/60)/60)/24)+DATE(1970,1,1)</f>
        <v>42766.98055555555</v>
      </c>
    </row>
    <row r="1287" spans="1:20" ht="43.2" hidden="1" x14ac:dyDescent="0.3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20">
        <f>E1287/D1287</f>
        <v>5.6250000000000001E-2</v>
      </c>
      <c r="P1287" s="6">
        <f>L1287/COUNT(L1287:L5400)</f>
        <v>2.8278543655001769E-3</v>
      </c>
      <c r="Q1287" t="str">
        <f t="shared" si="40"/>
        <v>music</v>
      </c>
      <c r="R1287" t="str">
        <f t="shared" si="41"/>
        <v>faith</v>
      </c>
      <c r="S1287" s="11">
        <f>(((J1287/60)/60)/24)+DATE(1970,1,1)</f>
        <v>41922.783229166671</v>
      </c>
      <c r="T1287" s="11">
        <f>(((I1287/60)/60)/24)+DATE(1970,1,1)</f>
        <v>41952.824895833335</v>
      </c>
    </row>
    <row r="1288" spans="1:20" ht="28.8" hidden="1" x14ac:dyDescent="0.3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20">
        <f>E1288/D1288</f>
        <v>5.6333333333333332E-2</v>
      </c>
      <c r="P1288" s="6">
        <f>L1288/COUNT(L1288:L5401)</f>
        <v>4.5968882602545969E-3</v>
      </c>
      <c r="Q1288" t="str">
        <f t="shared" si="40"/>
        <v>film &amp; video</v>
      </c>
      <c r="R1288" t="str">
        <f t="shared" si="41"/>
        <v>animation</v>
      </c>
      <c r="S1288" s="11">
        <f>(((J1288/60)/60)/24)+DATE(1970,1,1)</f>
        <v>41778.766724537039</v>
      </c>
      <c r="T1288" s="11">
        <f>(((I1288/60)/60)/24)+DATE(1970,1,1)</f>
        <v>41806.916666666664</v>
      </c>
    </row>
    <row r="1289" spans="1:20" ht="43.2" hidden="1" x14ac:dyDescent="0.3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20">
        <f>E1289/D1289</f>
        <v>5.6500000000000002E-2</v>
      </c>
      <c r="P1289" s="6">
        <f>L1289/COUNT(L1289:L5402)</f>
        <v>1.3441811107180757E-2</v>
      </c>
      <c r="Q1289" t="str">
        <f t="shared" si="40"/>
        <v>food</v>
      </c>
      <c r="R1289" t="str">
        <f t="shared" si="41"/>
        <v>food trucks</v>
      </c>
      <c r="S1289" s="11">
        <f>(((J1289/60)/60)/24)+DATE(1970,1,1)</f>
        <v>41964.844444444447</v>
      </c>
      <c r="T1289" s="11">
        <f>(((I1289/60)/60)/24)+DATE(1970,1,1)</f>
        <v>41998.844444444447</v>
      </c>
    </row>
    <row r="1290" spans="1:20" ht="43.2" hidden="1" x14ac:dyDescent="0.3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20">
        <f>E1290/D1290</f>
        <v>5.6613333333333335E-2</v>
      </c>
      <c r="P1290" s="6">
        <f>L1290/COUNT(L1290:L5403)</f>
        <v>3.2908704883227176E-2</v>
      </c>
      <c r="Q1290" t="str">
        <f t="shared" si="40"/>
        <v>technology</v>
      </c>
      <c r="R1290" t="str">
        <f t="shared" si="41"/>
        <v>wearables</v>
      </c>
      <c r="S1290" s="11">
        <f>(((J1290/60)/60)/24)+DATE(1970,1,1)</f>
        <v>42586.295138888891</v>
      </c>
      <c r="T1290" s="11">
        <f>(((I1290/60)/60)/24)+DATE(1970,1,1)</f>
        <v>42626.295138888891</v>
      </c>
    </row>
    <row r="1291" spans="1:20" ht="43.2" hidden="1" x14ac:dyDescent="0.3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20">
        <f>E1291/D1291</f>
        <v>5.6666666666666664E-2</v>
      </c>
      <c r="P1291" s="6">
        <f>L1291/COUNT(L1291:L5404)</f>
        <v>1.0619469026548673E-3</v>
      </c>
      <c r="Q1291" t="str">
        <f t="shared" si="40"/>
        <v>food</v>
      </c>
      <c r="R1291" t="str">
        <f t="shared" si="41"/>
        <v>food trucks</v>
      </c>
      <c r="S1291" s="11">
        <f>(((J1291/60)/60)/24)+DATE(1970,1,1)</f>
        <v>42605.053993055553</v>
      </c>
      <c r="T1291" s="11">
        <f>(((I1291/60)/60)/24)+DATE(1970,1,1)</f>
        <v>42635.053993055553</v>
      </c>
    </row>
    <row r="1292" spans="1:20" ht="43.2" hidden="1" x14ac:dyDescent="0.3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20">
        <f>E1292/D1292</f>
        <v>5.6666666666666664E-2</v>
      </c>
      <c r="P1292" s="6">
        <f>L1292/COUNT(L1292:L5405)</f>
        <v>2.4787535410764872E-3</v>
      </c>
      <c r="Q1292" t="str">
        <f t="shared" si="40"/>
        <v>food</v>
      </c>
      <c r="R1292" t="str">
        <f t="shared" si="41"/>
        <v>food trucks</v>
      </c>
      <c r="S1292" s="11">
        <f>(((J1292/60)/60)/24)+DATE(1970,1,1)</f>
        <v>42510.341631944444</v>
      </c>
      <c r="T1292" s="11">
        <f>(((I1292/60)/60)/24)+DATE(1970,1,1)</f>
        <v>42540.341631944444</v>
      </c>
    </row>
    <row r="1293" spans="1:20" ht="43.2" hidden="1" x14ac:dyDescent="0.3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20">
        <f>E1293/D1293</f>
        <v>5.6833333333333333E-2</v>
      </c>
      <c r="P1293" s="6">
        <f>L1293/COUNT(L1293:L5406)</f>
        <v>3.188097768331562E-3</v>
      </c>
      <c r="Q1293" t="str">
        <f t="shared" si="40"/>
        <v>technology</v>
      </c>
      <c r="R1293" t="str">
        <f t="shared" si="41"/>
        <v>web</v>
      </c>
      <c r="S1293" s="11">
        <f>(((J1293/60)/60)/24)+DATE(1970,1,1)</f>
        <v>42532.774745370371</v>
      </c>
      <c r="T1293" s="11">
        <f>(((I1293/60)/60)/24)+DATE(1970,1,1)</f>
        <v>42552.774745370371</v>
      </c>
    </row>
    <row r="1294" spans="1:20" hidden="1" x14ac:dyDescent="0.3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20">
        <f>E1294/D1294</f>
        <v>5.6937500000000002E-2</v>
      </c>
      <c r="P1294" s="6">
        <f>L1294/COUNT(L1294:L5407)</f>
        <v>5.3153791637136783E-3</v>
      </c>
      <c r="Q1294" t="str">
        <f t="shared" si="40"/>
        <v>food</v>
      </c>
      <c r="R1294" t="str">
        <f t="shared" si="41"/>
        <v>food trucks</v>
      </c>
      <c r="S1294" s="11">
        <f>(((J1294/60)/60)/24)+DATE(1970,1,1)</f>
        <v>42109.709629629629</v>
      </c>
      <c r="T1294" s="11">
        <f>(((I1294/60)/60)/24)+DATE(1970,1,1)</f>
        <v>42139.709629629629</v>
      </c>
    </row>
    <row r="1295" spans="1:20" ht="43.2" hidden="1" x14ac:dyDescent="0.3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20">
        <f>E1295/D1295</f>
        <v>5.7238095238095241E-2</v>
      </c>
      <c r="P1295" s="6">
        <f>L1295/COUNT(L1295:L5408)</f>
        <v>4.2538107054236086E-3</v>
      </c>
      <c r="Q1295" t="str">
        <f t="shared" si="40"/>
        <v>games</v>
      </c>
      <c r="R1295" t="str">
        <f t="shared" si="41"/>
        <v>video games</v>
      </c>
      <c r="S1295" s="11">
        <f>(((J1295/60)/60)/24)+DATE(1970,1,1)</f>
        <v>42340.701504629629</v>
      </c>
      <c r="T1295" s="11">
        <f>(((I1295/60)/60)/24)+DATE(1970,1,1)</f>
        <v>42368.701504629629</v>
      </c>
    </row>
    <row r="1296" spans="1:20" ht="43.2" hidden="1" x14ac:dyDescent="0.3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20">
        <f>E1296/D1296</f>
        <v>5.7334999999999997E-2</v>
      </c>
      <c r="P1296" s="6">
        <f>L1296/COUNT(L1296:L5409)</f>
        <v>6.7375886524822697E-3</v>
      </c>
      <c r="Q1296" t="str">
        <f t="shared" si="40"/>
        <v>technology</v>
      </c>
      <c r="R1296" t="str">
        <f t="shared" si="41"/>
        <v>wearables</v>
      </c>
      <c r="S1296" s="11">
        <f>(((J1296/60)/60)/24)+DATE(1970,1,1)</f>
        <v>42520.235486111109</v>
      </c>
      <c r="T1296" s="11">
        <f>(((I1296/60)/60)/24)+DATE(1970,1,1)</f>
        <v>42572.583333333328</v>
      </c>
    </row>
    <row r="1297" spans="1:20" ht="28.8" hidden="1" x14ac:dyDescent="0.3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20">
        <f>E1297/D1297</f>
        <v>5.7692307692307696E-2</v>
      </c>
      <c r="P1297" s="6">
        <f>L1297/COUNT(L1297:L5410)</f>
        <v>3.1926214969847464E-3</v>
      </c>
      <c r="Q1297" t="str">
        <f t="shared" si="40"/>
        <v>music</v>
      </c>
      <c r="R1297" t="str">
        <f t="shared" si="41"/>
        <v>jazz</v>
      </c>
      <c r="S1297" s="11">
        <f>(((J1297/60)/60)/24)+DATE(1970,1,1)</f>
        <v>40937.679560185185</v>
      </c>
      <c r="T1297" s="11">
        <f>(((I1297/60)/60)/24)+DATE(1970,1,1)</f>
        <v>40969.207638888889</v>
      </c>
    </row>
    <row r="1298" spans="1:20" ht="43.2" hidden="1" x14ac:dyDescent="0.3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20">
        <f>E1298/D1298</f>
        <v>5.8500000000000003E-2</v>
      </c>
      <c r="P1298" s="6">
        <f>L1298/COUNT(L1298:L5411)</f>
        <v>2.8388928317955998E-3</v>
      </c>
      <c r="Q1298" t="str">
        <f t="shared" si="40"/>
        <v>technology</v>
      </c>
      <c r="R1298" t="str">
        <f t="shared" si="41"/>
        <v>wearables</v>
      </c>
      <c r="S1298" s="11">
        <f>(((J1298/60)/60)/24)+DATE(1970,1,1)</f>
        <v>41977.040185185186</v>
      </c>
      <c r="T1298" s="11">
        <f>(((I1298/60)/60)/24)+DATE(1970,1,1)</f>
        <v>41985.299305555556</v>
      </c>
    </row>
    <row r="1299" spans="1:20" ht="28.8" hidden="1" x14ac:dyDescent="0.3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20">
        <f>E1299/D1299</f>
        <v>5.906666666666667E-2</v>
      </c>
      <c r="P1299" s="6">
        <f>L1299/COUNT(L1299:L5412)</f>
        <v>6.7447639332623354E-3</v>
      </c>
      <c r="Q1299" t="str">
        <f t="shared" si="40"/>
        <v>food</v>
      </c>
      <c r="R1299" t="str">
        <f t="shared" si="41"/>
        <v>food trucks</v>
      </c>
      <c r="S1299" s="11">
        <f>(((J1299/60)/60)/24)+DATE(1970,1,1)</f>
        <v>42468.84174768519</v>
      </c>
      <c r="T1299" s="11">
        <f>(((I1299/60)/60)/24)+DATE(1970,1,1)</f>
        <v>42498.84174768519</v>
      </c>
    </row>
    <row r="1300" spans="1:20" ht="43.2" hidden="1" x14ac:dyDescent="0.3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20">
        <f>E1300/D1300</f>
        <v>0.06</v>
      </c>
      <c r="P1300" s="6">
        <f>L1300/COUNT(L1300:L5413)</f>
        <v>7.1022727272727275E-4</v>
      </c>
      <c r="Q1300" t="str">
        <f t="shared" si="40"/>
        <v>music</v>
      </c>
      <c r="R1300" t="str">
        <f t="shared" si="41"/>
        <v>jazz</v>
      </c>
      <c r="S1300" s="11">
        <f>(((J1300/60)/60)/24)+DATE(1970,1,1)</f>
        <v>41711.169085648151</v>
      </c>
      <c r="T1300" s="11">
        <f>(((I1300/60)/60)/24)+DATE(1970,1,1)</f>
        <v>41771.169085648151</v>
      </c>
    </row>
    <row r="1301" spans="1:20" ht="43.2" hidden="1" x14ac:dyDescent="0.3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20">
        <f>E1301/D1301</f>
        <v>0.06</v>
      </c>
      <c r="P1301" s="6">
        <f>L1301/COUNT(L1301:L5414)</f>
        <v>7.1047957371225573E-4</v>
      </c>
      <c r="Q1301" t="str">
        <f t="shared" si="40"/>
        <v>theater</v>
      </c>
      <c r="R1301" t="str">
        <f t="shared" si="41"/>
        <v>musical</v>
      </c>
      <c r="S1301" s="11">
        <f>(((J1301/60)/60)/24)+DATE(1970,1,1)</f>
        <v>42598.749155092592</v>
      </c>
      <c r="T1301" s="11">
        <f>(((I1301/60)/60)/24)+DATE(1970,1,1)</f>
        <v>42643.749155092592</v>
      </c>
    </row>
    <row r="1302" spans="1:20" ht="43.2" hidden="1" x14ac:dyDescent="0.3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20">
        <f>E1302/D1302</f>
        <v>0.06</v>
      </c>
      <c r="P1302" s="6">
        <f>L1302/COUNT(L1302:L5415)</f>
        <v>1.4214641080312722E-3</v>
      </c>
      <c r="Q1302" t="str">
        <f t="shared" si="40"/>
        <v>theater</v>
      </c>
      <c r="R1302" t="str">
        <f t="shared" si="41"/>
        <v>plays</v>
      </c>
      <c r="S1302" s="11">
        <f>(((J1302/60)/60)/24)+DATE(1970,1,1)</f>
        <v>42177.964201388888</v>
      </c>
      <c r="T1302" s="11">
        <f>(((I1302/60)/60)/24)+DATE(1970,1,1)</f>
        <v>42207.964201388888</v>
      </c>
    </row>
    <row r="1303" spans="1:20" ht="43.2" x14ac:dyDescent="0.3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20">
        <f>E1303/D1303</f>
        <v>6.0263157894736845E-2</v>
      </c>
      <c r="P1303" s="6">
        <f>L1303/COUNT(L1303:L5416)</f>
        <v>2.4884464984002842E-3</v>
      </c>
      <c r="Q1303" t="str">
        <f t="shared" si="40"/>
        <v>theater</v>
      </c>
      <c r="R1303" t="str">
        <f t="shared" si="41"/>
        <v>spaces</v>
      </c>
      <c r="S1303" s="11">
        <f>(((J1303/60)/60)/24)+DATE(1970,1,1)</f>
        <v>42787.862430555557</v>
      </c>
      <c r="T1303" s="11">
        <f>(((I1303/60)/60)/24)+DATE(1970,1,1)</f>
        <v>42830.820763888885</v>
      </c>
    </row>
    <row r="1304" spans="1:20" ht="43.2" hidden="1" x14ac:dyDescent="0.3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20">
        <f>E1304/D1304</f>
        <v>6.0999999999999999E-2</v>
      </c>
      <c r="P1304" s="6">
        <f>L1304/COUNT(L1304:L5417)</f>
        <v>7.4679943100995731E-3</v>
      </c>
      <c r="Q1304" t="str">
        <f t="shared" si="40"/>
        <v>film &amp; video</v>
      </c>
      <c r="R1304" t="str">
        <f t="shared" si="41"/>
        <v>animation</v>
      </c>
      <c r="S1304" s="11">
        <f>(((J1304/60)/60)/24)+DATE(1970,1,1)</f>
        <v>41162.672326388885</v>
      </c>
      <c r="T1304" s="11">
        <f>(((I1304/60)/60)/24)+DATE(1970,1,1)</f>
        <v>41192.672326388885</v>
      </c>
    </row>
    <row r="1305" spans="1:20" ht="43.2" hidden="1" x14ac:dyDescent="0.3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20">
        <f>E1305/D1305</f>
        <v>6.2566666666666673E-2</v>
      </c>
      <c r="P1305" s="6">
        <f>L1305/COUNT(L1305:L5418)</f>
        <v>6.7591604411241547E-3</v>
      </c>
      <c r="Q1305" t="str">
        <f t="shared" si="40"/>
        <v>photography</v>
      </c>
      <c r="R1305" t="str">
        <f t="shared" si="41"/>
        <v>photobooks</v>
      </c>
      <c r="S1305" s="11">
        <f>(((J1305/60)/60)/24)+DATE(1970,1,1)</f>
        <v>41978.760393518518</v>
      </c>
      <c r="T1305" s="11">
        <f>(((I1305/60)/60)/24)+DATE(1970,1,1)</f>
        <v>42023.760393518518</v>
      </c>
    </row>
    <row r="1306" spans="1:20" ht="43.2" hidden="1" x14ac:dyDescent="0.3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20">
        <f>E1306/D1306</f>
        <v>6.2933333333333327E-2</v>
      </c>
      <c r="P1306" s="6">
        <f>L1306/COUNT(L1306:L5419)</f>
        <v>8.1850533807829185E-3</v>
      </c>
      <c r="Q1306" t="str">
        <f t="shared" si="40"/>
        <v>technology</v>
      </c>
      <c r="R1306" t="str">
        <f t="shared" si="41"/>
        <v>wearables</v>
      </c>
      <c r="S1306" s="11">
        <f>(((J1306/60)/60)/24)+DATE(1970,1,1)</f>
        <v>42339.967708333337</v>
      </c>
      <c r="T1306" s="11">
        <f>(((I1306/60)/60)/24)+DATE(1970,1,1)</f>
        <v>42369.958333333328</v>
      </c>
    </row>
    <row r="1307" spans="1:20" ht="43.2" hidden="1" x14ac:dyDescent="0.3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20">
        <f>E1307/D1307</f>
        <v>6.3E-2</v>
      </c>
      <c r="P1307" s="6">
        <f>L1307/COUNT(L1307:L5420)</f>
        <v>1.067995728017088E-3</v>
      </c>
      <c r="Q1307" t="str">
        <f t="shared" si="40"/>
        <v>theater</v>
      </c>
      <c r="R1307" t="str">
        <f t="shared" si="41"/>
        <v>plays</v>
      </c>
      <c r="S1307" s="11">
        <f>(((J1307/60)/60)/24)+DATE(1970,1,1)</f>
        <v>42053.722060185188</v>
      </c>
      <c r="T1307" s="11">
        <f>(((I1307/60)/60)/24)+DATE(1970,1,1)</f>
        <v>42113.680393518516</v>
      </c>
    </row>
    <row r="1308" spans="1:20" ht="43.2" hidden="1" x14ac:dyDescent="0.3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20">
        <f>E1308/D1308</f>
        <v>6.3092592592592589E-2</v>
      </c>
      <c r="P1308" s="6">
        <f>L1308/COUNT(L1308:L5421)</f>
        <v>1.0683760683760684E-2</v>
      </c>
      <c r="Q1308" t="str">
        <f t="shared" si="40"/>
        <v>games</v>
      </c>
      <c r="R1308" t="str">
        <f t="shared" si="41"/>
        <v>video games</v>
      </c>
      <c r="S1308" s="11">
        <f>(((J1308/60)/60)/24)+DATE(1970,1,1)</f>
        <v>41613.172974537039</v>
      </c>
      <c r="T1308" s="11">
        <f>(((I1308/60)/60)/24)+DATE(1970,1,1)</f>
        <v>41643.172974537039</v>
      </c>
    </row>
    <row r="1309" spans="1:20" ht="43.2" hidden="1" x14ac:dyDescent="0.3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20">
        <f>E1309/D1309</f>
        <v>6.3333333333333339E-2</v>
      </c>
      <c r="P1309" s="6">
        <f>L1309/COUNT(L1309:L5422)</f>
        <v>3.5625222657641609E-3</v>
      </c>
      <c r="Q1309" t="str">
        <f t="shared" si="40"/>
        <v>theater</v>
      </c>
      <c r="R1309" t="str">
        <f t="shared" si="41"/>
        <v>plays</v>
      </c>
      <c r="S1309" s="11">
        <f>(((J1309/60)/60)/24)+DATE(1970,1,1)</f>
        <v>41920.963472222218</v>
      </c>
      <c r="T1309" s="11">
        <f>(((I1309/60)/60)/24)+DATE(1970,1,1)</f>
        <v>41951</v>
      </c>
    </row>
    <row r="1310" spans="1:20" ht="43.2" hidden="1" x14ac:dyDescent="0.3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20">
        <f>E1310/D1310</f>
        <v>6.4158609339642042E-2</v>
      </c>
      <c r="P1310" s="6">
        <f>L1310/COUNT(L1310:L5423)</f>
        <v>2.1382751247327157E-2</v>
      </c>
      <c r="Q1310" t="str">
        <f t="shared" si="40"/>
        <v>technology</v>
      </c>
      <c r="R1310" t="str">
        <f t="shared" si="41"/>
        <v>makerspaces</v>
      </c>
      <c r="S1310" s="11">
        <f>(((J1310/60)/60)/24)+DATE(1970,1,1)</f>
        <v>41821.020601851851</v>
      </c>
      <c r="T1310" s="11">
        <f>(((I1310/60)/60)/24)+DATE(1970,1,1)</f>
        <v>41849.020601851851</v>
      </c>
    </row>
    <row r="1311" spans="1:20" ht="43.2" hidden="1" x14ac:dyDescent="0.3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20">
        <f>E1311/D1311</f>
        <v>6.4439140811455853E-2</v>
      </c>
      <c r="P1311" s="6">
        <f>L1311/COUNT(L1311:L5424)</f>
        <v>2.1390374331550803E-3</v>
      </c>
      <c r="Q1311" t="str">
        <f t="shared" si="40"/>
        <v>games</v>
      </c>
      <c r="R1311" t="str">
        <f t="shared" si="41"/>
        <v>mobile games</v>
      </c>
      <c r="S1311" s="11">
        <f>(((J1311/60)/60)/24)+DATE(1970,1,1)</f>
        <v>42327.671631944439</v>
      </c>
      <c r="T1311" s="11">
        <f>(((I1311/60)/60)/24)+DATE(1970,1,1)</f>
        <v>42357.671631944439</v>
      </c>
    </row>
    <row r="1312" spans="1:20" ht="43.2" hidden="1" x14ac:dyDescent="0.3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20">
        <f>E1312/D1312</f>
        <v>6.4850000000000005E-2</v>
      </c>
      <c r="P1312" s="6">
        <f>L1312/COUNT(L1312:L5425)</f>
        <v>9.2724679029957211E-3</v>
      </c>
      <c r="Q1312" t="str">
        <f t="shared" si="40"/>
        <v>film &amp; video</v>
      </c>
      <c r="R1312" t="str">
        <f t="shared" si="41"/>
        <v>drama</v>
      </c>
      <c r="S1312" s="11">
        <f>(((J1312/60)/60)/24)+DATE(1970,1,1)</f>
        <v>41855.777905092589</v>
      </c>
      <c r="T1312" s="11">
        <f>(((I1312/60)/60)/24)+DATE(1970,1,1)</f>
        <v>41880.777905092589</v>
      </c>
    </row>
    <row r="1313" spans="1:20" ht="43.2" hidden="1" x14ac:dyDescent="0.3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20">
        <f>E1313/D1313</f>
        <v>6.5000000000000002E-2</v>
      </c>
      <c r="P1313" s="6">
        <f>L1313/COUNT(L1313:L5426)</f>
        <v>1.0702818408847663E-3</v>
      </c>
      <c r="Q1313" t="str">
        <f t="shared" si="40"/>
        <v>food</v>
      </c>
      <c r="R1313" t="str">
        <f t="shared" si="41"/>
        <v>food trucks</v>
      </c>
      <c r="S1313" s="11">
        <f>(((J1313/60)/60)/24)+DATE(1970,1,1)</f>
        <v>42223.108865740738</v>
      </c>
      <c r="T1313" s="11">
        <f>(((I1313/60)/60)/24)+DATE(1970,1,1)</f>
        <v>42253.108865740738</v>
      </c>
    </row>
    <row r="1314" spans="1:20" ht="43.2" hidden="1" x14ac:dyDescent="0.3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20">
        <f>E1314/D1314</f>
        <v>6.5000000000000002E-2</v>
      </c>
      <c r="P1314" s="6">
        <f>L1314/COUNT(L1314:L5427)</f>
        <v>1.0706638115631692E-3</v>
      </c>
      <c r="Q1314" t="str">
        <f t="shared" si="40"/>
        <v>music</v>
      </c>
      <c r="R1314" t="str">
        <f t="shared" si="41"/>
        <v>faith</v>
      </c>
      <c r="S1314" s="11">
        <f>(((J1314/60)/60)/24)+DATE(1970,1,1)</f>
        <v>42129.82540509259</v>
      </c>
      <c r="T1314" s="11">
        <f>(((I1314/60)/60)/24)+DATE(1970,1,1)</f>
        <v>42186.25</v>
      </c>
    </row>
    <row r="1315" spans="1:20" ht="43.2" hidden="1" x14ac:dyDescent="0.3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20">
        <f>E1315/D1315</f>
        <v>6.5299999999999997E-2</v>
      </c>
      <c r="P1315" s="6">
        <f>L1315/COUNT(L1315:L5428)</f>
        <v>7.1760085683684402E-2</v>
      </c>
      <c r="Q1315" t="str">
        <f t="shared" si="40"/>
        <v>technology</v>
      </c>
      <c r="R1315" t="str">
        <f t="shared" si="41"/>
        <v>wearables</v>
      </c>
      <c r="S1315" s="11">
        <f>(((J1315/60)/60)/24)+DATE(1970,1,1)</f>
        <v>42696.37572916667</v>
      </c>
      <c r="T1315" s="11">
        <f>(((I1315/60)/60)/24)+DATE(1970,1,1)</f>
        <v>42726.37572916667</v>
      </c>
    </row>
    <row r="1316" spans="1:20" ht="28.8" hidden="1" x14ac:dyDescent="0.3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20">
        <f>E1316/D1316</f>
        <v>6.545454545454546E-2</v>
      </c>
      <c r="P1316" s="6">
        <f>L1316/COUNT(L1316:L5429)</f>
        <v>7.1428571428571429E-4</v>
      </c>
      <c r="Q1316" t="str">
        <f t="shared" si="40"/>
        <v>theater</v>
      </c>
      <c r="R1316" t="str">
        <f t="shared" si="41"/>
        <v>musical</v>
      </c>
      <c r="S1316" s="11">
        <f>(((J1316/60)/60)/24)+DATE(1970,1,1)</f>
        <v>42053.672824074078</v>
      </c>
      <c r="T1316" s="11">
        <f>(((I1316/60)/60)/24)+DATE(1970,1,1)</f>
        <v>42113.631157407406</v>
      </c>
    </row>
    <row r="1317" spans="1:20" ht="43.2" hidden="1" x14ac:dyDescent="0.3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20">
        <f>E1317/D1317</f>
        <v>6.5500000000000003E-2</v>
      </c>
      <c r="P1317" s="6">
        <f>L1317/COUNT(L1317:L5430)</f>
        <v>2.5008931761343338E-3</v>
      </c>
      <c r="Q1317" t="str">
        <f t="shared" si="40"/>
        <v>music</v>
      </c>
      <c r="R1317" t="str">
        <f t="shared" si="41"/>
        <v>jazz</v>
      </c>
      <c r="S1317" s="11">
        <f>(((J1317/60)/60)/24)+DATE(1970,1,1)</f>
        <v>41680.359976851854</v>
      </c>
      <c r="T1317" s="11">
        <f>(((I1317/60)/60)/24)+DATE(1970,1,1)</f>
        <v>41714.916666666664</v>
      </c>
    </row>
    <row r="1318" spans="1:20" ht="43.2" hidden="1" x14ac:dyDescent="0.3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20">
        <f>E1318/D1318</f>
        <v>6.565384615384616E-2</v>
      </c>
      <c r="P1318" s="6">
        <f>L1318/COUNT(L1318:L5431)</f>
        <v>2.8591851322373124E-3</v>
      </c>
      <c r="Q1318" t="str">
        <f t="shared" si="40"/>
        <v>photography</v>
      </c>
      <c r="R1318" t="str">
        <f t="shared" si="41"/>
        <v>photobooks</v>
      </c>
      <c r="S1318" s="11">
        <f>(((J1318/60)/60)/24)+DATE(1970,1,1)</f>
        <v>42065.084375000006</v>
      </c>
      <c r="T1318" s="11">
        <f>(((I1318/60)/60)/24)+DATE(1970,1,1)</f>
        <v>42095.042708333334</v>
      </c>
    </row>
    <row r="1319" spans="1:20" ht="43.2" hidden="1" x14ac:dyDescent="0.3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20">
        <f>E1319/D1319</f>
        <v>6.5900366666666668E-2</v>
      </c>
      <c r="P1319" s="6">
        <f>L1319/COUNT(L1319:L5432)</f>
        <v>0.11119056131569539</v>
      </c>
      <c r="Q1319" t="str">
        <f t="shared" si="40"/>
        <v>games</v>
      </c>
      <c r="R1319" t="str">
        <f t="shared" si="41"/>
        <v>video games</v>
      </c>
      <c r="S1319" s="11">
        <f>(((J1319/60)/60)/24)+DATE(1970,1,1)</f>
        <v>41264.853865740741</v>
      </c>
      <c r="T1319" s="11">
        <f>(((I1319/60)/60)/24)+DATE(1970,1,1)</f>
        <v>41309.853865740741</v>
      </c>
    </row>
    <row r="1320" spans="1:20" ht="43.2" hidden="1" x14ac:dyDescent="0.3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20">
        <f>E1320/D1320</f>
        <v>6.6055045871559637E-2</v>
      </c>
      <c r="P1320" s="6">
        <f>L1320/COUNT(L1320:L5433)</f>
        <v>2.1459227467811159E-3</v>
      </c>
      <c r="Q1320" t="str">
        <f t="shared" si="40"/>
        <v>publishing</v>
      </c>
      <c r="R1320" t="str">
        <f t="shared" si="41"/>
        <v>translations</v>
      </c>
      <c r="S1320" s="11">
        <f>(((J1320/60)/60)/24)+DATE(1970,1,1)</f>
        <v>42040.829872685179</v>
      </c>
      <c r="T1320" s="11">
        <f>(((I1320/60)/60)/24)+DATE(1970,1,1)</f>
        <v>42070.829872685179</v>
      </c>
    </row>
    <row r="1321" spans="1:20" ht="43.2" hidden="1" x14ac:dyDescent="0.3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20">
        <f>E1321/D1321</f>
        <v>6.6066666666666662E-2</v>
      </c>
      <c r="P1321" s="6">
        <f>L1321/COUNT(L1321:L5434)</f>
        <v>8.5867620751341675E-3</v>
      </c>
      <c r="Q1321" t="str">
        <f t="shared" si="40"/>
        <v>music</v>
      </c>
      <c r="R1321" t="str">
        <f t="shared" si="41"/>
        <v>jazz</v>
      </c>
      <c r="S1321" s="11">
        <f>(((J1321/60)/60)/24)+DATE(1970,1,1)</f>
        <v>41004.139108796298</v>
      </c>
      <c r="T1321" s="11">
        <f>(((I1321/60)/60)/24)+DATE(1970,1,1)</f>
        <v>41034.139108796298</v>
      </c>
    </row>
    <row r="1322" spans="1:20" ht="28.8" hidden="1" x14ac:dyDescent="0.3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20">
        <f>E1322/D1322</f>
        <v>6.6339999999999996E-2</v>
      </c>
      <c r="P1322" s="6">
        <f>L1322/COUNT(L1322:L5435)</f>
        <v>1.3242662848962061E-2</v>
      </c>
      <c r="Q1322" t="str">
        <f t="shared" si="40"/>
        <v>technology</v>
      </c>
      <c r="R1322" t="str">
        <f t="shared" si="41"/>
        <v>wearables</v>
      </c>
      <c r="S1322" s="11">
        <f>(((J1322/60)/60)/24)+DATE(1970,1,1)</f>
        <v>41936.647164351853</v>
      </c>
      <c r="T1322" s="11">
        <f>(((I1322/60)/60)/24)+DATE(1970,1,1)</f>
        <v>41981.688831018517</v>
      </c>
    </row>
    <row r="1323" spans="1:20" ht="43.2" hidden="1" x14ac:dyDescent="0.3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20">
        <f>E1323/D1323</f>
        <v>6.6500000000000004E-2</v>
      </c>
      <c r="P1323" s="6">
        <f>L1323/COUNT(L1323:L5436)</f>
        <v>3.22234156820623E-3</v>
      </c>
      <c r="Q1323" t="str">
        <f t="shared" si="40"/>
        <v>theater</v>
      </c>
      <c r="R1323" t="str">
        <f t="shared" si="41"/>
        <v>plays</v>
      </c>
      <c r="S1323" s="11">
        <f>(((J1323/60)/60)/24)+DATE(1970,1,1)</f>
        <v>42480.800648148142</v>
      </c>
      <c r="T1323" s="11">
        <f>(((I1323/60)/60)/24)+DATE(1970,1,1)</f>
        <v>42540.800648148142</v>
      </c>
    </row>
    <row r="1324" spans="1:20" ht="43.2" hidden="1" x14ac:dyDescent="0.3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20">
        <f>E1324/D1324</f>
        <v>6.7000000000000004E-2</v>
      </c>
      <c r="P1324" s="6">
        <f>L1324/COUNT(L1324:L5437)</f>
        <v>1.4326647564469914E-3</v>
      </c>
      <c r="Q1324" t="str">
        <f t="shared" si="40"/>
        <v>photography</v>
      </c>
      <c r="R1324" t="str">
        <f t="shared" si="41"/>
        <v>photobooks</v>
      </c>
      <c r="S1324" s="11">
        <f>(((J1324/60)/60)/24)+DATE(1970,1,1)</f>
        <v>41905.95684027778</v>
      </c>
      <c r="T1324" s="11">
        <f>(((I1324/60)/60)/24)+DATE(1970,1,1)</f>
        <v>41941.95684027778</v>
      </c>
    </row>
    <row r="1325" spans="1:20" ht="43.2" hidden="1" x14ac:dyDescent="0.3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20">
        <f>E1325/D1325</f>
        <v>6.7083333333333328E-2</v>
      </c>
      <c r="P1325" s="6">
        <f>L1325/COUNT(L1325:L5438)</f>
        <v>3.5829451809387316E-3</v>
      </c>
      <c r="Q1325" t="str">
        <f t="shared" si="40"/>
        <v>publishing</v>
      </c>
      <c r="R1325" t="str">
        <f t="shared" si="41"/>
        <v>translations</v>
      </c>
      <c r="S1325" s="11">
        <f>(((J1325/60)/60)/24)+DATE(1970,1,1)</f>
        <v>42673.625868055555</v>
      </c>
      <c r="T1325" s="11">
        <f>(((I1325/60)/60)/24)+DATE(1970,1,1)</f>
        <v>42714.458333333328</v>
      </c>
    </row>
    <row r="1326" spans="1:20" ht="43.2" hidden="1" x14ac:dyDescent="0.3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20">
        <f>E1326/D1326</f>
        <v>6.7966666666666675E-2</v>
      </c>
      <c r="P1326" s="6">
        <f>L1326/COUNT(L1326:L5439)</f>
        <v>1.7921146953405018E-3</v>
      </c>
      <c r="Q1326" t="str">
        <f t="shared" si="40"/>
        <v>film &amp; video</v>
      </c>
      <c r="R1326" t="str">
        <f t="shared" si="41"/>
        <v>animation</v>
      </c>
      <c r="S1326" s="11">
        <f>(((J1326/60)/60)/24)+DATE(1970,1,1)</f>
        <v>40934.376145833332</v>
      </c>
      <c r="T1326" s="11">
        <f>(((I1326/60)/60)/24)+DATE(1970,1,1)</f>
        <v>40994.334479166668</v>
      </c>
    </row>
    <row r="1327" spans="1:20" ht="43.2" hidden="1" x14ac:dyDescent="0.3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20">
        <f>E1327/D1327</f>
        <v>6.8287037037037035E-2</v>
      </c>
      <c r="P1327" s="6">
        <f>L1327/COUNT(L1327:L5440)</f>
        <v>2.5098601649336679E-3</v>
      </c>
      <c r="Q1327" t="str">
        <f t="shared" si="40"/>
        <v>theater</v>
      </c>
      <c r="R1327" t="str">
        <f t="shared" si="41"/>
        <v>plays</v>
      </c>
      <c r="S1327" s="11">
        <f>(((J1327/60)/60)/24)+DATE(1970,1,1)</f>
        <v>42293.809212962966</v>
      </c>
      <c r="T1327" s="11">
        <f>(((I1327/60)/60)/24)+DATE(1970,1,1)</f>
        <v>42353.85087962963</v>
      </c>
    </row>
    <row r="1328" spans="1:20" ht="28.8" hidden="1" x14ac:dyDescent="0.3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20">
        <f>E1328/D1328</f>
        <v>6.9320000000000007E-2</v>
      </c>
      <c r="P1328" s="6">
        <f>L1328/COUNT(L1328:L5441)</f>
        <v>1.0760401721664276E-2</v>
      </c>
      <c r="Q1328" t="str">
        <f t="shared" si="40"/>
        <v>food</v>
      </c>
      <c r="R1328" t="str">
        <f t="shared" si="41"/>
        <v>food trucks</v>
      </c>
      <c r="S1328" s="11">
        <f>(((J1328/60)/60)/24)+DATE(1970,1,1)</f>
        <v>42394.900462962964</v>
      </c>
      <c r="T1328" s="11">
        <f>(((I1328/60)/60)/24)+DATE(1970,1,1)</f>
        <v>42454.858796296292</v>
      </c>
    </row>
    <row r="1329" spans="1:20" ht="43.2" hidden="1" x14ac:dyDescent="0.3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20">
        <f>E1329/D1329</f>
        <v>6.9696969696969702E-2</v>
      </c>
      <c r="P1329" s="6">
        <f>L1329/COUNT(L1329:L5442)</f>
        <v>2.1528525296017221E-3</v>
      </c>
      <c r="Q1329" t="str">
        <f t="shared" si="40"/>
        <v>theater</v>
      </c>
      <c r="R1329" t="str">
        <f t="shared" si="41"/>
        <v>plays</v>
      </c>
      <c r="S1329" s="11">
        <f>(((J1329/60)/60)/24)+DATE(1970,1,1)</f>
        <v>42697.010520833333</v>
      </c>
      <c r="T1329" s="11">
        <f>(((I1329/60)/60)/24)+DATE(1970,1,1)</f>
        <v>42730.010520833333</v>
      </c>
    </row>
    <row r="1330" spans="1:20" ht="28.8" hidden="1" x14ac:dyDescent="0.3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20">
        <f>E1330/D1330</f>
        <v>7.0000000000000007E-2</v>
      </c>
      <c r="P1330" s="6">
        <f>L1330/COUNT(L1330:L5443)</f>
        <v>1.0768126346015793E-3</v>
      </c>
      <c r="Q1330" t="str">
        <f t="shared" si="40"/>
        <v>photography</v>
      </c>
      <c r="R1330" t="str">
        <f t="shared" si="41"/>
        <v>people</v>
      </c>
      <c r="S1330" s="11">
        <f>(((J1330/60)/60)/24)+DATE(1970,1,1)</f>
        <v>42167.89335648148</v>
      </c>
      <c r="T1330" s="11">
        <f>(((I1330/60)/60)/24)+DATE(1970,1,1)</f>
        <v>42188.89335648148</v>
      </c>
    </row>
    <row r="1331" spans="1:20" ht="43.2" hidden="1" x14ac:dyDescent="0.3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20">
        <f>E1331/D1331</f>
        <v>7.0433333333333334E-2</v>
      </c>
      <c r="P1331" s="6">
        <f>L1331/COUNT(L1331:L5444)</f>
        <v>1.0053859964093357E-2</v>
      </c>
      <c r="Q1331" t="str">
        <f t="shared" si="40"/>
        <v>theater</v>
      </c>
      <c r="R1331" t="str">
        <f t="shared" si="41"/>
        <v>plays</v>
      </c>
      <c r="S1331" s="11">
        <f>(((J1331/60)/60)/24)+DATE(1970,1,1)</f>
        <v>42136.767175925925</v>
      </c>
      <c r="T1331" s="11">
        <f>(((I1331/60)/60)/24)+DATE(1970,1,1)</f>
        <v>42166.767175925925</v>
      </c>
    </row>
    <row r="1332" spans="1:20" ht="43.2" hidden="1" x14ac:dyDescent="0.3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20">
        <f>E1332/D1332</f>
        <v>7.0634920634920634E-2</v>
      </c>
      <c r="P1332" s="6">
        <f>L1332/COUNT(L1332:L5445)</f>
        <v>3.5919540229885057E-3</v>
      </c>
      <c r="Q1332" t="str">
        <f t="shared" si="40"/>
        <v>publishing</v>
      </c>
      <c r="R1332" t="str">
        <f t="shared" si="41"/>
        <v>translations</v>
      </c>
      <c r="S1332" s="11">
        <f>(((J1332/60)/60)/24)+DATE(1970,1,1)</f>
        <v>42622.456238425926</v>
      </c>
      <c r="T1332" s="11">
        <f>(((I1332/60)/60)/24)+DATE(1970,1,1)</f>
        <v>42652.456238425926</v>
      </c>
    </row>
    <row r="1333" spans="1:20" ht="28.8" hidden="1" x14ac:dyDescent="0.3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20">
        <f>E1333/D1333</f>
        <v>7.0666666666666669E-2</v>
      </c>
      <c r="P1333" s="6">
        <f>L1333/COUNT(L1333:L5446)</f>
        <v>6.4678404599353215E-3</v>
      </c>
      <c r="Q1333" t="str">
        <f t="shared" si="40"/>
        <v>music</v>
      </c>
      <c r="R1333" t="str">
        <f t="shared" si="41"/>
        <v>world music</v>
      </c>
      <c r="S1333" s="11">
        <f>(((J1333/60)/60)/24)+DATE(1970,1,1)</f>
        <v>41736.549791666665</v>
      </c>
      <c r="T1333" s="11">
        <f>(((I1333/60)/60)/24)+DATE(1970,1,1)</f>
        <v>41796.549791666665</v>
      </c>
    </row>
    <row r="1334" spans="1:20" ht="43.2" hidden="1" x14ac:dyDescent="0.3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20">
        <f>E1334/D1334</f>
        <v>7.166666666666667E-2</v>
      </c>
      <c r="P1334" s="6">
        <f>L1334/COUNT(L1334:L5447)</f>
        <v>2.5161754133716753E-3</v>
      </c>
      <c r="Q1334" t="str">
        <f t="shared" si="40"/>
        <v>theater</v>
      </c>
      <c r="R1334" t="str">
        <f t="shared" si="41"/>
        <v>plays</v>
      </c>
      <c r="S1334" s="11">
        <f>(((J1334/60)/60)/24)+DATE(1970,1,1)</f>
        <v>42768.97084490741</v>
      </c>
      <c r="T1334" s="11">
        <f>(((I1334/60)/60)/24)+DATE(1970,1,1)</f>
        <v>42789.041666666672</v>
      </c>
    </row>
    <row r="1335" spans="1:20" ht="43.2" hidden="1" x14ac:dyDescent="0.3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20">
        <f>E1335/D1335</f>
        <v>7.1999999999999995E-2</v>
      </c>
      <c r="P1335" s="6">
        <f>L1335/COUNT(L1335:L5448)</f>
        <v>1.438331535418914E-3</v>
      </c>
      <c r="Q1335" t="str">
        <f t="shared" si="40"/>
        <v>music</v>
      </c>
      <c r="R1335" t="str">
        <f t="shared" si="41"/>
        <v>indie rock</v>
      </c>
      <c r="S1335" s="11">
        <f>(((J1335/60)/60)/24)+DATE(1970,1,1)</f>
        <v>40751.753298611111</v>
      </c>
      <c r="T1335" s="11">
        <f>(((I1335/60)/60)/24)+DATE(1970,1,1)</f>
        <v>40787.25</v>
      </c>
    </row>
    <row r="1336" spans="1:20" ht="43.2" hidden="1" x14ac:dyDescent="0.3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20">
        <f>E1336/D1336</f>
        <v>7.1999999999999995E-2</v>
      </c>
      <c r="P1336" s="6">
        <f>L1336/COUNT(L1336:L5449)</f>
        <v>2.158273381294964E-3</v>
      </c>
      <c r="Q1336" t="str">
        <f t="shared" si="40"/>
        <v>publishing</v>
      </c>
      <c r="R1336" t="str">
        <f t="shared" si="41"/>
        <v>translations</v>
      </c>
      <c r="S1336" s="11">
        <f>(((J1336/60)/60)/24)+DATE(1970,1,1)</f>
        <v>42291.872175925921</v>
      </c>
      <c r="T1336" s="11">
        <f>(((I1336/60)/60)/24)+DATE(1970,1,1)</f>
        <v>42321.913842592592</v>
      </c>
    </row>
    <row r="1337" spans="1:20" ht="28.8" hidden="1" x14ac:dyDescent="0.3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20">
        <f>E1337/D1337</f>
        <v>7.2120000000000004E-2</v>
      </c>
      <c r="P1337" s="6">
        <f>L1337/COUNT(L1337:L5450)</f>
        <v>7.91651673263764E-3</v>
      </c>
      <c r="Q1337" t="str">
        <f t="shared" si="40"/>
        <v>games</v>
      </c>
      <c r="R1337" t="str">
        <f t="shared" si="41"/>
        <v>video games</v>
      </c>
      <c r="S1337" s="11">
        <f>(((J1337/60)/60)/24)+DATE(1970,1,1)</f>
        <v>41712.762673611112</v>
      </c>
      <c r="T1337" s="11">
        <f>(((I1337/60)/60)/24)+DATE(1970,1,1)</f>
        <v>41742.762673611112</v>
      </c>
    </row>
    <row r="1338" spans="1:20" ht="43.2" hidden="1" x14ac:dyDescent="0.3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20">
        <f>E1338/D1338</f>
        <v>7.2400000000000006E-2</v>
      </c>
      <c r="P1338" s="6">
        <f>L1338/COUNT(L1338:L5451)</f>
        <v>1.7998560115190785E-3</v>
      </c>
      <c r="Q1338" t="str">
        <f t="shared" si="40"/>
        <v>theater</v>
      </c>
      <c r="R1338" t="str">
        <f t="shared" si="41"/>
        <v>plays</v>
      </c>
      <c r="S1338" s="11">
        <f>(((J1338/60)/60)/24)+DATE(1970,1,1)</f>
        <v>42041.205000000002</v>
      </c>
      <c r="T1338" s="11">
        <f>(((I1338/60)/60)/24)+DATE(1970,1,1)</f>
        <v>42086.16333333333</v>
      </c>
    </row>
    <row r="1339" spans="1:20" ht="43.2" hidden="1" x14ac:dyDescent="0.3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20">
        <f>E1339/D1339</f>
        <v>7.2599999999999998E-2</v>
      </c>
      <c r="P1339" s="6">
        <f>L1339/COUNT(L1339:L5452)</f>
        <v>3.2409074540871445E-3</v>
      </c>
      <c r="Q1339" t="str">
        <f t="shared" si="40"/>
        <v>technology</v>
      </c>
      <c r="R1339" t="str">
        <f t="shared" si="41"/>
        <v>wearables</v>
      </c>
      <c r="S1339" s="11">
        <f>(((J1339/60)/60)/24)+DATE(1970,1,1)</f>
        <v>41947.940740740742</v>
      </c>
      <c r="T1339" s="11">
        <f>(((I1339/60)/60)/24)+DATE(1970,1,1)</f>
        <v>41972.666666666672</v>
      </c>
    </row>
    <row r="1340" spans="1:20" ht="43.2" hidden="1" x14ac:dyDescent="0.3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20">
        <f>E1340/D1340</f>
        <v>7.2952380952380949E-2</v>
      </c>
      <c r="P1340" s="6">
        <f>L1340/COUNT(L1340:L5453)</f>
        <v>5.763688760806916E-3</v>
      </c>
      <c r="Q1340" t="str">
        <f t="shared" si="40"/>
        <v>film &amp; video</v>
      </c>
      <c r="R1340" t="str">
        <f t="shared" si="41"/>
        <v>animation</v>
      </c>
      <c r="S1340" s="11">
        <f>(((J1340/60)/60)/24)+DATE(1970,1,1)</f>
        <v>42037.083564814813</v>
      </c>
      <c r="T1340" s="11">
        <f>(((I1340/60)/60)/24)+DATE(1970,1,1)</f>
        <v>42067.083564814813</v>
      </c>
    </row>
    <row r="1341" spans="1:20" ht="43.2" hidden="1" x14ac:dyDescent="0.3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20">
        <f>E1341/D1341</f>
        <v>7.3400000000000007E-2</v>
      </c>
      <c r="P1341" s="6">
        <f>L1341/COUNT(L1341:L5454)</f>
        <v>3.2432432432432431E-3</v>
      </c>
      <c r="Q1341" t="str">
        <f t="shared" si="40"/>
        <v>photography</v>
      </c>
      <c r="R1341" t="str">
        <f t="shared" si="41"/>
        <v>places</v>
      </c>
      <c r="S1341" s="11">
        <f>(((J1341/60)/60)/24)+DATE(1970,1,1)</f>
        <v>41791.057314814818</v>
      </c>
      <c r="T1341" s="11">
        <f>(((I1341/60)/60)/24)+DATE(1970,1,1)</f>
        <v>41835.21597222222</v>
      </c>
    </row>
    <row r="1342" spans="1:20" ht="43.2" hidden="1" x14ac:dyDescent="0.3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20">
        <f>E1342/D1342</f>
        <v>7.4690265486725665E-2</v>
      </c>
      <c r="P1342" s="6">
        <f>L1342/COUNT(L1342:L5455)</f>
        <v>2.1629416005767843E-3</v>
      </c>
      <c r="Q1342" t="str">
        <f t="shared" si="40"/>
        <v>theater</v>
      </c>
      <c r="R1342" t="str">
        <f t="shared" si="41"/>
        <v>plays</v>
      </c>
      <c r="S1342" s="11">
        <f>(((J1342/60)/60)/24)+DATE(1970,1,1)</f>
        <v>42601.854699074072</v>
      </c>
      <c r="T1342" s="11">
        <f>(((I1342/60)/60)/24)+DATE(1970,1,1)</f>
        <v>42611.163194444445</v>
      </c>
    </row>
    <row r="1343" spans="1:20" ht="28.8" hidden="1" x14ac:dyDescent="0.3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20">
        <f>E1343/D1343</f>
        <v>7.4837500000000001E-2</v>
      </c>
      <c r="P1343" s="6">
        <f>L1343/COUNT(L1343:L5456)</f>
        <v>4.8683736025964659E-2</v>
      </c>
      <c r="Q1343" t="str">
        <f t="shared" si="40"/>
        <v>technology</v>
      </c>
      <c r="R1343" t="str">
        <f t="shared" si="41"/>
        <v>wearables</v>
      </c>
      <c r="S1343" s="11">
        <f>(((J1343/60)/60)/24)+DATE(1970,1,1)</f>
        <v>41809.473275462966</v>
      </c>
      <c r="T1343" s="11">
        <f>(((I1343/60)/60)/24)+DATE(1970,1,1)</f>
        <v>41845.125</v>
      </c>
    </row>
    <row r="1344" spans="1:20" ht="43.2" hidden="1" x14ac:dyDescent="0.3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20">
        <f>E1344/D1344</f>
        <v>7.4999999999999997E-2</v>
      </c>
      <c r="P1344" s="6">
        <f>L1344/COUNT(L1344:L5457)</f>
        <v>1.8037518037518038E-3</v>
      </c>
      <c r="Q1344" t="str">
        <f t="shared" si="40"/>
        <v>games</v>
      </c>
      <c r="R1344" t="str">
        <f t="shared" si="41"/>
        <v>video games</v>
      </c>
      <c r="S1344" s="11">
        <f>(((J1344/60)/60)/24)+DATE(1970,1,1)</f>
        <v>40701.195844907408</v>
      </c>
      <c r="T1344" s="11">
        <f>(((I1344/60)/60)/24)+DATE(1970,1,1)</f>
        <v>40746.195844907408</v>
      </c>
    </row>
    <row r="1345" spans="1:20" ht="43.2" hidden="1" x14ac:dyDescent="0.3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20">
        <f>E1345/D1345</f>
        <v>7.4999999999999997E-2</v>
      </c>
      <c r="P1345" s="6">
        <f>L1345/COUNT(L1345:L5458)</f>
        <v>1.0826416456153013E-3</v>
      </c>
      <c r="Q1345" t="str">
        <f t="shared" si="40"/>
        <v>music</v>
      </c>
      <c r="R1345" t="str">
        <f t="shared" si="41"/>
        <v>faith</v>
      </c>
      <c r="S1345" s="11">
        <f>(((J1345/60)/60)/24)+DATE(1970,1,1)</f>
        <v>42673.577534722222</v>
      </c>
      <c r="T1345" s="11">
        <f>(((I1345/60)/60)/24)+DATE(1970,1,1)</f>
        <v>42713.619201388887</v>
      </c>
    </row>
    <row r="1346" spans="1:20" ht="43.2" hidden="1" x14ac:dyDescent="0.3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20">
        <f>E1346/D1346</f>
        <v>7.5111111111111115E-2</v>
      </c>
      <c r="P1346" s="6">
        <f>L1346/COUNT(L1346:L5459)</f>
        <v>3.2490974729241879E-3</v>
      </c>
      <c r="Q1346" t="str">
        <f t="shared" ref="Q1346:Q1409" si="42">LEFT(N1346,FIND("/",N1346)-1)</f>
        <v>film &amp; video</v>
      </c>
      <c r="R1346" t="str">
        <f t="shared" ref="R1346:R1409" si="43">RIGHT(N1346,LEN(N1346)-FIND("/",N1346))</f>
        <v>science fiction</v>
      </c>
      <c r="S1346" s="11">
        <f>(((J1346/60)/60)/24)+DATE(1970,1,1)</f>
        <v>42200.542268518519</v>
      </c>
      <c r="T1346" s="11">
        <f>(((I1346/60)/60)/24)+DATE(1970,1,1)</f>
        <v>42227.542268518519</v>
      </c>
    </row>
    <row r="1347" spans="1:20" ht="43.2" hidden="1" x14ac:dyDescent="0.3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20">
        <f>E1347/D1347</f>
        <v>7.5333333333333335E-2</v>
      </c>
      <c r="P1347" s="6">
        <f>L1347/COUNT(L1347:L5460)</f>
        <v>1.0473094980137234E-2</v>
      </c>
      <c r="Q1347" t="str">
        <f t="shared" si="42"/>
        <v>technology</v>
      </c>
      <c r="R1347" t="str">
        <f t="shared" si="43"/>
        <v>wearables</v>
      </c>
      <c r="S1347" s="11">
        <f>(((J1347/60)/60)/24)+DATE(1970,1,1)</f>
        <v>42077.666377314818</v>
      </c>
      <c r="T1347" s="11">
        <f>(((I1347/60)/60)/24)+DATE(1970,1,1)</f>
        <v>42107.666377314818</v>
      </c>
    </row>
    <row r="1348" spans="1:20" ht="43.2" hidden="1" x14ac:dyDescent="0.3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20">
        <f>E1348/D1348</f>
        <v>7.5880000000000003E-2</v>
      </c>
      <c r="P1348" s="6">
        <f>L1348/COUNT(L1348:L5461)</f>
        <v>1.0476878612716763E-2</v>
      </c>
      <c r="Q1348" t="str">
        <f t="shared" si="42"/>
        <v>technology</v>
      </c>
      <c r="R1348" t="str">
        <f t="shared" si="43"/>
        <v>makerspaces</v>
      </c>
      <c r="S1348" s="11">
        <f>(((J1348/60)/60)/24)+DATE(1970,1,1)</f>
        <v>41923.857511574075</v>
      </c>
      <c r="T1348" s="11">
        <f>(((I1348/60)/60)/24)+DATE(1970,1,1)</f>
        <v>41953.899178240739</v>
      </c>
    </row>
    <row r="1349" spans="1:20" ht="43.2" hidden="1" x14ac:dyDescent="0.3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20">
        <f>E1349/D1349</f>
        <v>7.5999999999999998E-2</v>
      </c>
      <c r="P1349" s="6">
        <f>L1349/COUNT(L1349:L5462)</f>
        <v>1.4456089627755693E-3</v>
      </c>
      <c r="Q1349" t="str">
        <f t="shared" si="42"/>
        <v>theater</v>
      </c>
      <c r="R1349" t="str">
        <f t="shared" si="43"/>
        <v>plays</v>
      </c>
      <c r="S1349" s="11">
        <f>(((J1349/60)/60)/24)+DATE(1970,1,1)</f>
        <v>42002.54488425926</v>
      </c>
      <c r="T1349" s="11">
        <f>(((I1349/60)/60)/24)+DATE(1970,1,1)</f>
        <v>42032.54488425926</v>
      </c>
    </row>
    <row r="1350" spans="1:20" ht="43.2" hidden="1" x14ac:dyDescent="0.3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20">
        <f>E1350/D1350</f>
        <v>7.7886666666666673E-2</v>
      </c>
      <c r="P1350" s="6">
        <f>L1350/COUNT(L1350:L5463)</f>
        <v>1.4461315979754157E-2</v>
      </c>
      <c r="Q1350" t="str">
        <f t="shared" si="42"/>
        <v>technology</v>
      </c>
      <c r="R1350" t="str">
        <f t="shared" si="43"/>
        <v>wearables</v>
      </c>
      <c r="S1350" s="11">
        <f>(((J1350/60)/60)/24)+DATE(1970,1,1)</f>
        <v>41926.29965277778</v>
      </c>
      <c r="T1350" s="11">
        <f>(((I1350/60)/60)/24)+DATE(1970,1,1)</f>
        <v>41956.334722222222</v>
      </c>
    </row>
    <row r="1351" spans="1:20" ht="43.2" hidden="1" x14ac:dyDescent="0.3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20">
        <f>E1351/D1351</f>
        <v>7.8E-2</v>
      </c>
      <c r="P1351" s="6">
        <f>L1351/COUNT(L1351:L5464)</f>
        <v>1.08499095840868E-3</v>
      </c>
      <c r="Q1351" t="str">
        <f t="shared" si="42"/>
        <v>photography</v>
      </c>
      <c r="R1351" t="str">
        <f t="shared" si="43"/>
        <v>people</v>
      </c>
      <c r="S1351" s="11">
        <f>(((J1351/60)/60)/24)+DATE(1970,1,1)</f>
        <v>42181.902037037042</v>
      </c>
      <c r="T1351" s="11">
        <f>(((I1351/60)/60)/24)+DATE(1970,1,1)</f>
        <v>42201.902037037042</v>
      </c>
    </row>
    <row r="1352" spans="1:20" ht="28.8" hidden="1" x14ac:dyDescent="0.3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20">
        <f>E1352/D1352</f>
        <v>7.8266666666666665E-2</v>
      </c>
      <c r="P1352" s="6">
        <f>L1352/COUNT(L1352:L5465)</f>
        <v>1.772793053545586E-2</v>
      </c>
      <c r="Q1352" t="str">
        <f t="shared" si="42"/>
        <v>games</v>
      </c>
      <c r="R1352" t="str">
        <f t="shared" si="43"/>
        <v>video games</v>
      </c>
      <c r="S1352" s="11">
        <f>(((J1352/60)/60)/24)+DATE(1970,1,1)</f>
        <v>42151.189525462964</v>
      </c>
      <c r="T1352" s="11">
        <f>(((I1352/60)/60)/24)+DATE(1970,1,1)</f>
        <v>42181.189525462964</v>
      </c>
    </row>
    <row r="1353" spans="1:20" ht="28.8" hidden="1" x14ac:dyDescent="0.3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20">
        <f>E1353/D1353</f>
        <v>7.8378378378378383E-2</v>
      </c>
      <c r="P1353" s="6">
        <f>L1353/COUNT(L1353:L5466)</f>
        <v>2.5334781035106766E-3</v>
      </c>
      <c r="Q1353" t="str">
        <f t="shared" si="42"/>
        <v>theater</v>
      </c>
      <c r="R1353" t="str">
        <f t="shared" si="43"/>
        <v>plays</v>
      </c>
      <c r="S1353" s="11">
        <f>(((J1353/60)/60)/24)+DATE(1970,1,1)</f>
        <v>41755.476724537039</v>
      </c>
      <c r="T1353" s="11">
        <f>(((I1353/60)/60)/24)+DATE(1970,1,1)</f>
        <v>41778.476724537039</v>
      </c>
    </row>
    <row r="1354" spans="1:20" ht="43.2" hidden="1" x14ac:dyDescent="0.3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20">
        <f>E1354/D1354</f>
        <v>7.868E-2</v>
      </c>
      <c r="P1354" s="6">
        <f>L1354/COUNT(L1354:L5467)</f>
        <v>6.1549601737871107E-3</v>
      </c>
      <c r="Q1354" t="str">
        <f t="shared" si="42"/>
        <v>music</v>
      </c>
      <c r="R1354" t="str">
        <f t="shared" si="43"/>
        <v>faith</v>
      </c>
      <c r="S1354" s="11">
        <f>(((J1354/60)/60)/24)+DATE(1970,1,1)</f>
        <v>42095.918530092589</v>
      </c>
      <c r="T1354" s="11">
        <f>(((I1354/60)/60)/24)+DATE(1970,1,1)</f>
        <v>42125.918530092589</v>
      </c>
    </row>
    <row r="1355" spans="1:20" ht="43.2" hidden="1" x14ac:dyDescent="0.3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20">
        <f>E1355/D1355</f>
        <v>7.8809523809523815E-2</v>
      </c>
      <c r="P1355" s="6">
        <f>L1355/COUNT(L1355:L5468)</f>
        <v>1.3038754074610649E-2</v>
      </c>
      <c r="Q1355" t="str">
        <f t="shared" si="42"/>
        <v>publishing</v>
      </c>
      <c r="R1355" t="str">
        <f t="shared" si="43"/>
        <v>children's books</v>
      </c>
      <c r="S1355" s="11">
        <f>(((J1355/60)/60)/24)+DATE(1970,1,1)</f>
        <v>42136.297175925924</v>
      </c>
      <c r="T1355" s="11">
        <f>(((I1355/60)/60)/24)+DATE(1970,1,1)</f>
        <v>42167.297175925924</v>
      </c>
    </row>
    <row r="1356" spans="1:20" ht="43.2" x14ac:dyDescent="0.3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20">
        <f>E1356/D1356</f>
        <v>0.08</v>
      </c>
      <c r="P1356" s="6">
        <f>L1356/COUNT(L1356:L5469)</f>
        <v>2.5362318840579708E-3</v>
      </c>
      <c r="Q1356" t="str">
        <f t="shared" si="42"/>
        <v>food</v>
      </c>
      <c r="R1356" t="str">
        <f t="shared" si="43"/>
        <v>small batch</v>
      </c>
      <c r="S1356" s="11">
        <f>(((J1356/60)/60)/24)+DATE(1970,1,1)</f>
        <v>42794.022349537037</v>
      </c>
      <c r="T1356" s="11">
        <f>(((I1356/60)/60)/24)+DATE(1970,1,1)</f>
        <v>42823.980682870373</v>
      </c>
    </row>
    <row r="1357" spans="1:20" ht="43.2" hidden="1" x14ac:dyDescent="0.3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20">
        <f>E1357/D1357</f>
        <v>8.0250000000000002E-2</v>
      </c>
      <c r="P1357" s="6">
        <f>L1357/COUNT(L1357:L5470)</f>
        <v>2.8996013048205871E-3</v>
      </c>
      <c r="Q1357" t="str">
        <f t="shared" si="42"/>
        <v>theater</v>
      </c>
      <c r="R1357" t="str">
        <f t="shared" si="43"/>
        <v>spaces</v>
      </c>
      <c r="S1357" s="11">
        <f>(((J1357/60)/60)/24)+DATE(1970,1,1)</f>
        <v>42628.690266203703</v>
      </c>
      <c r="T1357" s="11">
        <f>(((I1357/60)/60)/24)+DATE(1970,1,1)</f>
        <v>42660.166666666672</v>
      </c>
    </row>
    <row r="1358" spans="1:20" ht="43.2" hidden="1" x14ac:dyDescent="0.3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20">
        <f>E1358/D1358</f>
        <v>8.0600000000000005E-2</v>
      </c>
      <c r="P1358" s="6">
        <f>L1358/COUNT(L1358:L5471)</f>
        <v>1.8129079042784628E-3</v>
      </c>
      <c r="Q1358" t="str">
        <f t="shared" si="42"/>
        <v>publishing</v>
      </c>
      <c r="R1358" t="str">
        <f t="shared" si="43"/>
        <v>translations</v>
      </c>
      <c r="S1358" s="11">
        <f>(((J1358/60)/60)/24)+DATE(1970,1,1)</f>
        <v>41961.813518518517</v>
      </c>
      <c r="T1358" s="11">
        <f>(((I1358/60)/60)/24)+DATE(1970,1,1)</f>
        <v>41992.813518518517</v>
      </c>
    </row>
    <row r="1359" spans="1:20" ht="43.2" hidden="1" x14ac:dyDescent="0.3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20">
        <f>E1359/D1359</f>
        <v>8.0833333333333326E-2</v>
      </c>
      <c r="P1359" s="6">
        <f>L1359/COUNT(L1359:L5472)</f>
        <v>5.8034095030830611E-3</v>
      </c>
      <c r="Q1359" t="str">
        <f t="shared" si="42"/>
        <v>games</v>
      </c>
      <c r="R1359" t="str">
        <f t="shared" si="43"/>
        <v>mobile games</v>
      </c>
      <c r="S1359" s="11">
        <f>(((J1359/60)/60)/24)+DATE(1970,1,1)</f>
        <v>42755.492754629624</v>
      </c>
      <c r="T1359" s="11">
        <f>(((I1359/60)/60)/24)+DATE(1970,1,1)</f>
        <v>42802.3125</v>
      </c>
    </row>
    <row r="1360" spans="1:20" ht="43.2" hidden="1" x14ac:dyDescent="0.3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20">
        <f>E1360/D1360</f>
        <v>8.1333333333333327E-2</v>
      </c>
      <c r="P1360" s="6">
        <f>L1360/COUNT(L1360:L5473)</f>
        <v>2.1770682148040637E-3</v>
      </c>
      <c r="Q1360" t="str">
        <f t="shared" si="42"/>
        <v>theater</v>
      </c>
      <c r="R1360" t="str">
        <f t="shared" si="43"/>
        <v>plays</v>
      </c>
      <c r="S1360" s="11">
        <f>(((J1360/60)/60)/24)+DATE(1970,1,1)</f>
        <v>42020.768634259264</v>
      </c>
      <c r="T1360" s="11">
        <f>(((I1360/60)/60)/24)+DATE(1970,1,1)</f>
        <v>42065.958333333328</v>
      </c>
    </row>
    <row r="1361" spans="1:20" ht="43.2" hidden="1" x14ac:dyDescent="0.3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20">
        <f>E1361/D1361</f>
        <v>8.2100000000000006E-2</v>
      </c>
      <c r="P1361" s="6">
        <f>L1361/COUNT(L1361:L5474)</f>
        <v>1.7785843920145192E-2</v>
      </c>
      <c r="Q1361" t="str">
        <f t="shared" si="42"/>
        <v>film &amp; video</v>
      </c>
      <c r="R1361" t="str">
        <f t="shared" si="43"/>
        <v>animation</v>
      </c>
      <c r="S1361" s="11">
        <f>(((J1361/60)/60)/24)+DATE(1970,1,1)</f>
        <v>41378.69976851852</v>
      </c>
      <c r="T1361" s="11">
        <f>(((I1361/60)/60)/24)+DATE(1970,1,1)</f>
        <v>41408.69976851852</v>
      </c>
    </row>
    <row r="1362" spans="1:20" ht="43.2" hidden="1" x14ac:dyDescent="0.3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20">
        <f>E1362/D1362</f>
        <v>8.2142857142857142E-2</v>
      </c>
      <c r="P1362" s="6">
        <f>L1362/COUNT(L1362:L5475)</f>
        <v>4.3572984749455342E-3</v>
      </c>
      <c r="Q1362" t="str">
        <f t="shared" si="42"/>
        <v>theater</v>
      </c>
      <c r="R1362" t="str">
        <f t="shared" si="43"/>
        <v>plays</v>
      </c>
      <c r="S1362" s="11">
        <f>(((J1362/60)/60)/24)+DATE(1970,1,1)</f>
        <v>41904.650578703702</v>
      </c>
      <c r="T1362" s="11">
        <f>(((I1362/60)/60)/24)+DATE(1970,1,1)</f>
        <v>41934.650578703702</v>
      </c>
    </row>
    <row r="1363" spans="1:20" ht="43.2" hidden="1" x14ac:dyDescent="0.3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20">
        <f>E1363/D1363</f>
        <v>8.3000000000000004E-2</v>
      </c>
      <c r="P1363" s="6">
        <f>L1363/COUNT(L1363:L5476)</f>
        <v>2.905920813657828E-3</v>
      </c>
      <c r="Q1363" t="str">
        <f t="shared" si="42"/>
        <v>games</v>
      </c>
      <c r="R1363" t="str">
        <f t="shared" si="43"/>
        <v>video games</v>
      </c>
      <c r="S1363" s="11">
        <f>(((J1363/60)/60)/24)+DATE(1970,1,1)</f>
        <v>42333.598530092597</v>
      </c>
      <c r="T1363" s="11">
        <f>(((I1363/60)/60)/24)+DATE(1970,1,1)</f>
        <v>42363.598530092597</v>
      </c>
    </row>
    <row r="1364" spans="1:20" ht="28.8" hidden="1" x14ac:dyDescent="0.3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20">
        <f>E1364/D1364</f>
        <v>8.3333333333333329E-2</v>
      </c>
      <c r="P1364" s="6">
        <f>L1364/COUNT(L1364:L5477)</f>
        <v>3.6337209302325581E-4</v>
      </c>
      <c r="Q1364" t="str">
        <f t="shared" si="42"/>
        <v>publishing</v>
      </c>
      <c r="R1364" t="str">
        <f t="shared" si="43"/>
        <v>fiction</v>
      </c>
      <c r="S1364" s="11">
        <f>(((J1364/60)/60)/24)+DATE(1970,1,1)</f>
        <v>41991.713460648149</v>
      </c>
      <c r="T1364" s="11">
        <f>(((I1364/60)/60)/24)+DATE(1970,1,1)</f>
        <v>42050.651388888888</v>
      </c>
    </row>
    <row r="1365" spans="1:20" ht="43.2" hidden="1" x14ac:dyDescent="0.3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20">
        <f>E1365/D1365</f>
        <v>8.3799999999999999E-2</v>
      </c>
      <c r="P1365" s="6">
        <f>L1365/COUNT(L1365:L5478)</f>
        <v>1.4540167211922936E-3</v>
      </c>
      <c r="Q1365" t="str">
        <f t="shared" si="42"/>
        <v>publishing</v>
      </c>
      <c r="R1365" t="str">
        <f t="shared" si="43"/>
        <v>translations</v>
      </c>
      <c r="S1365" s="11">
        <f>(((J1365/60)/60)/24)+DATE(1970,1,1)</f>
        <v>42601.851678240739</v>
      </c>
      <c r="T1365" s="11">
        <f>(((I1365/60)/60)/24)+DATE(1970,1,1)</f>
        <v>42631.851678240739</v>
      </c>
    </row>
    <row r="1366" spans="1:20" ht="43.2" hidden="1" x14ac:dyDescent="0.3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20">
        <f>E1366/D1366</f>
        <v>8.4172839999999999E-2</v>
      </c>
      <c r="P1366" s="6">
        <f>L1366/COUNT(L1366:L5479)</f>
        <v>0.19454545454545455</v>
      </c>
      <c r="Q1366" t="str">
        <f t="shared" si="42"/>
        <v>technology</v>
      </c>
      <c r="R1366" t="str">
        <f t="shared" si="43"/>
        <v>space exploration</v>
      </c>
      <c r="S1366" s="11">
        <f>(((J1366/60)/60)/24)+DATE(1970,1,1)</f>
        <v>42226.313298611116</v>
      </c>
      <c r="T1366" s="11">
        <f>(((I1366/60)/60)/24)+DATE(1970,1,1)</f>
        <v>42256.313298611116</v>
      </c>
    </row>
    <row r="1367" spans="1:20" ht="43.2" hidden="1" x14ac:dyDescent="0.3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20">
        <f>E1367/D1367</f>
        <v>8.5000000000000006E-2</v>
      </c>
      <c r="P1367" s="6">
        <f>L1367/COUNT(L1367:L5480)</f>
        <v>2.1826118588577663E-3</v>
      </c>
      <c r="Q1367" t="str">
        <f t="shared" si="42"/>
        <v>theater</v>
      </c>
      <c r="R1367" t="str">
        <f t="shared" si="43"/>
        <v>plays</v>
      </c>
      <c r="S1367" s="11">
        <f>(((J1367/60)/60)/24)+DATE(1970,1,1)</f>
        <v>41826.61954861111</v>
      </c>
      <c r="T1367" s="11">
        <f>(((I1367/60)/60)/24)+DATE(1970,1,1)</f>
        <v>41856.61954861111</v>
      </c>
    </row>
    <row r="1368" spans="1:20" ht="43.2" hidden="1" x14ac:dyDescent="0.3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20">
        <f>E1368/D1368</f>
        <v>8.5199999999999998E-2</v>
      </c>
      <c r="P1368" s="6">
        <f>L1368/COUNT(L1368:L5481)</f>
        <v>3.2751091703056767E-3</v>
      </c>
      <c r="Q1368" t="str">
        <f t="shared" si="42"/>
        <v>theater</v>
      </c>
      <c r="R1368" t="str">
        <f t="shared" si="43"/>
        <v>musical</v>
      </c>
      <c r="S1368" s="11">
        <f>(((J1368/60)/60)/24)+DATE(1970,1,1)</f>
        <v>41975.676111111112</v>
      </c>
      <c r="T1368" s="11">
        <f>(((I1368/60)/60)/24)+DATE(1970,1,1)</f>
        <v>42006.676111111112</v>
      </c>
    </row>
    <row r="1369" spans="1:20" ht="28.8" hidden="1" x14ac:dyDescent="0.3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20">
        <f>E1369/D1369</f>
        <v>8.5370000000000001E-2</v>
      </c>
      <c r="P1369" s="6">
        <f>L1369/COUNT(L1369:L5482)</f>
        <v>0.10629777939570441</v>
      </c>
      <c r="Q1369" t="str">
        <f t="shared" si="42"/>
        <v>journalism</v>
      </c>
      <c r="R1369" t="str">
        <f t="shared" si="43"/>
        <v>audio</v>
      </c>
      <c r="S1369" s="11">
        <f>(((J1369/60)/60)/24)+DATE(1970,1,1)</f>
        <v>42114.252951388888</v>
      </c>
      <c r="T1369" s="11">
        <f>(((I1369/60)/60)/24)+DATE(1970,1,1)</f>
        <v>42144.252951388888</v>
      </c>
    </row>
    <row r="1370" spans="1:20" ht="28.8" hidden="1" x14ac:dyDescent="0.3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20">
        <f>E1370/D1370</f>
        <v>8.5714285714285715E-2</v>
      </c>
      <c r="P1370" s="6">
        <f>L1370/COUNT(L1370:L5483)</f>
        <v>3.6416605972323381E-4</v>
      </c>
      <c r="Q1370" t="str">
        <f t="shared" si="42"/>
        <v>photography</v>
      </c>
      <c r="R1370" t="str">
        <f t="shared" si="43"/>
        <v>nature</v>
      </c>
      <c r="S1370" s="11">
        <f>(((J1370/60)/60)/24)+DATE(1970,1,1)</f>
        <v>42286.88217592593</v>
      </c>
      <c r="T1370" s="11">
        <f>(((I1370/60)/60)/24)+DATE(1970,1,1)</f>
        <v>42316.923842592587</v>
      </c>
    </row>
    <row r="1371" spans="1:20" ht="43.2" hidden="1" x14ac:dyDescent="0.3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20">
        <f>E1371/D1371</f>
        <v>8.6400000000000005E-2</v>
      </c>
      <c r="P1371" s="6">
        <f>L1371/COUNT(L1371:L5484)</f>
        <v>7.2859744990892532E-3</v>
      </c>
      <c r="Q1371" t="str">
        <f t="shared" si="42"/>
        <v>theater</v>
      </c>
      <c r="R1371" t="str">
        <f t="shared" si="43"/>
        <v>spaces</v>
      </c>
      <c r="S1371" s="11">
        <f>(((J1371/60)/60)/24)+DATE(1970,1,1)</f>
        <v>42551.102314814809</v>
      </c>
      <c r="T1371" s="11">
        <f>(((I1371/60)/60)/24)+DATE(1970,1,1)</f>
        <v>42601.102314814809</v>
      </c>
    </row>
    <row r="1372" spans="1:20" ht="43.2" hidden="1" x14ac:dyDescent="0.3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20">
        <f>E1372/D1372</f>
        <v>8.666666666666667E-2</v>
      </c>
      <c r="P1372" s="6">
        <f>L1372/COUNT(L1372:L5485)</f>
        <v>1.4577259475218659E-3</v>
      </c>
      <c r="Q1372" t="str">
        <f t="shared" si="42"/>
        <v>theater</v>
      </c>
      <c r="R1372" t="str">
        <f t="shared" si="43"/>
        <v>plays</v>
      </c>
      <c r="S1372" s="11">
        <f>(((J1372/60)/60)/24)+DATE(1970,1,1)</f>
        <v>41834.135370370372</v>
      </c>
      <c r="T1372" s="11">
        <f>(((I1372/60)/60)/24)+DATE(1970,1,1)</f>
        <v>41849.135370370372</v>
      </c>
    </row>
    <row r="1373" spans="1:20" ht="28.8" hidden="1" x14ac:dyDescent="0.3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20">
        <f>E1373/D1373</f>
        <v>8.666666666666667E-2</v>
      </c>
      <c r="P1373" s="6">
        <f>L1373/COUNT(L1373:L5486)</f>
        <v>1.4582573824279985E-3</v>
      </c>
      <c r="Q1373" t="str">
        <f t="shared" si="42"/>
        <v>theater</v>
      </c>
      <c r="R1373" t="str">
        <f t="shared" si="43"/>
        <v>plays</v>
      </c>
      <c r="S1373" s="11">
        <f>(((J1373/60)/60)/24)+DATE(1970,1,1)</f>
        <v>42620.91097222222</v>
      </c>
      <c r="T1373" s="11">
        <f>(((I1373/60)/60)/24)+DATE(1970,1,1)</f>
        <v>42650.91097222222</v>
      </c>
    </row>
    <row r="1374" spans="1:20" ht="43.2" hidden="1" x14ac:dyDescent="0.3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20">
        <f>E1374/D1374</f>
        <v>8.72E-2</v>
      </c>
      <c r="P1374" s="6">
        <f>L1374/COUNT(L1374:L5487)</f>
        <v>1.2399708242159009E-2</v>
      </c>
      <c r="Q1374" t="str">
        <f t="shared" si="42"/>
        <v>theater</v>
      </c>
      <c r="R1374" t="str">
        <f t="shared" si="43"/>
        <v>plays</v>
      </c>
      <c r="S1374" s="11">
        <f>(((J1374/60)/60)/24)+DATE(1970,1,1)</f>
        <v>41780.785729166666</v>
      </c>
      <c r="T1374" s="11">
        <f>(((I1374/60)/60)/24)+DATE(1970,1,1)</f>
        <v>41840.785729166666</v>
      </c>
    </row>
    <row r="1375" spans="1:20" ht="28.8" hidden="1" x14ac:dyDescent="0.3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20">
        <f>E1375/D1375</f>
        <v>8.8333333333333333E-2</v>
      </c>
      <c r="P1375" s="6">
        <f>L1375/COUNT(L1375:L5488)</f>
        <v>4.3779642466253189E-3</v>
      </c>
      <c r="Q1375" t="str">
        <f t="shared" si="42"/>
        <v>food</v>
      </c>
      <c r="R1375" t="str">
        <f t="shared" si="43"/>
        <v>food trucks</v>
      </c>
      <c r="S1375" s="11">
        <f>(((J1375/60)/60)/24)+DATE(1970,1,1)</f>
        <v>41723.9533912037</v>
      </c>
      <c r="T1375" s="11">
        <f>(((I1375/60)/60)/24)+DATE(1970,1,1)</f>
        <v>41761.9533912037</v>
      </c>
    </row>
    <row r="1376" spans="1:20" ht="43.2" hidden="1" x14ac:dyDescent="0.3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20">
        <f>E1376/D1376</f>
        <v>8.8800000000000004E-2</v>
      </c>
      <c r="P1376" s="6">
        <f>L1376/COUNT(L1376:L5489)</f>
        <v>1.6058394160583942E-2</v>
      </c>
      <c r="Q1376" t="str">
        <f t="shared" si="42"/>
        <v>technology</v>
      </c>
      <c r="R1376" t="str">
        <f t="shared" si="43"/>
        <v>wearables</v>
      </c>
      <c r="S1376" s="11">
        <f>(((J1376/60)/60)/24)+DATE(1970,1,1)</f>
        <v>42451.698449074072</v>
      </c>
      <c r="T1376" s="11">
        <f>(((I1376/60)/60)/24)+DATE(1970,1,1)</f>
        <v>42486.288194444445</v>
      </c>
    </row>
    <row r="1377" spans="1:20" ht="43.2" hidden="1" x14ac:dyDescent="0.3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20">
        <f>E1377/D1377</f>
        <v>8.8999999999999996E-2</v>
      </c>
      <c r="P1377" s="6">
        <f>L1377/COUNT(L1377:L5490)</f>
        <v>4.0160642570281121E-3</v>
      </c>
      <c r="Q1377" t="str">
        <f t="shared" si="42"/>
        <v>publishing</v>
      </c>
      <c r="R1377" t="str">
        <f t="shared" si="43"/>
        <v>fiction</v>
      </c>
      <c r="S1377" s="11">
        <f>(((J1377/60)/60)/24)+DATE(1970,1,1)</f>
        <v>42067.722372685181</v>
      </c>
      <c r="T1377" s="11">
        <f>(((I1377/60)/60)/24)+DATE(1970,1,1)</f>
        <v>42097.651388888888</v>
      </c>
    </row>
    <row r="1378" spans="1:20" ht="43.2" hidden="1" x14ac:dyDescent="0.3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20">
        <f>E1378/D1378</f>
        <v>8.8999999999999996E-2</v>
      </c>
      <c r="P1378" s="6">
        <f>L1378/COUNT(L1378:L5491)</f>
        <v>2.1913805697589481E-3</v>
      </c>
      <c r="Q1378" t="str">
        <f t="shared" si="42"/>
        <v>theater</v>
      </c>
      <c r="R1378" t="str">
        <f t="shared" si="43"/>
        <v>plays</v>
      </c>
      <c r="S1378" s="11">
        <f>(((J1378/60)/60)/24)+DATE(1970,1,1)</f>
        <v>42695.7105787037</v>
      </c>
      <c r="T1378" s="11">
        <f>(((I1378/60)/60)/24)+DATE(1970,1,1)</f>
        <v>42725.7105787037</v>
      </c>
    </row>
    <row r="1379" spans="1:20" ht="43.2" hidden="1" x14ac:dyDescent="0.3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20">
        <f>E1379/D1379</f>
        <v>8.9066666666666669E-2</v>
      </c>
      <c r="P1379" s="6">
        <f>L1379/COUNT(L1379:L5492)</f>
        <v>5.8458165875045669E-3</v>
      </c>
      <c r="Q1379" t="str">
        <f t="shared" si="42"/>
        <v>technology</v>
      </c>
      <c r="R1379" t="str">
        <f t="shared" si="43"/>
        <v>wearables</v>
      </c>
      <c r="S1379" s="11">
        <f>(((J1379/60)/60)/24)+DATE(1970,1,1)</f>
        <v>42382.843287037031</v>
      </c>
      <c r="T1379" s="11">
        <f>(((I1379/60)/60)/24)+DATE(1970,1,1)</f>
        <v>42418.843287037031</v>
      </c>
    </row>
    <row r="1380" spans="1:20" ht="43.2" hidden="1" x14ac:dyDescent="0.3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20">
        <f>E1380/D1380</f>
        <v>8.9744444444444446E-2</v>
      </c>
      <c r="P1380" s="6">
        <f>L1380/COUNT(L1380:L5493)</f>
        <v>4.4956140350877194E-2</v>
      </c>
      <c r="Q1380" t="str">
        <f t="shared" si="42"/>
        <v>games</v>
      </c>
      <c r="R1380" t="str">
        <f t="shared" si="43"/>
        <v>video games</v>
      </c>
      <c r="S1380" s="11">
        <f>(((J1380/60)/60)/24)+DATE(1970,1,1)</f>
        <v>41417.228043981479</v>
      </c>
      <c r="T1380" s="11">
        <f>(((I1380/60)/60)/24)+DATE(1970,1,1)</f>
        <v>41462.228043981479</v>
      </c>
    </row>
    <row r="1381" spans="1:20" ht="43.2" hidden="1" x14ac:dyDescent="0.3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20">
        <f>E1381/D1381</f>
        <v>9.0090090090090086E-2</v>
      </c>
      <c r="P1381" s="6">
        <f>L1381/COUNT(L1381:L5494)</f>
        <v>7.3126142595978066E-4</v>
      </c>
      <c r="Q1381" t="str">
        <f t="shared" si="42"/>
        <v>technology</v>
      </c>
      <c r="R1381" t="str">
        <f t="shared" si="43"/>
        <v>gadgets</v>
      </c>
      <c r="S1381" s="11">
        <f>(((J1381/60)/60)/24)+DATE(1970,1,1)</f>
        <v>41929.174456018518</v>
      </c>
      <c r="T1381" s="11">
        <f>(((I1381/60)/60)/24)+DATE(1970,1,1)</f>
        <v>41944.165972222225</v>
      </c>
    </row>
    <row r="1382" spans="1:20" ht="72" hidden="1" x14ac:dyDescent="0.3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20">
        <f>E1382/D1382</f>
        <v>9.0833333333333335E-2</v>
      </c>
      <c r="P1382" s="6">
        <f>L1382/COUNT(L1382:L5495)</f>
        <v>2.5603511338697879E-3</v>
      </c>
      <c r="Q1382" t="str">
        <f t="shared" si="42"/>
        <v>technology</v>
      </c>
      <c r="R1382" t="str">
        <f t="shared" si="43"/>
        <v>web</v>
      </c>
      <c r="S1382" s="11">
        <f>(((J1382/60)/60)/24)+DATE(1970,1,1)</f>
        <v>42080.757326388892</v>
      </c>
      <c r="T1382" s="11">
        <f>(((I1382/60)/60)/24)+DATE(1970,1,1)</f>
        <v>42110.757326388892</v>
      </c>
    </row>
    <row r="1383" spans="1:20" ht="43.2" hidden="1" x14ac:dyDescent="0.3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20">
        <f>E1383/D1383</f>
        <v>9.0909090909090912E-2</v>
      </c>
      <c r="P1383" s="6">
        <f>L1383/COUNT(L1383:L5496)</f>
        <v>6.2202707647274055E-3</v>
      </c>
      <c r="Q1383" t="str">
        <f t="shared" si="42"/>
        <v>theater</v>
      </c>
      <c r="R1383" t="str">
        <f t="shared" si="43"/>
        <v>plays</v>
      </c>
      <c r="S1383" s="11">
        <f>(((J1383/60)/60)/24)+DATE(1970,1,1)</f>
        <v>41869.714166666665</v>
      </c>
      <c r="T1383" s="11">
        <f>(((I1383/60)/60)/24)+DATE(1970,1,1)</f>
        <v>41876.875</v>
      </c>
    </row>
    <row r="1384" spans="1:20" ht="43.2" hidden="1" x14ac:dyDescent="0.3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20">
        <f>E1384/D1384</f>
        <v>9.1050000000000006E-2</v>
      </c>
      <c r="P1384" s="6">
        <f>L1384/COUNT(L1384:L5497)</f>
        <v>3.5871156661786238E-2</v>
      </c>
      <c r="Q1384" t="str">
        <f t="shared" si="42"/>
        <v>games</v>
      </c>
      <c r="R1384" t="str">
        <f t="shared" si="43"/>
        <v>video games</v>
      </c>
      <c r="S1384" s="11">
        <f>(((J1384/60)/60)/24)+DATE(1970,1,1)</f>
        <v>41740.138113425928</v>
      </c>
      <c r="T1384" s="11">
        <f>(((I1384/60)/60)/24)+DATE(1970,1,1)</f>
        <v>41770.138113425928</v>
      </c>
    </row>
    <row r="1385" spans="1:20" ht="28.8" hidden="1" x14ac:dyDescent="0.3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20">
        <f>E1385/D1385</f>
        <v>9.2999999999999999E-2</v>
      </c>
      <c r="P1385" s="6">
        <f>L1385/COUNT(L1385:L5498)</f>
        <v>1.0984987184181618E-3</v>
      </c>
      <c r="Q1385" t="str">
        <f t="shared" si="42"/>
        <v>photography</v>
      </c>
      <c r="R1385" t="str">
        <f t="shared" si="43"/>
        <v>places</v>
      </c>
      <c r="S1385" s="11">
        <f>(((J1385/60)/60)/24)+DATE(1970,1,1)</f>
        <v>42246.789965277778</v>
      </c>
      <c r="T1385" s="11">
        <f>(((I1385/60)/60)/24)+DATE(1970,1,1)</f>
        <v>42303.888888888891</v>
      </c>
    </row>
    <row r="1386" spans="1:20" ht="28.8" hidden="1" x14ac:dyDescent="0.3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20">
        <f>E1386/D1386</f>
        <v>9.3100000000000002E-2</v>
      </c>
      <c r="P1386" s="6">
        <f>L1386/COUNT(L1386:L5499)</f>
        <v>1.1355311355311355E-2</v>
      </c>
      <c r="Q1386" t="str">
        <f t="shared" si="42"/>
        <v>theater</v>
      </c>
      <c r="R1386" t="str">
        <f t="shared" si="43"/>
        <v>plays</v>
      </c>
      <c r="S1386" s="11">
        <f>(((J1386/60)/60)/24)+DATE(1970,1,1)</f>
        <v>42205.171018518522</v>
      </c>
      <c r="T1386" s="11">
        <f>(((I1386/60)/60)/24)+DATE(1970,1,1)</f>
        <v>42235.171018518522</v>
      </c>
    </row>
    <row r="1387" spans="1:20" ht="43.2" x14ac:dyDescent="0.3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20">
        <f>E1387/D1387</f>
        <v>9.3333333333333338E-2</v>
      </c>
      <c r="P1387" s="6">
        <f>L1387/COUNT(L1387:L5500)</f>
        <v>2.9314767314034445E-3</v>
      </c>
      <c r="Q1387" t="str">
        <f t="shared" si="42"/>
        <v>music</v>
      </c>
      <c r="R1387" t="str">
        <f t="shared" si="43"/>
        <v>faith</v>
      </c>
      <c r="S1387" s="11">
        <f>(((J1387/60)/60)/24)+DATE(1970,1,1)</f>
        <v>42803.920277777783</v>
      </c>
      <c r="T1387" s="11">
        <f>(((I1387/60)/60)/24)+DATE(1970,1,1)</f>
        <v>42834.833333333328</v>
      </c>
    </row>
    <row r="1388" spans="1:20" ht="43.2" hidden="1" x14ac:dyDescent="0.3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20">
        <f>E1388/D1388</f>
        <v>9.3799999999999994E-2</v>
      </c>
      <c r="P1388" s="6">
        <f>L1388/COUNT(L1388:L5501)</f>
        <v>4.0322580645161289E-3</v>
      </c>
      <c r="Q1388" t="str">
        <f t="shared" si="42"/>
        <v>film &amp; video</v>
      </c>
      <c r="R1388" t="str">
        <f t="shared" si="43"/>
        <v>animation</v>
      </c>
      <c r="S1388" s="11">
        <f>(((J1388/60)/60)/24)+DATE(1970,1,1)</f>
        <v>42296.261087962965</v>
      </c>
      <c r="T1388" s="11">
        <f>(((I1388/60)/60)/24)+DATE(1970,1,1)</f>
        <v>42326.302754629629</v>
      </c>
    </row>
    <row r="1389" spans="1:20" ht="43.2" hidden="1" x14ac:dyDescent="0.3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20">
        <f>E1389/D1389</f>
        <v>9.4166666666666662E-2</v>
      </c>
      <c r="P1389" s="6">
        <f>L1389/COUNT(L1389:L5502)</f>
        <v>2.5669233590025669E-3</v>
      </c>
      <c r="Q1389" t="str">
        <f t="shared" si="42"/>
        <v>theater</v>
      </c>
      <c r="R1389" t="str">
        <f t="shared" si="43"/>
        <v>plays</v>
      </c>
      <c r="S1389" s="11">
        <f>(((J1389/60)/60)/24)+DATE(1970,1,1)</f>
        <v>42199.648912037039</v>
      </c>
      <c r="T1389" s="11">
        <f>(((I1389/60)/60)/24)+DATE(1970,1,1)</f>
        <v>42217.041666666672</v>
      </c>
    </row>
    <row r="1390" spans="1:20" ht="43.2" hidden="1" x14ac:dyDescent="0.3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20">
        <f>E1390/D1390</f>
        <v>9.4412800000000005E-2</v>
      </c>
      <c r="P1390" s="6">
        <f>L1390/COUNT(L1390:L5503)</f>
        <v>1.173881144534116E-2</v>
      </c>
      <c r="Q1390" t="str">
        <f t="shared" si="42"/>
        <v>music</v>
      </c>
      <c r="R1390" t="str">
        <f t="shared" si="43"/>
        <v>indie rock</v>
      </c>
      <c r="S1390" s="11">
        <f>(((J1390/60)/60)/24)+DATE(1970,1,1)</f>
        <v>41887.784062500003</v>
      </c>
      <c r="T1390" s="11">
        <f>(((I1390/60)/60)/24)+DATE(1970,1,1)</f>
        <v>41917.784062500003</v>
      </c>
    </row>
    <row r="1391" spans="1:20" ht="43.2" hidden="1" x14ac:dyDescent="0.3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20">
        <f>E1391/D1391</f>
        <v>9.5000000000000001E-2</v>
      </c>
      <c r="P1391" s="6">
        <f>L1391/COUNT(L1391:L5504)</f>
        <v>2.9357798165137615E-3</v>
      </c>
      <c r="Q1391" t="str">
        <f t="shared" si="42"/>
        <v>film &amp; video</v>
      </c>
      <c r="R1391" t="str">
        <f t="shared" si="43"/>
        <v>animation</v>
      </c>
      <c r="S1391" s="11">
        <f>(((J1391/60)/60)/24)+DATE(1970,1,1)</f>
        <v>42238.726631944446</v>
      </c>
      <c r="T1391" s="11">
        <f>(((I1391/60)/60)/24)+DATE(1970,1,1)</f>
        <v>42298.726631944446</v>
      </c>
    </row>
    <row r="1392" spans="1:20" ht="57.6" hidden="1" x14ac:dyDescent="0.3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20">
        <f>E1392/D1392</f>
        <v>9.5500000000000002E-2</v>
      </c>
      <c r="P1392" s="6">
        <f>L1392/COUNT(L1392:L5505)</f>
        <v>9.544787077826725E-3</v>
      </c>
      <c r="Q1392" t="str">
        <f t="shared" si="42"/>
        <v>film &amp; video</v>
      </c>
      <c r="R1392" t="str">
        <f t="shared" si="43"/>
        <v>animation</v>
      </c>
      <c r="S1392" s="11">
        <f>(((J1392/60)/60)/24)+DATE(1970,1,1)</f>
        <v>40043.895462962959</v>
      </c>
      <c r="T1392" s="11">
        <f>(((I1392/60)/60)/24)+DATE(1970,1,1)</f>
        <v>40098.874305555553</v>
      </c>
    </row>
    <row r="1393" spans="1:20" ht="43.2" hidden="1" x14ac:dyDescent="0.3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20">
        <f>E1393/D1393</f>
        <v>9.5600000000000004E-2</v>
      </c>
      <c r="P1393" s="6">
        <f>L1393/COUNT(L1393:L5506)</f>
        <v>8.0793242746970261E-3</v>
      </c>
      <c r="Q1393" t="str">
        <f t="shared" si="42"/>
        <v>games</v>
      </c>
      <c r="R1393" t="str">
        <f t="shared" si="43"/>
        <v>video games</v>
      </c>
      <c r="S1393" s="11">
        <f>(((J1393/60)/60)/24)+DATE(1970,1,1)</f>
        <v>41156.963344907403</v>
      </c>
      <c r="T1393" s="11">
        <f>(((I1393/60)/60)/24)+DATE(1970,1,1)</f>
        <v>41186.963344907403</v>
      </c>
    </row>
    <row r="1394" spans="1:20" ht="43.2" hidden="1" x14ac:dyDescent="0.3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20">
        <f>E1394/D1394</f>
        <v>9.5687499999999995E-2</v>
      </c>
      <c r="P1394" s="6">
        <f>L1394/COUNT(L1394:L5507)</f>
        <v>2.9757531227038943E-2</v>
      </c>
      <c r="Q1394" t="str">
        <f t="shared" si="42"/>
        <v>film &amp; video</v>
      </c>
      <c r="R1394" t="str">
        <f t="shared" si="43"/>
        <v>science fiction</v>
      </c>
      <c r="S1394" s="11">
        <f>(((J1394/60)/60)/24)+DATE(1970,1,1)</f>
        <v>41905.812581018516</v>
      </c>
      <c r="T1394" s="11">
        <f>(((I1394/60)/60)/24)+DATE(1970,1,1)</f>
        <v>41950.854247685187</v>
      </c>
    </row>
    <row r="1395" spans="1:20" ht="28.8" hidden="1" x14ac:dyDescent="0.3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20">
        <f>E1395/D1395</f>
        <v>9.633333333333334E-2</v>
      </c>
      <c r="P1395" s="6">
        <f>L1395/COUNT(L1395:L5508)</f>
        <v>4.410143329658214E-3</v>
      </c>
      <c r="Q1395" t="str">
        <f t="shared" si="42"/>
        <v>technology</v>
      </c>
      <c r="R1395" t="str">
        <f t="shared" si="43"/>
        <v>wearables</v>
      </c>
      <c r="S1395" s="11">
        <f>(((J1395/60)/60)/24)+DATE(1970,1,1)</f>
        <v>42673.66788194445</v>
      </c>
      <c r="T1395" s="11">
        <f>(((I1395/60)/60)/24)+DATE(1970,1,1)</f>
        <v>42703.709548611107</v>
      </c>
    </row>
    <row r="1396" spans="1:20" ht="43.2" hidden="1" x14ac:dyDescent="0.3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20">
        <f>E1396/D1396</f>
        <v>9.74E-2</v>
      </c>
      <c r="P1396" s="6">
        <f>L1396/COUNT(L1396:L5509)</f>
        <v>3.3088235294117647E-3</v>
      </c>
      <c r="Q1396" t="str">
        <f t="shared" si="42"/>
        <v>music</v>
      </c>
      <c r="R1396" t="str">
        <f t="shared" si="43"/>
        <v>faith</v>
      </c>
      <c r="S1396" s="11">
        <f>(((J1396/60)/60)/24)+DATE(1970,1,1)</f>
        <v>42427.721006944441</v>
      </c>
      <c r="T1396" s="11">
        <f>(((I1396/60)/60)/24)+DATE(1970,1,1)</f>
        <v>42457.679340277777</v>
      </c>
    </row>
    <row r="1397" spans="1:20" ht="43.2" hidden="1" x14ac:dyDescent="0.3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20">
        <f>E1397/D1397</f>
        <v>9.7600000000000006E-2</v>
      </c>
      <c r="P1397" s="6">
        <f>L1397/COUNT(L1397:L5510)</f>
        <v>4.7811695476278043E-3</v>
      </c>
      <c r="Q1397" t="str">
        <f t="shared" si="42"/>
        <v>theater</v>
      </c>
      <c r="R1397" t="str">
        <f t="shared" si="43"/>
        <v>plays</v>
      </c>
      <c r="S1397" s="11">
        <f>(((J1397/60)/60)/24)+DATE(1970,1,1)</f>
        <v>42467.548541666663</v>
      </c>
      <c r="T1397" s="11">
        <f>(((I1397/60)/60)/24)+DATE(1970,1,1)</f>
        <v>42496.544444444444</v>
      </c>
    </row>
    <row r="1398" spans="1:20" ht="43.2" hidden="1" x14ac:dyDescent="0.3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20">
        <f>E1398/D1398</f>
        <v>9.8166666666666666E-2</v>
      </c>
      <c r="P1398" s="6">
        <f>L1398/COUNT(L1398:L5511)</f>
        <v>1.2141280353200883E-2</v>
      </c>
      <c r="Q1398" t="str">
        <f t="shared" si="42"/>
        <v>food</v>
      </c>
      <c r="R1398" t="str">
        <f t="shared" si="43"/>
        <v>restaurants</v>
      </c>
      <c r="S1398" s="11">
        <f>(((J1398/60)/60)/24)+DATE(1970,1,1)</f>
        <v>42052.802430555559</v>
      </c>
      <c r="T1398" s="11">
        <f>(((I1398/60)/60)/24)+DATE(1970,1,1)</f>
        <v>42082.760763888888</v>
      </c>
    </row>
    <row r="1399" spans="1:20" ht="43.2" hidden="1" x14ac:dyDescent="0.3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20">
        <f>E1399/D1399</f>
        <v>9.8400000000000001E-2</v>
      </c>
      <c r="P1399" s="6">
        <f>L1399/COUNT(L1399:L5512)</f>
        <v>3.3124769966875231E-2</v>
      </c>
      <c r="Q1399" t="str">
        <f t="shared" si="42"/>
        <v>technology</v>
      </c>
      <c r="R1399" t="str">
        <f t="shared" si="43"/>
        <v>wearables</v>
      </c>
      <c r="S1399" s="11">
        <f>(((J1399/60)/60)/24)+DATE(1970,1,1)</f>
        <v>42626.633703703701</v>
      </c>
      <c r="T1399" s="11">
        <f>(((I1399/60)/60)/24)+DATE(1970,1,1)</f>
        <v>42656.633703703701</v>
      </c>
    </row>
    <row r="1400" spans="1:20" ht="43.2" hidden="1" x14ac:dyDescent="0.3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20">
        <f>E1400/D1400</f>
        <v>9.987804878048781E-2</v>
      </c>
      <c r="P1400" s="6">
        <f>L1400/COUNT(L1400:L5513)</f>
        <v>4.050073637702504E-3</v>
      </c>
      <c r="Q1400" t="str">
        <f t="shared" si="42"/>
        <v>publishing</v>
      </c>
      <c r="R1400" t="str">
        <f t="shared" si="43"/>
        <v>translations</v>
      </c>
      <c r="S1400" s="11">
        <f>(((J1400/60)/60)/24)+DATE(1970,1,1)</f>
        <v>42142.767106481479</v>
      </c>
      <c r="T1400" s="11">
        <f>(((I1400/60)/60)/24)+DATE(1970,1,1)</f>
        <v>42163.625</v>
      </c>
    </row>
    <row r="1401" spans="1:20" ht="43.2" hidden="1" x14ac:dyDescent="0.3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20">
        <f>E1401/D1401</f>
        <v>0.1</v>
      </c>
      <c r="P1401" s="6">
        <f>L1401/COUNT(L1401:L5514)</f>
        <v>1.841620626151013E-3</v>
      </c>
      <c r="Q1401" t="str">
        <f t="shared" si="42"/>
        <v>music</v>
      </c>
      <c r="R1401" t="str">
        <f t="shared" si="43"/>
        <v>indie rock</v>
      </c>
      <c r="S1401" s="11">
        <f>(((J1401/60)/60)/24)+DATE(1970,1,1)</f>
        <v>42065.897719907407</v>
      </c>
      <c r="T1401" s="11">
        <f>(((I1401/60)/60)/24)+DATE(1970,1,1)</f>
        <v>42095.856053240743</v>
      </c>
    </row>
    <row r="1402" spans="1:20" ht="57.6" hidden="1" x14ac:dyDescent="0.3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20">
        <f>E1402/D1402</f>
        <v>0.1</v>
      </c>
      <c r="P1402" s="6">
        <f>L1402/COUNT(L1402:L5515)</f>
        <v>1.8422991893883567E-3</v>
      </c>
      <c r="Q1402" t="str">
        <f t="shared" si="42"/>
        <v>games</v>
      </c>
      <c r="R1402" t="str">
        <f t="shared" si="43"/>
        <v>video games</v>
      </c>
      <c r="S1402" s="11">
        <f>(((J1402/60)/60)/24)+DATE(1970,1,1)</f>
        <v>40198.424849537041</v>
      </c>
      <c r="T1402" s="11">
        <f>(((I1402/60)/60)/24)+DATE(1970,1,1)</f>
        <v>40252.290972222225</v>
      </c>
    </row>
    <row r="1403" spans="1:20" ht="43.2" hidden="1" x14ac:dyDescent="0.3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20">
        <f>E1403/D1403</f>
        <v>0.1</v>
      </c>
      <c r="P1403" s="6">
        <f>L1403/COUNT(L1403:L5516)</f>
        <v>3.6859565057132326E-4</v>
      </c>
      <c r="Q1403" t="str">
        <f t="shared" si="42"/>
        <v>theater</v>
      </c>
      <c r="R1403" t="str">
        <f t="shared" si="43"/>
        <v>plays</v>
      </c>
      <c r="S1403" s="11">
        <f>(((J1403/60)/60)/24)+DATE(1970,1,1)</f>
        <v>42203.677766203706</v>
      </c>
      <c r="T1403" s="11">
        <f>(((I1403/60)/60)/24)+DATE(1970,1,1)</f>
        <v>42233.677766203706</v>
      </c>
    </row>
    <row r="1404" spans="1:20" ht="28.8" hidden="1" x14ac:dyDescent="0.3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20">
        <f>E1404/D1404</f>
        <v>0.1</v>
      </c>
      <c r="P1404" s="6">
        <f>L1404/COUNT(L1404:L5517)</f>
        <v>3.687315634218289E-4</v>
      </c>
      <c r="Q1404" t="str">
        <f t="shared" si="42"/>
        <v>theater</v>
      </c>
      <c r="R1404" t="str">
        <f t="shared" si="43"/>
        <v>plays</v>
      </c>
      <c r="S1404" s="11">
        <f>(((J1404/60)/60)/24)+DATE(1970,1,1)</f>
        <v>41831.697939814818</v>
      </c>
      <c r="T1404" s="11">
        <f>(((I1404/60)/60)/24)+DATE(1970,1,1)</f>
        <v>41861.697939814818</v>
      </c>
    </row>
    <row r="1405" spans="1:20" ht="43.2" hidden="1" x14ac:dyDescent="0.3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20">
        <f>E1405/D1405</f>
        <v>0.1</v>
      </c>
      <c r="P1405" s="6">
        <f>L1405/COUNT(L1405:L5518)</f>
        <v>2.5820730357801547E-3</v>
      </c>
      <c r="Q1405" t="str">
        <f t="shared" si="42"/>
        <v>theater</v>
      </c>
      <c r="R1405" t="str">
        <f t="shared" si="43"/>
        <v>plays</v>
      </c>
      <c r="S1405" s="11">
        <f>(((J1405/60)/60)/24)+DATE(1970,1,1)</f>
        <v>42308.211215277777</v>
      </c>
      <c r="T1405" s="11">
        <f>(((I1405/60)/60)/24)+DATE(1970,1,1)</f>
        <v>42338.252881944441</v>
      </c>
    </row>
    <row r="1406" spans="1:20" ht="43.2" hidden="1" x14ac:dyDescent="0.3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20">
        <f>E1406/D1406</f>
        <v>0.1</v>
      </c>
      <c r="P1406" s="6">
        <f>L1406/COUNT(L1406:L5519)</f>
        <v>1.1070110701107011E-3</v>
      </c>
      <c r="Q1406" t="str">
        <f t="shared" si="42"/>
        <v>theater</v>
      </c>
      <c r="R1406" t="str">
        <f t="shared" si="43"/>
        <v>plays</v>
      </c>
      <c r="S1406" s="11">
        <f>(((J1406/60)/60)/24)+DATE(1970,1,1)</f>
        <v>41820.870821759258</v>
      </c>
      <c r="T1406" s="11">
        <f>(((I1406/60)/60)/24)+DATE(1970,1,1)</f>
        <v>41850.870821759258</v>
      </c>
    </row>
    <row r="1407" spans="1:20" ht="43.2" hidden="1" x14ac:dyDescent="0.3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20">
        <f>E1407/D1407</f>
        <v>0.1</v>
      </c>
      <c r="P1407" s="6">
        <f>L1407/COUNT(L1407:L5520)</f>
        <v>2.2148394241417496E-3</v>
      </c>
      <c r="Q1407" t="str">
        <f t="shared" si="42"/>
        <v>theater</v>
      </c>
      <c r="R1407" t="str">
        <f t="shared" si="43"/>
        <v>plays</v>
      </c>
      <c r="S1407" s="11">
        <f>(((J1407/60)/60)/24)+DATE(1970,1,1)</f>
        <v>42188.83293981482</v>
      </c>
      <c r="T1407" s="11">
        <f>(((I1407/60)/60)/24)+DATE(1970,1,1)</f>
        <v>42242.772222222222</v>
      </c>
    </row>
    <row r="1408" spans="1:20" ht="43.2" hidden="1" x14ac:dyDescent="0.3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20">
        <f>E1408/D1408</f>
        <v>0.1002</v>
      </c>
      <c r="P1408" s="6">
        <f>L1408/COUNT(L1408:L5521)</f>
        <v>1.03397341211226E-2</v>
      </c>
      <c r="Q1408" t="str">
        <f t="shared" si="42"/>
        <v>technology</v>
      </c>
      <c r="R1408" t="str">
        <f t="shared" si="43"/>
        <v>wearables</v>
      </c>
      <c r="S1408" s="11">
        <f>(((J1408/60)/60)/24)+DATE(1970,1,1)</f>
        <v>42632.373414351852</v>
      </c>
      <c r="T1408" s="11">
        <f>(((I1408/60)/60)/24)+DATE(1970,1,1)</f>
        <v>42672.373414351852</v>
      </c>
    </row>
    <row r="1409" spans="1:20" ht="43.2" hidden="1" x14ac:dyDescent="0.3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20">
        <f>E1409/D1409</f>
        <v>0.10050000000000001</v>
      </c>
      <c r="P1409" s="6">
        <f>L1409/COUNT(L1409:L5522)</f>
        <v>7.3882526782415958E-4</v>
      </c>
      <c r="Q1409" t="str">
        <f t="shared" si="42"/>
        <v>theater</v>
      </c>
      <c r="R1409" t="str">
        <f t="shared" si="43"/>
        <v>plays</v>
      </c>
      <c r="S1409" s="11">
        <f>(((J1409/60)/60)/24)+DATE(1970,1,1)</f>
        <v>42020.587349537032</v>
      </c>
      <c r="T1409" s="11">
        <f>(((I1409/60)/60)/24)+DATE(1970,1,1)</f>
        <v>42050.587349537032</v>
      </c>
    </row>
    <row r="1410" spans="1:20" ht="28.8" hidden="1" x14ac:dyDescent="0.3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20">
        <f>E1410/D1410</f>
        <v>0.1008</v>
      </c>
      <c r="P1410" s="6">
        <f>L1410/COUNT(L1410:L5523)</f>
        <v>2.2172949002217295E-3</v>
      </c>
      <c r="Q1410" t="str">
        <f t="shared" ref="Q1410:Q1473" si="44">LEFT(N1410,FIND("/",N1410)-1)</f>
        <v>food</v>
      </c>
      <c r="R1410" t="str">
        <f t="shared" ref="R1410:R1473" si="45">RIGHT(N1410,LEN(N1410)-FIND("/",N1410))</f>
        <v>food trucks</v>
      </c>
      <c r="S1410" s="11">
        <f>(((J1410/60)/60)/24)+DATE(1970,1,1)</f>
        <v>42317.954571759255</v>
      </c>
      <c r="T1410" s="11">
        <f>(((I1410/60)/60)/24)+DATE(1970,1,1)</f>
        <v>42377.954571759255</v>
      </c>
    </row>
    <row r="1411" spans="1:20" ht="43.2" hidden="1" x14ac:dyDescent="0.3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20">
        <f>E1411/D1411</f>
        <v>0.10181818181818182</v>
      </c>
      <c r="P1411" s="6">
        <f>L1411/COUNT(L1411:L5524)</f>
        <v>3.3271719038817007E-3</v>
      </c>
      <c r="Q1411" t="str">
        <f t="shared" si="44"/>
        <v>music</v>
      </c>
      <c r="R1411" t="str">
        <f t="shared" si="45"/>
        <v>faith</v>
      </c>
      <c r="S1411" s="11">
        <f>(((J1411/60)/60)/24)+DATE(1970,1,1)</f>
        <v>41845.968159722222</v>
      </c>
      <c r="T1411" s="11">
        <f>(((I1411/60)/60)/24)+DATE(1970,1,1)</f>
        <v>41875.968159722222</v>
      </c>
    </row>
    <row r="1412" spans="1:20" ht="43.2" hidden="1" x14ac:dyDescent="0.3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20">
        <f>E1412/D1412</f>
        <v>0.10214285714285715</v>
      </c>
      <c r="P1412" s="6">
        <f>L1412/COUNT(L1412:L5525)</f>
        <v>5.9171597633136093E-3</v>
      </c>
      <c r="Q1412" t="str">
        <f t="shared" si="44"/>
        <v>technology</v>
      </c>
      <c r="R1412" t="str">
        <f t="shared" si="45"/>
        <v>wearables</v>
      </c>
      <c r="S1412" s="11">
        <f>(((J1412/60)/60)/24)+DATE(1970,1,1)</f>
        <v>41940.658645833333</v>
      </c>
      <c r="T1412" s="11">
        <f>(((I1412/60)/60)/24)+DATE(1970,1,1)</f>
        <v>41974</v>
      </c>
    </row>
    <row r="1413" spans="1:20" ht="43.2" hidden="1" x14ac:dyDescent="0.3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20">
        <f>E1413/D1413</f>
        <v>0.10314285714285715</v>
      </c>
      <c r="P1413" s="6">
        <f>L1413/COUNT(L1413:L5526)</f>
        <v>4.0695523492415833E-3</v>
      </c>
      <c r="Q1413" t="str">
        <f t="shared" si="44"/>
        <v>games</v>
      </c>
      <c r="R1413" t="str">
        <f t="shared" si="45"/>
        <v>mobile games</v>
      </c>
      <c r="S1413" s="11">
        <f>(((J1413/60)/60)/24)+DATE(1970,1,1)</f>
        <v>42371.355729166666</v>
      </c>
      <c r="T1413" s="11">
        <f>(((I1413/60)/60)/24)+DATE(1970,1,1)</f>
        <v>42400.178472222222</v>
      </c>
    </row>
    <row r="1414" spans="1:20" ht="43.2" hidden="1" x14ac:dyDescent="0.3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20">
        <f>E1414/D1414</f>
        <v>0.1041125</v>
      </c>
      <c r="P1414" s="6">
        <f>L1414/COUNT(L1414:L5527)</f>
        <v>1.2213175425610659E-2</v>
      </c>
      <c r="Q1414" t="str">
        <f t="shared" si="44"/>
        <v>publishing</v>
      </c>
      <c r="R1414" t="str">
        <f t="shared" si="45"/>
        <v>children's books</v>
      </c>
      <c r="S1414" s="11">
        <f>(((J1414/60)/60)/24)+DATE(1970,1,1)</f>
        <v>41686.705208333333</v>
      </c>
      <c r="T1414" s="11">
        <f>(((I1414/60)/60)/24)+DATE(1970,1,1)</f>
        <v>41716.663541666669</v>
      </c>
    </row>
    <row r="1415" spans="1:20" ht="43.2" hidden="1" x14ac:dyDescent="0.3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20">
        <f>E1415/D1415</f>
        <v>0.10454545454545454</v>
      </c>
      <c r="P1415" s="6">
        <f>L1415/COUNT(L1415:L5528)</f>
        <v>1.8511662347278786E-3</v>
      </c>
      <c r="Q1415" t="str">
        <f t="shared" si="44"/>
        <v>games</v>
      </c>
      <c r="R1415" t="str">
        <f t="shared" si="45"/>
        <v>video games</v>
      </c>
      <c r="S1415" s="11">
        <f>(((J1415/60)/60)/24)+DATE(1970,1,1)</f>
        <v>40464.028182870366</v>
      </c>
      <c r="T1415" s="11">
        <f>(((I1415/60)/60)/24)+DATE(1970,1,1)</f>
        <v>40512.208333333336</v>
      </c>
    </row>
    <row r="1416" spans="1:20" ht="43.2" hidden="1" x14ac:dyDescent="0.3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20">
        <f>E1416/D1416</f>
        <v>0.1048</v>
      </c>
      <c r="P1416" s="6">
        <f>L1416/COUNT(L1416:L5529)</f>
        <v>2.9629629629629628E-3</v>
      </c>
      <c r="Q1416" t="str">
        <f t="shared" si="44"/>
        <v>film &amp; video</v>
      </c>
      <c r="R1416" t="str">
        <f t="shared" si="45"/>
        <v>drama</v>
      </c>
      <c r="S1416" s="11">
        <f>(((J1416/60)/60)/24)+DATE(1970,1,1)</f>
        <v>42741.848379629635</v>
      </c>
      <c r="T1416" s="11">
        <f>(((I1416/60)/60)/24)+DATE(1970,1,1)</f>
        <v>42783.875</v>
      </c>
    </row>
    <row r="1417" spans="1:20" ht="43.2" hidden="1" x14ac:dyDescent="0.3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20">
        <f>E1417/D1417</f>
        <v>0.1048</v>
      </c>
      <c r="P1417" s="6">
        <f>L1417/COUNT(L1417:L5530)</f>
        <v>1.2226750648388292E-2</v>
      </c>
      <c r="Q1417" t="str">
        <f t="shared" si="44"/>
        <v>publishing</v>
      </c>
      <c r="R1417" t="str">
        <f t="shared" si="45"/>
        <v>children's books</v>
      </c>
      <c r="S1417" s="11">
        <f>(((J1417/60)/60)/24)+DATE(1970,1,1)</f>
        <v>41620.90047453704</v>
      </c>
      <c r="T1417" s="11">
        <f>(((I1417/60)/60)/24)+DATE(1970,1,1)</f>
        <v>41650.90047453704</v>
      </c>
    </row>
    <row r="1418" spans="1:20" ht="43.2" hidden="1" x14ac:dyDescent="0.3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20">
        <f>E1418/D1418</f>
        <v>0.105</v>
      </c>
      <c r="P1418" s="6">
        <f>L1418/COUNT(L1418:L5531)</f>
        <v>2.5945144551519643E-3</v>
      </c>
      <c r="Q1418" t="str">
        <f t="shared" si="44"/>
        <v>publishing</v>
      </c>
      <c r="R1418" t="str">
        <f t="shared" si="45"/>
        <v>translations</v>
      </c>
      <c r="S1418" s="11">
        <f>(((J1418/60)/60)/24)+DATE(1970,1,1)</f>
        <v>41832.672685185185</v>
      </c>
      <c r="T1418" s="11">
        <f>(((I1418/60)/60)/24)+DATE(1970,1,1)</f>
        <v>41887.568749999999</v>
      </c>
    </row>
    <row r="1419" spans="1:20" ht="43.2" hidden="1" x14ac:dyDescent="0.3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20">
        <f>E1419/D1419</f>
        <v>0.105</v>
      </c>
      <c r="P1419" s="6">
        <f>L1419/COUNT(L1419:L5532)</f>
        <v>8.5279940674823883E-3</v>
      </c>
      <c r="Q1419" t="str">
        <f t="shared" si="44"/>
        <v>technology</v>
      </c>
      <c r="R1419" t="str">
        <f t="shared" si="45"/>
        <v>space exploration</v>
      </c>
      <c r="S1419" s="11">
        <f>(((J1419/60)/60)/24)+DATE(1970,1,1)</f>
        <v>41921.842627314814</v>
      </c>
      <c r="T1419" s="11">
        <f>(((I1419/60)/60)/24)+DATE(1970,1,1)</f>
        <v>41951.884293981479</v>
      </c>
    </row>
    <row r="1420" spans="1:20" ht="43.2" hidden="1" x14ac:dyDescent="0.3">
      <c r="A1420">
        <v>1711</v>
      </c>
      <c r="B1420" s="3" t="s">
        <v>1712</v>
      </c>
      <c r="C1420" s="3" t="s">
        <v>5821</v>
      </c>
      <c r="D1420">
        <v>10000</v>
      </c>
      <c r="E1420">
        <v>1050</v>
      </c>
      <c r="F1420" t="s">
        <v>8221</v>
      </c>
      <c r="G1420" t="s">
        <v>8224</v>
      </c>
      <c r="H1420" t="s">
        <v>8246</v>
      </c>
      <c r="I1420">
        <v>1409585434</v>
      </c>
      <c r="J1420">
        <v>1406907034</v>
      </c>
      <c r="K1420" t="b">
        <v>0</v>
      </c>
      <c r="L1420">
        <v>2</v>
      </c>
      <c r="M1420" t="b">
        <v>0</v>
      </c>
      <c r="N1420" t="s">
        <v>8293</v>
      </c>
      <c r="O1420" s="20">
        <f>E1420/D1420</f>
        <v>0.105</v>
      </c>
      <c r="P1420" s="6">
        <f>L1420/COUNT(L1420:L5533)</f>
        <v>7.4183976261127599E-4</v>
      </c>
      <c r="Q1420" t="str">
        <f t="shared" si="44"/>
        <v>music</v>
      </c>
      <c r="R1420" t="str">
        <f t="shared" si="45"/>
        <v>faith</v>
      </c>
      <c r="S1420" s="11">
        <f>(((J1420/60)/60)/24)+DATE(1970,1,1)</f>
        <v>41852.646226851852</v>
      </c>
      <c r="T1420" s="11">
        <f>(((I1420/60)/60)/24)+DATE(1970,1,1)</f>
        <v>41883.646226851852</v>
      </c>
    </row>
    <row r="1421" spans="1:20" ht="43.2" hidden="1" x14ac:dyDescent="0.3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20">
        <f>E1421/D1421</f>
        <v>0.105</v>
      </c>
      <c r="P1421" s="6">
        <f>L1421/COUNT(L1421:L5534)</f>
        <v>7.4211502782931351E-4</v>
      </c>
      <c r="Q1421" t="str">
        <f t="shared" si="44"/>
        <v>publishing</v>
      </c>
      <c r="R1421" t="str">
        <f t="shared" si="45"/>
        <v>children's books</v>
      </c>
      <c r="S1421" s="11">
        <f>(((J1421/60)/60)/24)+DATE(1970,1,1)</f>
        <v>42524.36650462963</v>
      </c>
      <c r="T1421" s="11">
        <f>(((I1421/60)/60)/24)+DATE(1970,1,1)</f>
        <v>42567.36650462963</v>
      </c>
    </row>
    <row r="1422" spans="1:20" ht="28.8" x14ac:dyDescent="0.3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20">
        <f>E1422/D1422</f>
        <v>0.105</v>
      </c>
      <c r="P1422" s="6">
        <f>L1422/COUNT(L1422:L5535)</f>
        <v>4.4543429844097994E-3</v>
      </c>
      <c r="Q1422" t="str">
        <f t="shared" si="44"/>
        <v>theater</v>
      </c>
      <c r="R1422" t="str">
        <f t="shared" si="45"/>
        <v>plays</v>
      </c>
      <c r="S1422" s="11">
        <f>(((J1422/60)/60)/24)+DATE(1970,1,1)</f>
        <v>42796.682476851856</v>
      </c>
      <c r="T1422" s="11">
        <f>(((I1422/60)/60)/24)+DATE(1970,1,1)</f>
        <v>42841.640810185185</v>
      </c>
    </row>
    <row r="1423" spans="1:20" ht="43.2" hidden="1" x14ac:dyDescent="0.3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20">
        <f>E1423/D1423</f>
        <v>0.1052</v>
      </c>
      <c r="P1423" s="6">
        <f>L1423/COUNT(L1423:L5536)</f>
        <v>1.0025993316004456E-2</v>
      </c>
      <c r="Q1423" t="str">
        <f t="shared" si="44"/>
        <v>technology</v>
      </c>
      <c r="R1423" t="str">
        <f t="shared" si="45"/>
        <v>web</v>
      </c>
      <c r="S1423" s="11">
        <f>(((J1423/60)/60)/24)+DATE(1970,1,1)</f>
        <v>42268.531631944439</v>
      </c>
      <c r="T1423" s="11">
        <f>(((I1423/60)/60)/24)+DATE(1970,1,1)</f>
        <v>42298.531631944439</v>
      </c>
    </row>
    <row r="1424" spans="1:20" ht="28.8" x14ac:dyDescent="0.3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20">
        <f>E1424/D1424</f>
        <v>0.10539393939393939</v>
      </c>
      <c r="P1424" s="6">
        <f>L1424/COUNT(L1424:L5537)</f>
        <v>2.9717682020802376E-3</v>
      </c>
      <c r="Q1424" t="str">
        <f t="shared" si="44"/>
        <v>theater</v>
      </c>
      <c r="R1424" t="str">
        <f t="shared" si="45"/>
        <v>spaces</v>
      </c>
      <c r="S1424" s="11">
        <f>(((J1424/60)/60)/24)+DATE(1970,1,1)</f>
        <v>42773.916180555556</v>
      </c>
      <c r="T1424" s="11">
        <f>(((I1424/60)/60)/24)+DATE(1970,1,1)</f>
        <v>42818.874513888892</v>
      </c>
    </row>
    <row r="1425" spans="1:20" ht="43.2" hidden="1" x14ac:dyDescent="0.3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20">
        <f>E1425/D1425</f>
        <v>0.10539999999999999</v>
      </c>
      <c r="P1425" s="6">
        <f>L1425/COUNT(L1425:L5538)</f>
        <v>4.087699739873653E-3</v>
      </c>
      <c r="Q1425" t="str">
        <f t="shared" si="44"/>
        <v>theater</v>
      </c>
      <c r="R1425" t="str">
        <f t="shared" si="45"/>
        <v>plays</v>
      </c>
      <c r="S1425" s="11">
        <f>(((J1425/60)/60)/24)+DATE(1970,1,1)</f>
        <v>42452.815659722226</v>
      </c>
      <c r="T1425" s="11">
        <f>(((I1425/60)/60)/24)+DATE(1970,1,1)</f>
        <v>42512.815659722226</v>
      </c>
    </row>
    <row r="1426" spans="1:20" ht="43.2" hidden="1" x14ac:dyDescent="0.3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20">
        <f>E1426/D1426</f>
        <v>0.106</v>
      </c>
      <c r="P1426" s="6">
        <f>L1426/COUNT(L1426:L5539)</f>
        <v>4.0892193308550186E-3</v>
      </c>
      <c r="Q1426" t="str">
        <f t="shared" si="44"/>
        <v>food</v>
      </c>
      <c r="R1426" t="str">
        <f t="shared" si="45"/>
        <v>food trucks</v>
      </c>
      <c r="S1426" s="11">
        <f>(((J1426/60)/60)/24)+DATE(1970,1,1)</f>
        <v>42294.628449074073</v>
      </c>
      <c r="T1426" s="11">
        <f>(((I1426/60)/60)/24)+DATE(1970,1,1)</f>
        <v>42324.670115740737</v>
      </c>
    </row>
    <row r="1427" spans="1:20" ht="43.2" hidden="1" x14ac:dyDescent="0.3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20">
        <f>E1427/D1427</f>
        <v>0.10625</v>
      </c>
      <c r="P1427" s="6">
        <f>L1427/COUNT(L1427:L5540)</f>
        <v>1.4875418371141688E-3</v>
      </c>
      <c r="Q1427" t="str">
        <f t="shared" si="44"/>
        <v>theater</v>
      </c>
      <c r="R1427" t="str">
        <f t="shared" si="45"/>
        <v>plays</v>
      </c>
      <c r="S1427" s="11">
        <f>(((J1427/60)/60)/24)+DATE(1970,1,1)</f>
        <v>41793.191875000004</v>
      </c>
      <c r="T1427" s="11">
        <f>(((I1427/60)/60)/24)+DATE(1970,1,1)</f>
        <v>41807.191875000004</v>
      </c>
    </row>
    <row r="1428" spans="1:20" ht="43.2" hidden="1" x14ac:dyDescent="0.3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20">
        <f>E1428/D1428</f>
        <v>0.107</v>
      </c>
      <c r="P1428" s="6">
        <f>L1428/COUNT(L1428:L5541)</f>
        <v>2.976190476190476E-3</v>
      </c>
      <c r="Q1428" t="str">
        <f t="shared" si="44"/>
        <v>theater</v>
      </c>
      <c r="R1428" t="str">
        <f t="shared" si="45"/>
        <v>plays</v>
      </c>
      <c r="S1428" s="11">
        <f>(((J1428/60)/60)/24)+DATE(1970,1,1)</f>
        <v>41975.642974537041</v>
      </c>
      <c r="T1428" s="11">
        <f>(((I1428/60)/60)/24)+DATE(1970,1,1)</f>
        <v>42035.642974537041</v>
      </c>
    </row>
    <row r="1429" spans="1:20" ht="43.2" hidden="1" x14ac:dyDescent="0.3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20">
        <f>E1429/D1429</f>
        <v>0.107325</v>
      </c>
      <c r="P1429" s="6">
        <f>L1429/COUNT(L1429:L5542)</f>
        <v>4.3915147004093782E-2</v>
      </c>
      <c r="Q1429" t="str">
        <f t="shared" si="44"/>
        <v>food</v>
      </c>
      <c r="R1429" t="str">
        <f t="shared" si="45"/>
        <v>food trucks</v>
      </c>
      <c r="S1429" s="11">
        <f>(((J1429/60)/60)/24)+DATE(1970,1,1)</f>
        <v>42113.105046296296</v>
      </c>
      <c r="T1429" s="11">
        <f>(((I1429/60)/60)/24)+DATE(1970,1,1)</f>
        <v>42158.105046296296</v>
      </c>
    </row>
    <row r="1430" spans="1:20" ht="43.2" hidden="1" x14ac:dyDescent="0.3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20">
        <f>E1430/D1430</f>
        <v>0.10754135338345865</v>
      </c>
      <c r="P1430" s="6">
        <f>L1430/COUNT(L1430:L5543)</f>
        <v>0.10275502606105734</v>
      </c>
      <c r="Q1430" t="str">
        <f t="shared" si="44"/>
        <v>technology</v>
      </c>
      <c r="R1430" t="str">
        <f t="shared" si="45"/>
        <v>wearables</v>
      </c>
      <c r="S1430" s="11">
        <f>(((J1430/60)/60)/24)+DATE(1970,1,1)</f>
        <v>42410.774155092593</v>
      </c>
      <c r="T1430" s="11">
        <f>(((I1430/60)/60)/24)+DATE(1970,1,1)</f>
        <v>42440.774155092593</v>
      </c>
    </row>
    <row r="1431" spans="1:20" ht="43.2" hidden="1" x14ac:dyDescent="0.3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20">
        <f>E1431/D1431</f>
        <v>0.10775</v>
      </c>
      <c r="P1431" s="6">
        <f>L1431/COUNT(L1431:L5544)</f>
        <v>1.0428305400372439E-2</v>
      </c>
      <c r="Q1431" t="str">
        <f t="shared" si="44"/>
        <v>film &amp; video</v>
      </c>
      <c r="R1431" t="str">
        <f t="shared" si="45"/>
        <v>science fiction</v>
      </c>
      <c r="S1431" s="11">
        <f>(((J1431/60)/60)/24)+DATE(1970,1,1)</f>
        <v>42110.153043981481</v>
      </c>
      <c r="T1431" s="11">
        <f>(((I1431/60)/60)/24)+DATE(1970,1,1)</f>
        <v>42155.153043981481</v>
      </c>
    </row>
    <row r="1432" spans="1:20" ht="43.2" hidden="1" x14ac:dyDescent="0.3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20">
        <f>E1432/D1432</f>
        <v>0.108</v>
      </c>
      <c r="P1432" s="6">
        <f>L1432/COUNT(L1432:L5545)</f>
        <v>1.1177347242921013E-3</v>
      </c>
      <c r="Q1432" t="str">
        <f t="shared" si="44"/>
        <v>theater</v>
      </c>
      <c r="R1432" t="str">
        <f t="shared" si="45"/>
        <v>plays</v>
      </c>
      <c r="S1432" s="11">
        <f>(((J1432/60)/60)/24)+DATE(1970,1,1)</f>
        <v>41990.612546296295</v>
      </c>
      <c r="T1432" s="11">
        <f>(((I1432/60)/60)/24)+DATE(1970,1,1)</f>
        <v>42020.434722222228</v>
      </c>
    </row>
    <row r="1433" spans="1:20" ht="43.2" hidden="1" x14ac:dyDescent="0.3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20">
        <f>E1433/D1433</f>
        <v>0.10806536636794939</v>
      </c>
      <c r="P1433" s="6">
        <f>L1433/COUNT(L1433:L5546)</f>
        <v>1.4908684308609765E-3</v>
      </c>
      <c r="Q1433" t="str">
        <f t="shared" si="44"/>
        <v>publishing</v>
      </c>
      <c r="R1433" t="str">
        <f t="shared" si="45"/>
        <v>art books</v>
      </c>
      <c r="S1433" s="11">
        <f>(((J1433/60)/60)/24)+DATE(1970,1,1)</f>
        <v>40399.065868055557</v>
      </c>
      <c r="T1433" s="11">
        <f>(((I1433/60)/60)/24)+DATE(1970,1,1)</f>
        <v>40423.083333333336</v>
      </c>
    </row>
    <row r="1434" spans="1:20" ht="43.2" hidden="1" x14ac:dyDescent="0.3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20">
        <f>E1434/D1434</f>
        <v>0.10833333333333334</v>
      </c>
      <c r="P1434" s="6">
        <f>L1434/COUNT(L1434:L5547)</f>
        <v>2.2371364653243847E-3</v>
      </c>
      <c r="Q1434" t="str">
        <f t="shared" si="44"/>
        <v>theater</v>
      </c>
      <c r="R1434" t="str">
        <f t="shared" si="45"/>
        <v>plays</v>
      </c>
      <c r="S1434" s="11">
        <f>(((J1434/60)/60)/24)+DATE(1970,1,1)</f>
        <v>42672.955138888887</v>
      </c>
      <c r="T1434" s="11">
        <f>(((I1434/60)/60)/24)+DATE(1970,1,1)</f>
        <v>42704.708333333328</v>
      </c>
    </row>
    <row r="1435" spans="1:20" ht="43.2" hidden="1" x14ac:dyDescent="0.3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20">
        <f>E1435/D1435</f>
        <v>0.10857142857142857</v>
      </c>
      <c r="P1435" s="6">
        <f>L1435/COUNT(L1435:L5548)</f>
        <v>3.3569563595673255E-3</v>
      </c>
      <c r="Q1435" t="str">
        <f t="shared" si="44"/>
        <v>photography</v>
      </c>
      <c r="R1435" t="str">
        <f t="shared" si="45"/>
        <v>photobooks</v>
      </c>
      <c r="S1435" s="11">
        <f>(((J1435/60)/60)/24)+DATE(1970,1,1)</f>
        <v>42029.907858796301</v>
      </c>
      <c r="T1435" s="11">
        <f>(((I1435/60)/60)/24)+DATE(1970,1,1)</f>
        <v>42064.907858796301</v>
      </c>
    </row>
    <row r="1436" spans="1:20" ht="43.2" hidden="1" x14ac:dyDescent="0.3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20">
        <f>E1436/D1436</f>
        <v>0.10862068965517241</v>
      </c>
      <c r="P1436" s="6">
        <f>L1436/COUNT(L1436:L5549)</f>
        <v>1.0447761194029851E-2</v>
      </c>
      <c r="Q1436" t="str">
        <f t="shared" si="44"/>
        <v>music</v>
      </c>
      <c r="R1436" t="str">
        <f t="shared" si="45"/>
        <v>jazz</v>
      </c>
      <c r="S1436" s="11">
        <f>(((J1436/60)/60)/24)+DATE(1970,1,1)</f>
        <v>41180.86241898148</v>
      </c>
      <c r="T1436" s="11">
        <f>(((I1436/60)/60)/24)+DATE(1970,1,1)</f>
        <v>41231</v>
      </c>
    </row>
    <row r="1437" spans="1:20" ht="43.2" hidden="1" x14ac:dyDescent="0.3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20">
        <f>E1437/D1437</f>
        <v>0.10877666666666666</v>
      </c>
      <c r="P1437" s="6">
        <f>L1437/COUNT(L1437:L5550)</f>
        <v>1.4930944382232176E-3</v>
      </c>
      <c r="Q1437" t="str">
        <f t="shared" si="44"/>
        <v>technology</v>
      </c>
      <c r="R1437" t="str">
        <f t="shared" si="45"/>
        <v>web</v>
      </c>
      <c r="S1437" s="11">
        <f>(((J1437/60)/60)/24)+DATE(1970,1,1)</f>
        <v>42318.925532407404</v>
      </c>
      <c r="T1437" s="11">
        <f>(((I1437/60)/60)/24)+DATE(1970,1,1)</f>
        <v>42348.925532407404</v>
      </c>
    </row>
    <row r="1438" spans="1:20" ht="43.2" hidden="1" x14ac:dyDescent="0.3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20">
        <f>E1438/D1438</f>
        <v>0.109</v>
      </c>
      <c r="P1438" s="6">
        <f>L1438/COUNT(L1438:L5551)</f>
        <v>5.6011949215832709E-3</v>
      </c>
      <c r="Q1438" t="str">
        <f t="shared" si="44"/>
        <v>music</v>
      </c>
      <c r="R1438" t="str">
        <f t="shared" si="45"/>
        <v>jazz</v>
      </c>
      <c r="S1438" s="11">
        <f>(((J1438/60)/60)/24)+DATE(1970,1,1)</f>
        <v>41288.942928240744</v>
      </c>
      <c r="T1438" s="11">
        <f>(((I1438/60)/60)/24)+DATE(1970,1,1)</f>
        <v>41318.942928240744</v>
      </c>
    </row>
    <row r="1439" spans="1:20" ht="43.2" hidden="1" x14ac:dyDescent="0.3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20">
        <f>E1439/D1439</f>
        <v>0.11</v>
      </c>
      <c r="P1439" s="6">
        <f>L1439/COUNT(L1439:L5552)</f>
        <v>7.4710496824803888E-4</v>
      </c>
      <c r="Q1439" t="str">
        <f t="shared" si="44"/>
        <v>music</v>
      </c>
      <c r="R1439" t="str">
        <f t="shared" si="45"/>
        <v>faith</v>
      </c>
      <c r="S1439" s="11">
        <f>(((J1439/60)/60)/24)+DATE(1970,1,1)</f>
        <v>42559.814178240747</v>
      </c>
      <c r="T1439" s="11">
        <f>(((I1439/60)/60)/24)+DATE(1970,1,1)</f>
        <v>42589.814178240747</v>
      </c>
    </row>
    <row r="1440" spans="1:20" ht="43.2" hidden="1" x14ac:dyDescent="0.3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20">
        <f>E1440/D1440</f>
        <v>0.11</v>
      </c>
      <c r="P1440" s="6">
        <f>L1440/COUNT(L1440:L5553)</f>
        <v>4.4843049327354259E-3</v>
      </c>
      <c r="Q1440" t="str">
        <f t="shared" si="44"/>
        <v>theater</v>
      </c>
      <c r="R1440" t="str">
        <f t="shared" si="45"/>
        <v>plays</v>
      </c>
      <c r="S1440" s="11">
        <f>(((J1440/60)/60)/24)+DATE(1970,1,1)</f>
        <v>42233.671747685185</v>
      </c>
      <c r="T1440" s="11">
        <f>(((I1440/60)/60)/24)+DATE(1970,1,1)</f>
        <v>42278.541666666672</v>
      </c>
    </row>
    <row r="1441" spans="1:20" ht="28.8" hidden="1" x14ac:dyDescent="0.3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20">
        <f>E1441/D1441</f>
        <v>0.1106</v>
      </c>
      <c r="P1441" s="6">
        <f>L1441/COUNT(L1441:L5554)</f>
        <v>2.9906542056074765E-3</v>
      </c>
      <c r="Q1441" t="str">
        <f t="shared" si="44"/>
        <v>photography</v>
      </c>
      <c r="R1441" t="str">
        <f t="shared" si="45"/>
        <v>photobooks</v>
      </c>
      <c r="S1441" s="11">
        <f>(((J1441/60)/60)/24)+DATE(1970,1,1)</f>
        <v>41880.068437499998</v>
      </c>
      <c r="T1441" s="11">
        <f>(((I1441/60)/60)/24)+DATE(1970,1,1)</f>
        <v>41910.068437499998</v>
      </c>
    </row>
    <row r="1442" spans="1:20" ht="43.2" hidden="1" x14ac:dyDescent="0.3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20">
        <f>E1442/D1442</f>
        <v>0.11077777777777778</v>
      </c>
      <c r="P1442" s="6">
        <f>L1442/COUNT(L1442:L5555)</f>
        <v>6.7314884068810773E-3</v>
      </c>
      <c r="Q1442" t="str">
        <f t="shared" si="44"/>
        <v>photography</v>
      </c>
      <c r="R1442" t="str">
        <f t="shared" si="45"/>
        <v>photobooks</v>
      </c>
      <c r="S1442" s="11">
        <f>(((J1442/60)/60)/24)+DATE(1970,1,1)</f>
        <v>42011.551180555558</v>
      </c>
      <c r="T1442" s="11">
        <f>(((I1442/60)/60)/24)+DATE(1970,1,1)</f>
        <v>42046.551180555558</v>
      </c>
    </row>
    <row r="1443" spans="1:20" ht="43.2" hidden="1" x14ac:dyDescent="0.3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20">
        <f>E1443/D1443</f>
        <v>0.1125</v>
      </c>
      <c r="P1443" s="6">
        <f>L1443/COUNT(L1443:L5556)</f>
        <v>1.8705574261129816E-3</v>
      </c>
      <c r="Q1443" t="str">
        <f t="shared" si="44"/>
        <v>games</v>
      </c>
      <c r="R1443" t="str">
        <f t="shared" si="45"/>
        <v>video games</v>
      </c>
      <c r="S1443" s="11">
        <f>(((J1443/60)/60)/24)+DATE(1970,1,1)</f>
        <v>40332.886712962965</v>
      </c>
      <c r="T1443" s="11">
        <f>(((I1443/60)/60)/24)+DATE(1970,1,1)</f>
        <v>40380.791666666664</v>
      </c>
    </row>
    <row r="1444" spans="1:20" ht="43.2" hidden="1" x14ac:dyDescent="0.3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20">
        <f>E1444/D1444</f>
        <v>0.11272727272727273</v>
      </c>
      <c r="P1444" s="6">
        <f>L1444/COUNT(L1444:L5557)</f>
        <v>4.4910179640718561E-3</v>
      </c>
      <c r="Q1444" t="str">
        <f t="shared" si="44"/>
        <v>theater</v>
      </c>
      <c r="R1444" t="str">
        <f t="shared" si="45"/>
        <v>plays</v>
      </c>
      <c r="S1444" s="11">
        <f>(((J1444/60)/60)/24)+DATE(1970,1,1)</f>
        <v>41983.752847222218</v>
      </c>
      <c r="T1444" s="11">
        <f>(((I1444/60)/60)/24)+DATE(1970,1,1)</f>
        <v>42014.140972222223</v>
      </c>
    </row>
    <row r="1445" spans="1:20" ht="28.8" hidden="1" x14ac:dyDescent="0.3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20">
        <f>E1445/D1445</f>
        <v>0.11294666666666667</v>
      </c>
      <c r="P1445" s="6">
        <f>L1445/COUNT(L1445:L5558)</f>
        <v>2.6956196181205542E-2</v>
      </c>
      <c r="Q1445" t="str">
        <f t="shared" si="44"/>
        <v>theater</v>
      </c>
      <c r="R1445" t="str">
        <f t="shared" si="45"/>
        <v>spaces</v>
      </c>
      <c r="S1445" s="11">
        <f>(((J1445/60)/60)/24)+DATE(1970,1,1)</f>
        <v>42299.130162037036</v>
      </c>
      <c r="T1445" s="11">
        <f>(((I1445/60)/60)/24)+DATE(1970,1,1)</f>
        <v>42330.290972222225</v>
      </c>
    </row>
    <row r="1446" spans="1:20" ht="43.2" hidden="1" x14ac:dyDescent="0.3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20">
        <f>E1446/D1446</f>
        <v>0.11328275684711328</v>
      </c>
      <c r="P1446" s="6">
        <f>L1446/COUNT(L1446:L5559)</f>
        <v>6.3670411985018724E-3</v>
      </c>
      <c r="Q1446" t="str">
        <f t="shared" si="44"/>
        <v>technology</v>
      </c>
      <c r="R1446" t="str">
        <f t="shared" si="45"/>
        <v>wearables</v>
      </c>
      <c r="S1446" s="11">
        <f>(((J1446/60)/60)/24)+DATE(1970,1,1)</f>
        <v>42082.802812499998</v>
      </c>
      <c r="T1446" s="11">
        <f>(((I1446/60)/60)/24)+DATE(1970,1,1)</f>
        <v>42104.207638888889</v>
      </c>
    </row>
    <row r="1447" spans="1:20" ht="43.2" hidden="1" x14ac:dyDescent="0.3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20">
        <f>E1447/D1447</f>
        <v>0.11344</v>
      </c>
      <c r="P1447" s="6">
        <f>L1447/COUNT(L1447:L5560)</f>
        <v>3.147246159610341E-2</v>
      </c>
      <c r="Q1447" t="str">
        <f t="shared" si="44"/>
        <v>technology</v>
      </c>
      <c r="R1447" t="str">
        <f t="shared" si="45"/>
        <v>makerspaces</v>
      </c>
      <c r="S1447" s="11">
        <f>(((J1447/60)/60)/24)+DATE(1970,1,1)</f>
        <v>41962.749027777783</v>
      </c>
      <c r="T1447" s="11">
        <f>(((I1447/60)/60)/24)+DATE(1970,1,1)</f>
        <v>41992.818055555559</v>
      </c>
    </row>
    <row r="1448" spans="1:20" ht="28.8" hidden="1" x14ac:dyDescent="0.3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20">
        <f>E1448/D1448</f>
        <v>0.11360000000000001</v>
      </c>
      <c r="P1448" s="6">
        <f>L1448/COUNT(L1448:L5561)</f>
        <v>1.424287856071964E-2</v>
      </c>
      <c r="Q1448" t="str">
        <f t="shared" si="44"/>
        <v>technology</v>
      </c>
      <c r="R1448" t="str">
        <f t="shared" si="45"/>
        <v>wearables</v>
      </c>
      <c r="S1448" s="11">
        <f>(((J1448/60)/60)/24)+DATE(1970,1,1)</f>
        <v>42611.613564814819</v>
      </c>
      <c r="T1448" s="11">
        <f>(((I1448/60)/60)/24)+DATE(1970,1,1)</f>
        <v>42651.613564814819</v>
      </c>
    </row>
    <row r="1449" spans="1:20" ht="43.2" hidden="1" x14ac:dyDescent="0.3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20">
        <f>E1449/D1449</f>
        <v>0.11428571428571428</v>
      </c>
      <c r="P1449" s="6">
        <f>L1449/COUNT(L1449:L5562)</f>
        <v>7.4990626171728538E-4</v>
      </c>
      <c r="Q1449" t="str">
        <f t="shared" si="44"/>
        <v>theater</v>
      </c>
      <c r="R1449" t="str">
        <f t="shared" si="45"/>
        <v>plays</v>
      </c>
      <c r="S1449" s="11">
        <f>(((J1449/60)/60)/24)+DATE(1970,1,1)</f>
        <v>42497.070775462969</v>
      </c>
      <c r="T1449" s="11">
        <f>(((I1449/60)/60)/24)+DATE(1970,1,1)</f>
        <v>42514.600694444445</v>
      </c>
    </row>
    <row r="1450" spans="1:20" ht="43.2" hidden="1" x14ac:dyDescent="0.3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20">
        <f>E1450/D1450</f>
        <v>0.11428571428571428</v>
      </c>
      <c r="P1450" s="6">
        <f>L1450/COUNT(L1450:L5563)</f>
        <v>1.8754688672168042E-3</v>
      </c>
      <c r="Q1450" t="str">
        <f t="shared" si="44"/>
        <v>theater</v>
      </c>
      <c r="R1450" t="str">
        <f t="shared" si="45"/>
        <v>plays</v>
      </c>
      <c r="S1450" s="11">
        <f>(((J1450/60)/60)/24)+DATE(1970,1,1)</f>
        <v>42750.530312499999</v>
      </c>
      <c r="T1450" s="11">
        <f>(((I1450/60)/60)/24)+DATE(1970,1,1)</f>
        <v>42794.368749999994</v>
      </c>
    </row>
    <row r="1451" spans="1:20" ht="28.8" hidden="1" x14ac:dyDescent="0.3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20">
        <f>E1451/D1451</f>
        <v>0.11436666666666667</v>
      </c>
      <c r="P1451" s="6">
        <f>L1451/COUNT(L1451:L5564)</f>
        <v>5.7035647279549719E-2</v>
      </c>
      <c r="Q1451" t="str">
        <f t="shared" si="44"/>
        <v>technology</v>
      </c>
      <c r="R1451" t="str">
        <f t="shared" si="45"/>
        <v>space exploration</v>
      </c>
      <c r="S1451" s="11">
        <f>(((J1451/60)/60)/24)+DATE(1970,1,1)</f>
        <v>42767.688518518517</v>
      </c>
      <c r="T1451" s="11">
        <f>(((I1451/60)/60)/24)+DATE(1970,1,1)</f>
        <v>42806.791666666672</v>
      </c>
    </row>
    <row r="1452" spans="1:20" ht="28.8" hidden="1" x14ac:dyDescent="0.3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20">
        <f>E1452/D1452</f>
        <v>0.1145</v>
      </c>
      <c r="P1452" s="6">
        <f>L1452/COUNT(L1452:L5565)</f>
        <v>1.5015015015015015E-3</v>
      </c>
      <c r="Q1452" t="str">
        <f t="shared" si="44"/>
        <v>theater</v>
      </c>
      <c r="R1452" t="str">
        <f t="shared" si="45"/>
        <v>musical</v>
      </c>
      <c r="S1452" s="11">
        <f>(((J1452/60)/60)/24)+DATE(1970,1,1)</f>
        <v>42009.493263888886</v>
      </c>
      <c r="T1452" s="11">
        <f>(((I1452/60)/60)/24)+DATE(1970,1,1)</f>
        <v>42039.493263888886</v>
      </c>
    </row>
    <row r="1453" spans="1:20" ht="43.2" hidden="1" x14ac:dyDescent="0.3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20">
        <f>E1453/D1453</f>
        <v>0.11458333333333333</v>
      </c>
      <c r="P1453" s="6">
        <f>L1453/COUNT(L1453:L5566)</f>
        <v>5.257228689447991E-3</v>
      </c>
      <c r="Q1453" t="str">
        <f t="shared" si="44"/>
        <v>publishing</v>
      </c>
      <c r="R1453" t="str">
        <f t="shared" si="45"/>
        <v>children's books</v>
      </c>
      <c r="S1453" s="11">
        <f>(((J1453/60)/60)/24)+DATE(1970,1,1)</f>
        <v>40855.765092592592</v>
      </c>
      <c r="T1453" s="11">
        <f>(((I1453/60)/60)/24)+DATE(1970,1,1)</f>
        <v>40895.765092592592</v>
      </c>
    </row>
    <row r="1454" spans="1:20" ht="28.8" hidden="1" x14ac:dyDescent="0.3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20">
        <f>E1454/D1454</f>
        <v>0.11514000000000001</v>
      </c>
      <c r="P1454" s="6">
        <f>L1454/COUNT(L1454:L5567)</f>
        <v>1.69045830202855E-2</v>
      </c>
      <c r="Q1454" t="str">
        <f t="shared" si="44"/>
        <v>technology</v>
      </c>
      <c r="R1454" t="str">
        <f t="shared" si="45"/>
        <v>wearables</v>
      </c>
      <c r="S1454" s="11">
        <f>(((J1454/60)/60)/24)+DATE(1970,1,1)</f>
        <v>42387.503229166665</v>
      </c>
      <c r="T1454" s="11">
        <f>(((I1454/60)/60)/24)+DATE(1970,1,1)</f>
        <v>42417.503229166665</v>
      </c>
    </row>
    <row r="1455" spans="1:20" ht="43.2" hidden="1" x14ac:dyDescent="0.3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20">
        <f>E1455/D1455</f>
        <v>0.1152156862745098</v>
      </c>
      <c r="P1455" s="6">
        <f>L1455/COUNT(L1455:L5568)</f>
        <v>2.6305900037579856E-2</v>
      </c>
      <c r="Q1455" t="str">
        <f t="shared" si="44"/>
        <v>technology</v>
      </c>
      <c r="R1455" t="str">
        <f t="shared" si="45"/>
        <v>space exploration</v>
      </c>
      <c r="S1455" s="11">
        <f>(((J1455/60)/60)/24)+DATE(1970,1,1)</f>
        <v>41771.651932870373</v>
      </c>
      <c r="T1455" s="11">
        <f>(((I1455/60)/60)/24)+DATE(1970,1,1)</f>
        <v>41803.166666666664</v>
      </c>
    </row>
    <row r="1456" spans="1:20" ht="43.2" hidden="1" x14ac:dyDescent="0.3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20">
        <f>E1456/D1456</f>
        <v>0.11533333333333333</v>
      </c>
      <c r="P1456" s="6">
        <f>L1456/COUNT(L1456:L5569)</f>
        <v>2.631578947368421E-3</v>
      </c>
      <c r="Q1456" t="str">
        <f t="shared" si="44"/>
        <v>theater</v>
      </c>
      <c r="R1456" t="str">
        <f t="shared" si="45"/>
        <v>plays</v>
      </c>
      <c r="S1456" s="11">
        <f>(((J1456/60)/60)/24)+DATE(1970,1,1)</f>
        <v>42124.623877314814</v>
      </c>
      <c r="T1456" s="11">
        <f>(((I1456/60)/60)/24)+DATE(1970,1,1)</f>
        <v>42166.958333333328</v>
      </c>
    </row>
    <row r="1457" spans="1:20" ht="43.2" hidden="1" x14ac:dyDescent="0.3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20">
        <f>E1457/D1457</f>
        <v>0.11579206701157921</v>
      </c>
      <c r="P1457" s="6">
        <f>L1457/COUNT(L1457:L5570)</f>
        <v>2.2564874012786762E-3</v>
      </c>
      <c r="Q1457" t="str">
        <f t="shared" si="44"/>
        <v>theater</v>
      </c>
      <c r="R1457" t="str">
        <f t="shared" si="45"/>
        <v>spaces</v>
      </c>
      <c r="S1457" s="11">
        <f>(((J1457/60)/60)/24)+DATE(1970,1,1)</f>
        <v>42100.723738425921</v>
      </c>
      <c r="T1457" s="11">
        <f>(((I1457/60)/60)/24)+DATE(1970,1,1)</f>
        <v>42129.783333333333</v>
      </c>
    </row>
    <row r="1458" spans="1:20" ht="43.2" hidden="1" x14ac:dyDescent="0.3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20">
        <f>E1458/D1458</f>
        <v>0.11600000000000001</v>
      </c>
      <c r="P1458" s="6">
        <f>L1458/COUNT(L1458:L5571)</f>
        <v>2.257336343115124E-3</v>
      </c>
      <c r="Q1458" t="str">
        <f t="shared" si="44"/>
        <v>music</v>
      </c>
      <c r="R1458" t="str">
        <f t="shared" si="45"/>
        <v>world music</v>
      </c>
      <c r="S1458" s="11">
        <f>(((J1458/60)/60)/24)+DATE(1970,1,1)</f>
        <v>40939.948773148149</v>
      </c>
      <c r="T1458" s="11">
        <f>(((I1458/60)/60)/24)+DATE(1970,1,1)</f>
        <v>40960.948773148149</v>
      </c>
    </row>
    <row r="1459" spans="1:20" ht="43.2" hidden="1" x14ac:dyDescent="0.3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20">
        <f>E1459/D1459</f>
        <v>0.11700000000000001</v>
      </c>
      <c r="P1459" s="6">
        <f>L1459/COUNT(L1459:L5572)</f>
        <v>2.2581859239744072E-3</v>
      </c>
      <c r="Q1459" t="str">
        <f t="shared" si="44"/>
        <v>publishing</v>
      </c>
      <c r="R1459" t="str">
        <f t="shared" si="45"/>
        <v>children's books</v>
      </c>
      <c r="S1459" s="11">
        <f>(((J1459/60)/60)/24)+DATE(1970,1,1)</f>
        <v>42639.441932870366</v>
      </c>
      <c r="T1459" s="11">
        <f>(((I1459/60)/60)/24)+DATE(1970,1,1)</f>
        <v>42653.441932870366</v>
      </c>
    </row>
    <row r="1460" spans="1:20" ht="43.2" x14ac:dyDescent="0.3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20">
        <f>E1460/D1460</f>
        <v>0.11708333333333333</v>
      </c>
      <c r="P1460" s="6">
        <f>L1460/COUNT(L1460:L5573)</f>
        <v>8.6596385542168676E-3</v>
      </c>
      <c r="Q1460" t="str">
        <f t="shared" si="44"/>
        <v>music</v>
      </c>
      <c r="R1460" t="str">
        <f t="shared" si="45"/>
        <v>faith</v>
      </c>
      <c r="S1460" s="11">
        <f>(((J1460/60)/60)/24)+DATE(1970,1,1)</f>
        <v>42801.031412037039</v>
      </c>
      <c r="T1460" s="11">
        <f>(((I1460/60)/60)/24)+DATE(1970,1,1)</f>
        <v>42835.041666666672</v>
      </c>
    </row>
    <row r="1461" spans="1:20" ht="43.2" hidden="1" x14ac:dyDescent="0.3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20">
        <f>E1461/D1461</f>
        <v>0.1174</v>
      </c>
      <c r="P1461" s="6">
        <f>L1461/COUNT(L1461:L5574)</f>
        <v>9.0395480225988704E-3</v>
      </c>
      <c r="Q1461" t="str">
        <f t="shared" si="44"/>
        <v>theater</v>
      </c>
      <c r="R1461" t="str">
        <f t="shared" si="45"/>
        <v>musical</v>
      </c>
      <c r="S1461" s="11">
        <f>(((J1461/60)/60)/24)+DATE(1970,1,1)</f>
        <v>42010.968240740738</v>
      </c>
      <c r="T1461" s="11">
        <f>(((I1461/60)/60)/24)+DATE(1970,1,1)</f>
        <v>42055.968240740738</v>
      </c>
    </row>
    <row r="1462" spans="1:20" ht="28.8" hidden="1" x14ac:dyDescent="0.3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20">
        <f>E1462/D1462</f>
        <v>0.11749999999999999</v>
      </c>
      <c r="P1462" s="6">
        <f>L1462/COUNT(L1462:L5575)</f>
        <v>3.2027128862094953E-2</v>
      </c>
      <c r="Q1462" t="str">
        <f t="shared" si="44"/>
        <v>food</v>
      </c>
      <c r="R1462" t="str">
        <f t="shared" si="45"/>
        <v>food trucks</v>
      </c>
      <c r="S1462" s="11">
        <f>(((J1462/60)/60)/24)+DATE(1970,1,1)</f>
        <v>41781.806875000002</v>
      </c>
      <c r="T1462" s="11">
        <f>(((I1462/60)/60)/24)+DATE(1970,1,1)</f>
        <v>41818.806875000002</v>
      </c>
    </row>
    <row r="1463" spans="1:20" ht="43.2" hidden="1" x14ac:dyDescent="0.3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20">
        <f>E1463/D1463</f>
        <v>0.11799999999999999</v>
      </c>
      <c r="P1463" s="6">
        <f>L1463/COUNT(L1463:L5576)</f>
        <v>4.523181304183943E-3</v>
      </c>
      <c r="Q1463" t="str">
        <f t="shared" si="44"/>
        <v>games</v>
      </c>
      <c r="R1463" t="str">
        <f t="shared" si="45"/>
        <v>video games</v>
      </c>
      <c r="S1463" s="11">
        <f>(((J1463/60)/60)/24)+DATE(1970,1,1)</f>
        <v>42409.024305555555</v>
      </c>
      <c r="T1463" s="11">
        <f>(((I1463/60)/60)/24)+DATE(1970,1,1)</f>
        <v>42439.024305555555</v>
      </c>
    </row>
    <row r="1464" spans="1:20" ht="43.2" hidden="1" x14ac:dyDescent="0.3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20">
        <f>E1464/D1464</f>
        <v>0.11818181818181818</v>
      </c>
      <c r="P1464" s="6">
        <f>L1464/COUNT(L1464:L5577)</f>
        <v>1.1312217194570137E-3</v>
      </c>
      <c r="Q1464" t="str">
        <f t="shared" si="44"/>
        <v>music</v>
      </c>
      <c r="R1464" t="str">
        <f t="shared" si="45"/>
        <v>jazz</v>
      </c>
      <c r="S1464" s="11">
        <f>(((J1464/60)/60)/24)+DATE(1970,1,1)</f>
        <v>41342.845567129632</v>
      </c>
      <c r="T1464" s="11">
        <f>(((I1464/60)/60)/24)+DATE(1970,1,1)</f>
        <v>41372.803900462961</v>
      </c>
    </row>
    <row r="1465" spans="1:20" ht="57.6" hidden="1" x14ac:dyDescent="0.3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20">
        <f>E1465/D1465</f>
        <v>0.11892727272727273</v>
      </c>
      <c r="P1465" s="6">
        <f>L1465/COUNT(L1465:L5578)</f>
        <v>6.412674462466994E-2</v>
      </c>
      <c r="Q1465" t="str">
        <f t="shared" si="44"/>
        <v>film &amp; video</v>
      </c>
      <c r="R1465" t="str">
        <f t="shared" si="45"/>
        <v>animation</v>
      </c>
      <c r="S1465" s="11">
        <f>(((J1465/60)/60)/24)+DATE(1970,1,1)</f>
        <v>41703.721979166665</v>
      </c>
      <c r="T1465" s="11">
        <f>(((I1465/60)/60)/24)+DATE(1970,1,1)</f>
        <v>41748.680312500001</v>
      </c>
    </row>
    <row r="1466" spans="1:20" hidden="1" x14ac:dyDescent="0.3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20">
        <f>E1466/D1466</f>
        <v>0.11942999999999999</v>
      </c>
      <c r="P1466" s="6">
        <f>L1466/COUNT(L1466:L5579)</f>
        <v>1.4339622641509434E-2</v>
      </c>
      <c r="Q1466" t="str">
        <f t="shared" si="44"/>
        <v>film &amp; video</v>
      </c>
      <c r="R1466" t="str">
        <f t="shared" si="45"/>
        <v>drama</v>
      </c>
      <c r="S1466" s="11">
        <f>(((J1466/60)/60)/24)+DATE(1970,1,1)</f>
        <v>41970.64061342593</v>
      </c>
      <c r="T1466" s="11">
        <f>(((I1466/60)/60)/24)+DATE(1970,1,1)</f>
        <v>42001.64061342593</v>
      </c>
    </row>
    <row r="1467" spans="1:20" ht="43.2" hidden="1" x14ac:dyDescent="0.3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20">
        <f>E1467/D1467</f>
        <v>0.11985714285714286</v>
      </c>
      <c r="P1467" s="6">
        <f>L1467/COUNT(L1467:L5580)</f>
        <v>5.6625141562853904E-3</v>
      </c>
      <c r="Q1467" t="str">
        <f t="shared" si="44"/>
        <v>theater</v>
      </c>
      <c r="R1467" t="str">
        <f t="shared" si="45"/>
        <v>spaces</v>
      </c>
      <c r="S1467" s="11">
        <f>(((J1467/60)/60)/24)+DATE(1970,1,1)</f>
        <v>42531.228437500002</v>
      </c>
      <c r="T1467" s="11">
        <f>(((I1467/60)/60)/24)+DATE(1970,1,1)</f>
        <v>42561.228437500002</v>
      </c>
    </row>
    <row r="1468" spans="1:20" ht="43.2" hidden="1" x14ac:dyDescent="0.3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20">
        <f>E1468/D1468</f>
        <v>0.12</v>
      </c>
      <c r="P1468" s="6">
        <f>L1468/COUNT(L1468:L5581)</f>
        <v>3.0211480362537764E-3</v>
      </c>
      <c r="Q1468" t="str">
        <f t="shared" si="44"/>
        <v>technology</v>
      </c>
      <c r="R1468" t="str">
        <f t="shared" si="45"/>
        <v>wearables</v>
      </c>
      <c r="S1468" s="11">
        <f>(((J1468/60)/60)/24)+DATE(1970,1,1)</f>
        <v>42411.828287037039</v>
      </c>
      <c r="T1468" s="11">
        <f>(((I1468/60)/60)/24)+DATE(1970,1,1)</f>
        <v>42441.828287037039</v>
      </c>
    </row>
    <row r="1469" spans="1:20" ht="43.2" hidden="1" x14ac:dyDescent="0.3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20">
        <f>E1469/D1469</f>
        <v>0.12</v>
      </c>
      <c r="P1469" s="6">
        <f>L1469/COUNT(L1469:L5582)</f>
        <v>4.533434076312807E-3</v>
      </c>
      <c r="Q1469" t="str">
        <f t="shared" si="44"/>
        <v>theater</v>
      </c>
      <c r="R1469" t="str">
        <f t="shared" si="45"/>
        <v>spaces</v>
      </c>
      <c r="S1469" s="11">
        <f>(((J1469/60)/60)/24)+DATE(1970,1,1)</f>
        <v>42171.383530092593</v>
      </c>
      <c r="T1469" s="11">
        <f>(((I1469/60)/60)/24)+DATE(1970,1,1)</f>
        <v>42201.330555555556</v>
      </c>
    </row>
    <row r="1470" spans="1:20" ht="43.2" hidden="1" x14ac:dyDescent="0.3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20">
        <f>E1470/D1470</f>
        <v>0.12034782608695652</v>
      </c>
      <c r="P1470" s="6">
        <f>L1470/COUNT(L1470:L5583)</f>
        <v>6.4247921390778538E-3</v>
      </c>
      <c r="Q1470" t="str">
        <f t="shared" si="44"/>
        <v>theater</v>
      </c>
      <c r="R1470" t="str">
        <f t="shared" si="45"/>
        <v>plays</v>
      </c>
      <c r="S1470" s="11">
        <f>(((J1470/60)/60)/24)+DATE(1970,1,1)</f>
        <v>42075.979988425926</v>
      </c>
      <c r="T1470" s="11">
        <f>(((I1470/60)/60)/24)+DATE(1970,1,1)</f>
        <v>42103.979988425926</v>
      </c>
    </row>
    <row r="1471" spans="1:20" ht="43.2" hidden="1" x14ac:dyDescent="0.3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20">
        <f>E1471/D1471</f>
        <v>0.12039999999999999</v>
      </c>
      <c r="P1471" s="6">
        <f>L1471/COUNT(L1471:L5584)</f>
        <v>1.5122873345935729E-3</v>
      </c>
      <c r="Q1471" t="str">
        <f t="shared" si="44"/>
        <v>theater</v>
      </c>
      <c r="R1471" t="str">
        <f t="shared" si="45"/>
        <v>plays</v>
      </c>
      <c r="S1471" s="11">
        <f>(((J1471/60)/60)/24)+DATE(1970,1,1)</f>
        <v>41869.798726851855</v>
      </c>
      <c r="T1471" s="11">
        <f>(((I1471/60)/60)/24)+DATE(1970,1,1)</f>
        <v>41929.798726851855</v>
      </c>
    </row>
    <row r="1472" spans="1:20" ht="28.8" hidden="1" x14ac:dyDescent="0.3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20">
        <f>E1472/D1472</f>
        <v>0.12166666666666667</v>
      </c>
      <c r="P1472" s="6">
        <f>L1472/COUNT(L1472:L5585)</f>
        <v>7.1860816944024205E-3</v>
      </c>
      <c r="Q1472" t="str">
        <f t="shared" si="44"/>
        <v>food</v>
      </c>
      <c r="R1472" t="str">
        <f t="shared" si="45"/>
        <v>food trucks</v>
      </c>
      <c r="S1472" s="11">
        <f>(((J1472/60)/60)/24)+DATE(1970,1,1)</f>
        <v>42760.244212962964</v>
      </c>
      <c r="T1472" s="11">
        <f>(((I1472/60)/60)/24)+DATE(1970,1,1)</f>
        <v>42790.244212962964</v>
      </c>
    </row>
    <row r="1473" spans="1:20" ht="43.2" hidden="1" x14ac:dyDescent="0.3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20">
        <f>E1473/D1473</f>
        <v>0.12196620583717357</v>
      </c>
      <c r="P1473" s="6">
        <f>L1473/COUNT(L1473:L5586)</f>
        <v>1.8917896329928112E-3</v>
      </c>
      <c r="Q1473" t="str">
        <f t="shared" si="44"/>
        <v>theater</v>
      </c>
      <c r="R1473" t="str">
        <f t="shared" si="45"/>
        <v>plays</v>
      </c>
      <c r="S1473" s="11">
        <f>(((J1473/60)/60)/24)+DATE(1970,1,1)</f>
        <v>42151.905717592599</v>
      </c>
      <c r="T1473" s="11">
        <f>(((I1473/60)/60)/24)+DATE(1970,1,1)</f>
        <v>42182.905717592599</v>
      </c>
    </row>
    <row r="1474" spans="1:20" ht="43.2" hidden="1" x14ac:dyDescent="0.3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20">
        <f>E1474/D1474</f>
        <v>0.12327272727272727</v>
      </c>
      <c r="P1474" s="6">
        <f>L1474/COUNT(L1474:L5587)</f>
        <v>7.1915215745647241E-3</v>
      </c>
      <c r="Q1474" t="str">
        <f t="shared" ref="Q1474:Q1537" si="46">LEFT(N1474,FIND("/",N1474)-1)</f>
        <v>theater</v>
      </c>
      <c r="R1474" t="str">
        <f t="shared" ref="R1474:R1537" si="47">RIGHT(N1474,LEN(N1474)-FIND("/",N1474))</f>
        <v>musical</v>
      </c>
      <c r="S1474" s="11">
        <f>(((J1474/60)/60)/24)+DATE(1970,1,1)</f>
        <v>42118.346435185187</v>
      </c>
      <c r="T1474" s="11">
        <f>(((I1474/60)/60)/24)+DATE(1970,1,1)</f>
        <v>42148.346435185187</v>
      </c>
    </row>
    <row r="1475" spans="1:20" ht="28.8" hidden="1" x14ac:dyDescent="0.3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20">
        <f>E1475/D1475</f>
        <v>0.1234</v>
      </c>
      <c r="P1475" s="6">
        <f>L1475/COUNT(L1475:L5588)</f>
        <v>1.2873911397198031E-2</v>
      </c>
      <c r="Q1475" t="str">
        <f t="shared" si="46"/>
        <v>technology</v>
      </c>
      <c r="R1475" t="str">
        <f t="shared" si="47"/>
        <v>wearables</v>
      </c>
      <c r="S1475" s="11">
        <f>(((J1475/60)/60)/24)+DATE(1970,1,1)</f>
        <v>42579.634733796294</v>
      </c>
      <c r="T1475" s="11">
        <f>(((I1475/60)/60)/24)+DATE(1970,1,1)</f>
        <v>42622.25</v>
      </c>
    </row>
    <row r="1476" spans="1:20" ht="43.2" hidden="1" x14ac:dyDescent="0.3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20">
        <f>E1476/D1476</f>
        <v>0.1245</v>
      </c>
      <c r="P1476" s="6">
        <f>L1476/COUNT(L1476:L5589)</f>
        <v>9.46969696969697E-3</v>
      </c>
      <c r="Q1476" t="str">
        <f t="shared" si="46"/>
        <v>technology</v>
      </c>
      <c r="R1476" t="str">
        <f t="shared" si="47"/>
        <v>web</v>
      </c>
      <c r="S1476" s="11">
        <f>(((J1476/60)/60)/24)+DATE(1970,1,1)</f>
        <v>42507.29932870371</v>
      </c>
      <c r="T1476" s="11">
        <f>(((I1476/60)/60)/24)+DATE(1970,1,1)</f>
        <v>42538.958333333328</v>
      </c>
    </row>
    <row r="1477" spans="1:20" ht="43.2" hidden="1" x14ac:dyDescent="0.3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20">
        <f>E1477/D1477</f>
        <v>0.125</v>
      </c>
      <c r="P1477" s="6">
        <f>L1477/COUNT(L1477:L5590)</f>
        <v>7.5786282682834406E-4</v>
      </c>
      <c r="Q1477" t="str">
        <f t="shared" si="46"/>
        <v>games</v>
      </c>
      <c r="R1477" t="str">
        <f t="shared" si="47"/>
        <v>video games</v>
      </c>
      <c r="S1477" s="11">
        <f>(((J1477/60)/60)/24)+DATE(1970,1,1)</f>
        <v>42440.820277777777</v>
      </c>
      <c r="T1477" s="11">
        <f>(((I1477/60)/60)/24)+DATE(1970,1,1)</f>
        <v>42470.778611111105</v>
      </c>
    </row>
    <row r="1478" spans="1:20" ht="43.2" hidden="1" x14ac:dyDescent="0.3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20">
        <f>E1478/D1478</f>
        <v>0.125</v>
      </c>
      <c r="P1478" s="6">
        <f>L1478/COUNT(L1478:L5591)</f>
        <v>9.4768764215314629E-3</v>
      </c>
      <c r="Q1478" t="str">
        <f t="shared" si="46"/>
        <v>photography</v>
      </c>
      <c r="R1478" t="str">
        <f t="shared" si="47"/>
        <v>people</v>
      </c>
      <c r="S1478" s="11">
        <f>(((J1478/60)/60)/24)+DATE(1970,1,1)</f>
        <v>42345.951539351852</v>
      </c>
      <c r="T1478" s="11">
        <f>(((I1478/60)/60)/24)+DATE(1970,1,1)</f>
        <v>42375.951539351852</v>
      </c>
    </row>
    <row r="1479" spans="1:20" ht="43.2" hidden="1" x14ac:dyDescent="0.3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20">
        <f>E1479/D1479</f>
        <v>0.1255</v>
      </c>
      <c r="P1479" s="6">
        <f>L1479/COUNT(L1479:L5592)</f>
        <v>1.8960940462646946E-3</v>
      </c>
      <c r="Q1479" t="str">
        <f t="shared" si="46"/>
        <v>theater</v>
      </c>
      <c r="R1479" t="str">
        <f t="shared" si="47"/>
        <v>plays</v>
      </c>
      <c r="S1479" s="11">
        <f>(((J1479/60)/60)/24)+DATE(1970,1,1)</f>
        <v>42509.814108796301</v>
      </c>
      <c r="T1479" s="11">
        <f>(((I1479/60)/60)/24)+DATE(1970,1,1)</f>
        <v>42539.814108796301</v>
      </c>
    </row>
    <row r="1480" spans="1:20" ht="43.2" hidden="1" x14ac:dyDescent="0.3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20">
        <f>E1480/D1480</f>
        <v>0.1275</v>
      </c>
      <c r="P1480" s="6">
        <f>L1480/COUNT(L1480:L5593)</f>
        <v>8.7253414264036426E-3</v>
      </c>
      <c r="Q1480" t="str">
        <f t="shared" si="46"/>
        <v>technology</v>
      </c>
      <c r="R1480" t="str">
        <f t="shared" si="47"/>
        <v>wearables</v>
      </c>
      <c r="S1480" s="11">
        <f>(((J1480/60)/60)/24)+DATE(1970,1,1)</f>
        <v>42324.767361111109</v>
      </c>
      <c r="T1480" s="11">
        <f>(((I1480/60)/60)/24)+DATE(1970,1,1)</f>
        <v>42379</v>
      </c>
    </row>
    <row r="1481" spans="1:20" ht="43.2" hidden="1" x14ac:dyDescent="0.3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20">
        <f>E1481/D1481</f>
        <v>0.1275</v>
      </c>
      <c r="P1481" s="6">
        <f>L1481/COUNT(L1481:L5594)</f>
        <v>3.0360531309297912E-3</v>
      </c>
      <c r="Q1481" t="str">
        <f t="shared" si="46"/>
        <v>theater</v>
      </c>
      <c r="R1481" t="str">
        <f t="shared" si="47"/>
        <v>plays</v>
      </c>
      <c r="S1481" s="11">
        <f>(((J1481/60)/60)/24)+DATE(1970,1,1)</f>
        <v>41990.506377314814</v>
      </c>
      <c r="T1481" s="11">
        <f>(((I1481/60)/60)/24)+DATE(1970,1,1)</f>
        <v>42020.506377314814</v>
      </c>
    </row>
    <row r="1482" spans="1:20" ht="28.8" hidden="1" x14ac:dyDescent="0.3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20">
        <f>E1482/D1482</f>
        <v>0.128</v>
      </c>
      <c r="P1482" s="6">
        <f>L1482/COUNT(L1482:L5595)</f>
        <v>4.5558086560364463E-3</v>
      </c>
      <c r="Q1482" t="str">
        <f t="shared" si="46"/>
        <v>games</v>
      </c>
      <c r="R1482" t="str">
        <f t="shared" si="47"/>
        <v>video games</v>
      </c>
      <c r="S1482" s="11">
        <f>(((J1482/60)/60)/24)+DATE(1970,1,1)</f>
        <v>41557.013182870374</v>
      </c>
      <c r="T1482" s="11">
        <f>(((I1482/60)/60)/24)+DATE(1970,1,1)</f>
        <v>41587.054849537039</v>
      </c>
    </row>
    <row r="1483" spans="1:20" ht="28.8" hidden="1" x14ac:dyDescent="0.3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20">
        <f>E1483/D1483</f>
        <v>0.13</v>
      </c>
      <c r="P1483" s="6">
        <f>L1483/COUNT(L1483:L5596)</f>
        <v>3.7979491074819596E-3</v>
      </c>
      <c r="Q1483" t="str">
        <f t="shared" si="46"/>
        <v>publishing</v>
      </c>
      <c r="R1483" t="str">
        <f t="shared" si="47"/>
        <v>art books</v>
      </c>
      <c r="S1483" s="11">
        <f>(((J1483/60)/60)/24)+DATE(1970,1,1)</f>
        <v>42140.879259259258</v>
      </c>
      <c r="T1483" s="11">
        <f>(((I1483/60)/60)/24)+DATE(1970,1,1)</f>
        <v>42185.879259259258</v>
      </c>
    </row>
    <row r="1484" spans="1:20" ht="43.2" hidden="1" x14ac:dyDescent="0.3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20">
        <f>E1484/D1484</f>
        <v>0.13</v>
      </c>
      <c r="P1484" s="6">
        <f>L1484/COUNT(L1484:L5597)</f>
        <v>7.5987841945288754E-4</v>
      </c>
      <c r="Q1484" t="str">
        <f t="shared" si="46"/>
        <v>film &amp; video</v>
      </c>
      <c r="R1484" t="str">
        <f t="shared" si="47"/>
        <v>drama</v>
      </c>
      <c r="S1484" s="11">
        <f>(((J1484/60)/60)/24)+DATE(1970,1,1)</f>
        <v>42031.769884259258</v>
      </c>
      <c r="T1484" s="11">
        <f>(((I1484/60)/60)/24)+DATE(1970,1,1)</f>
        <v>42090.110416666663</v>
      </c>
    </row>
    <row r="1485" spans="1:20" ht="43.2" hidden="1" x14ac:dyDescent="0.3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20">
        <f>E1485/D1485</f>
        <v>0.13020000000000001</v>
      </c>
      <c r="P1485" s="6">
        <f>L1485/COUNT(L1485:L5598)</f>
        <v>2.6605853287723297E-3</v>
      </c>
      <c r="Q1485" t="str">
        <f t="shared" si="46"/>
        <v>theater</v>
      </c>
      <c r="R1485" t="str">
        <f t="shared" si="47"/>
        <v>plays</v>
      </c>
      <c r="S1485" s="11">
        <f>(((J1485/60)/60)/24)+DATE(1970,1,1)</f>
        <v>42265.683182870373</v>
      </c>
      <c r="T1485" s="11">
        <f>(((I1485/60)/60)/24)+DATE(1970,1,1)</f>
        <v>42293.207638888889</v>
      </c>
    </row>
    <row r="1486" spans="1:20" ht="43.2" hidden="1" x14ac:dyDescent="0.3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20">
        <f>E1486/D1486</f>
        <v>0.13066666666666665</v>
      </c>
      <c r="P1486" s="6">
        <f>L1486/COUNT(L1486:L5599)</f>
        <v>6.4638783269961976E-3</v>
      </c>
      <c r="Q1486" t="str">
        <f t="shared" si="46"/>
        <v>theater</v>
      </c>
      <c r="R1486" t="str">
        <f t="shared" si="47"/>
        <v>musical</v>
      </c>
      <c r="S1486" s="11">
        <f>(((J1486/60)/60)/24)+DATE(1970,1,1)</f>
        <v>41815.815046296295</v>
      </c>
      <c r="T1486" s="11">
        <f>(((I1486/60)/60)/24)+DATE(1970,1,1)</f>
        <v>41850.958333333336</v>
      </c>
    </row>
    <row r="1487" spans="1:20" ht="43.2" hidden="1" x14ac:dyDescent="0.3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20">
        <f>E1487/D1487</f>
        <v>0.1313</v>
      </c>
      <c r="P1487" s="6">
        <f>L1487/COUNT(L1487:L5600)</f>
        <v>3.8417649296310384E-2</v>
      </c>
      <c r="Q1487" t="str">
        <f t="shared" si="46"/>
        <v>technology</v>
      </c>
      <c r="R1487" t="str">
        <f t="shared" si="47"/>
        <v>wearables</v>
      </c>
      <c r="S1487" s="11">
        <f>(((J1487/60)/60)/24)+DATE(1970,1,1)</f>
        <v>42510.604699074072</v>
      </c>
      <c r="T1487" s="11">
        <f>(((I1487/60)/60)/24)+DATE(1970,1,1)</f>
        <v>42540.604699074072</v>
      </c>
    </row>
    <row r="1488" spans="1:20" ht="43.2" hidden="1" x14ac:dyDescent="0.3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20">
        <f>E1488/D1488</f>
        <v>0.13220000000000001</v>
      </c>
      <c r="P1488" s="6">
        <f>L1488/COUNT(L1488:L5601)</f>
        <v>1.5601217656012176E-2</v>
      </c>
      <c r="Q1488" t="str">
        <f t="shared" si="46"/>
        <v>technology</v>
      </c>
      <c r="R1488" t="str">
        <f t="shared" si="47"/>
        <v>wearables</v>
      </c>
      <c r="S1488" s="11">
        <f>(((J1488/60)/60)/24)+DATE(1970,1,1)</f>
        <v>41773.294560185182</v>
      </c>
      <c r="T1488" s="11">
        <f>(((I1488/60)/60)/24)+DATE(1970,1,1)</f>
        <v>41813.294560185182</v>
      </c>
    </row>
    <row r="1489" spans="1:20" ht="43.2" hidden="1" x14ac:dyDescent="0.3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20">
        <f>E1489/D1489</f>
        <v>0.13307692307692306</v>
      </c>
      <c r="P1489" s="6">
        <f>L1489/COUNT(L1489:L5602)</f>
        <v>8.7552341073467831E-3</v>
      </c>
      <c r="Q1489" t="str">
        <f t="shared" si="46"/>
        <v>photography</v>
      </c>
      <c r="R1489" t="str">
        <f t="shared" si="47"/>
        <v>photobooks</v>
      </c>
      <c r="S1489" s="11">
        <f>(((J1489/60)/60)/24)+DATE(1970,1,1)</f>
        <v>42524.318703703699</v>
      </c>
      <c r="T1489" s="11">
        <f>(((I1489/60)/60)/24)+DATE(1970,1,1)</f>
        <v>42554.318703703699</v>
      </c>
    </row>
    <row r="1490" spans="1:20" ht="43.2" hidden="1" x14ac:dyDescent="0.3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20">
        <f>E1490/D1490</f>
        <v>0.13325999999999999</v>
      </c>
      <c r="P1490" s="6">
        <f>L1490/COUNT(L1490:L5603)</f>
        <v>3.655750190403656E-2</v>
      </c>
      <c r="Q1490" t="str">
        <f t="shared" si="46"/>
        <v>technology</v>
      </c>
      <c r="R1490" t="str">
        <f t="shared" si="47"/>
        <v>wearables</v>
      </c>
      <c r="S1490" s="11">
        <f>(((J1490/60)/60)/24)+DATE(1970,1,1)</f>
        <v>42444.583912037036</v>
      </c>
      <c r="T1490" s="11">
        <f>(((I1490/60)/60)/24)+DATE(1970,1,1)</f>
        <v>42478.583333333328</v>
      </c>
    </row>
    <row r="1491" spans="1:20" ht="28.8" hidden="1" x14ac:dyDescent="0.3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20">
        <f>E1491/D1491</f>
        <v>0.13333333333333333</v>
      </c>
      <c r="P1491" s="6">
        <f>L1491/COUNT(L1491:L5604)</f>
        <v>7.6190476190476193E-4</v>
      </c>
      <c r="Q1491" t="str">
        <f t="shared" si="46"/>
        <v>theater</v>
      </c>
      <c r="R1491" t="str">
        <f t="shared" si="47"/>
        <v>plays</v>
      </c>
      <c r="S1491" s="11">
        <f>(((J1491/60)/60)/24)+DATE(1970,1,1)</f>
        <v>42122.693159722221</v>
      </c>
      <c r="T1491" s="11">
        <f>(((I1491/60)/60)/24)+DATE(1970,1,1)</f>
        <v>42152.693159722221</v>
      </c>
    </row>
    <row r="1492" spans="1:20" ht="43.2" hidden="1" x14ac:dyDescent="0.3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20">
        <f>E1492/D1492</f>
        <v>0.13433333333333333</v>
      </c>
      <c r="P1492" s="6">
        <f>L1492/COUNT(L1492:L5605)</f>
        <v>1.9054878048780487E-3</v>
      </c>
      <c r="Q1492" t="str">
        <f t="shared" si="46"/>
        <v>film &amp; video</v>
      </c>
      <c r="R1492" t="str">
        <f t="shared" si="47"/>
        <v>science fiction</v>
      </c>
      <c r="S1492" s="11">
        <f>(((J1492/60)/60)/24)+DATE(1970,1,1)</f>
        <v>41788.381909722222</v>
      </c>
      <c r="T1492" s="11">
        <f>(((I1492/60)/60)/24)+DATE(1970,1,1)</f>
        <v>41821.791666666664</v>
      </c>
    </row>
    <row r="1493" spans="1:20" ht="43.2" hidden="1" x14ac:dyDescent="0.3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20">
        <f>E1493/D1493</f>
        <v>0.13466666666666666</v>
      </c>
      <c r="P1493" s="6">
        <f>L1493/COUNT(L1493:L5606)</f>
        <v>2.668699961875715E-3</v>
      </c>
      <c r="Q1493" t="str">
        <f t="shared" si="46"/>
        <v>photography</v>
      </c>
      <c r="R1493" t="str">
        <f t="shared" si="47"/>
        <v>nature</v>
      </c>
      <c r="S1493" s="11">
        <f>(((J1493/60)/60)/24)+DATE(1970,1,1)</f>
        <v>42472.449467592596</v>
      </c>
      <c r="T1493" s="11">
        <f>(((I1493/60)/60)/24)+DATE(1970,1,1)</f>
        <v>42502.449467592596</v>
      </c>
    </row>
    <row r="1494" spans="1:20" ht="43.2" hidden="1" x14ac:dyDescent="0.3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20">
        <f>E1494/D1494</f>
        <v>0.135625</v>
      </c>
      <c r="P1494" s="6">
        <f>L1494/COUNT(L1494:L5607)</f>
        <v>3.8138825324180014E-3</v>
      </c>
      <c r="Q1494" t="str">
        <f t="shared" si="46"/>
        <v>photography</v>
      </c>
      <c r="R1494" t="str">
        <f t="shared" si="47"/>
        <v>photobooks</v>
      </c>
      <c r="S1494" s="11">
        <f>(((J1494/60)/60)/24)+DATE(1970,1,1)</f>
        <v>42025.357094907406</v>
      </c>
      <c r="T1494" s="11">
        <f>(((I1494/60)/60)/24)+DATE(1970,1,1)</f>
        <v>42055.357094907406</v>
      </c>
    </row>
    <row r="1495" spans="1:20" ht="43.2" hidden="1" x14ac:dyDescent="0.3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20">
        <f>E1495/D1495</f>
        <v>0.136375</v>
      </c>
      <c r="P1495" s="6">
        <f>L1495/COUNT(L1495:L5608)</f>
        <v>1.4116749332315911E-2</v>
      </c>
      <c r="Q1495" t="str">
        <f t="shared" si="46"/>
        <v>photography</v>
      </c>
      <c r="R1495" t="str">
        <f t="shared" si="47"/>
        <v>photobooks</v>
      </c>
      <c r="S1495" s="11">
        <f>(((J1495/60)/60)/24)+DATE(1970,1,1)</f>
        <v>42344.32677083333</v>
      </c>
      <c r="T1495" s="11">
        <f>(((I1495/60)/60)/24)+DATE(1970,1,1)</f>
        <v>42404.32677083333</v>
      </c>
    </row>
    <row r="1496" spans="1:20" ht="43.2" hidden="1" x14ac:dyDescent="0.3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20">
        <f>E1496/D1496</f>
        <v>0.13639999999999999</v>
      </c>
      <c r="P1496" s="6">
        <f>L1496/COUNT(L1496:L5609)</f>
        <v>8.3969465648854966E-3</v>
      </c>
      <c r="Q1496" t="str">
        <f t="shared" si="46"/>
        <v>publishing</v>
      </c>
      <c r="R1496" t="str">
        <f t="shared" si="47"/>
        <v>art books</v>
      </c>
      <c r="S1496" s="11">
        <f>(((J1496/60)/60)/24)+DATE(1970,1,1)</f>
        <v>41962.062326388885</v>
      </c>
      <c r="T1496" s="11">
        <f>(((I1496/60)/60)/24)+DATE(1970,1,1)</f>
        <v>41997.062326388885</v>
      </c>
    </row>
    <row r="1497" spans="1:20" ht="43.2" hidden="1" x14ac:dyDescent="0.3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20">
        <f>E1497/D1497</f>
        <v>0.13833333333333334</v>
      </c>
      <c r="P1497" s="6">
        <f>L1497/COUNT(L1497:L5610)</f>
        <v>3.0546009927453228E-3</v>
      </c>
      <c r="Q1497" t="str">
        <f t="shared" si="46"/>
        <v>film &amp; video</v>
      </c>
      <c r="R1497" t="str">
        <f t="shared" si="47"/>
        <v>animation</v>
      </c>
      <c r="S1497" s="11">
        <f>(((J1497/60)/60)/24)+DATE(1970,1,1)</f>
        <v>42526.871331018512</v>
      </c>
      <c r="T1497" s="11">
        <f>(((I1497/60)/60)/24)+DATE(1970,1,1)</f>
        <v>42556.871331018512</v>
      </c>
    </row>
    <row r="1498" spans="1:20" ht="43.2" hidden="1" x14ac:dyDescent="0.3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20">
        <f>E1498/D1498</f>
        <v>0.13852941176470587</v>
      </c>
      <c r="P1498" s="6">
        <f>L1498/COUNT(L1498:L5611)</f>
        <v>1.4132925897631781E-2</v>
      </c>
      <c r="Q1498" t="str">
        <f t="shared" si="46"/>
        <v>photography</v>
      </c>
      <c r="R1498" t="str">
        <f t="shared" si="47"/>
        <v>photobooks</v>
      </c>
      <c r="S1498" s="11">
        <f>(((J1498/60)/60)/24)+DATE(1970,1,1)</f>
        <v>42321.660509259258</v>
      </c>
      <c r="T1498" s="11">
        <f>(((I1498/60)/60)/24)+DATE(1970,1,1)</f>
        <v>42353.506944444445</v>
      </c>
    </row>
    <row r="1499" spans="1:20" ht="43.2" hidden="1" x14ac:dyDescent="0.3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20">
        <f>E1499/D1499</f>
        <v>0.13900000000000001</v>
      </c>
      <c r="P1499" s="6">
        <f>L1499/COUNT(L1499:L5612)</f>
        <v>1.9105846388995033E-3</v>
      </c>
      <c r="Q1499" t="str">
        <f t="shared" si="46"/>
        <v>theater</v>
      </c>
      <c r="R1499" t="str">
        <f t="shared" si="47"/>
        <v>spaces</v>
      </c>
      <c r="S1499" s="11">
        <f>(((J1499/60)/60)/24)+DATE(1970,1,1)</f>
        <v>42382.189710648148</v>
      </c>
      <c r="T1499" s="11">
        <f>(((I1499/60)/60)/24)+DATE(1970,1,1)</f>
        <v>42412.189710648148</v>
      </c>
    </row>
    <row r="1500" spans="1:20" ht="28.8" hidden="1" x14ac:dyDescent="0.3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20">
        <f>E1500/D1500</f>
        <v>0.13924</v>
      </c>
      <c r="P1500" s="6">
        <f>L1500/COUNT(L1500:L5613)</f>
        <v>2.5993883792048929E-2</v>
      </c>
      <c r="Q1500" t="str">
        <f t="shared" si="46"/>
        <v>film &amp; video</v>
      </c>
      <c r="R1500" t="str">
        <f t="shared" si="47"/>
        <v>animation</v>
      </c>
      <c r="S1500" s="11">
        <f>(((J1500/60)/60)/24)+DATE(1970,1,1)</f>
        <v>42552.653993055559</v>
      </c>
      <c r="T1500" s="11">
        <f>(((I1500/60)/60)/24)+DATE(1970,1,1)</f>
        <v>42597.291666666672</v>
      </c>
    </row>
    <row r="1501" spans="1:20" ht="43.2" hidden="1" x14ac:dyDescent="0.3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20">
        <f>E1501/D1501</f>
        <v>0.14000000000000001</v>
      </c>
      <c r="P1501" s="6">
        <f>L1501/COUNT(L1501:L5614)</f>
        <v>2.2944550669216062E-3</v>
      </c>
      <c r="Q1501" t="str">
        <f t="shared" si="46"/>
        <v>film &amp; video</v>
      </c>
      <c r="R1501" t="str">
        <f t="shared" si="47"/>
        <v>science fiction</v>
      </c>
      <c r="S1501" s="11">
        <f>(((J1501/60)/60)/24)+DATE(1970,1,1)</f>
        <v>42709.993981481486</v>
      </c>
      <c r="T1501" s="11">
        <f>(((I1501/60)/60)/24)+DATE(1970,1,1)</f>
        <v>42769.993981481486</v>
      </c>
    </row>
    <row r="1502" spans="1:20" ht="43.2" hidden="1" x14ac:dyDescent="0.3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20">
        <f>E1502/D1502</f>
        <v>0.14000000000000001</v>
      </c>
      <c r="P1502" s="6">
        <f>L1502/COUNT(L1502:L5615)</f>
        <v>2.6778882938026014E-3</v>
      </c>
      <c r="Q1502" t="str">
        <f t="shared" si="46"/>
        <v>theater</v>
      </c>
      <c r="R1502" t="str">
        <f t="shared" si="47"/>
        <v>plays</v>
      </c>
      <c r="S1502" s="11">
        <f>(((J1502/60)/60)/24)+DATE(1970,1,1)</f>
        <v>41869.872685185182</v>
      </c>
      <c r="T1502" s="11">
        <f>(((I1502/60)/60)/24)+DATE(1970,1,1)</f>
        <v>41899.872685185182</v>
      </c>
    </row>
    <row r="1503" spans="1:20" ht="43.2" hidden="1" x14ac:dyDescent="0.3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20">
        <f>E1503/D1503</f>
        <v>0.14058171745152354</v>
      </c>
      <c r="P1503" s="6">
        <f>L1503/COUNT(L1503:L5616)</f>
        <v>9.9502487562189053E-3</v>
      </c>
      <c r="Q1503" t="str">
        <f t="shared" si="46"/>
        <v>theater</v>
      </c>
      <c r="R1503" t="str">
        <f t="shared" si="47"/>
        <v>plays</v>
      </c>
      <c r="S1503" s="11">
        <f>(((J1503/60)/60)/24)+DATE(1970,1,1)</f>
        <v>42354.131643518514</v>
      </c>
      <c r="T1503" s="11">
        <f>(((I1503/60)/60)/24)+DATE(1970,1,1)</f>
        <v>42384.131643518514</v>
      </c>
    </row>
    <row r="1504" spans="1:20" ht="43.2" hidden="1" x14ac:dyDescent="0.3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20">
        <f>E1504/D1504</f>
        <v>0.14083333333333334</v>
      </c>
      <c r="P1504" s="6">
        <f>L1504/COUNT(L1504:L5617)</f>
        <v>1.5313935681470138E-3</v>
      </c>
      <c r="Q1504" t="str">
        <f t="shared" si="46"/>
        <v>games</v>
      </c>
      <c r="R1504" t="str">
        <f t="shared" si="47"/>
        <v>video games</v>
      </c>
      <c r="S1504" s="11">
        <f>(((J1504/60)/60)/24)+DATE(1970,1,1)</f>
        <v>42396.973807870367</v>
      </c>
      <c r="T1504" s="11">
        <f>(((I1504/60)/60)/24)+DATE(1970,1,1)</f>
        <v>42411.973807870367</v>
      </c>
    </row>
    <row r="1505" spans="1:20" ht="43.2" hidden="1" x14ac:dyDescent="0.3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20">
        <f>E1505/D1505</f>
        <v>0.14091666666666666</v>
      </c>
      <c r="P1505" s="6">
        <f>L1505/COUNT(L1505:L5618)</f>
        <v>1.4553810800459595E-2</v>
      </c>
      <c r="Q1505" t="str">
        <f t="shared" si="46"/>
        <v>music</v>
      </c>
      <c r="R1505" t="str">
        <f t="shared" si="47"/>
        <v>world music</v>
      </c>
      <c r="S1505" s="11">
        <f>(((J1505/60)/60)/24)+DATE(1970,1,1)</f>
        <v>40671.879293981481</v>
      </c>
      <c r="T1505" s="11">
        <f>(((I1505/60)/60)/24)+DATE(1970,1,1)</f>
        <v>40732.875</v>
      </c>
    </row>
    <row r="1506" spans="1:20" ht="43.2" hidden="1" x14ac:dyDescent="0.3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20">
        <f>E1506/D1506</f>
        <v>0.14099999999999999</v>
      </c>
      <c r="P1506" s="6">
        <f>L1506/COUNT(L1506:L5619)</f>
        <v>2.6819923371647508E-3</v>
      </c>
      <c r="Q1506" t="str">
        <f t="shared" si="46"/>
        <v>theater</v>
      </c>
      <c r="R1506" t="str">
        <f t="shared" si="47"/>
        <v>spaces</v>
      </c>
      <c r="S1506" s="11">
        <f>(((J1506/60)/60)/24)+DATE(1970,1,1)</f>
        <v>41957.833726851852</v>
      </c>
      <c r="T1506" s="11">
        <f>(((I1506/60)/60)/24)+DATE(1970,1,1)</f>
        <v>41987.833726851852</v>
      </c>
    </row>
    <row r="1507" spans="1:20" ht="43.2" hidden="1" x14ac:dyDescent="0.3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20">
        <f>E1507/D1507</f>
        <v>0.14111428571428572</v>
      </c>
      <c r="P1507" s="6">
        <f>L1507/COUNT(L1507:L5620)</f>
        <v>1.4564967420467612E-2</v>
      </c>
      <c r="Q1507" t="str">
        <f t="shared" si="46"/>
        <v>technology</v>
      </c>
      <c r="R1507" t="str">
        <f t="shared" si="47"/>
        <v>gadgets</v>
      </c>
      <c r="S1507" s="11">
        <f>(((J1507/60)/60)/24)+DATE(1970,1,1)</f>
        <v>41905.429155092592</v>
      </c>
      <c r="T1507" s="11">
        <f>(((I1507/60)/60)/24)+DATE(1970,1,1)</f>
        <v>41935.429155092592</v>
      </c>
    </row>
    <row r="1508" spans="1:20" ht="28.8" hidden="1" x14ac:dyDescent="0.3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20">
        <f>E1508/D1508</f>
        <v>0.14182977777777778</v>
      </c>
      <c r="P1508" s="6">
        <f>L1508/COUNT(L1508:L5621)</f>
        <v>5.6365030674846626E-2</v>
      </c>
      <c r="Q1508" t="str">
        <f t="shared" si="46"/>
        <v>games</v>
      </c>
      <c r="R1508" t="str">
        <f t="shared" si="47"/>
        <v>video games</v>
      </c>
      <c r="S1508" s="11">
        <f>(((J1508/60)/60)/24)+DATE(1970,1,1)</f>
        <v>41723.799386574072</v>
      </c>
      <c r="T1508" s="11">
        <f>(((I1508/60)/60)/24)+DATE(1970,1,1)</f>
        <v>41753.799386574072</v>
      </c>
    </row>
    <row r="1509" spans="1:20" ht="43.2" hidden="1" x14ac:dyDescent="0.3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20">
        <f>E1509/D1509</f>
        <v>0.14249999999999999</v>
      </c>
      <c r="P1509" s="6">
        <f>L1509/COUNT(L1509:L5622)</f>
        <v>4.9865746068277718E-3</v>
      </c>
      <c r="Q1509" t="str">
        <f t="shared" si="46"/>
        <v>publishing</v>
      </c>
      <c r="R1509" t="str">
        <f t="shared" si="47"/>
        <v>children's books</v>
      </c>
      <c r="S1509" s="11">
        <f>(((J1509/60)/60)/24)+DATE(1970,1,1)</f>
        <v>41311.126481481479</v>
      </c>
      <c r="T1509" s="11">
        <f>(((I1509/60)/60)/24)+DATE(1970,1,1)</f>
        <v>41341.126481481479</v>
      </c>
    </row>
    <row r="1510" spans="1:20" ht="43.2" hidden="1" x14ac:dyDescent="0.3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20">
        <f>E1510/D1510</f>
        <v>0.14249999999999999</v>
      </c>
      <c r="P1510" s="6">
        <f>L1510/COUNT(L1510:L5623)</f>
        <v>1.5349194167306216E-3</v>
      </c>
      <c r="Q1510" t="str">
        <f t="shared" si="46"/>
        <v>theater</v>
      </c>
      <c r="R1510" t="str">
        <f t="shared" si="47"/>
        <v>plays</v>
      </c>
      <c r="S1510" s="11">
        <f>(((J1510/60)/60)/24)+DATE(1970,1,1)</f>
        <v>42414.235879629632</v>
      </c>
      <c r="T1510" s="11">
        <f>(((I1510/60)/60)/24)+DATE(1970,1,1)</f>
        <v>42474.194212962961</v>
      </c>
    </row>
    <row r="1511" spans="1:20" ht="43.2" hidden="1" x14ac:dyDescent="0.3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20">
        <f>E1511/D1511</f>
        <v>0.14314285714285716</v>
      </c>
      <c r="P1511" s="6">
        <f>L1511/COUNT(L1511:L5624)</f>
        <v>1.3051823416506719E-2</v>
      </c>
      <c r="Q1511" t="str">
        <f t="shared" si="46"/>
        <v>publishing</v>
      </c>
      <c r="R1511" t="str">
        <f t="shared" si="47"/>
        <v>children's books</v>
      </c>
      <c r="S1511" s="11">
        <f>(((J1511/60)/60)/24)+DATE(1970,1,1)</f>
        <v>40967.614849537036</v>
      </c>
      <c r="T1511" s="11">
        <f>(((I1511/60)/60)/24)+DATE(1970,1,1)</f>
        <v>40997.573182870372</v>
      </c>
    </row>
    <row r="1512" spans="1:20" ht="43.2" hidden="1" x14ac:dyDescent="0.3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20">
        <f>E1512/D1512</f>
        <v>0.14380000000000001</v>
      </c>
      <c r="P1512" s="6">
        <f>L1512/COUNT(L1512:L5625)</f>
        <v>4.9923195084485405E-3</v>
      </c>
      <c r="Q1512" t="str">
        <f t="shared" si="46"/>
        <v>games</v>
      </c>
      <c r="R1512" t="str">
        <f t="shared" si="47"/>
        <v>mobile games</v>
      </c>
      <c r="S1512" s="11">
        <f>(((J1512/60)/60)/24)+DATE(1970,1,1)</f>
        <v>42706.115405092598</v>
      </c>
      <c r="T1512" s="11">
        <f>(((I1512/60)/60)/24)+DATE(1970,1,1)</f>
        <v>42736.115405092598</v>
      </c>
    </row>
    <row r="1513" spans="1:20" ht="28.8" hidden="1" x14ac:dyDescent="0.3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20">
        <f>E1513/D1513</f>
        <v>0.14536842105263159</v>
      </c>
      <c r="P1513" s="6">
        <f>L1513/COUNT(L1513:L5626)</f>
        <v>1.152516327314637E-2</v>
      </c>
      <c r="Q1513" t="str">
        <f t="shared" si="46"/>
        <v>music</v>
      </c>
      <c r="R1513" t="str">
        <f t="shared" si="47"/>
        <v>jazz</v>
      </c>
      <c r="S1513" s="11">
        <f>(((J1513/60)/60)/24)+DATE(1970,1,1)</f>
        <v>41310.969270833331</v>
      </c>
      <c r="T1513" s="11">
        <f>(((I1513/60)/60)/24)+DATE(1970,1,1)</f>
        <v>41355.927604166667</v>
      </c>
    </row>
    <row r="1514" spans="1:20" ht="43.2" hidden="1" x14ac:dyDescent="0.3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20">
        <f>E1514/D1514</f>
        <v>0.14680000000000001</v>
      </c>
      <c r="P1514" s="6">
        <f>L1514/COUNT(L1514:L5627)</f>
        <v>1.1529592621060721E-3</v>
      </c>
      <c r="Q1514" t="str">
        <f t="shared" si="46"/>
        <v>technology</v>
      </c>
      <c r="R1514" t="str">
        <f t="shared" si="47"/>
        <v>web</v>
      </c>
      <c r="S1514" s="11">
        <f>(((J1514/60)/60)/24)+DATE(1970,1,1)</f>
        <v>42159.649583333332</v>
      </c>
      <c r="T1514" s="11">
        <f>(((I1514/60)/60)/24)+DATE(1970,1,1)</f>
        <v>42219.649583333332</v>
      </c>
    </row>
    <row r="1515" spans="1:20" ht="43.2" hidden="1" x14ac:dyDescent="0.3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20">
        <f>E1515/D1515</f>
        <v>0.14799999999999999</v>
      </c>
      <c r="P1515" s="6">
        <f>L1515/COUNT(L1515:L5628)</f>
        <v>1.1534025374855825E-2</v>
      </c>
      <c r="Q1515" t="str">
        <f t="shared" si="46"/>
        <v>technology</v>
      </c>
      <c r="R1515" t="str">
        <f t="shared" si="47"/>
        <v>wearables</v>
      </c>
      <c r="S1515" s="11">
        <f>(((J1515/60)/60)/24)+DATE(1970,1,1)</f>
        <v>42619.635787037041</v>
      </c>
      <c r="T1515" s="11">
        <f>(((I1515/60)/60)/24)+DATE(1970,1,1)</f>
        <v>42649.635787037041</v>
      </c>
    </row>
    <row r="1516" spans="1:20" ht="43.2" hidden="1" x14ac:dyDescent="0.3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20">
        <f>E1516/D1516</f>
        <v>0.14825133372851215</v>
      </c>
      <c r="P1516" s="6">
        <f>L1516/COUNT(L1516:L5629)</f>
        <v>1.3846153846153847E-2</v>
      </c>
      <c r="Q1516" t="str">
        <f t="shared" si="46"/>
        <v>food</v>
      </c>
      <c r="R1516" t="str">
        <f t="shared" si="47"/>
        <v>food trucks</v>
      </c>
      <c r="S1516" s="11">
        <f>(((J1516/60)/60)/24)+DATE(1970,1,1)</f>
        <v>41893.028877314813</v>
      </c>
      <c r="T1516" s="11">
        <f>(((I1516/60)/60)/24)+DATE(1970,1,1)</f>
        <v>41953.070543981477</v>
      </c>
    </row>
    <row r="1517" spans="1:20" ht="43.2" hidden="1" x14ac:dyDescent="0.3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20">
        <f>E1517/D1517</f>
        <v>0.14849999999999999</v>
      </c>
      <c r="P1517" s="6">
        <f>L1517/COUNT(L1517:L5630)</f>
        <v>1.0003847633705272E-2</v>
      </c>
      <c r="Q1517" t="str">
        <f t="shared" si="46"/>
        <v>technology</v>
      </c>
      <c r="R1517" t="str">
        <f t="shared" si="47"/>
        <v>wearables</v>
      </c>
      <c r="S1517" s="11">
        <f>(((J1517/60)/60)/24)+DATE(1970,1,1)</f>
        <v>41975.930601851855</v>
      </c>
      <c r="T1517" s="11">
        <f>(((I1517/60)/60)/24)+DATE(1970,1,1)</f>
        <v>42005.290972222225</v>
      </c>
    </row>
    <row r="1518" spans="1:20" ht="43.2" hidden="1" x14ac:dyDescent="0.3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20">
        <f>E1518/D1518</f>
        <v>0.14860000000000001</v>
      </c>
      <c r="P1518" s="6">
        <f>L1518/COUNT(L1518:L5631)</f>
        <v>1.1932255581216321E-2</v>
      </c>
      <c r="Q1518" t="str">
        <f t="shared" si="46"/>
        <v>technology</v>
      </c>
      <c r="R1518" t="str">
        <f t="shared" si="47"/>
        <v>wearables</v>
      </c>
      <c r="S1518" s="11">
        <f>(((J1518/60)/60)/24)+DATE(1970,1,1)</f>
        <v>41928.904189814813</v>
      </c>
      <c r="T1518" s="11">
        <f>(((I1518/60)/60)/24)+DATE(1970,1,1)</f>
        <v>41973.945856481485</v>
      </c>
    </row>
    <row r="1519" spans="1:20" ht="43.2" hidden="1" x14ac:dyDescent="0.3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20">
        <f>E1519/D1519</f>
        <v>0.14993333333333334</v>
      </c>
      <c r="P1519" s="6">
        <f>L1519/COUNT(L1519:L5632)</f>
        <v>1.078167115902965E-2</v>
      </c>
      <c r="Q1519" t="str">
        <f t="shared" si="46"/>
        <v>technology</v>
      </c>
      <c r="R1519" t="str">
        <f t="shared" si="47"/>
        <v>wearables</v>
      </c>
      <c r="S1519" s="11">
        <f>(((J1519/60)/60)/24)+DATE(1970,1,1)</f>
        <v>42734.787986111114</v>
      </c>
      <c r="T1519" s="11">
        <f>(((I1519/60)/60)/24)+DATE(1970,1,1)</f>
        <v>42794.787986111114</v>
      </c>
    </row>
    <row r="1520" spans="1:20" ht="43.2" hidden="1" x14ac:dyDescent="0.3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20">
        <f>E1520/D1520</f>
        <v>0.15</v>
      </c>
      <c r="P1520" s="6">
        <f>L1520/COUNT(L1520:L5633)</f>
        <v>3.852080123266564E-3</v>
      </c>
      <c r="Q1520" t="str">
        <f t="shared" si="46"/>
        <v>theater</v>
      </c>
      <c r="R1520" t="str">
        <f t="shared" si="47"/>
        <v>musical</v>
      </c>
      <c r="S1520" s="11">
        <f>(((J1520/60)/60)/24)+DATE(1970,1,1)</f>
        <v>41793.17219907407</v>
      </c>
      <c r="T1520" s="11">
        <f>(((I1520/60)/60)/24)+DATE(1970,1,1)</f>
        <v>41823.17219907407</v>
      </c>
    </row>
    <row r="1521" spans="1:20" ht="43.2" hidden="1" x14ac:dyDescent="0.3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20">
        <f>E1521/D1521</f>
        <v>0.15</v>
      </c>
      <c r="P1521" s="6">
        <f>L1521/COUNT(L1521:L5634)</f>
        <v>3.4682080924855491E-3</v>
      </c>
      <c r="Q1521" t="str">
        <f t="shared" si="46"/>
        <v>theater</v>
      </c>
      <c r="R1521" t="str">
        <f t="shared" si="47"/>
        <v>plays</v>
      </c>
      <c r="S1521" s="11">
        <f>(((J1521/60)/60)/24)+DATE(1970,1,1)</f>
        <v>41746.189409722225</v>
      </c>
      <c r="T1521" s="11">
        <f>(((I1521/60)/60)/24)+DATE(1970,1,1)</f>
        <v>41776.189409722225</v>
      </c>
    </row>
    <row r="1522" spans="1:20" ht="28.8" hidden="1" x14ac:dyDescent="0.3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20">
        <f>E1522/D1522</f>
        <v>0.15060000000000001</v>
      </c>
      <c r="P1522" s="6">
        <f>L1522/COUNT(L1522:L5635)</f>
        <v>1.9275250578257519E-2</v>
      </c>
      <c r="Q1522" t="str">
        <f t="shared" si="46"/>
        <v>theater</v>
      </c>
      <c r="R1522" t="str">
        <f t="shared" si="47"/>
        <v>spaces</v>
      </c>
      <c r="S1522" s="11">
        <f>(((J1522/60)/60)/24)+DATE(1970,1,1)</f>
        <v>42226.651886574073</v>
      </c>
      <c r="T1522" s="11">
        <f>(((I1522/60)/60)/24)+DATE(1970,1,1)</f>
        <v>42286.651886574073</v>
      </c>
    </row>
    <row r="1523" spans="1:20" ht="43.2" hidden="1" x14ac:dyDescent="0.3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20">
        <f>E1523/D1523</f>
        <v>0.15103448275862069</v>
      </c>
      <c r="P1523" s="6">
        <f>L1523/COUNT(L1523:L5636)</f>
        <v>3.4708831469340532E-3</v>
      </c>
      <c r="Q1523" t="str">
        <f t="shared" si="46"/>
        <v>technology</v>
      </c>
      <c r="R1523" t="str">
        <f t="shared" si="47"/>
        <v>wearables</v>
      </c>
      <c r="S1523" s="11">
        <f>(((J1523/60)/60)/24)+DATE(1970,1,1)</f>
        <v>41816.812094907407</v>
      </c>
      <c r="T1523" s="11">
        <f>(((I1523/60)/60)/24)+DATE(1970,1,1)</f>
        <v>41831.666666666664</v>
      </c>
    </row>
    <row r="1524" spans="1:20" ht="43.2" hidden="1" x14ac:dyDescent="0.3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20">
        <f>E1524/D1524</f>
        <v>0.15214285714285714</v>
      </c>
      <c r="P1524" s="6">
        <f>L1524/COUNT(L1524:L5637)</f>
        <v>5.0154320987654318E-3</v>
      </c>
      <c r="Q1524" t="str">
        <f t="shared" si="46"/>
        <v>film &amp; video</v>
      </c>
      <c r="R1524" t="str">
        <f t="shared" si="47"/>
        <v>drama</v>
      </c>
      <c r="S1524" s="11">
        <f>(((J1524/60)/60)/24)+DATE(1970,1,1)</f>
        <v>41978.197199074071</v>
      </c>
      <c r="T1524" s="11">
        <f>(((I1524/60)/60)/24)+DATE(1970,1,1)</f>
        <v>42008.197199074071</v>
      </c>
    </row>
    <row r="1525" spans="1:20" ht="43.2" hidden="1" x14ac:dyDescent="0.3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20">
        <f>E1525/D1525</f>
        <v>0.15225</v>
      </c>
      <c r="P1525" s="6">
        <f>L1525/COUNT(L1525:L5638)</f>
        <v>5.0173678116557313E-3</v>
      </c>
      <c r="Q1525" t="str">
        <f t="shared" si="46"/>
        <v>theater</v>
      </c>
      <c r="R1525" t="str">
        <f t="shared" si="47"/>
        <v>spaces</v>
      </c>
      <c r="S1525" s="11">
        <f>(((J1525/60)/60)/24)+DATE(1970,1,1)</f>
        <v>41902.622395833336</v>
      </c>
      <c r="T1525" s="11">
        <f>(((I1525/60)/60)/24)+DATE(1970,1,1)</f>
        <v>41932.622395833336</v>
      </c>
    </row>
    <row r="1526" spans="1:20" ht="43.2" hidden="1" x14ac:dyDescent="0.3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20">
        <f>E1526/D1526</f>
        <v>0.15266666666666667</v>
      </c>
      <c r="P1526" s="6">
        <f>L1526/COUNT(L1526:L5639)</f>
        <v>1.5444015444015444E-2</v>
      </c>
      <c r="Q1526" t="str">
        <f t="shared" si="46"/>
        <v>theater</v>
      </c>
      <c r="R1526" t="str">
        <f t="shared" si="47"/>
        <v>plays</v>
      </c>
      <c r="S1526" s="11">
        <f>(((J1526/60)/60)/24)+DATE(1970,1,1)</f>
        <v>41786.959745370368</v>
      </c>
      <c r="T1526" s="11">
        <f>(((I1526/60)/60)/24)+DATE(1970,1,1)</f>
        <v>41816.959745370368</v>
      </c>
    </row>
    <row r="1527" spans="1:20" ht="28.8" hidden="1" x14ac:dyDescent="0.3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20">
        <f>E1527/D1527</f>
        <v>0.153</v>
      </c>
      <c r="P1527" s="6">
        <f>L1527/COUNT(L1527:L5640)</f>
        <v>1.544998068752414E-3</v>
      </c>
      <c r="Q1527" t="str">
        <f t="shared" si="46"/>
        <v>theater</v>
      </c>
      <c r="R1527" t="str">
        <f t="shared" si="47"/>
        <v>plays</v>
      </c>
      <c r="S1527" s="11">
        <f>(((J1527/60)/60)/24)+DATE(1970,1,1)</f>
        <v>41906.819513888891</v>
      </c>
      <c r="T1527" s="11">
        <f>(((I1527/60)/60)/24)+DATE(1970,1,1)</f>
        <v>41938.838888888888</v>
      </c>
    </row>
    <row r="1528" spans="1:20" ht="43.2" hidden="1" x14ac:dyDescent="0.3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20">
        <f>E1528/D1528</f>
        <v>0.15325</v>
      </c>
      <c r="P1528" s="6">
        <f>L1528/COUNT(L1528:L5641)</f>
        <v>5.2163833075734155E-2</v>
      </c>
      <c r="Q1528" t="str">
        <f t="shared" si="46"/>
        <v>technology</v>
      </c>
      <c r="R1528" t="str">
        <f t="shared" si="47"/>
        <v>wearables</v>
      </c>
      <c r="S1528" s="11">
        <f>(((J1528/60)/60)/24)+DATE(1970,1,1)</f>
        <v>41985.043657407412</v>
      </c>
      <c r="T1528" s="11">
        <f>(((I1528/60)/60)/24)+DATE(1970,1,1)</f>
        <v>42015.043657407412</v>
      </c>
    </row>
    <row r="1529" spans="1:20" ht="28.8" hidden="1" x14ac:dyDescent="0.3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20">
        <f>E1529/D1529</f>
        <v>0.15329999999999999</v>
      </c>
      <c r="P1529" s="6">
        <f>L1529/COUNT(L1529:L5642)</f>
        <v>9.2771550057982217E-3</v>
      </c>
      <c r="Q1529" t="str">
        <f t="shared" si="46"/>
        <v>photography</v>
      </c>
      <c r="R1529" t="str">
        <f t="shared" si="47"/>
        <v>photobooks</v>
      </c>
      <c r="S1529" s="11">
        <f>(((J1529/60)/60)/24)+DATE(1970,1,1)</f>
        <v>42068.65552083333</v>
      </c>
      <c r="T1529" s="11">
        <f>(((I1529/60)/60)/24)+DATE(1970,1,1)</f>
        <v>42098.613854166666</v>
      </c>
    </row>
    <row r="1530" spans="1:20" ht="43.2" hidden="1" x14ac:dyDescent="0.3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20">
        <f>E1530/D1530</f>
        <v>0.15390000000000001</v>
      </c>
      <c r="P1530" s="6">
        <f>L1530/COUNT(L1530:L5643)</f>
        <v>1.1214230471771076E-2</v>
      </c>
      <c r="Q1530" t="str">
        <f t="shared" si="46"/>
        <v>technology</v>
      </c>
      <c r="R1530" t="str">
        <f t="shared" si="47"/>
        <v>wearables</v>
      </c>
      <c r="S1530" s="11">
        <f>(((J1530/60)/60)/24)+DATE(1970,1,1)</f>
        <v>41866.931076388886</v>
      </c>
      <c r="T1530" s="11">
        <f>(((I1530/60)/60)/24)+DATE(1970,1,1)</f>
        <v>41900.083333333336</v>
      </c>
    </row>
    <row r="1531" spans="1:20" ht="28.8" hidden="1" x14ac:dyDescent="0.3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20">
        <f>E1531/D1531</f>
        <v>0.15411764705882353</v>
      </c>
      <c r="P1531" s="6">
        <f>L1531/COUNT(L1531:L5644)</f>
        <v>1.5473887814313346E-3</v>
      </c>
      <c r="Q1531" t="str">
        <f t="shared" si="46"/>
        <v>theater</v>
      </c>
      <c r="R1531" t="str">
        <f t="shared" si="47"/>
        <v>plays</v>
      </c>
      <c r="S1531" s="11">
        <f>(((J1531/60)/60)/24)+DATE(1970,1,1)</f>
        <v>41968.677465277782</v>
      </c>
      <c r="T1531" s="11">
        <f>(((I1531/60)/60)/24)+DATE(1970,1,1)</f>
        <v>42028.5</v>
      </c>
    </row>
    <row r="1532" spans="1:20" ht="43.2" hidden="1" x14ac:dyDescent="0.3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20">
        <f>E1532/D1532</f>
        <v>0.15485964912280703</v>
      </c>
      <c r="P1532" s="6">
        <f>L1532/COUNT(L1532:L5645)</f>
        <v>3.637770897832817E-2</v>
      </c>
      <c r="Q1532" t="str">
        <f t="shared" si="46"/>
        <v>technology</v>
      </c>
      <c r="R1532" t="str">
        <f t="shared" si="47"/>
        <v>wearables</v>
      </c>
      <c r="S1532" s="11">
        <f>(((J1532/60)/60)/24)+DATE(1970,1,1)</f>
        <v>42556.695706018523</v>
      </c>
      <c r="T1532" s="11">
        <f>(((I1532/60)/60)/24)+DATE(1970,1,1)</f>
        <v>42616.695706018523</v>
      </c>
    </row>
    <row r="1533" spans="1:20" ht="43.2" hidden="1" x14ac:dyDescent="0.3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20">
        <f>E1533/D1533</f>
        <v>0.15491428571428573</v>
      </c>
      <c r="P1533" s="6">
        <f>L1533/COUNT(L1533:L5646)</f>
        <v>2.9423151374370887E-2</v>
      </c>
      <c r="Q1533" t="str">
        <f t="shared" si="46"/>
        <v>photography</v>
      </c>
      <c r="R1533" t="str">
        <f t="shared" si="47"/>
        <v>photobooks</v>
      </c>
      <c r="S1533" s="11">
        <f>(((J1533/60)/60)/24)+DATE(1970,1,1)</f>
        <v>42388.575104166666</v>
      </c>
      <c r="T1533" s="11">
        <f>(((I1533/60)/60)/24)+DATE(1970,1,1)</f>
        <v>42421.575104166666</v>
      </c>
    </row>
    <row r="1534" spans="1:20" ht="28.8" hidden="1" x14ac:dyDescent="0.3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20">
        <f>E1534/D1534</f>
        <v>0.155</v>
      </c>
      <c r="P1534" s="6">
        <f>L1534/COUNT(L1534:L5647)</f>
        <v>9.2951200619674663E-3</v>
      </c>
      <c r="Q1534" t="str">
        <f t="shared" si="46"/>
        <v>technology</v>
      </c>
      <c r="R1534" t="str">
        <f t="shared" si="47"/>
        <v>wearables</v>
      </c>
      <c r="S1534" s="11">
        <f>(((J1534/60)/60)/24)+DATE(1970,1,1)</f>
        <v>42556.667245370365</v>
      </c>
      <c r="T1534" s="11">
        <f>(((I1534/60)/60)/24)+DATE(1970,1,1)</f>
        <v>42601.667245370365</v>
      </c>
    </row>
    <row r="1535" spans="1:20" ht="43.2" hidden="1" x14ac:dyDescent="0.3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20">
        <f>E1535/D1535</f>
        <v>0.15535714285714286</v>
      </c>
      <c r="P1535" s="6">
        <f>L1535/COUNT(L1535:L5648)</f>
        <v>3.8744672607516468E-3</v>
      </c>
      <c r="Q1535" t="str">
        <f t="shared" si="46"/>
        <v>film &amp; video</v>
      </c>
      <c r="R1535" t="str">
        <f t="shared" si="47"/>
        <v>drama</v>
      </c>
      <c r="S1535" s="11">
        <f>(((J1535/60)/60)/24)+DATE(1970,1,1)</f>
        <v>41835.126805555556</v>
      </c>
      <c r="T1535" s="11">
        <f>(((I1535/60)/60)/24)+DATE(1970,1,1)</f>
        <v>41867.987500000003</v>
      </c>
    </row>
    <row r="1536" spans="1:20" ht="28.8" hidden="1" x14ac:dyDescent="0.3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20">
        <f>E1536/D1536</f>
        <v>0.156</v>
      </c>
      <c r="P1536" s="6">
        <f>L1536/COUNT(L1536:L5649)</f>
        <v>7.3643410852713177E-3</v>
      </c>
      <c r="Q1536" t="str">
        <f t="shared" si="46"/>
        <v>photography</v>
      </c>
      <c r="R1536" t="str">
        <f t="shared" si="47"/>
        <v>photobooks</v>
      </c>
      <c r="S1536" s="11">
        <f>(((J1536/60)/60)/24)+DATE(1970,1,1)</f>
        <v>41766.718009259261</v>
      </c>
      <c r="T1536" s="11">
        <f>(((I1536/60)/60)/24)+DATE(1970,1,1)</f>
        <v>41826.718009259261</v>
      </c>
    </row>
    <row r="1537" spans="1:20" ht="28.8" x14ac:dyDescent="0.3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20">
        <f>E1537/D1537</f>
        <v>0.15731707317073171</v>
      </c>
      <c r="P1537" s="6">
        <f>L1537/COUNT(L1537:L5650)</f>
        <v>4.6529662659945716E-3</v>
      </c>
      <c r="Q1537" t="str">
        <f t="shared" si="46"/>
        <v>theater</v>
      </c>
      <c r="R1537" t="str">
        <f t="shared" si="47"/>
        <v>plays</v>
      </c>
      <c r="S1537" s="11">
        <f>(((J1537/60)/60)/24)+DATE(1970,1,1)</f>
        <v>42803.579224537039</v>
      </c>
      <c r="T1537" s="11">
        <f>(((I1537/60)/60)/24)+DATE(1970,1,1)</f>
        <v>42833.537557870368</v>
      </c>
    </row>
    <row r="1538" spans="1:20" ht="43.2" hidden="1" x14ac:dyDescent="0.3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20">
        <f>E1538/D1538</f>
        <v>0.15737410071942445</v>
      </c>
      <c r="P1538" s="6">
        <f>L1538/COUNT(L1538:L5651)</f>
        <v>4.6547711404189293E-3</v>
      </c>
      <c r="Q1538" t="str">
        <f t="shared" ref="Q1538:Q1601" si="48">LEFT(N1538,FIND("/",N1538)-1)</f>
        <v>theater</v>
      </c>
      <c r="R1538" t="str">
        <f t="shared" ref="R1538:R1601" si="49">RIGHT(N1538,LEN(N1538)-FIND("/",N1538))</f>
        <v>plays</v>
      </c>
      <c r="S1538" s="11">
        <f>(((J1538/60)/60)/24)+DATE(1970,1,1)</f>
        <v>42041.581307870365</v>
      </c>
      <c r="T1538" s="11">
        <f>(((I1538/60)/60)/24)+DATE(1970,1,1)</f>
        <v>42071.539641203708</v>
      </c>
    </row>
    <row r="1539" spans="1:20" ht="43.2" hidden="1" x14ac:dyDescent="0.3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20">
        <f>E1539/D1539</f>
        <v>0.15742857142857142</v>
      </c>
      <c r="P1539" s="6">
        <f>L1539/COUNT(L1539:L5652)</f>
        <v>4.6565774155995342E-3</v>
      </c>
      <c r="Q1539" t="str">
        <f t="shared" si="48"/>
        <v>theater</v>
      </c>
      <c r="R1539" t="str">
        <f t="shared" si="49"/>
        <v>plays</v>
      </c>
      <c r="S1539" s="11">
        <f>(((J1539/60)/60)/24)+DATE(1970,1,1)</f>
        <v>42538.968310185184</v>
      </c>
      <c r="T1539" s="11">
        <f>(((I1539/60)/60)/24)+DATE(1970,1,1)</f>
        <v>42568.029861111107</v>
      </c>
    </row>
    <row r="1540" spans="1:20" ht="43.2" hidden="1" x14ac:dyDescent="0.3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20">
        <f>E1540/D1540</f>
        <v>0.15770000000000001</v>
      </c>
      <c r="P1540" s="6">
        <f>L1540/COUNT(L1540:L5653)</f>
        <v>1.2422360248447204E-2</v>
      </c>
      <c r="Q1540" t="str">
        <f t="shared" si="48"/>
        <v>theater</v>
      </c>
      <c r="R1540" t="str">
        <f t="shared" si="49"/>
        <v>plays</v>
      </c>
      <c r="S1540" s="11">
        <f>(((J1540/60)/60)/24)+DATE(1970,1,1)</f>
        <v>42016.120613425926</v>
      </c>
      <c r="T1540" s="11">
        <f>(((I1540/60)/60)/24)+DATE(1970,1,1)</f>
        <v>42046.120613425926</v>
      </c>
    </row>
    <row r="1541" spans="1:20" ht="43.2" hidden="1" x14ac:dyDescent="0.3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20">
        <f>E1541/D1541</f>
        <v>0.15920000000000001</v>
      </c>
      <c r="P1541" s="6">
        <f>L1541/COUNT(L1541:L5654)</f>
        <v>3.4951456310679612E-3</v>
      </c>
      <c r="Q1541" t="str">
        <f t="shared" si="48"/>
        <v>theater</v>
      </c>
      <c r="R1541" t="str">
        <f t="shared" si="49"/>
        <v>spaces</v>
      </c>
      <c r="S1541" s="11">
        <f>(((J1541/60)/60)/24)+DATE(1970,1,1)</f>
        <v>42566.948414351849</v>
      </c>
      <c r="T1541" s="11">
        <f>(((I1541/60)/60)/24)+DATE(1970,1,1)</f>
        <v>42596.948414351849</v>
      </c>
    </row>
    <row r="1542" spans="1:20" ht="28.8" hidden="1" x14ac:dyDescent="0.3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20">
        <f>E1542/D1542</f>
        <v>0.16</v>
      </c>
      <c r="P1542" s="6">
        <f>L1542/COUNT(L1542:L5655)</f>
        <v>1.9425019425019425E-3</v>
      </c>
      <c r="Q1542" t="str">
        <f t="shared" si="48"/>
        <v>film &amp; video</v>
      </c>
      <c r="R1542" t="str">
        <f t="shared" si="49"/>
        <v>drama</v>
      </c>
      <c r="S1542" s="11">
        <f>(((J1542/60)/60)/24)+DATE(1970,1,1)</f>
        <v>42182.234456018516</v>
      </c>
      <c r="T1542" s="11">
        <f>(((I1542/60)/60)/24)+DATE(1970,1,1)</f>
        <v>42206.290972222225</v>
      </c>
    </row>
    <row r="1543" spans="1:20" ht="43.2" hidden="1" x14ac:dyDescent="0.3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20">
        <f>E1543/D1543</f>
        <v>0.16</v>
      </c>
      <c r="P1543" s="6">
        <f>L1543/COUNT(L1543:L5656)</f>
        <v>2.3319082782743881E-3</v>
      </c>
      <c r="Q1543" t="str">
        <f t="shared" si="48"/>
        <v>theater</v>
      </c>
      <c r="R1543" t="str">
        <f t="shared" si="49"/>
        <v>plays</v>
      </c>
      <c r="S1543" s="11">
        <f>(((J1543/60)/60)/24)+DATE(1970,1,1)</f>
        <v>42374.655081018514</v>
      </c>
      <c r="T1543" s="11">
        <f>(((I1543/60)/60)/24)+DATE(1970,1,1)</f>
        <v>42403.784027777772</v>
      </c>
    </row>
    <row r="1544" spans="1:20" ht="43.2" hidden="1" x14ac:dyDescent="0.3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20">
        <f>E1544/D1544</f>
        <v>0.16055</v>
      </c>
      <c r="P1544" s="6">
        <f>L1544/COUNT(L1544:L5657)</f>
        <v>5.8320373250388803E-3</v>
      </c>
      <c r="Q1544" t="str">
        <f t="shared" si="48"/>
        <v>technology</v>
      </c>
      <c r="R1544" t="str">
        <f t="shared" si="49"/>
        <v>wearables</v>
      </c>
      <c r="S1544" s="11">
        <f>(((J1544/60)/60)/24)+DATE(1970,1,1)</f>
        <v>42780.709039351852</v>
      </c>
      <c r="T1544" s="11">
        <f>(((I1544/60)/60)/24)+DATE(1970,1,1)</f>
        <v>42810.667372685188</v>
      </c>
    </row>
    <row r="1545" spans="1:20" ht="43.2" hidden="1" x14ac:dyDescent="0.3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20">
        <f>E1545/D1545</f>
        <v>0.16161904761904761</v>
      </c>
      <c r="P1545" s="6">
        <f>L1545/COUNT(L1545:L5658)</f>
        <v>3.5005834305717621E-3</v>
      </c>
      <c r="Q1545" t="str">
        <f t="shared" si="48"/>
        <v>theater</v>
      </c>
      <c r="R1545" t="str">
        <f t="shared" si="49"/>
        <v>plays</v>
      </c>
      <c r="S1545" s="11">
        <f>(((J1545/60)/60)/24)+DATE(1970,1,1)</f>
        <v>42159.224432870367</v>
      </c>
      <c r="T1545" s="11">
        <f>(((I1545/60)/60)/24)+DATE(1970,1,1)</f>
        <v>42204.224432870367</v>
      </c>
    </row>
    <row r="1546" spans="1:20" ht="43.2" hidden="1" x14ac:dyDescent="0.3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20">
        <f>E1546/D1546</f>
        <v>0.16250000000000001</v>
      </c>
      <c r="P1546" s="6">
        <f>L1546/COUNT(L1546:L5659)</f>
        <v>6.6147859922178988E-3</v>
      </c>
      <c r="Q1546" t="str">
        <f t="shared" si="48"/>
        <v>film &amp; video</v>
      </c>
      <c r="R1546" t="str">
        <f t="shared" si="49"/>
        <v>drama</v>
      </c>
      <c r="S1546" s="11">
        <f>(((J1546/60)/60)/24)+DATE(1970,1,1)</f>
        <v>42248.632199074069</v>
      </c>
      <c r="T1546" s="11">
        <f>(((I1546/60)/60)/24)+DATE(1970,1,1)</f>
        <v>42283.632199074069</v>
      </c>
    </row>
    <row r="1547" spans="1:20" ht="28.8" hidden="1" x14ac:dyDescent="0.3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20">
        <f>E1547/D1547</f>
        <v>0.16254545454545455</v>
      </c>
      <c r="P1547" s="6">
        <f>L1547/COUNT(L1547:L5660)</f>
        <v>7.7851304009342159E-3</v>
      </c>
      <c r="Q1547" t="str">
        <f t="shared" si="48"/>
        <v>theater</v>
      </c>
      <c r="R1547" t="str">
        <f t="shared" si="49"/>
        <v>plays</v>
      </c>
      <c r="S1547" s="11">
        <f>(((J1547/60)/60)/24)+DATE(1970,1,1)</f>
        <v>42103.884930555556</v>
      </c>
      <c r="T1547" s="11">
        <f>(((I1547/60)/60)/24)+DATE(1970,1,1)</f>
        <v>42133.884930555556</v>
      </c>
    </row>
    <row r="1548" spans="1:20" ht="43.2" hidden="1" x14ac:dyDescent="0.3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20">
        <f>E1548/D1548</f>
        <v>0.16376923076923078</v>
      </c>
      <c r="P1548" s="6">
        <f>L1548/COUNT(L1548:L5661)</f>
        <v>1.674454828660436E-2</v>
      </c>
      <c r="Q1548" t="str">
        <f t="shared" si="48"/>
        <v>theater</v>
      </c>
      <c r="R1548" t="str">
        <f t="shared" si="49"/>
        <v>plays</v>
      </c>
      <c r="S1548" s="11">
        <f>(((J1548/60)/60)/24)+DATE(1970,1,1)</f>
        <v>42265.817002314812</v>
      </c>
      <c r="T1548" s="11">
        <f>(((I1548/60)/60)/24)+DATE(1970,1,1)</f>
        <v>42295.817002314812</v>
      </c>
    </row>
    <row r="1549" spans="1:20" ht="43.2" hidden="1" x14ac:dyDescent="0.3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20">
        <f>E1549/D1549</f>
        <v>0.16420000000000001</v>
      </c>
      <c r="P1549" s="6">
        <f>L1549/COUNT(L1549:L5662)</f>
        <v>4.6747175691468643E-3</v>
      </c>
      <c r="Q1549" t="str">
        <f t="shared" si="48"/>
        <v>theater</v>
      </c>
      <c r="R1549" t="str">
        <f t="shared" si="49"/>
        <v>musical</v>
      </c>
      <c r="S1549" s="11">
        <f>(((J1549/60)/60)/24)+DATE(1970,1,1)</f>
        <v>42409.241747685184</v>
      </c>
      <c r="T1549" s="11">
        <f>(((I1549/60)/60)/24)+DATE(1970,1,1)</f>
        <v>42437.207638888889</v>
      </c>
    </row>
    <row r="1550" spans="1:20" ht="28.8" hidden="1" x14ac:dyDescent="0.3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20">
        <f>E1550/D1550</f>
        <v>0.16500000000000001</v>
      </c>
      <c r="P1550" s="6">
        <f>L1550/COUNT(L1550:L5663)</f>
        <v>2.3382696804364772E-3</v>
      </c>
      <c r="Q1550" t="str">
        <f t="shared" si="48"/>
        <v>theater</v>
      </c>
      <c r="R1550" t="str">
        <f t="shared" si="49"/>
        <v>plays</v>
      </c>
      <c r="S1550" s="11">
        <f>(((J1550/60)/60)/24)+DATE(1970,1,1)</f>
        <v>42031.666898148149</v>
      </c>
      <c r="T1550" s="11">
        <f>(((I1550/60)/60)/24)+DATE(1970,1,1)</f>
        <v>42064.125</v>
      </c>
    </row>
    <row r="1551" spans="1:20" ht="43.2" hidden="1" x14ac:dyDescent="0.3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20">
        <f>E1551/D1551</f>
        <v>0.16514285714285715</v>
      </c>
      <c r="P1551" s="6">
        <f>L1551/COUNT(L1551:L5664)</f>
        <v>5.4580896686159848E-3</v>
      </c>
      <c r="Q1551" t="str">
        <f t="shared" si="48"/>
        <v>theater</v>
      </c>
      <c r="R1551" t="str">
        <f t="shared" si="49"/>
        <v>plays</v>
      </c>
      <c r="S1551" s="11">
        <f>(((J1551/60)/60)/24)+DATE(1970,1,1)</f>
        <v>41842.828680555554</v>
      </c>
      <c r="T1551" s="11">
        <f>(((I1551/60)/60)/24)+DATE(1970,1,1)</f>
        <v>41882.827650462961</v>
      </c>
    </row>
    <row r="1552" spans="1:20" ht="43.2" hidden="1" x14ac:dyDescent="0.3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20">
        <f>E1552/D1552</f>
        <v>0.16566666666666666</v>
      </c>
      <c r="P1552" s="6">
        <f>L1552/COUNT(L1552:L5665)</f>
        <v>6.6302652106084246E-3</v>
      </c>
      <c r="Q1552" t="str">
        <f t="shared" si="48"/>
        <v>theater</v>
      </c>
      <c r="R1552" t="str">
        <f t="shared" si="49"/>
        <v>plays</v>
      </c>
      <c r="S1552" s="11">
        <f>(((J1552/60)/60)/24)+DATE(1970,1,1)</f>
        <v>41950.26694444444</v>
      </c>
      <c r="T1552" s="11">
        <f>(((I1552/60)/60)/24)+DATE(1970,1,1)</f>
        <v>41963.669444444444</v>
      </c>
    </row>
    <row r="1553" spans="1:20" ht="43.2" hidden="1" x14ac:dyDescent="0.3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20">
        <f>E1553/D1553</f>
        <v>0.16666666666666666</v>
      </c>
      <c r="P1553" s="6">
        <f>L1553/COUNT(L1553:L5666)</f>
        <v>1.1705033164260631E-3</v>
      </c>
      <c r="Q1553" t="str">
        <f t="shared" si="48"/>
        <v>theater</v>
      </c>
      <c r="R1553" t="str">
        <f t="shared" si="49"/>
        <v>plays</v>
      </c>
      <c r="S1553" s="11">
        <f>(((J1553/60)/60)/24)+DATE(1970,1,1)</f>
        <v>42057.190960648149</v>
      </c>
      <c r="T1553" s="11">
        <f>(((I1553/60)/60)/24)+DATE(1970,1,1)</f>
        <v>42087.149293981478</v>
      </c>
    </row>
    <row r="1554" spans="1:20" ht="43.2" hidden="1" x14ac:dyDescent="0.3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20">
        <f>E1554/D1554</f>
        <v>0.16734177215189874</v>
      </c>
      <c r="P1554" s="6">
        <f>L1554/COUNT(L1554:L5667)</f>
        <v>7.8064012490241998E-3</v>
      </c>
      <c r="Q1554" t="str">
        <f t="shared" si="48"/>
        <v>theater</v>
      </c>
      <c r="R1554" t="str">
        <f t="shared" si="49"/>
        <v>spaces</v>
      </c>
      <c r="S1554" s="11">
        <f>(((J1554/60)/60)/24)+DATE(1970,1,1)</f>
        <v>42464.958912037036</v>
      </c>
      <c r="T1554" s="11">
        <f>(((I1554/60)/60)/24)+DATE(1970,1,1)</f>
        <v>42494.958912037036</v>
      </c>
    </row>
    <row r="1555" spans="1:20" hidden="1" x14ac:dyDescent="0.3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20">
        <f>E1555/D1555</f>
        <v>0.16769999999999999</v>
      </c>
      <c r="P1555" s="6">
        <f>L1555/COUNT(L1555:L5668)</f>
        <v>1.2495119094103866E-2</v>
      </c>
      <c r="Q1555" t="str">
        <f t="shared" si="48"/>
        <v>technology</v>
      </c>
      <c r="R1555" t="str">
        <f t="shared" si="49"/>
        <v>wearables</v>
      </c>
      <c r="S1555" s="11">
        <f>(((J1555/60)/60)/24)+DATE(1970,1,1)</f>
        <v>42611.933969907404</v>
      </c>
      <c r="T1555" s="11">
        <f>(((I1555/60)/60)/24)+DATE(1970,1,1)</f>
        <v>42641.933969907404</v>
      </c>
    </row>
    <row r="1556" spans="1:20" ht="43.2" hidden="1" x14ac:dyDescent="0.3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20">
        <f>E1556/D1556</f>
        <v>0.16826666666666668</v>
      </c>
      <c r="P1556" s="6">
        <f>L1556/COUNT(L1556:L5669)</f>
        <v>3.1250000000000002E-3</v>
      </c>
      <c r="Q1556" t="str">
        <f t="shared" si="48"/>
        <v>theater</v>
      </c>
      <c r="R1556" t="str">
        <f t="shared" si="49"/>
        <v>plays</v>
      </c>
      <c r="S1556" s="11">
        <f>(((J1556/60)/60)/24)+DATE(1970,1,1)</f>
        <v>42171.758611111116</v>
      </c>
      <c r="T1556" s="11">
        <f>(((I1556/60)/60)/24)+DATE(1970,1,1)</f>
        <v>42231.758611111116</v>
      </c>
    </row>
    <row r="1557" spans="1:20" ht="43.2" hidden="1" x14ac:dyDescent="0.3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20">
        <f>E1557/D1557</f>
        <v>0.16833333333333333</v>
      </c>
      <c r="P1557" s="6">
        <f>L1557/COUNT(L1557:L5670)</f>
        <v>4.6893317702227429E-3</v>
      </c>
      <c r="Q1557" t="str">
        <f t="shared" si="48"/>
        <v>food</v>
      </c>
      <c r="R1557" t="str">
        <f t="shared" si="49"/>
        <v>food trucks</v>
      </c>
      <c r="S1557" s="11">
        <f>(((J1557/60)/60)/24)+DATE(1970,1,1)</f>
        <v>42399.882615740738</v>
      </c>
      <c r="T1557" s="11">
        <f>(((I1557/60)/60)/24)+DATE(1970,1,1)</f>
        <v>42459.840949074074</v>
      </c>
    </row>
    <row r="1558" spans="1:20" ht="43.2" hidden="1" x14ac:dyDescent="0.3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20">
        <f>E1558/D1558</f>
        <v>0.16966666666666666</v>
      </c>
      <c r="P1558" s="6">
        <f>L1558/COUNT(L1558:L5671)</f>
        <v>1.9546520719311961E-3</v>
      </c>
      <c r="Q1558" t="str">
        <f t="shared" si="48"/>
        <v>photography</v>
      </c>
      <c r="R1558" t="str">
        <f t="shared" si="49"/>
        <v>people</v>
      </c>
      <c r="S1558" s="11">
        <f>(((J1558/60)/60)/24)+DATE(1970,1,1)</f>
        <v>42398.195972222224</v>
      </c>
      <c r="T1558" s="11">
        <f>(((I1558/60)/60)/24)+DATE(1970,1,1)</f>
        <v>42413.195972222224</v>
      </c>
    </row>
    <row r="1559" spans="1:20" ht="43.2" hidden="1" x14ac:dyDescent="0.3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20">
        <f>E1559/D1559</f>
        <v>0.17150000000000001</v>
      </c>
      <c r="P1559" s="6">
        <f>L1559/COUNT(L1559:L5672)</f>
        <v>1.6425498631208447E-2</v>
      </c>
      <c r="Q1559" t="str">
        <f t="shared" si="48"/>
        <v>theater</v>
      </c>
      <c r="R1559" t="str">
        <f t="shared" si="49"/>
        <v>spaces</v>
      </c>
      <c r="S1559" s="11">
        <f>(((J1559/60)/60)/24)+DATE(1970,1,1)</f>
        <v>42629.503483796296</v>
      </c>
      <c r="T1559" s="11">
        <f>(((I1559/60)/60)/24)+DATE(1970,1,1)</f>
        <v>42650.583333333328</v>
      </c>
    </row>
    <row r="1560" spans="1:20" ht="43.2" hidden="1" x14ac:dyDescent="0.3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20">
        <f>E1560/D1560</f>
        <v>0.17155555555555554</v>
      </c>
      <c r="P1560" s="6">
        <f>L1560/COUNT(L1560:L5673)</f>
        <v>5.4773082942097028E-3</v>
      </c>
      <c r="Q1560" t="str">
        <f t="shared" si="48"/>
        <v>technology</v>
      </c>
      <c r="R1560" t="str">
        <f t="shared" si="49"/>
        <v>wearables</v>
      </c>
      <c r="S1560" s="11">
        <f>(((J1560/60)/60)/24)+DATE(1970,1,1)</f>
        <v>42182.008402777778</v>
      </c>
      <c r="T1560" s="11">
        <f>(((I1560/60)/60)/24)+DATE(1970,1,1)</f>
        <v>42227.008402777778</v>
      </c>
    </row>
    <row r="1561" spans="1:20" ht="43.2" hidden="1" x14ac:dyDescent="0.3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20">
        <f>E1561/D1561</f>
        <v>0.17380000000000001</v>
      </c>
      <c r="P1561" s="6">
        <f>L1561/COUNT(L1561:L5674)</f>
        <v>1.5264187866927592E-2</v>
      </c>
      <c r="Q1561" t="str">
        <f t="shared" si="48"/>
        <v>technology</v>
      </c>
      <c r="R1561" t="str">
        <f t="shared" si="49"/>
        <v>web</v>
      </c>
      <c r="S1561" s="11">
        <f>(((J1561/60)/60)/24)+DATE(1970,1,1)</f>
        <v>42198.559479166666</v>
      </c>
      <c r="T1561" s="11">
        <f>(((I1561/60)/60)/24)+DATE(1970,1,1)</f>
        <v>42231.556944444441</v>
      </c>
    </row>
    <row r="1562" spans="1:20" ht="43.2" hidden="1" x14ac:dyDescent="0.3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20">
        <f>E1562/D1562</f>
        <v>0.17512820512820512</v>
      </c>
      <c r="P1562" s="6">
        <f>L1562/COUNT(L1562:L5675)</f>
        <v>1.0571652310101801E-2</v>
      </c>
      <c r="Q1562" t="str">
        <f t="shared" si="48"/>
        <v>technology</v>
      </c>
      <c r="R1562" t="str">
        <f t="shared" si="49"/>
        <v>makerspaces</v>
      </c>
      <c r="S1562" s="11">
        <f>(((J1562/60)/60)/24)+DATE(1970,1,1)</f>
        <v>41793.029432870368</v>
      </c>
      <c r="T1562" s="11">
        <f>(((I1562/60)/60)/24)+DATE(1970,1,1)</f>
        <v>41823.029432870368</v>
      </c>
    </row>
    <row r="1563" spans="1:20" ht="43.2" hidden="1" x14ac:dyDescent="0.3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20">
        <f>E1563/D1563</f>
        <v>0.17599999999999999</v>
      </c>
      <c r="P1563" s="6">
        <f>L1563/COUNT(L1563:L5676)</f>
        <v>3.9169604386995694E-3</v>
      </c>
      <c r="Q1563" t="str">
        <f t="shared" si="48"/>
        <v>theater</v>
      </c>
      <c r="R1563" t="str">
        <f t="shared" si="49"/>
        <v>plays</v>
      </c>
      <c r="S1563" s="11">
        <f>(((J1563/60)/60)/24)+DATE(1970,1,1)</f>
        <v>41982.87364583333</v>
      </c>
      <c r="T1563" s="11">
        <f>(((I1563/60)/60)/24)+DATE(1970,1,1)</f>
        <v>42012.87364583333</v>
      </c>
    </row>
    <row r="1564" spans="1:20" ht="43.2" hidden="1" x14ac:dyDescent="0.3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20">
        <f>E1564/D1564</f>
        <v>0.1762</v>
      </c>
      <c r="P1564" s="6">
        <f>L1564/COUNT(L1564:L5677)</f>
        <v>8.2288401253918491E-3</v>
      </c>
      <c r="Q1564" t="str">
        <f t="shared" si="48"/>
        <v>theater</v>
      </c>
      <c r="R1564" t="str">
        <f t="shared" si="49"/>
        <v>plays</v>
      </c>
      <c r="S1564" s="11">
        <f>(((J1564/60)/60)/24)+DATE(1970,1,1)</f>
        <v>41779.648506944446</v>
      </c>
      <c r="T1564" s="11">
        <f>(((I1564/60)/60)/24)+DATE(1970,1,1)</f>
        <v>41809.648506944446</v>
      </c>
    </row>
    <row r="1565" spans="1:20" ht="43.2" hidden="1" x14ac:dyDescent="0.3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20">
        <f>E1565/D1565</f>
        <v>0.17624999999999999</v>
      </c>
      <c r="P1565" s="6">
        <f>L1565/COUNT(L1565:L5678)</f>
        <v>1.9600156801254411E-3</v>
      </c>
      <c r="Q1565" t="str">
        <f t="shared" si="48"/>
        <v>film &amp; video</v>
      </c>
      <c r="R1565" t="str">
        <f t="shared" si="49"/>
        <v>animation</v>
      </c>
      <c r="S1565" s="11">
        <f>(((J1565/60)/60)/24)+DATE(1970,1,1)</f>
        <v>41844.922662037039</v>
      </c>
      <c r="T1565" s="11">
        <f>(((I1565/60)/60)/24)+DATE(1970,1,1)</f>
        <v>41874.922662037039</v>
      </c>
    </row>
    <row r="1566" spans="1:20" ht="28.8" hidden="1" x14ac:dyDescent="0.3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20">
        <f>E1566/D1566</f>
        <v>0.17630000000000001</v>
      </c>
      <c r="P1566" s="6">
        <f>L1566/COUNT(L1566:L5679)</f>
        <v>2.9803921568627451E-2</v>
      </c>
      <c r="Q1566" t="str">
        <f t="shared" si="48"/>
        <v>film &amp; video</v>
      </c>
      <c r="R1566" t="str">
        <f t="shared" si="49"/>
        <v>drama</v>
      </c>
      <c r="S1566" s="11">
        <f>(((J1566/60)/60)/24)+DATE(1970,1,1)</f>
        <v>42429.326678240745</v>
      </c>
      <c r="T1566" s="11">
        <f>(((I1566/60)/60)/24)+DATE(1970,1,1)</f>
        <v>42461.290972222225</v>
      </c>
    </row>
    <row r="1567" spans="1:20" ht="43.2" hidden="1" x14ac:dyDescent="0.3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20">
        <f>E1567/D1567</f>
        <v>0.17652941176470588</v>
      </c>
      <c r="P1567" s="6">
        <f>L1567/COUNT(L1567:L5680)</f>
        <v>3.5700274617497058E-2</v>
      </c>
      <c r="Q1567" t="str">
        <f t="shared" si="48"/>
        <v>theater</v>
      </c>
      <c r="R1567" t="str">
        <f t="shared" si="49"/>
        <v>plays</v>
      </c>
      <c r="S1567" s="11">
        <f>(((J1567/60)/60)/24)+DATE(1970,1,1)</f>
        <v>42436.509108796294</v>
      </c>
      <c r="T1567" s="11">
        <f>(((I1567/60)/60)/24)+DATE(1970,1,1)</f>
        <v>42471.467442129629</v>
      </c>
    </row>
    <row r="1568" spans="1:20" ht="43.2" hidden="1" x14ac:dyDescent="0.3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20">
        <f>E1568/D1568</f>
        <v>0.17666666666666667</v>
      </c>
      <c r="P1568" s="6">
        <f>L1568/COUNT(L1568:L5681)</f>
        <v>5.1020408163265302E-3</v>
      </c>
      <c r="Q1568" t="str">
        <f t="shared" si="48"/>
        <v>theater</v>
      </c>
      <c r="R1568" t="str">
        <f t="shared" si="49"/>
        <v>plays</v>
      </c>
      <c r="S1568" s="11">
        <f>(((J1568/60)/60)/24)+DATE(1970,1,1)</f>
        <v>41833.660995370366</v>
      </c>
      <c r="T1568" s="11">
        <f>(((I1568/60)/60)/24)+DATE(1970,1,1)</f>
        <v>41863.660995370366</v>
      </c>
    </row>
    <row r="1569" spans="1:20" ht="43.2" hidden="1" x14ac:dyDescent="0.3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20">
        <f>E1569/D1569</f>
        <v>0.17771428571428571</v>
      </c>
      <c r="P1569" s="6">
        <f>L1569/COUNT(L1569:L5682)</f>
        <v>6.6745190420102081E-3</v>
      </c>
      <c r="Q1569" t="str">
        <f t="shared" si="48"/>
        <v>theater</v>
      </c>
      <c r="R1569" t="str">
        <f t="shared" si="49"/>
        <v>plays</v>
      </c>
      <c r="S1569" s="11">
        <f>(((J1569/60)/60)/24)+DATE(1970,1,1)</f>
        <v>42606.056863425925</v>
      </c>
      <c r="T1569" s="11">
        <f>(((I1569/60)/60)/24)+DATE(1970,1,1)</f>
        <v>42620.056863425925</v>
      </c>
    </row>
    <row r="1570" spans="1:20" ht="43.2" hidden="1" x14ac:dyDescent="0.3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20">
        <f>E1570/D1570</f>
        <v>0.17799999999999999</v>
      </c>
      <c r="P1570" s="6">
        <f>L1570/COUNT(L1570:L5683)</f>
        <v>1.178318931657502E-3</v>
      </c>
      <c r="Q1570" t="str">
        <f t="shared" si="48"/>
        <v>music</v>
      </c>
      <c r="R1570" t="str">
        <f t="shared" si="49"/>
        <v>world music</v>
      </c>
      <c r="S1570" s="11">
        <f>(((J1570/60)/60)/24)+DATE(1970,1,1)</f>
        <v>40731.61037037037</v>
      </c>
      <c r="T1570" s="11">
        <f>(((I1570/60)/60)/24)+DATE(1970,1,1)</f>
        <v>40761.61037037037</v>
      </c>
    </row>
    <row r="1571" spans="1:20" ht="43.2" hidden="1" x14ac:dyDescent="0.3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20">
        <f>E1571/D1571</f>
        <v>0.17810000000000001</v>
      </c>
      <c r="P1571" s="6">
        <f>L1571/COUNT(L1571:L5684)</f>
        <v>3.182711198428291E-2</v>
      </c>
      <c r="Q1571" t="str">
        <f t="shared" si="48"/>
        <v>technology</v>
      </c>
      <c r="R1571" t="str">
        <f t="shared" si="49"/>
        <v>wearables</v>
      </c>
      <c r="S1571" s="11">
        <f>(((J1571/60)/60)/24)+DATE(1970,1,1)</f>
        <v>42422.254328703704</v>
      </c>
      <c r="T1571" s="11">
        <f>(((I1571/60)/60)/24)+DATE(1970,1,1)</f>
        <v>42482.21266203704</v>
      </c>
    </row>
    <row r="1572" spans="1:20" ht="43.2" hidden="1" x14ac:dyDescent="0.3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20">
        <f>E1572/D1572</f>
        <v>0.17899999999999999</v>
      </c>
      <c r="P1572" s="6">
        <f>L1572/COUNT(L1572:L5685)</f>
        <v>5.50314465408805E-3</v>
      </c>
      <c r="Q1572" t="str">
        <f t="shared" si="48"/>
        <v>theater</v>
      </c>
      <c r="R1572" t="str">
        <f t="shared" si="49"/>
        <v>plays</v>
      </c>
      <c r="S1572" s="11">
        <f>(((J1572/60)/60)/24)+DATE(1970,1,1)</f>
        <v>41833.089756944442</v>
      </c>
      <c r="T1572" s="11">
        <f>(((I1572/60)/60)/24)+DATE(1970,1,1)</f>
        <v>41863.079143518517</v>
      </c>
    </row>
    <row r="1573" spans="1:20" ht="43.2" hidden="1" x14ac:dyDescent="0.3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20">
        <f>E1573/D1573</f>
        <v>0.17933333333333334</v>
      </c>
      <c r="P1573" s="6">
        <f>L1573/COUNT(L1573:L5686)</f>
        <v>1.1403853716083366E-2</v>
      </c>
      <c r="Q1573" t="str">
        <f t="shared" si="48"/>
        <v>games</v>
      </c>
      <c r="R1573" t="str">
        <f t="shared" si="49"/>
        <v>video games</v>
      </c>
      <c r="S1573" s="11">
        <f>(((J1573/60)/60)/24)+DATE(1970,1,1)</f>
        <v>41885.51798611111</v>
      </c>
      <c r="T1573" s="11">
        <f>(((I1573/60)/60)/24)+DATE(1970,1,1)</f>
        <v>41916.145833333336</v>
      </c>
    </row>
    <row r="1574" spans="1:20" ht="28.8" hidden="1" x14ac:dyDescent="0.3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20">
        <f>E1574/D1574</f>
        <v>0.18</v>
      </c>
      <c r="P1574" s="6">
        <f>L1574/COUNT(L1574:L5687)</f>
        <v>2.3603461841070024E-3</v>
      </c>
      <c r="Q1574" t="str">
        <f t="shared" si="48"/>
        <v>theater</v>
      </c>
      <c r="R1574" t="str">
        <f t="shared" si="49"/>
        <v>plays</v>
      </c>
      <c r="S1574" s="11">
        <f>(((J1574/60)/60)/24)+DATE(1970,1,1)</f>
        <v>41813.938715277778</v>
      </c>
      <c r="T1574" s="11">
        <f>(((I1574/60)/60)/24)+DATE(1970,1,1)</f>
        <v>41835.916666666664</v>
      </c>
    </row>
    <row r="1575" spans="1:20" ht="43.2" hidden="1" x14ac:dyDescent="0.3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20">
        <f>E1575/D1575</f>
        <v>0.18</v>
      </c>
      <c r="P1575" s="6">
        <f>L1575/COUNT(L1575:L5688)</f>
        <v>2.7548209366391185E-3</v>
      </c>
      <c r="Q1575" t="str">
        <f t="shared" si="48"/>
        <v>theater</v>
      </c>
      <c r="R1575" t="str">
        <f t="shared" si="49"/>
        <v>plays</v>
      </c>
      <c r="S1575" s="11">
        <f>(((J1575/60)/60)/24)+DATE(1970,1,1)</f>
        <v>41795.598923611113</v>
      </c>
      <c r="T1575" s="11">
        <f>(((I1575/60)/60)/24)+DATE(1970,1,1)</f>
        <v>41825.598923611113</v>
      </c>
    </row>
    <row r="1576" spans="1:20" ht="43.2" hidden="1" x14ac:dyDescent="0.3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20">
        <f>E1576/D1576</f>
        <v>0.18142857142857144</v>
      </c>
      <c r="P1576" s="6">
        <f>L1576/COUNT(L1576:L5689)</f>
        <v>1.889763779527559E-2</v>
      </c>
      <c r="Q1576" t="str">
        <f t="shared" si="48"/>
        <v>music</v>
      </c>
      <c r="R1576" t="str">
        <f t="shared" si="49"/>
        <v>jazz</v>
      </c>
      <c r="S1576" s="11">
        <f>(((J1576/60)/60)/24)+DATE(1970,1,1)</f>
        <v>41570.482789351852</v>
      </c>
      <c r="T1576" s="11">
        <f>(((I1576/60)/60)/24)+DATE(1970,1,1)</f>
        <v>41600.524456018517</v>
      </c>
    </row>
    <row r="1577" spans="1:20" ht="43.2" hidden="1" x14ac:dyDescent="0.3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20">
        <f>E1577/D1577</f>
        <v>0.18181818181818182</v>
      </c>
      <c r="P1577" s="6">
        <f>L1577/COUNT(L1577:L5690)</f>
        <v>3.5447026388341868E-3</v>
      </c>
      <c r="Q1577" t="str">
        <f t="shared" si="48"/>
        <v>publishing</v>
      </c>
      <c r="R1577" t="str">
        <f t="shared" si="49"/>
        <v>translations</v>
      </c>
      <c r="S1577" s="11">
        <f>(((J1577/60)/60)/24)+DATE(1970,1,1)</f>
        <v>42192.675821759258</v>
      </c>
      <c r="T1577" s="11">
        <f>(((I1577/60)/60)/24)+DATE(1970,1,1)</f>
        <v>42232.675821759258</v>
      </c>
    </row>
    <row r="1578" spans="1:20" ht="43.2" hidden="1" x14ac:dyDescent="0.3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20">
        <f>E1578/D1578</f>
        <v>0.18285714285714286</v>
      </c>
      <c r="P1578" s="6">
        <f>L1578/COUNT(L1578:L5691)</f>
        <v>4.3341213553979513E-3</v>
      </c>
      <c r="Q1578" t="str">
        <f t="shared" si="48"/>
        <v>music</v>
      </c>
      <c r="R1578" t="str">
        <f t="shared" si="49"/>
        <v>jazz</v>
      </c>
      <c r="S1578" s="11">
        <f>(((J1578/60)/60)/24)+DATE(1970,1,1)</f>
        <v>42025.637939814813</v>
      </c>
      <c r="T1578" s="11">
        <f>(((I1578/60)/60)/24)+DATE(1970,1,1)</f>
        <v>42063.631944444445</v>
      </c>
    </row>
    <row r="1579" spans="1:20" ht="43.2" hidden="1" x14ac:dyDescent="0.3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20">
        <f>E1579/D1579</f>
        <v>0.18300055555555556</v>
      </c>
      <c r="P1579" s="6">
        <f>L1579/COUNT(L1579:L5692)</f>
        <v>1.0642491131257391E-2</v>
      </c>
      <c r="Q1579" t="str">
        <f t="shared" si="48"/>
        <v>games</v>
      </c>
      <c r="R1579" t="str">
        <f t="shared" si="49"/>
        <v>video games</v>
      </c>
      <c r="S1579" s="11">
        <f>(((J1579/60)/60)/24)+DATE(1970,1,1)</f>
        <v>40795.713344907403</v>
      </c>
      <c r="T1579" s="11">
        <f>(((I1579/60)/60)/24)+DATE(1970,1,1)</f>
        <v>40825.713344907403</v>
      </c>
    </row>
    <row r="1580" spans="1:20" ht="43.2" hidden="1" x14ac:dyDescent="0.3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20">
        <f>E1580/D1580</f>
        <v>0.186</v>
      </c>
      <c r="P1580" s="6">
        <f>L1580/COUNT(L1580:L5693)</f>
        <v>4.7318611987381704E-3</v>
      </c>
      <c r="Q1580" t="str">
        <f t="shared" si="48"/>
        <v>food</v>
      </c>
      <c r="R1580" t="str">
        <f t="shared" si="49"/>
        <v>restaurants</v>
      </c>
      <c r="S1580" s="11">
        <f>(((J1580/60)/60)/24)+DATE(1970,1,1)</f>
        <v>42027.839733796296</v>
      </c>
      <c r="T1580" s="11">
        <f>(((I1580/60)/60)/24)+DATE(1970,1,1)</f>
        <v>42057.839733796296</v>
      </c>
    </row>
    <row r="1581" spans="1:20" ht="43.2" hidden="1" x14ac:dyDescent="0.3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20">
        <f>E1581/D1581</f>
        <v>0.18640000000000001</v>
      </c>
      <c r="P1581" s="6">
        <f>L1581/COUNT(L1581:L5694)</f>
        <v>4.7337278106508876E-3</v>
      </c>
      <c r="Q1581" t="str">
        <f t="shared" si="48"/>
        <v>technology</v>
      </c>
      <c r="R1581" t="str">
        <f t="shared" si="49"/>
        <v>wearables</v>
      </c>
      <c r="S1581" s="11">
        <f>(((J1581/60)/60)/24)+DATE(1970,1,1)</f>
        <v>42688.711354166662</v>
      </c>
      <c r="T1581" s="11">
        <f>(((I1581/60)/60)/24)+DATE(1970,1,1)</f>
        <v>42748.711354166662</v>
      </c>
    </row>
    <row r="1582" spans="1:20" ht="43.2" hidden="1" x14ac:dyDescent="0.3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20">
        <f>E1582/D1582</f>
        <v>0.18737933333333334</v>
      </c>
      <c r="P1582" s="6">
        <f>L1582/COUNT(L1582:L5695)</f>
        <v>2.3283346487766376E-2</v>
      </c>
      <c r="Q1582" t="str">
        <f t="shared" si="48"/>
        <v>technology</v>
      </c>
      <c r="R1582" t="str">
        <f t="shared" si="49"/>
        <v>space exploration</v>
      </c>
      <c r="S1582" s="11">
        <f>(((J1582/60)/60)/24)+DATE(1970,1,1)</f>
        <v>42551.928854166668</v>
      </c>
      <c r="T1582" s="11">
        <f>(((I1582/60)/60)/24)+DATE(1970,1,1)</f>
        <v>42585.0625</v>
      </c>
    </row>
    <row r="1583" spans="1:20" ht="43.2" hidden="1" x14ac:dyDescent="0.3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20">
        <f>E1583/D1583</f>
        <v>0.19</v>
      </c>
      <c r="P1583" s="6">
        <f>L1583/COUNT(L1583:L5696)</f>
        <v>3.1583103039873666E-3</v>
      </c>
      <c r="Q1583" t="str">
        <f t="shared" si="48"/>
        <v>publishing</v>
      </c>
      <c r="R1583" t="str">
        <f t="shared" si="49"/>
        <v>children's books</v>
      </c>
      <c r="S1583" s="11">
        <f>(((J1583/60)/60)/24)+DATE(1970,1,1)</f>
        <v>41117.900729166664</v>
      </c>
      <c r="T1583" s="11">
        <f>(((I1583/60)/60)/24)+DATE(1970,1,1)</f>
        <v>41147.900729166664</v>
      </c>
    </row>
    <row r="1584" spans="1:20" ht="43.2" hidden="1" x14ac:dyDescent="0.3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20">
        <f>E1584/D1584</f>
        <v>0.1908</v>
      </c>
      <c r="P1584" s="6">
        <f>L1584/COUNT(L1584:L5697)</f>
        <v>1.9747235387045812E-3</v>
      </c>
      <c r="Q1584" t="str">
        <f t="shared" si="48"/>
        <v>theater</v>
      </c>
      <c r="R1584" t="str">
        <f t="shared" si="49"/>
        <v>plays</v>
      </c>
      <c r="S1584" s="11">
        <f>(((J1584/60)/60)/24)+DATE(1970,1,1)</f>
        <v>42370.90320601852</v>
      </c>
      <c r="T1584" s="11">
        <f>(((I1584/60)/60)/24)+DATE(1970,1,1)</f>
        <v>42406.207638888889</v>
      </c>
    </row>
    <row r="1585" spans="1:20" ht="43.2" hidden="1" x14ac:dyDescent="0.3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20">
        <f>E1585/D1585</f>
        <v>0.19139999999999999</v>
      </c>
      <c r="P1585" s="6">
        <f>L1585/COUNT(L1585:L5698)</f>
        <v>3.1608060055314103E-3</v>
      </c>
      <c r="Q1585" t="str">
        <f t="shared" si="48"/>
        <v>food</v>
      </c>
      <c r="R1585" t="str">
        <f t="shared" si="49"/>
        <v>food trucks</v>
      </c>
      <c r="S1585" s="11">
        <f>(((J1585/60)/60)/24)+DATE(1970,1,1)</f>
        <v>42150.485439814816</v>
      </c>
      <c r="T1585" s="11">
        <f>(((I1585/60)/60)/24)+DATE(1970,1,1)</f>
        <v>42181.166666666672</v>
      </c>
    </row>
    <row r="1586" spans="1:20" ht="43.2" hidden="1" x14ac:dyDescent="0.3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20">
        <f>E1586/D1586</f>
        <v>0.1925</v>
      </c>
      <c r="P1586" s="6">
        <f>L1586/COUNT(L1586:L5699)</f>
        <v>2.3715415019762848E-3</v>
      </c>
      <c r="Q1586" t="str">
        <f t="shared" si="48"/>
        <v>theater</v>
      </c>
      <c r="R1586" t="str">
        <f t="shared" si="49"/>
        <v>plays</v>
      </c>
      <c r="S1586" s="11">
        <f>(((J1586/60)/60)/24)+DATE(1970,1,1)</f>
        <v>42093.588263888887</v>
      </c>
      <c r="T1586" s="11">
        <f>(((I1586/60)/60)/24)+DATE(1970,1,1)</f>
        <v>42123.588263888887</v>
      </c>
    </row>
    <row r="1587" spans="1:20" ht="43.2" hidden="1" x14ac:dyDescent="0.3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20">
        <f>E1587/D1587</f>
        <v>0.19409999999999999</v>
      </c>
      <c r="P1587" s="6">
        <f>L1587/COUNT(L1587:L5700)</f>
        <v>5.5357848952155002E-2</v>
      </c>
      <c r="Q1587" t="str">
        <f t="shared" si="48"/>
        <v>film &amp; video</v>
      </c>
      <c r="R1587" t="str">
        <f t="shared" si="49"/>
        <v>animation</v>
      </c>
      <c r="S1587" s="11">
        <f>(((J1587/60)/60)/24)+DATE(1970,1,1)</f>
        <v>41465.500173611108</v>
      </c>
      <c r="T1587" s="11">
        <f>(((I1587/60)/60)/24)+DATE(1970,1,1)</f>
        <v>41495.500173611108</v>
      </c>
    </row>
    <row r="1588" spans="1:20" ht="28.8" hidden="1" x14ac:dyDescent="0.3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20">
        <f>E1588/D1588</f>
        <v>0.19566666666666666</v>
      </c>
      <c r="P1588" s="6">
        <f>L1588/COUNT(L1588:L5701)</f>
        <v>9.0981012658227847E-3</v>
      </c>
      <c r="Q1588" t="str">
        <f t="shared" si="48"/>
        <v>theater</v>
      </c>
      <c r="R1588" t="str">
        <f t="shared" si="49"/>
        <v>spaces</v>
      </c>
      <c r="S1588" s="11">
        <f>(((J1588/60)/60)/24)+DATE(1970,1,1)</f>
        <v>42630.922893518517</v>
      </c>
      <c r="T1588" s="11">
        <f>(((I1588/60)/60)/24)+DATE(1970,1,1)</f>
        <v>42665.922893518517</v>
      </c>
    </row>
    <row r="1589" spans="1:20" ht="43.2" hidden="1" x14ac:dyDescent="0.3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20">
        <f>E1589/D1589</f>
        <v>0.19600000000000001</v>
      </c>
      <c r="P1589" s="6">
        <f>L1589/COUNT(L1589:L5702)</f>
        <v>1.5433320142461416E-2</v>
      </c>
      <c r="Q1589" t="str">
        <f t="shared" si="48"/>
        <v>photography</v>
      </c>
      <c r="R1589" t="str">
        <f t="shared" si="49"/>
        <v>photobooks</v>
      </c>
      <c r="S1589" s="11">
        <f>(((J1589/60)/60)/24)+DATE(1970,1,1)</f>
        <v>41825.485868055555</v>
      </c>
      <c r="T1589" s="11">
        <f>(((I1589/60)/60)/24)+DATE(1970,1,1)</f>
        <v>41854.485868055555</v>
      </c>
    </row>
    <row r="1590" spans="1:20" ht="28.8" hidden="1" x14ac:dyDescent="0.3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20">
        <f>E1590/D1590</f>
        <v>0.19650000000000001</v>
      </c>
      <c r="P1590" s="6">
        <f>L1590/COUNT(L1590:L5703)</f>
        <v>1.583531274742676E-2</v>
      </c>
      <c r="Q1590" t="str">
        <f t="shared" si="48"/>
        <v>theater</v>
      </c>
      <c r="R1590" t="str">
        <f t="shared" si="49"/>
        <v>musical</v>
      </c>
      <c r="S1590" s="11">
        <f>(((J1590/60)/60)/24)+DATE(1970,1,1)</f>
        <v>42403.971851851849</v>
      </c>
      <c r="T1590" s="11">
        <f>(((I1590/60)/60)/24)+DATE(1970,1,1)</f>
        <v>42433.971851851849</v>
      </c>
    </row>
    <row r="1591" spans="1:20" ht="57.6" hidden="1" x14ac:dyDescent="0.3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20">
        <f>E1591/D1591</f>
        <v>0.19736842105263158</v>
      </c>
      <c r="P1591" s="6">
        <f>L1591/COUNT(L1591:L5704)</f>
        <v>5.9405940594059407E-3</v>
      </c>
      <c r="Q1591" t="str">
        <f t="shared" si="48"/>
        <v>theater</v>
      </c>
      <c r="R1591" t="str">
        <f t="shared" si="49"/>
        <v>plays</v>
      </c>
      <c r="S1591" s="11">
        <f>(((J1591/60)/60)/24)+DATE(1970,1,1)</f>
        <v>42726.920081018514</v>
      </c>
      <c r="T1591" s="11">
        <f>(((I1591/60)/60)/24)+DATE(1970,1,1)</f>
        <v>42786.75</v>
      </c>
    </row>
    <row r="1592" spans="1:20" ht="43.2" hidden="1" x14ac:dyDescent="0.3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20">
        <f>E1592/D1592</f>
        <v>0.1976</v>
      </c>
      <c r="P1592" s="6">
        <f>L1592/COUNT(L1592:L5705)</f>
        <v>6.3391442155309036E-3</v>
      </c>
      <c r="Q1592" t="str">
        <f t="shared" si="48"/>
        <v>technology</v>
      </c>
      <c r="R1592" t="str">
        <f t="shared" si="49"/>
        <v>wearables</v>
      </c>
      <c r="S1592" s="11">
        <f>(((J1592/60)/60)/24)+DATE(1970,1,1)</f>
        <v>42313.936365740738</v>
      </c>
      <c r="T1592" s="11">
        <f>(((I1592/60)/60)/24)+DATE(1970,1,1)</f>
        <v>42343.936365740738</v>
      </c>
    </row>
    <row r="1593" spans="1:20" ht="43.2" hidden="1" x14ac:dyDescent="0.3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20">
        <f>E1593/D1593</f>
        <v>0.197625</v>
      </c>
      <c r="P1593" s="6">
        <f>L1593/COUNT(L1593:L5706)</f>
        <v>1.1494252873563218E-2</v>
      </c>
      <c r="Q1593" t="str">
        <f t="shared" si="48"/>
        <v>theater</v>
      </c>
      <c r="R1593" t="str">
        <f t="shared" si="49"/>
        <v>spaces</v>
      </c>
      <c r="S1593" s="11">
        <f>(((J1593/60)/60)/24)+DATE(1970,1,1)</f>
        <v>42128.814247685179</v>
      </c>
      <c r="T1593" s="11">
        <f>(((I1593/60)/60)/24)+DATE(1970,1,1)</f>
        <v>42135.814247685179</v>
      </c>
    </row>
    <row r="1594" spans="1:20" ht="28.8" hidden="1" x14ac:dyDescent="0.3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20">
        <f>E1594/D1594</f>
        <v>0.2</v>
      </c>
      <c r="P1594" s="6">
        <f>L1594/COUNT(L1594:L5707)</f>
        <v>7.9302141157811261E-4</v>
      </c>
      <c r="Q1594" t="str">
        <f t="shared" si="48"/>
        <v>film &amp; video</v>
      </c>
      <c r="R1594" t="str">
        <f t="shared" si="49"/>
        <v>drama</v>
      </c>
      <c r="S1594" s="11">
        <f>(((J1594/60)/60)/24)+DATE(1970,1,1)</f>
        <v>42403.080497685187</v>
      </c>
      <c r="T1594" s="11">
        <f>(((I1594/60)/60)/24)+DATE(1970,1,1)</f>
        <v>42433.080497685187</v>
      </c>
    </row>
    <row r="1595" spans="1:20" ht="43.2" hidden="1" x14ac:dyDescent="0.3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20">
        <f>E1595/D1595</f>
        <v>0.2</v>
      </c>
      <c r="P1595" s="6">
        <f>L1595/COUNT(L1595:L5708)</f>
        <v>3.9666798889329631E-4</v>
      </c>
      <c r="Q1595" t="str">
        <f t="shared" si="48"/>
        <v>theater</v>
      </c>
      <c r="R1595" t="str">
        <f t="shared" si="49"/>
        <v>musical</v>
      </c>
      <c r="S1595" s="11">
        <f>(((J1595/60)/60)/24)+DATE(1970,1,1)</f>
        <v>41946.936909722222</v>
      </c>
      <c r="T1595" s="11">
        <f>(((I1595/60)/60)/24)+DATE(1970,1,1)</f>
        <v>41966.936909722222</v>
      </c>
    </row>
    <row r="1596" spans="1:20" ht="57.6" hidden="1" x14ac:dyDescent="0.3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20">
        <f>E1596/D1596</f>
        <v>0.2</v>
      </c>
      <c r="P1596" s="6">
        <f>L1596/COUNT(L1596:L5709)</f>
        <v>1.984126984126984E-3</v>
      </c>
      <c r="Q1596" t="str">
        <f t="shared" si="48"/>
        <v>theater</v>
      </c>
      <c r="R1596" t="str">
        <f t="shared" si="49"/>
        <v>plays</v>
      </c>
      <c r="S1596" s="11">
        <f>(((J1596/60)/60)/24)+DATE(1970,1,1)</f>
        <v>42132.809953703705</v>
      </c>
      <c r="T1596" s="11">
        <f>(((I1596/60)/60)/24)+DATE(1970,1,1)</f>
        <v>42192.809953703705</v>
      </c>
    </row>
    <row r="1597" spans="1:20" ht="28.8" hidden="1" x14ac:dyDescent="0.3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20">
        <f>E1597/D1597</f>
        <v>0.2</v>
      </c>
      <c r="P1597" s="6">
        <f>L1597/COUNT(L1597:L5710)</f>
        <v>3.9698292973402142E-4</v>
      </c>
      <c r="Q1597" t="str">
        <f t="shared" si="48"/>
        <v>theater</v>
      </c>
      <c r="R1597" t="str">
        <f t="shared" si="49"/>
        <v>plays</v>
      </c>
      <c r="S1597" s="11">
        <f>(((J1597/60)/60)/24)+DATE(1970,1,1)</f>
        <v>42125.644467592589</v>
      </c>
      <c r="T1597" s="11">
        <f>(((I1597/60)/60)/24)+DATE(1970,1,1)</f>
        <v>42155.644467592589</v>
      </c>
    </row>
    <row r="1598" spans="1:20" ht="28.8" hidden="1" x14ac:dyDescent="0.3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20">
        <f>E1598/D1598</f>
        <v>0.20080000000000001</v>
      </c>
      <c r="P1598" s="6">
        <f>L1598/COUNT(L1598:L5711)</f>
        <v>9.5313741064336783E-3</v>
      </c>
      <c r="Q1598" t="str">
        <f t="shared" si="48"/>
        <v>games</v>
      </c>
      <c r="R1598" t="str">
        <f t="shared" si="49"/>
        <v>mobile games</v>
      </c>
      <c r="S1598" s="11">
        <f>(((J1598/60)/60)/24)+DATE(1970,1,1)</f>
        <v>42430.566898148143</v>
      </c>
      <c r="T1598" s="11">
        <f>(((I1598/60)/60)/24)+DATE(1970,1,1)</f>
        <v>42459.525231481486</v>
      </c>
    </row>
    <row r="1599" spans="1:20" ht="43.2" hidden="1" x14ac:dyDescent="0.3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20">
        <f>E1599/D1599</f>
        <v>0.20125000000000001</v>
      </c>
      <c r="P1599" s="6">
        <f>L1599/COUNT(L1599:L5712)</f>
        <v>3.1783869686134287E-3</v>
      </c>
      <c r="Q1599" t="str">
        <f t="shared" si="48"/>
        <v>theater</v>
      </c>
      <c r="R1599" t="str">
        <f t="shared" si="49"/>
        <v>plays</v>
      </c>
      <c r="S1599" s="11">
        <f>(((J1599/60)/60)/24)+DATE(1970,1,1)</f>
        <v>42548.449861111112</v>
      </c>
      <c r="T1599" s="11">
        <f>(((I1599/60)/60)/24)+DATE(1970,1,1)</f>
        <v>42568.449861111112</v>
      </c>
    </row>
    <row r="1600" spans="1:20" ht="43.2" hidden="1" x14ac:dyDescent="0.3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20">
        <f>E1600/D1600</f>
        <v>0.20133333333333334</v>
      </c>
      <c r="P1600" s="6">
        <f>L1600/COUNT(L1600:L5713)</f>
        <v>5.5643879173290934E-3</v>
      </c>
      <c r="Q1600" t="str">
        <f t="shared" si="48"/>
        <v>music</v>
      </c>
      <c r="R1600" t="str">
        <f t="shared" si="49"/>
        <v>indie rock</v>
      </c>
      <c r="S1600" s="11">
        <f>(((J1600/60)/60)/24)+DATE(1970,1,1)</f>
        <v>40759.860532407409</v>
      </c>
      <c r="T1600" s="11">
        <f>(((I1600/60)/60)/24)+DATE(1970,1,1)</f>
        <v>40792.860532407409</v>
      </c>
    </row>
    <row r="1601" spans="1:20" ht="43.2" hidden="1" x14ac:dyDescent="0.3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20">
        <f>E1601/D1601</f>
        <v>0.2016</v>
      </c>
      <c r="P1601" s="6">
        <f>L1601/COUNT(L1601:L5714)</f>
        <v>3.9761431411530811E-3</v>
      </c>
      <c r="Q1601" t="str">
        <f t="shared" si="48"/>
        <v>theater</v>
      </c>
      <c r="R1601" t="str">
        <f t="shared" si="49"/>
        <v>plays</v>
      </c>
      <c r="S1601" s="11">
        <f>(((J1601/60)/60)/24)+DATE(1970,1,1)</f>
        <v>42531.195277777777</v>
      </c>
      <c r="T1601" s="11">
        <f>(((I1601/60)/60)/24)+DATE(1970,1,1)</f>
        <v>42555.166666666672</v>
      </c>
    </row>
    <row r="1602" spans="1:20" ht="43.2" x14ac:dyDescent="0.3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20">
        <f>E1602/D1602</f>
        <v>0.20208000000000001</v>
      </c>
      <c r="P1602" s="6">
        <f>L1602/COUNT(L1602:L5715)</f>
        <v>8.7509944311853615E-3</v>
      </c>
      <c r="Q1602" t="str">
        <f t="shared" ref="Q1602:Q1665" si="50">LEFT(N1602,FIND("/",N1602)-1)</f>
        <v>music</v>
      </c>
      <c r="R1602" t="str">
        <f t="shared" ref="R1602:R1665" si="51">RIGHT(N1602,LEN(N1602)-FIND("/",N1602))</f>
        <v>faith</v>
      </c>
      <c r="S1602" s="11">
        <f>(((J1602/60)/60)/24)+DATE(1970,1,1)</f>
        <v>42805.032962962956</v>
      </c>
      <c r="T1602" s="11">
        <f>(((I1602/60)/60)/24)+DATE(1970,1,1)</f>
        <v>42834.991296296299</v>
      </c>
    </row>
    <row r="1603" spans="1:20" ht="43.2" hidden="1" x14ac:dyDescent="0.3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20">
        <f>E1603/D1603</f>
        <v>0.20220833333333332</v>
      </c>
      <c r="P1603" s="6">
        <f>L1603/COUNT(L1603:L5716)</f>
        <v>4.2976522085157183E-2</v>
      </c>
      <c r="Q1603" t="str">
        <f t="shared" si="50"/>
        <v>photography</v>
      </c>
      <c r="R1603" t="str">
        <f t="shared" si="51"/>
        <v>photobooks</v>
      </c>
      <c r="S1603" s="11">
        <f>(((J1603/60)/60)/24)+DATE(1970,1,1)</f>
        <v>41897.134895833333</v>
      </c>
      <c r="T1603" s="11">
        <f>(((I1603/60)/60)/24)+DATE(1970,1,1)</f>
        <v>41928</v>
      </c>
    </row>
    <row r="1604" spans="1:20" ht="43.2" hidden="1" x14ac:dyDescent="0.3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20">
        <f>E1604/D1604</f>
        <v>0.2036</v>
      </c>
      <c r="P1604" s="6">
        <f>L1604/COUNT(L1604:L5717)</f>
        <v>5.5732484076433117E-3</v>
      </c>
      <c r="Q1604" t="str">
        <f t="shared" si="50"/>
        <v>publishing</v>
      </c>
      <c r="R1604" t="str">
        <f t="shared" si="51"/>
        <v>translations</v>
      </c>
      <c r="S1604" s="11">
        <f>(((J1604/60)/60)/24)+DATE(1970,1,1)</f>
        <v>42676.717615740738</v>
      </c>
      <c r="T1604" s="11">
        <f>(((I1604/60)/60)/24)+DATE(1970,1,1)</f>
        <v>42689.759282407409</v>
      </c>
    </row>
    <row r="1605" spans="1:20" ht="43.2" hidden="1" x14ac:dyDescent="0.3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20">
        <f>E1605/D1605</f>
        <v>0.20424999999999999</v>
      </c>
      <c r="P1605" s="6">
        <f>L1605/COUNT(L1605:L5718)</f>
        <v>8.0446037435284751E-2</v>
      </c>
      <c r="Q1605" t="str">
        <f t="shared" si="50"/>
        <v>theater</v>
      </c>
      <c r="R1605" t="str">
        <f t="shared" si="51"/>
        <v>spaces</v>
      </c>
      <c r="S1605" s="11">
        <f>(((J1605/60)/60)/24)+DATE(1970,1,1)</f>
        <v>42334.803923611107</v>
      </c>
      <c r="T1605" s="11">
        <f>(((I1605/60)/60)/24)+DATE(1970,1,1)</f>
        <v>42354.845833333333</v>
      </c>
    </row>
    <row r="1606" spans="1:20" ht="43.2" hidden="1" x14ac:dyDescent="0.3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20">
        <f>E1606/D1606</f>
        <v>0.20449632511889321</v>
      </c>
      <c r="P1606" s="6">
        <f>L1606/COUNT(L1606:L5719)</f>
        <v>4.50199203187251E-2</v>
      </c>
      <c r="Q1606" t="str">
        <f t="shared" si="50"/>
        <v>photography</v>
      </c>
      <c r="R1606" t="str">
        <f t="shared" si="51"/>
        <v>photobooks</v>
      </c>
      <c r="S1606" s="11">
        <f>(((J1606/60)/60)/24)+DATE(1970,1,1)</f>
        <v>42623.606134259258</v>
      </c>
      <c r="T1606" s="11">
        <f>(((I1606/60)/60)/24)+DATE(1970,1,1)</f>
        <v>42653.606134259258</v>
      </c>
    </row>
    <row r="1607" spans="1:20" ht="28.8" hidden="1" x14ac:dyDescent="0.3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20">
        <f>E1607/D1607</f>
        <v>0.20499999999999999</v>
      </c>
      <c r="P1607" s="6">
        <f>L1607/COUNT(L1607:L5720)</f>
        <v>3.9856516540454365E-3</v>
      </c>
      <c r="Q1607" t="str">
        <f t="shared" si="50"/>
        <v>photography</v>
      </c>
      <c r="R1607" t="str">
        <f t="shared" si="51"/>
        <v>places</v>
      </c>
      <c r="S1607" s="11">
        <f>(((J1607/60)/60)/24)+DATE(1970,1,1)</f>
        <v>42445.712754629625</v>
      </c>
      <c r="T1607" s="11">
        <f>(((I1607/60)/60)/24)+DATE(1970,1,1)</f>
        <v>42505.681249999994</v>
      </c>
    </row>
    <row r="1608" spans="1:20" ht="43.2" hidden="1" x14ac:dyDescent="0.3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20">
        <f>E1608/D1608</f>
        <v>0.20705000000000001</v>
      </c>
      <c r="P1608" s="6">
        <f>L1608/COUNT(L1608:L5721)</f>
        <v>9.9681020733652318E-3</v>
      </c>
      <c r="Q1608" t="str">
        <f t="shared" si="50"/>
        <v>food</v>
      </c>
      <c r="R1608" t="str">
        <f t="shared" si="51"/>
        <v>food trucks</v>
      </c>
      <c r="S1608" s="11">
        <f>(((J1608/60)/60)/24)+DATE(1970,1,1)</f>
        <v>41792.214467592588</v>
      </c>
      <c r="T1608" s="11">
        <f>(((I1608/60)/60)/24)+DATE(1970,1,1)</f>
        <v>41826.214467592588</v>
      </c>
    </row>
    <row r="1609" spans="1:20" ht="28.8" x14ac:dyDescent="0.3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20">
        <f>E1609/D1609</f>
        <v>0.20733333333333334</v>
      </c>
      <c r="P1609" s="6">
        <f>L1609/COUNT(L1609:L5722)</f>
        <v>2.4331870761866773E-2</v>
      </c>
      <c r="Q1609" t="str">
        <f t="shared" si="50"/>
        <v>food</v>
      </c>
      <c r="R1609" t="str">
        <f t="shared" si="51"/>
        <v>small batch</v>
      </c>
      <c r="S1609" s="11">
        <f>(((J1609/60)/60)/24)+DATE(1970,1,1)</f>
        <v>42790.885243055556</v>
      </c>
      <c r="T1609" s="11">
        <f>(((I1609/60)/60)/24)+DATE(1970,1,1)</f>
        <v>42820.843576388885</v>
      </c>
    </row>
    <row r="1610" spans="1:20" ht="43.2" hidden="1" x14ac:dyDescent="0.3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20">
        <f>E1610/D1610</f>
        <v>0.20833333333333334</v>
      </c>
      <c r="P1610" s="6">
        <f>L1610/COUNT(L1610:L5723)</f>
        <v>4.7885075818036712E-3</v>
      </c>
      <c r="Q1610" t="str">
        <f t="shared" si="50"/>
        <v>theater</v>
      </c>
      <c r="R1610" t="str">
        <f t="shared" si="51"/>
        <v>plays</v>
      </c>
      <c r="S1610" s="11">
        <f>(((J1610/60)/60)/24)+DATE(1970,1,1)</f>
        <v>42701.908807870372</v>
      </c>
      <c r="T1610" s="11">
        <f>(((I1610/60)/60)/24)+DATE(1970,1,1)</f>
        <v>42716.25</v>
      </c>
    </row>
    <row r="1611" spans="1:20" ht="43.2" x14ac:dyDescent="0.3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20">
        <f>E1611/D1611</f>
        <v>0.20849420849420849</v>
      </c>
      <c r="P1611" s="6">
        <f>L1611/COUNT(L1611:L5724)</f>
        <v>2.7944111776447107E-3</v>
      </c>
      <c r="Q1611" t="str">
        <f t="shared" si="50"/>
        <v>theater</v>
      </c>
      <c r="R1611" t="str">
        <f t="shared" si="51"/>
        <v>plays</v>
      </c>
      <c r="S1611" s="11">
        <f>(((J1611/60)/60)/24)+DATE(1970,1,1)</f>
        <v>42807.151863425926</v>
      </c>
      <c r="T1611" s="11">
        <f>(((I1611/60)/60)/24)+DATE(1970,1,1)</f>
        <v>42829.151863425926</v>
      </c>
    </row>
    <row r="1612" spans="1:20" hidden="1" x14ac:dyDescent="0.3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20">
        <f>E1612/D1612</f>
        <v>0.21033333333333334</v>
      </c>
      <c r="P1612" s="6">
        <f>L1612/COUNT(L1612:L5725)</f>
        <v>1.7172523961661343E-2</v>
      </c>
      <c r="Q1612" t="str">
        <f t="shared" si="50"/>
        <v>technology</v>
      </c>
      <c r="R1612" t="str">
        <f t="shared" si="51"/>
        <v>space exploration</v>
      </c>
      <c r="S1612" s="11">
        <f>(((J1612/60)/60)/24)+DATE(1970,1,1)</f>
        <v>42381.866284722222</v>
      </c>
      <c r="T1612" s="11">
        <f>(((I1612/60)/60)/24)+DATE(1970,1,1)</f>
        <v>42409.833333333328</v>
      </c>
    </row>
    <row r="1613" spans="1:20" ht="43.2" hidden="1" x14ac:dyDescent="0.3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20">
        <f>E1613/D1613</f>
        <v>0.21037037037037037</v>
      </c>
      <c r="P1613" s="6">
        <f>L1613/COUNT(L1613:L5726)</f>
        <v>1.1985617259288853E-2</v>
      </c>
      <c r="Q1613" t="str">
        <f t="shared" si="50"/>
        <v>music</v>
      </c>
      <c r="R1613" t="str">
        <f t="shared" si="51"/>
        <v>jazz</v>
      </c>
      <c r="S1613" s="11">
        <f>(((J1613/60)/60)/24)+DATE(1970,1,1)</f>
        <v>41878.530011574076</v>
      </c>
      <c r="T1613" s="11">
        <f>(((I1613/60)/60)/24)+DATE(1970,1,1)</f>
        <v>41913.530011574076</v>
      </c>
    </row>
    <row r="1614" spans="1:20" ht="43.2" hidden="1" x14ac:dyDescent="0.3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20">
        <f>E1614/D1614</f>
        <v>0.21092608822670172</v>
      </c>
      <c r="P1614" s="6">
        <f>L1614/COUNT(L1614:L5727)</f>
        <v>1.5987210231814548E-3</v>
      </c>
      <c r="Q1614" t="str">
        <f t="shared" si="50"/>
        <v>film &amp; video</v>
      </c>
      <c r="R1614" t="str">
        <f t="shared" si="51"/>
        <v>drama</v>
      </c>
      <c r="S1614" s="11">
        <f>(((J1614/60)/60)/24)+DATE(1970,1,1)</f>
        <v>42147.741840277777</v>
      </c>
      <c r="T1614" s="11">
        <f>(((I1614/60)/60)/24)+DATE(1970,1,1)</f>
        <v>42177.741840277777</v>
      </c>
    </row>
    <row r="1615" spans="1:20" ht="28.8" hidden="1" x14ac:dyDescent="0.3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20">
        <f>E1615/D1615</f>
        <v>0.21099999999999999</v>
      </c>
      <c r="P1615" s="6">
        <f>L1615/COUNT(L1615:L5728)</f>
        <v>3.1987205117952819E-3</v>
      </c>
      <c r="Q1615" t="str">
        <f t="shared" si="50"/>
        <v>theater</v>
      </c>
      <c r="R1615" t="str">
        <f t="shared" si="51"/>
        <v>plays</v>
      </c>
      <c r="S1615" s="11">
        <f>(((J1615/60)/60)/24)+DATE(1970,1,1)</f>
        <v>41981.067523148144</v>
      </c>
      <c r="T1615" s="11">
        <f>(((I1615/60)/60)/24)+DATE(1970,1,1)</f>
        <v>42041.067523148144</v>
      </c>
    </row>
    <row r="1616" spans="1:20" ht="57.6" hidden="1" x14ac:dyDescent="0.3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20">
        <f>E1616/D1616</f>
        <v>0.21146666666666666</v>
      </c>
      <c r="P1616" s="6">
        <f>L1616/COUNT(L1616:L5729)</f>
        <v>2.8E-3</v>
      </c>
      <c r="Q1616" t="str">
        <f t="shared" si="50"/>
        <v>photography</v>
      </c>
      <c r="R1616" t="str">
        <f t="shared" si="51"/>
        <v>people</v>
      </c>
      <c r="S1616" s="11">
        <f>(((J1616/60)/60)/24)+DATE(1970,1,1)</f>
        <v>41913.790289351848</v>
      </c>
      <c r="T1616" s="11">
        <f>(((I1616/60)/60)/24)+DATE(1970,1,1)</f>
        <v>41973.831956018519</v>
      </c>
    </row>
    <row r="1617" spans="1:20" ht="43.2" hidden="1" x14ac:dyDescent="0.3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20">
        <f>E1617/D1617</f>
        <v>0.21249999999999999</v>
      </c>
      <c r="P1617" s="6">
        <f>L1617/COUNT(L1617:L5730)</f>
        <v>2.3609443777511004E-2</v>
      </c>
      <c r="Q1617" t="str">
        <f t="shared" si="50"/>
        <v>publishing</v>
      </c>
      <c r="R1617" t="str">
        <f t="shared" si="51"/>
        <v>art books</v>
      </c>
      <c r="S1617" s="11">
        <f>(((J1617/60)/60)/24)+DATE(1970,1,1)</f>
        <v>42549.916712962964</v>
      </c>
      <c r="T1617" s="11">
        <f>(((I1617/60)/60)/24)+DATE(1970,1,1)</f>
        <v>42578.916666666672</v>
      </c>
    </row>
    <row r="1618" spans="1:20" ht="43.2" hidden="1" x14ac:dyDescent="0.3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20">
        <f>E1618/D1618</f>
        <v>0.21249999999999999</v>
      </c>
      <c r="P1618" s="6">
        <f>L1618/COUNT(L1618:L5731)</f>
        <v>6.0048038430744596E-3</v>
      </c>
      <c r="Q1618" t="str">
        <f t="shared" si="50"/>
        <v>music</v>
      </c>
      <c r="R1618" t="str">
        <f t="shared" si="51"/>
        <v>faith</v>
      </c>
      <c r="S1618" s="11">
        <f>(((J1618/60)/60)/24)+DATE(1970,1,1)</f>
        <v>42175.948981481488</v>
      </c>
      <c r="T1618" s="11">
        <f>(((I1618/60)/60)/24)+DATE(1970,1,1)</f>
        <v>42205.948981481488</v>
      </c>
    </row>
    <row r="1619" spans="1:20" ht="43.2" hidden="1" x14ac:dyDescent="0.3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20">
        <f>E1619/D1619</f>
        <v>0.21299999999999999</v>
      </c>
      <c r="P1619" s="6">
        <f>L1619/COUNT(L1619:L5732)</f>
        <v>7.6091309571485787E-3</v>
      </c>
      <c r="Q1619" t="str">
        <f t="shared" si="50"/>
        <v>theater</v>
      </c>
      <c r="R1619" t="str">
        <f t="shared" si="51"/>
        <v>plays</v>
      </c>
      <c r="S1619" s="11">
        <f>(((J1619/60)/60)/24)+DATE(1970,1,1)</f>
        <v>41766.072500000002</v>
      </c>
      <c r="T1619" s="11">
        <f>(((I1619/60)/60)/24)+DATE(1970,1,1)</f>
        <v>41791.072500000002</v>
      </c>
    </row>
    <row r="1620" spans="1:20" ht="43.2" hidden="1" x14ac:dyDescent="0.3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20">
        <f>E1620/D1620</f>
        <v>0.21309523809523809</v>
      </c>
      <c r="P1620" s="6">
        <f>L1620/COUNT(L1620:L5733)</f>
        <v>1.0016025641025642E-2</v>
      </c>
      <c r="Q1620" t="str">
        <f t="shared" si="50"/>
        <v>photography</v>
      </c>
      <c r="R1620" t="str">
        <f t="shared" si="51"/>
        <v>photobooks</v>
      </c>
      <c r="S1620" s="11">
        <f>(((J1620/60)/60)/24)+DATE(1970,1,1)</f>
        <v>41905.979629629634</v>
      </c>
      <c r="T1620" s="11">
        <f>(((I1620/60)/60)/24)+DATE(1970,1,1)</f>
        <v>41935.979629629634</v>
      </c>
    </row>
    <row r="1621" spans="1:20" ht="43.2" hidden="1" x14ac:dyDescent="0.3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20">
        <f>E1621/D1621</f>
        <v>0.21363333333333334</v>
      </c>
      <c r="P1621" s="6">
        <f>L1621/COUNT(L1621:L5734)</f>
        <v>4.8496993987975953E-2</v>
      </c>
      <c r="Q1621" t="str">
        <f t="shared" si="50"/>
        <v>technology</v>
      </c>
      <c r="R1621" t="str">
        <f t="shared" si="51"/>
        <v>web</v>
      </c>
      <c r="S1621" s="11">
        <f>(((J1621/60)/60)/24)+DATE(1970,1,1)</f>
        <v>42247.496759259258</v>
      </c>
      <c r="T1621" s="11">
        <f>(((I1621/60)/60)/24)+DATE(1970,1,1)</f>
        <v>42278.207638888889</v>
      </c>
    </row>
    <row r="1622" spans="1:20" ht="43.2" hidden="1" x14ac:dyDescent="0.3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20">
        <f>E1622/D1622</f>
        <v>0.21366666666666667</v>
      </c>
      <c r="P1622" s="6">
        <f>L1622/COUNT(L1622:L5735)</f>
        <v>5.6134723336006415E-3</v>
      </c>
      <c r="Q1622" t="str">
        <f t="shared" si="50"/>
        <v>theater</v>
      </c>
      <c r="R1622" t="str">
        <f t="shared" si="51"/>
        <v>plays</v>
      </c>
      <c r="S1622" s="11">
        <f>(((J1622/60)/60)/24)+DATE(1970,1,1)</f>
        <v>42640.278171296297</v>
      </c>
      <c r="T1622" s="11">
        <f>(((I1622/60)/60)/24)+DATE(1970,1,1)</f>
        <v>42670.278171296297</v>
      </c>
    </row>
    <row r="1623" spans="1:20" ht="28.8" hidden="1" x14ac:dyDescent="0.3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20">
        <f>E1623/D1623</f>
        <v>0.21428571428571427</v>
      </c>
      <c r="P1623" s="6">
        <f>L1623/COUNT(L1623:L5736)</f>
        <v>1.604492579221821E-3</v>
      </c>
      <c r="Q1623" t="str">
        <f t="shared" si="50"/>
        <v>theater</v>
      </c>
      <c r="R1623" t="str">
        <f t="shared" si="51"/>
        <v>plays</v>
      </c>
      <c r="S1623" s="11">
        <f>(((J1623/60)/60)/24)+DATE(1970,1,1)</f>
        <v>42297.691006944442</v>
      </c>
      <c r="T1623" s="11">
        <f>(((I1623/60)/60)/24)+DATE(1970,1,1)</f>
        <v>42320.290972222225</v>
      </c>
    </row>
    <row r="1624" spans="1:20" ht="57.6" hidden="1" x14ac:dyDescent="0.3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20">
        <f>E1624/D1624</f>
        <v>0.21507499999999999</v>
      </c>
      <c r="P1624" s="6">
        <f>L1624/COUNT(L1624:L5737)</f>
        <v>1.1235955056179775E-2</v>
      </c>
      <c r="Q1624" t="str">
        <f t="shared" si="50"/>
        <v>technology</v>
      </c>
      <c r="R1624" t="str">
        <f t="shared" si="51"/>
        <v>wearables</v>
      </c>
      <c r="S1624" s="11">
        <f>(((J1624/60)/60)/24)+DATE(1970,1,1)</f>
        <v>42527.625671296293</v>
      </c>
      <c r="T1624" s="11">
        <f>(((I1624/60)/60)/24)+DATE(1970,1,1)</f>
        <v>42557.625671296293</v>
      </c>
    </row>
    <row r="1625" spans="1:20" ht="43.2" hidden="1" x14ac:dyDescent="0.3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20">
        <f>E1625/D1625</f>
        <v>0.2155</v>
      </c>
      <c r="P1625" s="6">
        <f>L1625/COUNT(L1625:L5738)</f>
        <v>3.3721397029305503E-2</v>
      </c>
      <c r="Q1625" t="str">
        <f t="shared" si="50"/>
        <v>theater</v>
      </c>
      <c r="R1625" t="str">
        <f t="shared" si="51"/>
        <v>plays</v>
      </c>
      <c r="S1625" s="11">
        <f>(((J1625/60)/60)/24)+DATE(1970,1,1)</f>
        <v>41779.657870370371</v>
      </c>
      <c r="T1625" s="11">
        <f>(((I1625/60)/60)/24)+DATE(1970,1,1)</f>
        <v>41821.25</v>
      </c>
    </row>
    <row r="1626" spans="1:20" ht="43.2" hidden="1" x14ac:dyDescent="0.3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20">
        <f>E1626/D1626</f>
        <v>0.21575</v>
      </c>
      <c r="P1626" s="6">
        <f>L1626/COUNT(L1626:L5739)</f>
        <v>1.566265060240964E-2</v>
      </c>
      <c r="Q1626" t="str">
        <f t="shared" si="50"/>
        <v>film &amp; video</v>
      </c>
      <c r="R1626" t="str">
        <f t="shared" si="51"/>
        <v>animation</v>
      </c>
      <c r="S1626" s="11">
        <f>(((J1626/60)/60)/24)+DATE(1970,1,1)</f>
        <v>41135.679791666669</v>
      </c>
      <c r="T1626" s="11">
        <f>(((I1626/60)/60)/24)+DATE(1970,1,1)</f>
        <v>41180.679791666669</v>
      </c>
    </row>
    <row r="1627" spans="1:20" ht="43.2" hidden="1" x14ac:dyDescent="0.3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20">
        <f>E1627/D1627</f>
        <v>0.21628</v>
      </c>
      <c r="P1627" s="6">
        <f>L1627/COUNT(L1627:L5740)</f>
        <v>8.638007231820008E-2</v>
      </c>
      <c r="Q1627" t="str">
        <f t="shared" si="50"/>
        <v>technology</v>
      </c>
      <c r="R1627" t="str">
        <f t="shared" si="51"/>
        <v>wearables</v>
      </c>
      <c r="S1627" s="11">
        <f>(((J1627/60)/60)/24)+DATE(1970,1,1)</f>
        <v>41974.219490740739</v>
      </c>
      <c r="T1627" s="11">
        <f>(((I1627/60)/60)/24)+DATE(1970,1,1)</f>
        <v>42005.207638888889</v>
      </c>
    </row>
    <row r="1628" spans="1:20" ht="43.2" hidden="1" x14ac:dyDescent="0.3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20">
        <f>E1628/D1628</f>
        <v>0.21685714285714286</v>
      </c>
      <c r="P1628" s="6">
        <f>L1628/COUNT(L1628:L5741)</f>
        <v>2.4115755627009648E-3</v>
      </c>
      <c r="Q1628" t="str">
        <f t="shared" si="50"/>
        <v>theater</v>
      </c>
      <c r="R1628" t="str">
        <f t="shared" si="51"/>
        <v>plays</v>
      </c>
      <c r="S1628" s="11">
        <f>(((J1628/60)/60)/24)+DATE(1970,1,1)</f>
        <v>42353.761759259258</v>
      </c>
      <c r="T1628" s="11">
        <f>(((I1628/60)/60)/24)+DATE(1970,1,1)</f>
        <v>42383.761759259258</v>
      </c>
    </row>
    <row r="1629" spans="1:20" ht="43.2" x14ac:dyDescent="0.3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20">
        <f>E1629/D1629</f>
        <v>0.21714285714285714</v>
      </c>
      <c r="P1629" s="6">
        <f>L1629/COUNT(L1629:L5742)</f>
        <v>4.0209087253719336E-3</v>
      </c>
      <c r="Q1629" t="str">
        <f t="shared" si="50"/>
        <v>music</v>
      </c>
      <c r="R1629" t="str">
        <f t="shared" si="51"/>
        <v>faith</v>
      </c>
      <c r="S1629" s="11">
        <f>(((J1629/60)/60)/24)+DATE(1970,1,1)</f>
        <v>42808.781689814816</v>
      </c>
      <c r="T1629" s="11">
        <f>(((I1629/60)/60)/24)+DATE(1970,1,1)</f>
        <v>42832.781689814816</v>
      </c>
    </row>
    <row r="1630" spans="1:20" ht="43.2" hidden="1" x14ac:dyDescent="0.3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20">
        <f>E1630/D1630</f>
        <v>0.2185</v>
      </c>
      <c r="P1630" s="6">
        <f>L1630/COUNT(L1630:L5743)</f>
        <v>3.6202735317779565E-3</v>
      </c>
      <c r="Q1630" t="str">
        <f t="shared" si="50"/>
        <v>theater</v>
      </c>
      <c r="R1630" t="str">
        <f t="shared" si="51"/>
        <v>plays</v>
      </c>
      <c r="S1630" s="11">
        <f>(((J1630/60)/60)/24)+DATE(1970,1,1)</f>
        <v>42245.234340277777</v>
      </c>
      <c r="T1630" s="11">
        <f>(((I1630/60)/60)/24)+DATE(1970,1,1)</f>
        <v>42263.234340277777</v>
      </c>
    </row>
    <row r="1631" spans="1:20" ht="43.2" hidden="1" x14ac:dyDescent="0.3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20">
        <f>E1631/D1631</f>
        <v>0.21887499999999999</v>
      </c>
      <c r="P1631" s="6">
        <f>L1631/COUNT(L1631:L5744)</f>
        <v>1.9718309859154931E-2</v>
      </c>
      <c r="Q1631" t="str">
        <f t="shared" si="50"/>
        <v>publishing</v>
      </c>
      <c r="R1631" t="str">
        <f t="shared" si="51"/>
        <v>children's books</v>
      </c>
      <c r="S1631" s="11">
        <f>(((J1631/60)/60)/24)+DATE(1970,1,1)</f>
        <v>41044.988055555557</v>
      </c>
      <c r="T1631" s="11">
        <f>(((I1631/60)/60)/24)+DATE(1970,1,1)</f>
        <v>41104.988055555557</v>
      </c>
    </row>
    <row r="1632" spans="1:20" ht="28.8" hidden="1" x14ac:dyDescent="0.3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20">
        <f>E1632/D1632</f>
        <v>0.21906971229845085</v>
      </c>
      <c r="P1632" s="6">
        <f>L1632/COUNT(L1632:L5745)</f>
        <v>5.032206119162641E-2</v>
      </c>
      <c r="Q1632" t="str">
        <f t="shared" si="50"/>
        <v>film &amp; video</v>
      </c>
      <c r="R1632" t="str">
        <f t="shared" si="51"/>
        <v>animation</v>
      </c>
      <c r="S1632" s="11">
        <f>(((J1632/60)/60)/24)+DATE(1970,1,1)</f>
        <v>41381.50577546296</v>
      </c>
      <c r="T1632" s="11">
        <f>(((I1632/60)/60)/24)+DATE(1970,1,1)</f>
        <v>41411.50577546296</v>
      </c>
    </row>
    <row r="1633" spans="1:20" ht="43.2" hidden="1" x14ac:dyDescent="0.3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20">
        <f>E1633/D1633</f>
        <v>0.21940000000000001</v>
      </c>
      <c r="P1633" s="6">
        <f>L1633/COUNT(L1633:L5746)</f>
        <v>9.2629883205799443E-3</v>
      </c>
      <c r="Q1633" t="str">
        <f t="shared" si="50"/>
        <v>theater</v>
      </c>
      <c r="R1633" t="str">
        <f t="shared" si="51"/>
        <v>plays</v>
      </c>
      <c r="S1633" s="11">
        <f>(((J1633/60)/60)/24)+DATE(1970,1,1)</f>
        <v>41740.493657407409</v>
      </c>
      <c r="T1633" s="11">
        <f>(((I1633/60)/60)/24)+DATE(1970,1,1)</f>
        <v>41770.493657407409</v>
      </c>
    </row>
    <row r="1634" spans="1:20" ht="43.2" hidden="1" x14ac:dyDescent="0.3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20">
        <f>E1634/D1634</f>
        <v>0.22</v>
      </c>
      <c r="P1634" s="6">
        <f>L1634/COUNT(L1634:L5747)</f>
        <v>8.0580177276390005E-4</v>
      </c>
      <c r="Q1634" t="str">
        <f t="shared" si="50"/>
        <v>theater</v>
      </c>
      <c r="R1634" t="str">
        <f t="shared" si="51"/>
        <v>plays</v>
      </c>
      <c r="S1634" s="11">
        <f>(((J1634/60)/60)/24)+DATE(1970,1,1)</f>
        <v>41928.690138888887</v>
      </c>
      <c r="T1634" s="11">
        <f>(((I1634/60)/60)/24)+DATE(1970,1,1)</f>
        <v>41958.833333333328</v>
      </c>
    </row>
    <row r="1635" spans="1:20" ht="43.2" hidden="1" x14ac:dyDescent="0.3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20">
        <f>E1635/D1635</f>
        <v>0.22052631578947368</v>
      </c>
      <c r="P1635" s="6">
        <f>L1635/COUNT(L1635:L5748)</f>
        <v>3.4663442160419188E-2</v>
      </c>
      <c r="Q1635" t="str">
        <f t="shared" si="50"/>
        <v>photography</v>
      </c>
      <c r="R1635" t="str">
        <f t="shared" si="51"/>
        <v>photobooks</v>
      </c>
      <c r="S1635" s="11">
        <f>(((J1635/60)/60)/24)+DATE(1970,1,1)</f>
        <v>42515.439421296294</v>
      </c>
      <c r="T1635" s="11">
        <f>(((I1635/60)/60)/24)+DATE(1970,1,1)</f>
        <v>42575.439421296294</v>
      </c>
    </row>
    <row r="1636" spans="1:20" ht="43.2" hidden="1" x14ac:dyDescent="0.3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20">
        <f>E1636/D1636</f>
        <v>0.22092500000000001</v>
      </c>
      <c r="P1636" s="6">
        <f>L1636/COUNT(L1636:L5749)</f>
        <v>0.14879032258064517</v>
      </c>
      <c r="Q1636" t="str">
        <f t="shared" si="50"/>
        <v>technology</v>
      </c>
      <c r="R1636" t="str">
        <f t="shared" si="51"/>
        <v>wearables</v>
      </c>
      <c r="S1636" s="11">
        <f>(((J1636/60)/60)/24)+DATE(1970,1,1)</f>
        <v>41835.581018518518</v>
      </c>
      <c r="T1636" s="11">
        <f>(((I1636/60)/60)/24)+DATE(1970,1,1)</f>
        <v>41895.581018518518</v>
      </c>
    </row>
    <row r="1637" spans="1:20" ht="43.2" hidden="1" x14ac:dyDescent="0.3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20">
        <f>E1637/D1637</f>
        <v>0.22142857142857142</v>
      </c>
      <c r="P1637" s="6">
        <f>L1637/COUNT(L1637:L5750)</f>
        <v>2.4203307785397336E-3</v>
      </c>
      <c r="Q1637" t="str">
        <f t="shared" si="50"/>
        <v>theater</v>
      </c>
      <c r="R1637" t="str">
        <f t="shared" si="51"/>
        <v>plays</v>
      </c>
      <c r="S1637" s="11">
        <f>(((J1637/60)/60)/24)+DATE(1970,1,1)</f>
        <v>42310.968518518523</v>
      </c>
      <c r="T1637" s="11">
        <f>(((I1637/60)/60)/24)+DATE(1970,1,1)</f>
        <v>42333.958333333328</v>
      </c>
    </row>
    <row r="1638" spans="1:20" ht="43.2" hidden="1" x14ac:dyDescent="0.3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20">
        <f>E1638/D1638</f>
        <v>0.22363636363636363</v>
      </c>
      <c r="P1638" s="6">
        <f>L1638/COUNT(L1638:L5751)</f>
        <v>2.0177562550443904E-3</v>
      </c>
      <c r="Q1638" t="str">
        <f t="shared" si="50"/>
        <v>music</v>
      </c>
      <c r="R1638" t="str">
        <f t="shared" si="51"/>
        <v>jazz</v>
      </c>
      <c r="S1638" s="11">
        <f>(((J1638/60)/60)/24)+DATE(1970,1,1)</f>
        <v>42737.545358796298</v>
      </c>
      <c r="T1638" s="11">
        <f>(((I1638/60)/60)/24)+DATE(1970,1,1)</f>
        <v>42797.545358796298</v>
      </c>
    </row>
    <row r="1639" spans="1:20" ht="43.2" hidden="1" x14ac:dyDescent="0.3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20">
        <f>E1639/D1639</f>
        <v>0.224</v>
      </c>
      <c r="P1639" s="6">
        <f>L1639/COUNT(L1639:L5752)</f>
        <v>4.0371417036737991E-3</v>
      </c>
      <c r="Q1639" t="str">
        <f t="shared" si="50"/>
        <v>film &amp; video</v>
      </c>
      <c r="R1639" t="str">
        <f t="shared" si="51"/>
        <v>drama</v>
      </c>
      <c r="S1639" s="11">
        <f>(((J1639/60)/60)/24)+DATE(1970,1,1)</f>
        <v>41900.505312499998</v>
      </c>
      <c r="T1639" s="11">
        <f>(((I1639/60)/60)/24)+DATE(1970,1,1)</f>
        <v>41930.505312499998</v>
      </c>
    </row>
    <row r="1640" spans="1:20" ht="43.2" hidden="1" x14ac:dyDescent="0.3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20">
        <f>E1640/D1640</f>
        <v>0.22494285714285714</v>
      </c>
      <c r="P1640" s="6">
        <f>L1640/COUNT(L1640:L5753)</f>
        <v>2.0193861066235864E-2</v>
      </c>
      <c r="Q1640" t="str">
        <f t="shared" si="50"/>
        <v>technology</v>
      </c>
      <c r="R1640" t="str">
        <f t="shared" si="51"/>
        <v>wearables</v>
      </c>
      <c r="S1640" s="11">
        <f>(((J1640/60)/60)/24)+DATE(1970,1,1)</f>
        <v>42522.276724537034</v>
      </c>
      <c r="T1640" s="11">
        <f>(((I1640/60)/60)/24)+DATE(1970,1,1)</f>
        <v>42553.166666666672</v>
      </c>
    </row>
    <row r="1641" spans="1:20" ht="43.2" x14ac:dyDescent="0.3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20">
        <f>E1641/D1641</f>
        <v>0.22500000000000001</v>
      </c>
      <c r="P1641" s="6">
        <f>L1641/COUNT(L1641:L5754)</f>
        <v>4.8484848484848485E-3</v>
      </c>
      <c r="Q1641" t="str">
        <f t="shared" si="50"/>
        <v>theater</v>
      </c>
      <c r="R1641" t="str">
        <f t="shared" si="51"/>
        <v>plays</v>
      </c>
      <c r="S1641" s="11">
        <f>(((J1641/60)/60)/24)+DATE(1970,1,1)</f>
        <v>42800.720127314817</v>
      </c>
      <c r="T1641" s="11">
        <f>(((I1641/60)/60)/24)+DATE(1970,1,1)</f>
        <v>42821.678460648152</v>
      </c>
    </row>
    <row r="1642" spans="1:20" ht="28.8" hidden="1" x14ac:dyDescent="0.3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20">
        <f>E1642/D1642</f>
        <v>0.22520000000000001</v>
      </c>
      <c r="P1642" s="6">
        <f>L1642/COUNT(L1642:L5755)</f>
        <v>8.0840743734842367E-3</v>
      </c>
      <c r="Q1642" t="str">
        <f t="shared" si="50"/>
        <v>food</v>
      </c>
      <c r="R1642" t="str">
        <f t="shared" si="51"/>
        <v>food trucks</v>
      </c>
      <c r="S1642" s="11">
        <f>(((J1642/60)/60)/24)+DATE(1970,1,1)</f>
        <v>42595.585358796292</v>
      </c>
      <c r="T1642" s="11">
        <f>(((I1642/60)/60)/24)+DATE(1970,1,1)</f>
        <v>42616.585358796292</v>
      </c>
    </row>
    <row r="1643" spans="1:20" ht="43.2" hidden="1" x14ac:dyDescent="0.3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20">
        <f>E1643/D1643</f>
        <v>0.22750000000000001</v>
      </c>
      <c r="P1643" s="6">
        <f>L1643/COUNT(L1643:L5756)</f>
        <v>6.8742418115649009E-3</v>
      </c>
      <c r="Q1643" t="str">
        <f t="shared" si="50"/>
        <v>theater</v>
      </c>
      <c r="R1643" t="str">
        <f t="shared" si="51"/>
        <v>spaces</v>
      </c>
      <c r="S1643" s="11">
        <f>(((J1643/60)/60)/24)+DATE(1970,1,1)</f>
        <v>41760.909039351849</v>
      </c>
      <c r="T1643" s="11">
        <f>(((I1643/60)/60)/24)+DATE(1970,1,1)</f>
        <v>41791.165972222225</v>
      </c>
    </row>
    <row r="1644" spans="1:20" ht="43.2" hidden="1" x14ac:dyDescent="0.3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20">
        <f>E1644/D1644</f>
        <v>0.22878799999999999</v>
      </c>
      <c r="P1644" s="6">
        <f>L1644/COUNT(L1644:L5757)</f>
        <v>0.1436084142394822</v>
      </c>
      <c r="Q1644" t="str">
        <f t="shared" si="50"/>
        <v>technology</v>
      </c>
      <c r="R1644" t="str">
        <f t="shared" si="51"/>
        <v>wearables</v>
      </c>
      <c r="S1644" s="11">
        <f>(((J1644/60)/60)/24)+DATE(1970,1,1)</f>
        <v>42289.675173611111</v>
      </c>
      <c r="T1644" s="11">
        <f>(((I1644/60)/60)/24)+DATE(1970,1,1)</f>
        <v>42329.716840277775</v>
      </c>
    </row>
    <row r="1645" spans="1:20" ht="43.2" hidden="1" x14ac:dyDescent="0.3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20">
        <f>E1645/D1645</f>
        <v>0.22881426547787684</v>
      </c>
      <c r="P1645" s="6">
        <f>L1645/COUNT(L1645:L5758)</f>
        <v>2.8328611898016998E-2</v>
      </c>
      <c r="Q1645" t="str">
        <f t="shared" si="50"/>
        <v>film &amp; video</v>
      </c>
      <c r="R1645" t="str">
        <f t="shared" si="51"/>
        <v>animation</v>
      </c>
      <c r="S1645" s="11">
        <f>(((J1645/60)/60)/24)+DATE(1970,1,1)</f>
        <v>41218.391446759262</v>
      </c>
      <c r="T1645" s="11">
        <f>(((I1645/60)/60)/24)+DATE(1970,1,1)</f>
        <v>41248.391446759262</v>
      </c>
    </row>
    <row r="1646" spans="1:20" ht="43.2" hidden="1" x14ac:dyDescent="0.3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20">
        <f>E1646/D1646</f>
        <v>0.2291</v>
      </c>
      <c r="P1646" s="6">
        <f>L1646/COUNT(L1646:L5759)</f>
        <v>1.417004048582996E-2</v>
      </c>
      <c r="Q1646" t="str">
        <f t="shared" si="50"/>
        <v>publishing</v>
      </c>
      <c r="R1646" t="str">
        <f t="shared" si="51"/>
        <v>art books</v>
      </c>
      <c r="S1646" s="11">
        <f>(((J1646/60)/60)/24)+DATE(1970,1,1)</f>
        <v>41799.524259259262</v>
      </c>
      <c r="T1646" s="11">
        <f>(((I1646/60)/60)/24)+DATE(1970,1,1)</f>
        <v>41829.524259259262</v>
      </c>
    </row>
    <row r="1647" spans="1:20" ht="43.2" hidden="1" x14ac:dyDescent="0.3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20">
        <f>E1647/D1647</f>
        <v>0.23</v>
      </c>
      <c r="P1647" s="6">
        <f>L1647/COUNT(L1647:L5760)</f>
        <v>2.8351559335763467E-3</v>
      </c>
      <c r="Q1647" t="str">
        <f t="shared" si="50"/>
        <v>technology</v>
      </c>
      <c r="R1647" t="str">
        <f t="shared" si="51"/>
        <v>web</v>
      </c>
      <c r="S1647" s="11">
        <f>(((J1647/60)/60)/24)+DATE(1970,1,1)</f>
        <v>42070.677604166667</v>
      </c>
      <c r="T1647" s="11">
        <f>(((I1647/60)/60)/24)+DATE(1970,1,1)</f>
        <v>42100.635937500003</v>
      </c>
    </row>
    <row r="1648" spans="1:20" ht="43.2" hidden="1" x14ac:dyDescent="0.3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20">
        <f>E1648/D1648</f>
        <v>0.23163076923076922</v>
      </c>
      <c r="P1648" s="6">
        <f>L1648/COUNT(L1648:L5761)</f>
        <v>2.7147487844408427E-2</v>
      </c>
      <c r="Q1648" t="str">
        <f t="shared" si="50"/>
        <v>film &amp; video</v>
      </c>
      <c r="R1648" t="str">
        <f t="shared" si="51"/>
        <v>science fiction</v>
      </c>
      <c r="S1648" s="11">
        <f>(((J1648/60)/60)/24)+DATE(1970,1,1)</f>
        <v>42090.161828703705</v>
      </c>
      <c r="T1648" s="11">
        <f>(((I1648/60)/60)/24)+DATE(1970,1,1)</f>
        <v>42150.161828703705</v>
      </c>
    </row>
    <row r="1649" spans="1:20" ht="43.2" hidden="1" x14ac:dyDescent="0.3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20">
        <f>E1649/D1649</f>
        <v>0.23333333333333334</v>
      </c>
      <c r="P1649" s="6">
        <f>L1649/COUNT(L1649:L5762)</f>
        <v>1.1755168220510741E-2</v>
      </c>
      <c r="Q1649" t="str">
        <f t="shared" si="50"/>
        <v>theater</v>
      </c>
      <c r="R1649" t="str">
        <f t="shared" si="51"/>
        <v>plays</v>
      </c>
      <c r="S1649" s="11">
        <f>(((J1649/60)/60)/24)+DATE(1970,1,1)</f>
        <v>42192.905694444446</v>
      </c>
      <c r="T1649" s="11">
        <f>(((I1649/60)/60)/24)+DATE(1970,1,1)</f>
        <v>42236.711805555555</v>
      </c>
    </row>
    <row r="1650" spans="1:20" ht="28.8" hidden="1" x14ac:dyDescent="0.3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20">
        <f>E1650/D1650</f>
        <v>0.23416000000000001</v>
      </c>
      <c r="P1650" s="6">
        <f>L1650/COUNT(L1650:L5763)</f>
        <v>1.824817518248175E-2</v>
      </c>
      <c r="Q1650" t="str">
        <f t="shared" si="50"/>
        <v>theater</v>
      </c>
      <c r="R1650" t="str">
        <f t="shared" si="51"/>
        <v>spaces</v>
      </c>
      <c r="S1650" s="11">
        <f>(((J1650/60)/60)/24)+DATE(1970,1,1)</f>
        <v>42528.542627314819</v>
      </c>
      <c r="T1650" s="11">
        <f>(((I1650/60)/60)/24)+DATE(1970,1,1)</f>
        <v>42560.082638888889</v>
      </c>
    </row>
    <row r="1651" spans="1:20" ht="43.2" hidden="1" x14ac:dyDescent="0.3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20">
        <f>E1651/D1651</f>
        <v>0.23588571428571428</v>
      </c>
      <c r="P1651" s="6">
        <f>L1651/COUNT(L1651:L5764)</f>
        <v>1.0953346855983773E-2</v>
      </c>
      <c r="Q1651" t="str">
        <f t="shared" si="50"/>
        <v>food</v>
      </c>
      <c r="R1651" t="str">
        <f t="shared" si="51"/>
        <v>food trucks</v>
      </c>
      <c r="S1651" s="11">
        <f>(((J1651/60)/60)/24)+DATE(1970,1,1)</f>
        <v>41828.664456018516</v>
      </c>
      <c r="T1651" s="11">
        <f>(((I1651/60)/60)/24)+DATE(1970,1,1)</f>
        <v>41858.664456018516</v>
      </c>
    </row>
    <row r="1652" spans="1:20" ht="43.2" hidden="1" x14ac:dyDescent="0.3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20">
        <f>E1652/D1652</f>
        <v>0.23628571428571429</v>
      </c>
      <c r="P1652" s="6">
        <f>L1652/COUNT(L1652:L5765)</f>
        <v>1.4204545454545454E-2</v>
      </c>
      <c r="Q1652" t="str">
        <f t="shared" si="50"/>
        <v>theater</v>
      </c>
      <c r="R1652" t="str">
        <f t="shared" si="51"/>
        <v>spaces</v>
      </c>
      <c r="S1652" s="11">
        <f>(((J1652/60)/60)/24)+DATE(1970,1,1)</f>
        <v>42744.416030092587</v>
      </c>
      <c r="T1652" s="11">
        <f>(((I1652/60)/60)/24)+DATE(1970,1,1)</f>
        <v>42774.416030092587</v>
      </c>
    </row>
    <row r="1653" spans="1:20" ht="43.2" hidden="1" x14ac:dyDescent="0.3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20">
        <f>E1653/D1653</f>
        <v>0.236925</v>
      </c>
      <c r="P1653" s="6">
        <f>L1653/COUNT(L1653:L5766)</f>
        <v>7.5111652456354039E-2</v>
      </c>
      <c r="Q1653" t="str">
        <f t="shared" si="50"/>
        <v>photography</v>
      </c>
      <c r="R1653" t="str">
        <f t="shared" si="51"/>
        <v>photobooks</v>
      </c>
      <c r="S1653" s="11">
        <f>(((J1653/60)/60)/24)+DATE(1970,1,1)</f>
        <v>42115.949976851851</v>
      </c>
      <c r="T1653" s="11">
        <f>(((I1653/60)/60)/24)+DATE(1970,1,1)</f>
        <v>42145.949976851851</v>
      </c>
    </row>
    <row r="1654" spans="1:20" ht="43.2" hidden="1" x14ac:dyDescent="0.3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20">
        <f>E1654/D1654</f>
        <v>0.2402</v>
      </c>
      <c r="P1654" s="6">
        <f>L1654/COUNT(L1654:L5767)</f>
        <v>4.4679122664500409E-3</v>
      </c>
      <c r="Q1654" t="str">
        <f t="shared" si="50"/>
        <v>music</v>
      </c>
      <c r="R1654" t="str">
        <f t="shared" si="51"/>
        <v>jazz</v>
      </c>
      <c r="S1654" s="11">
        <f>(((J1654/60)/60)/24)+DATE(1970,1,1)</f>
        <v>40088.105393518519</v>
      </c>
      <c r="T1654" s="11">
        <f>(((I1654/60)/60)/24)+DATE(1970,1,1)</f>
        <v>40148.207638888889</v>
      </c>
    </row>
    <row r="1655" spans="1:20" ht="43.2" hidden="1" x14ac:dyDescent="0.3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20">
        <f>E1655/D1655</f>
        <v>0.2411764705882353</v>
      </c>
      <c r="P1655" s="6">
        <f>L1655/COUNT(L1655:L5768)</f>
        <v>4.0633888663145065E-3</v>
      </c>
      <c r="Q1655" t="str">
        <f t="shared" si="50"/>
        <v>theater</v>
      </c>
      <c r="R1655" t="str">
        <f t="shared" si="51"/>
        <v>plays</v>
      </c>
      <c r="S1655" s="11">
        <f>(((J1655/60)/60)/24)+DATE(1970,1,1)</f>
        <v>42770.290590277778</v>
      </c>
      <c r="T1655" s="11">
        <f>(((I1655/60)/60)/24)+DATE(1970,1,1)</f>
        <v>42800.290590277778</v>
      </c>
    </row>
    <row r="1656" spans="1:20" ht="43.2" hidden="1" x14ac:dyDescent="0.3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20">
        <f>E1656/D1656</f>
        <v>0.24194444444444443</v>
      </c>
      <c r="P1656" s="6">
        <f>L1656/COUNT(L1656:L5769)</f>
        <v>1.5447154471544716E-2</v>
      </c>
      <c r="Q1656" t="str">
        <f t="shared" si="50"/>
        <v>theater</v>
      </c>
      <c r="R1656" t="str">
        <f t="shared" si="51"/>
        <v>plays</v>
      </c>
      <c r="S1656" s="11">
        <f>(((J1656/60)/60)/24)+DATE(1970,1,1)</f>
        <v>41921.770439814813</v>
      </c>
      <c r="T1656" s="11">
        <f>(((I1656/60)/60)/24)+DATE(1970,1,1)</f>
        <v>41938.770439814813</v>
      </c>
    </row>
    <row r="1657" spans="1:20" ht="43.2" hidden="1" x14ac:dyDescent="0.3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20">
        <f>E1657/D1657</f>
        <v>0.24285714285714285</v>
      </c>
      <c r="P1657" s="6">
        <f>L1657/COUNT(L1657:L5770)</f>
        <v>3.2533550223668157E-3</v>
      </c>
      <c r="Q1657" t="str">
        <f t="shared" si="50"/>
        <v>theater</v>
      </c>
      <c r="R1657" t="str">
        <f t="shared" si="51"/>
        <v>plays</v>
      </c>
      <c r="S1657" s="11">
        <f>(((J1657/60)/60)/24)+DATE(1970,1,1)</f>
        <v>42306.848854166667</v>
      </c>
      <c r="T1657" s="11">
        <f>(((I1657/60)/60)/24)+DATE(1970,1,1)</f>
        <v>42336.890520833331</v>
      </c>
    </row>
    <row r="1658" spans="1:20" ht="43.2" hidden="1" x14ac:dyDescent="0.3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20">
        <f>E1658/D1658</f>
        <v>0.24333333333333335</v>
      </c>
      <c r="P1658" s="6">
        <f>L1658/COUNT(L1658:L5771)</f>
        <v>8.5435313262815296E-3</v>
      </c>
      <c r="Q1658" t="str">
        <f t="shared" si="50"/>
        <v>music</v>
      </c>
      <c r="R1658" t="str">
        <f t="shared" si="51"/>
        <v>jazz</v>
      </c>
      <c r="S1658" s="11">
        <f>(((J1658/60)/60)/24)+DATE(1970,1,1)</f>
        <v>41368.583726851852</v>
      </c>
      <c r="T1658" s="11">
        <f>(((I1658/60)/60)/24)+DATE(1970,1,1)</f>
        <v>41398.583726851852</v>
      </c>
    </row>
    <row r="1659" spans="1:20" ht="43.2" hidden="1" x14ac:dyDescent="0.3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20">
        <f>E1659/D1659</f>
        <v>0.24333333333333335</v>
      </c>
      <c r="P1659" s="6">
        <f>L1659/COUNT(L1659:L5772)</f>
        <v>4.884004884004884E-3</v>
      </c>
      <c r="Q1659" t="str">
        <f t="shared" si="50"/>
        <v>theater</v>
      </c>
      <c r="R1659" t="str">
        <f t="shared" si="51"/>
        <v>plays</v>
      </c>
      <c r="S1659" s="11">
        <f>(((J1659/60)/60)/24)+DATE(1970,1,1)</f>
        <v>41880.788842592592</v>
      </c>
      <c r="T1659" s="11">
        <f>(((I1659/60)/60)/24)+DATE(1970,1,1)</f>
        <v>41910.788842592592</v>
      </c>
    </row>
    <row r="1660" spans="1:20" ht="43.2" hidden="1" x14ac:dyDescent="0.3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20">
        <f>E1660/D1660</f>
        <v>0.25</v>
      </c>
      <c r="P1660" s="6">
        <f>L1660/COUNT(L1660:L5773)</f>
        <v>2.0358306188925082E-3</v>
      </c>
      <c r="Q1660" t="str">
        <f t="shared" si="50"/>
        <v>film &amp; video</v>
      </c>
      <c r="R1660" t="str">
        <f t="shared" si="51"/>
        <v>drama</v>
      </c>
      <c r="S1660" s="11">
        <f>(((J1660/60)/60)/24)+DATE(1970,1,1)</f>
        <v>42297.110300925924</v>
      </c>
      <c r="T1660" s="11">
        <f>(((I1660/60)/60)/24)+DATE(1970,1,1)</f>
        <v>42316.5</v>
      </c>
    </row>
    <row r="1661" spans="1:20" ht="28.8" hidden="1" x14ac:dyDescent="0.3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20">
        <f>E1661/D1661</f>
        <v>0.25</v>
      </c>
      <c r="P1661" s="6">
        <f>L1661/COUNT(L1661:L5774)</f>
        <v>2.443991853360489E-3</v>
      </c>
      <c r="Q1661" t="str">
        <f t="shared" si="50"/>
        <v>theater</v>
      </c>
      <c r="R1661" t="str">
        <f t="shared" si="51"/>
        <v>musical</v>
      </c>
      <c r="S1661" s="11">
        <f>(((J1661/60)/60)/24)+DATE(1970,1,1)</f>
        <v>42242.988680555558</v>
      </c>
      <c r="T1661" s="11">
        <f>(((I1661/60)/60)/24)+DATE(1970,1,1)</f>
        <v>42272.988680555558</v>
      </c>
    </row>
    <row r="1662" spans="1:20" ht="43.2" hidden="1" x14ac:dyDescent="0.3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20">
        <f>E1662/D1662</f>
        <v>0.25030188679245285</v>
      </c>
      <c r="P1662" s="6">
        <f>L1662/COUNT(L1662:L5775)</f>
        <v>4.6454767726161368E-2</v>
      </c>
      <c r="Q1662" t="str">
        <f t="shared" si="50"/>
        <v>theater</v>
      </c>
      <c r="R1662" t="str">
        <f t="shared" si="51"/>
        <v>spaces</v>
      </c>
      <c r="S1662" s="11">
        <f>(((J1662/60)/60)/24)+DATE(1970,1,1)</f>
        <v>41844.125115740739</v>
      </c>
      <c r="T1662" s="11">
        <f>(((I1662/60)/60)/24)+DATE(1970,1,1)</f>
        <v>41879.125115740739</v>
      </c>
    </row>
    <row r="1663" spans="1:20" ht="43.2" hidden="1" x14ac:dyDescent="0.3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20">
        <f>E1663/D1663</f>
        <v>0.25035714285714283</v>
      </c>
      <c r="P1663" s="6">
        <f>L1663/COUNT(L1663:L5776)</f>
        <v>6.1149612719119447E-3</v>
      </c>
      <c r="Q1663" t="str">
        <f t="shared" si="50"/>
        <v>publishing</v>
      </c>
      <c r="R1663" t="str">
        <f t="shared" si="51"/>
        <v>fiction</v>
      </c>
      <c r="S1663" s="11">
        <f>(((J1663/60)/60)/24)+DATE(1970,1,1)</f>
        <v>41365.904594907406</v>
      </c>
      <c r="T1663" s="11">
        <f>(((I1663/60)/60)/24)+DATE(1970,1,1)</f>
        <v>41395.904594907406</v>
      </c>
    </row>
    <row r="1664" spans="1:20" ht="43.2" hidden="1" x14ac:dyDescent="0.3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20">
        <f>E1664/D1664</f>
        <v>0.25087142857142858</v>
      </c>
      <c r="P1664" s="6">
        <f>L1664/COUNT(L1664:L5777)</f>
        <v>7.9934747145187598E-2</v>
      </c>
      <c r="Q1664" t="str">
        <f t="shared" si="50"/>
        <v>technology</v>
      </c>
      <c r="R1664" t="str">
        <f t="shared" si="51"/>
        <v>wearables</v>
      </c>
      <c r="S1664" s="11">
        <f>(((J1664/60)/60)/24)+DATE(1970,1,1)</f>
        <v>42652.964907407411</v>
      </c>
      <c r="T1664" s="11">
        <f>(((I1664/60)/60)/24)+DATE(1970,1,1)</f>
        <v>42686.208333333328</v>
      </c>
    </row>
    <row r="1665" spans="1:20" ht="43.2" hidden="1" x14ac:dyDescent="0.3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20">
        <f>E1665/D1665</f>
        <v>0.2525</v>
      </c>
      <c r="P1665" s="6">
        <f>L1665/COUNT(L1665:L5778)</f>
        <v>1.346389228886169E-2</v>
      </c>
      <c r="Q1665" t="str">
        <f t="shared" si="50"/>
        <v>film &amp; video</v>
      </c>
      <c r="R1665" t="str">
        <f t="shared" si="51"/>
        <v>drama</v>
      </c>
      <c r="S1665" s="11">
        <f>(((J1665/60)/60)/24)+DATE(1970,1,1)</f>
        <v>42249.064722222218</v>
      </c>
      <c r="T1665" s="11">
        <f>(((I1665/60)/60)/24)+DATE(1970,1,1)</f>
        <v>42278.208333333328</v>
      </c>
    </row>
    <row r="1666" spans="1:20" ht="57.6" hidden="1" x14ac:dyDescent="0.3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20">
        <f>E1666/D1666</f>
        <v>0.25259090909090909</v>
      </c>
      <c r="P1666" s="6">
        <f>L1666/COUNT(L1666:L5779)</f>
        <v>1.3469387755102041E-2</v>
      </c>
      <c r="Q1666" t="str">
        <f t="shared" ref="Q1666:Q1729" si="52">LEFT(N1666,FIND("/",N1666)-1)</f>
        <v>food</v>
      </c>
      <c r="R1666" t="str">
        <f t="shared" ref="R1666:R1729" si="53">RIGHT(N1666,LEN(N1666)-FIND("/",N1666))</f>
        <v>food trucks</v>
      </c>
      <c r="S1666" s="11">
        <f>(((J1666/60)/60)/24)+DATE(1970,1,1)</f>
        <v>42082.575555555552</v>
      </c>
      <c r="T1666" s="11">
        <f>(((I1666/60)/60)/24)+DATE(1970,1,1)</f>
        <v>42105.25</v>
      </c>
    </row>
    <row r="1667" spans="1:20" ht="43.2" x14ac:dyDescent="0.3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20">
        <f>E1667/D1667</f>
        <v>0.254</v>
      </c>
      <c r="P1667" s="6">
        <f>L1667/COUNT(L1667:L5780)</f>
        <v>4.49162923642303E-3</v>
      </c>
      <c r="Q1667" t="str">
        <f t="shared" si="52"/>
        <v>music</v>
      </c>
      <c r="R1667" t="str">
        <f t="shared" si="53"/>
        <v>faith</v>
      </c>
      <c r="S1667" s="11">
        <f>(((J1667/60)/60)/24)+DATE(1970,1,1)</f>
        <v>42801.43104166667</v>
      </c>
      <c r="T1667" s="11">
        <f>(((I1667/60)/60)/24)+DATE(1970,1,1)</f>
        <v>42831.389374999999</v>
      </c>
    </row>
    <row r="1668" spans="1:20" ht="43.2" hidden="1" x14ac:dyDescent="0.3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20">
        <f>E1668/D1668</f>
        <v>0.25413402061855672</v>
      </c>
      <c r="P1668" s="6">
        <f>L1668/COUNT(L1668:L5781)</f>
        <v>1.3888888888888888E-2</v>
      </c>
      <c r="Q1668" t="str">
        <f t="shared" si="52"/>
        <v>film &amp; video</v>
      </c>
      <c r="R1668" t="str">
        <f t="shared" si="53"/>
        <v>animation</v>
      </c>
      <c r="S1668" s="11">
        <f>(((J1668/60)/60)/24)+DATE(1970,1,1)</f>
        <v>42327.490752314814</v>
      </c>
      <c r="T1668" s="11">
        <f>(((I1668/60)/60)/24)+DATE(1970,1,1)</f>
        <v>42367.490752314814</v>
      </c>
    </row>
    <row r="1669" spans="1:20" ht="57.6" hidden="1" x14ac:dyDescent="0.3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20">
        <f>E1669/D1669</f>
        <v>0.25545454545454543</v>
      </c>
      <c r="P1669" s="6">
        <f>L1669/COUNT(L1669:L5782)</f>
        <v>6.1299550469963221E-3</v>
      </c>
      <c r="Q1669" t="str">
        <f t="shared" si="52"/>
        <v>publishing</v>
      </c>
      <c r="R1669" t="str">
        <f t="shared" si="53"/>
        <v>children's books</v>
      </c>
      <c r="S1669" s="11">
        <f>(((J1669/60)/60)/24)+DATE(1970,1,1)</f>
        <v>41846.978078703702</v>
      </c>
      <c r="T1669" s="11">
        <f>(((I1669/60)/60)/24)+DATE(1970,1,1)</f>
        <v>41876.978078703702</v>
      </c>
    </row>
    <row r="1670" spans="1:20" ht="43.2" hidden="1" x14ac:dyDescent="0.3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20">
        <f>E1670/D1670</f>
        <v>0.25584000000000001</v>
      </c>
      <c r="P1670" s="6">
        <f>L1670/COUNT(L1670:L5783)</f>
        <v>3.9247751430907606E-2</v>
      </c>
      <c r="Q1670" t="str">
        <f t="shared" si="52"/>
        <v>technology</v>
      </c>
      <c r="R1670" t="str">
        <f t="shared" si="53"/>
        <v>wearables</v>
      </c>
      <c r="S1670" s="11">
        <f>(((J1670/60)/60)/24)+DATE(1970,1,1)</f>
        <v>42504.403877314813</v>
      </c>
      <c r="T1670" s="11">
        <f>(((I1670/60)/60)/24)+DATE(1970,1,1)</f>
        <v>42549.403877314813</v>
      </c>
    </row>
    <row r="1671" spans="1:20" ht="43.2" hidden="1" x14ac:dyDescent="0.3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20">
        <f>E1671/D1671</f>
        <v>0.25698702928870293</v>
      </c>
      <c r="P1671" s="6">
        <f>L1671/COUNT(L1671:L5784)</f>
        <v>3.8445807770961148E-2</v>
      </c>
      <c r="Q1671" t="str">
        <f t="shared" si="52"/>
        <v>theater</v>
      </c>
      <c r="R1671" t="str">
        <f t="shared" si="53"/>
        <v>plays</v>
      </c>
      <c r="S1671" s="11">
        <f>(((J1671/60)/60)/24)+DATE(1970,1,1)</f>
        <v>42614.268796296295</v>
      </c>
      <c r="T1671" s="11">
        <f>(((I1671/60)/60)/24)+DATE(1970,1,1)</f>
        <v>42645.375</v>
      </c>
    </row>
    <row r="1672" spans="1:20" ht="43.2" hidden="1" x14ac:dyDescent="0.3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20">
        <f>E1672/D1672</f>
        <v>0.25763636363636366</v>
      </c>
      <c r="P1672" s="6">
        <f>L1672/COUNT(L1672:L5785)</f>
        <v>9.8199672667757774E-3</v>
      </c>
      <c r="Q1672" t="str">
        <f t="shared" si="52"/>
        <v>photography</v>
      </c>
      <c r="R1672" t="str">
        <f t="shared" si="53"/>
        <v>photobooks</v>
      </c>
      <c r="S1672" s="11">
        <f>(((J1672/60)/60)/24)+DATE(1970,1,1)</f>
        <v>42597.617418981477</v>
      </c>
      <c r="T1672" s="11">
        <f>(((I1672/60)/60)/24)+DATE(1970,1,1)</f>
        <v>42628.617418981477</v>
      </c>
    </row>
    <row r="1673" spans="1:20" ht="43.2" hidden="1" x14ac:dyDescent="0.3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20">
        <f>E1673/D1673</f>
        <v>0.25912000000000002</v>
      </c>
      <c r="P1673" s="6">
        <f>L1673/COUNT(L1673:L5786)</f>
        <v>5.2803929594760539E-2</v>
      </c>
      <c r="Q1673" t="str">
        <f t="shared" si="52"/>
        <v>technology</v>
      </c>
      <c r="R1673" t="str">
        <f t="shared" si="53"/>
        <v>wearables</v>
      </c>
      <c r="S1673" s="11">
        <f>(((J1673/60)/60)/24)+DATE(1970,1,1)</f>
        <v>41864.501516203702</v>
      </c>
      <c r="T1673" s="11">
        <f>(((I1673/60)/60)/24)+DATE(1970,1,1)</f>
        <v>41899.501516203702</v>
      </c>
    </row>
    <row r="1674" spans="1:20" ht="43.2" hidden="1" x14ac:dyDescent="0.3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20">
        <f>E1674/D1674</f>
        <v>0.25976666666666665</v>
      </c>
      <c r="P1674" s="6">
        <f>L1674/COUNT(L1674:L5787)</f>
        <v>3.5217035217035217E-2</v>
      </c>
      <c r="Q1674" t="str">
        <f t="shared" si="52"/>
        <v>technology</v>
      </c>
      <c r="R1674" t="str">
        <f t="shared" si="53"/>
        <v>wearables</v>
      </c>
      <c r="S1674" s="11">
        <f>(((J1674/60)/60)/24)+DATE(1970,1,1)</f>
        <v>42543.665601851855</v>
      </c>
      <c r="T1674" s="11">
        <f>(((I1674/60)/60)/24)+DATE(1970,1,1)</f>
        <v>42572.729166666672</v>
      </c>
    </row>
    <row r="1675" spans="1:20" ht="43.2" hidden="1" x14ac:dyDescent="0.3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20">
        <f>E1675/D1675</f>
        <v>0.26</v>
      </c>
      <c r="P1675" s="6">
        <f>L1675/COUNT(L1675:L5788)</f>
        <v>4.0966816878328554E-3</v>
      </c>
      <c r="Q1675" t="str">
        <f t="shared" si="52"/>
        <v>games</v>
      </c>
      <c r="R1675" t="str">
        <f t="shared" si="53"/>
        <v>video games</v>
      </c>
      <c r="S1675" s="11">
        <f>(((J1675/60)/60)/24)+DATE(1970,1,1)</f>
        <v>41599.855682870373</v>
      </c>
      <c r="T1675" s="11">
        <f>(((I1675/60)/60)/24)+DATE(1970,1,1)</f>
        <v>41629.855682870373</v>
      </c>
    </row>
    <row r="1676" spans="1:20" ht="43.2" x14ac:dyDescent="0.3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20">
        <f>E1676/D1676</f>
        <v>0.2606</v>
      </c>
      <c r="P1676" s="6">
        <f>L1676/COUNT(L1676:L5789)</f>
        <v>3.2377049180327869E-2</v>
      </c>
      <c r="Q1676" t="str">
        <f t="shared" si="52"/>
        <v>music</v>
      </c>
      <c r="R1676" t="str">
        <f t="shared" si="53"/>
        <v>faith</v>
      </c>
      <c r="S1676" s="11">
        <f>(((J1676/60)/60)/24)+DATE(1970,1,1)</f>
        <v>42796.071643518517</v>
      </c>
      <c r="T1676" s="11">
        <f>(((I1676/60)/60)/24)+DATE(1970,1,1)</f>
        <v>42826.166666666672</v>
      </c>
    </row>
    <row r="1677" spans="1:20" ht="28.8" hidden="1" x14ac:dyDescent="0.3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20">
        <f>E1677/D1677</f>
        <v>0.26192500000000002</v>
      </c>
      <c r="P1677" s="6">
        <f>L1677/COUNT(L1677:L5790)</f>
        <v>7.3800738007380072E-3</v>
      </c>
      <c r="Q1677" t="str">
        <f t="shared" si="52"/>
        <v>film &amp; video</v>
      </c>
      <c r="R1677" t="str">
        <f t="shared" si="53"/>
        <v>drama</v>
      </c>
      <c r="S1677" s="11">
        <f>(((J1677/60)/60)/24)+DATE(1970,1,1)</f>
        <v>41867.083368055559</v>
      </c>
      <c r="T1677" s="11">
        <f>(((I1677/60)/60)/24)+DATE(1970,1,1)</f>
        <v>41897.083368055559</v>
      </c>
    </row>
    <row r="1678" spans="1:20" ht="43.2" hidden="1" x14ac:dyDescent="0.3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20">
        <f>E1678/D1678</f>
        <v>0.26200000000000001</v>
      </c>
      <c r="P1678" s="6">
        <f>L1678/COUNT(L1678:L5791)</f>
        <v>1.2305168170631665E-3</v>
      </c>
      <c r="Q1678" t="str">
        <f t="shared" si="52"/>
        <v>photography</v>
      </c>
      <c r="R1678" t="str">
        <f t="shared" si="53"/>
        <v>people</v>
      </c>
      <c r="S1678" s="11">
        <f>(((J1678/60)/60)/24)+DATE(1970,1,1)</f>
        <v>41807.118495370371</v>
      </c>
      <c r="T1678" s="11">
        <f>(((I1678/60)/60)/24)+DATE(1970,1,1)</f>
        <v>41852.118495370371</v>
      </c>
    </row>
    <row r="1679" spans="1:20" ht="43.2" hidden="1" x14ac:dyDescent="0.3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20">
        <f>E1679/D1679</f>
        <v>0.26352173913043481</v>
      </c>
      <c r="P1679" s="6">
        <f>L1679/COUNT(L1679:L5792)</f>
        <v>2.1337710299548625E-2</v>
      </c>
      <c r="Q1679" t="str">
        <f t="shared" si="52"/>
        <v>food</v>
      </c>
      <c r="R1679" t="str">
        <f t="shared" si="53"/>
        <v>food trucks</v>
      </c>
      <c r="S1679" s="11">
        <f>(((J1679/60)/60)/24)+DATE(1970,1,1)</f>
        <v>42187.940081018518</v>
      </c>
      <c r="T1679" s="11">
        <f>(((I1679/60)/60)/24)+DATE(1970,1,1)</f>
        <v>42218.916666666672</v>
      </c>
    </row>
    <row r="1680" spans="1:20" ht="43.2" hidden="1" x14ac:dyDescent="0.3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20">
        <f>E1680/D1680</f>
        <v>0.26600000000000001</v>
      </c>
      <c r="P1680" s="6">
        <f>L1680/COUNT(L1680:L5793)</f>
        <v>8.6206896551724137E-3</v>
      </c>
      <c r="Q1680" t="str">
        <f t="shared" si="52"/>
        <v>technology</v>
      </c>
      <c r="R1680" t="str">
        <f t="shared" si="53"/>
        <v>wearables</v>
      </c>
      <c r="S1680" s="11">
        <f>(((J1680/60)/60)/24)+DATE(1970,1,1)</f>
        <v>41813.662962962961</v>
      </c>
      <c r="T1680" s="11">
        <f>(((I1680/60)/60)/24)+DATE(1970,1,1)</f>
        <v>41843.662962962961</v>
      </c>
    </row>
    <row r="1681" spans="1:20" ht="28.8" hidden="1" x14ac:dyDescent="0.3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20">
        <f>E1681/D1681</f>
        <v>0.26640000000000003</v>
      </c>
      <c r="P1681" s="6">
        <f>L1681/COUNT(L1681:L5794)</f>
        <v>3.1211498973305954E-2</v>
      </c>
      <c r="Q1681" t="str">
        <f t="shared" si="52"/>
        <v>theater</v>
      </c>
      <c r="R1681" t="str">
        <f t="shared" si="53"/>
        <v>spaces</v>
      </c>
      <c r="S1681" s="11">
        <f>(((J1681/60)/60)/24)+DATE(1970,1,1)</f>
        <v>41885.595138888886</v>
      </c>
      <c r="T1681" s="11">
        <f>(((I1681/60)/60)/24)+DATE(1970,1,1)</f>
        <v>41916.595138888886</v>
      </c>
    </row>
    <row r="1682" spans="1:20" ht="43.2" hidden="1" x14ac:dyDescent="0.3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20">
        <f>E1682/D1682</f>
        <v>0.26700000000000002</v>
      </c>
      <c r="P1682" s="6">
        <f>L1682/COUNT(L1682:L5795)</f>
        <v>7.8060805258833195E-3</v>
      </c>
      <c r="Q1682" t="str">
        <f t="shared" si="52"/>
        <v>publishing</v>
      </c>
      <c r="R1682" t="str">
        <f t="shared" si="53"/>
        <v>children's books</v>
      </c>
      <c r="S1682" s="11">
        <f>(((J1682/60)/60)/24)+DATE(1970,1,1)</f>
        <v>41850.781377314815</v>
      </c>
      <c r="T1682" s="11">
        <f>(((I1682/60)/60)/24)+DATE(1970,1,1)</f>
        <v>41880.781377314815</v>
      </c>
    </row>
    <row r="1683" spans="1:20" ht="43.2" hidden="1" x14ac:dyDescent="0.3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20">
        <f>E1683/D1683</f>
        <v>0.26727272727272727</v>
      </c>
      <c r="P1683" s="6">
        <f>L1683/COUNT(L1683:L5796)</f>
        <v>8.6313193588162754E-3</v>
      </c>
      <c r="Q1683" t="str">
        <f t="shared" si="52"/>
        <v>theater</v>
      </c>
      <c r="R1683" t="str">
        <f t="shared" si="53"/>
        <v>plays</v>
      </c>
      <c r="S1683" s="11">
        <f>(((J1683/60)/60)/24)+DATE(1970,1,1)</f>
        <v>42283.552951388891</v>
      </c>
      <c r="T1683" s="11">
        <f>(((I1683/60)/60)/24)+DATE(1970,1,1)</f>
        <v>42313.594618055555</v>
      </c>
    </row>
    <row r="1684" spans="1:20" ht="43.2" hidden="1" x14ac:dyDescent="0.3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20">
        <f>E1684/D1684</f>
        <v>0.26840000000000003</v>
      </c>
      <c r="P1684" s="6">
        <f>L1684/COUNT(L1684:L5797)</f>
        <v>5.3453947368421054E-3</v>
      </c>
      <c r="Q1684" t="str">
        <f t="shared" si="52"/>
        <v>theater</v>
      </c>
      <c r="R1684" t="str">
        <f t="shared" si="53"/>
        <v>plays</v>
      </c>
      <c r="S1684" s="11">
        <f>(((J1684/60)/60)/24)+DATE(1970,1,1)</f>
        <v>42058.792476851857</v>
      </c>
      <c r="T1684" s="11">
        <f>(((I1684/60)/60)/24)+DATE(1970,1,1)</f>
        <v>42088.750810185185</v>
      </c>
    </row>
    <row r="1685" spans="1:20" ht="43.2" hidden="1" x14ac:dyDescent="0.3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20">
        <f>E1685/D1685</f>
        <v>0.26900000000000002</v>
      </c>
      <c r="P1685" s="6">
        <f>L1685/COUNT(L1685:L5798)</f>
        <v>9.0497737556561094E-3</v>
      </c>
      <c r="Q1685" t="str">
        <f t="shared" si="52"/>
        <v>publishing</v>
      </c>
      <c r="R1685" t="str">
        <f t="shared" si="53"/>
        <v>translations</v>
      </c>
      <c r="S1685" s="11">
        <f>(((J1685/60)/60)/24)+DATE(1970,1,1)</f>
        <v>41796.531701388885</v>
      </c>
      <c r="T1685" s="11">
        <f>(((I1685/60)/60)/24)+DATE(1970,1,1)</f>
        <v>41833.207638888889</v>
      </c>
    </row>
    <row r="1686" spans="1:20" ht="43.2" hidden="1" x14ac:dyDescent="0.3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20">
        <f>E1686/D1686</f>
        <v>0.26937422295897223</v>
      </c>
      <c r="P1686" s="6">
        <f>L1686/COUNT(L1686:L5799)</f>
        <v>5.7613168724279839E-3</v>
      </c>
      <c r="Q1686" t="str">
        <f t="shared" si="52"/>
        <v>theater</v>
      </c>
      <c r="R1686" t="str">
        <f t="shared" si="53"/>
        <v>plays</v>
      </c>
      <c r="S1686" s="11">
        <f>(((J1686/60)/60)/24)+DATE(1970,1,1)</f>
        <v>41841.651597222226</v>
      </c>
      <c r="T1686" s="11">
        <f>(((I1686/60)/60)/24)+DATE(1970,1,1)</f>
        <v>41881.229166666664</v>
      </c>
    </row>
    <row r="1687" spans="1:20" hidden="1" x14ac:dyDescent="0.3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20">
        <f>E1687/D1687</f>
        <v>0.26953125</v>
      </c>
      <c r="P1687" s="6">
        <f>L1687/COUNT(L1687:L5800)</f>
        <v>3.2935364347468094E-3</v>
      </c>
      <c r="Q1687" t="str">
        <f t="shared" si="52"/>
        <v>film &amp; video</v>
      </c>
      <c r="R1687" t="str">
        <f t="shared" si="53"/>
        <v>animation</v>
      </c>
      <c r="S1687" s="11">
        <f>(((J1687/60)/60)/24)+DATE(1970,1,1)</f>
        <v>41801.120069444441</v>
      </c>
      <c r="T1687" s="11">
        <f>(((I1687/60)/60)/24)+DATE(1970,1,1)</f>
        <v>41817.120069444441</v>
      </c>
    </row>
    <row r="1688" spans="1:20" ht="43.2" hidden="1" x14ac:dyDescent="0.3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20">
        <f>E1688/D1688</f>
        <v>0.27100000000000002</v>
      </c>
      <c r="P1688" s="6">
        <f>L1688/COUNT(L1688:L5801)</f>
        <v>5.7660626029654039E-3</v>
      </c>
      <c r="Q1688" t="str">
        <f t="shared" si="52"/>
        <v>theater</v>
      </c>
      <c r="R1688" t="str">
        <f t="shared" si="53"/>
        <v>plays</v>
      </c>
      <c r="S1688" s="11">
        <f>(((J1688/60)/60)/24)+DATE(1970,1,1)</f>
        <v>42762.545810185184</v>
      </c>
      <c r="T1688" s="11">
        <f>(((I1688/60)/60)/24)+DATE(1970,1,1)</f>
        <v>42792.545810185184</v>
      </c>
    </row>
    <row r="1689" spans="1:20" ht="43.2" hidden="1" x14ac:dyDescent="0.3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20">
        <f>E1689/D1689</f>
        <v>0.27239999999999998</v>
      </c>
      <c r="P1689" s="6">
        <f>L1689/COUNT(L1689:L5802)</f>
        <v>8.2406262875978579E-3</v>
      </c>
      <c r="Q1689" t="str">
        <f t="shared" si="52"/>
        <v>theater</v>
      </c>
      <c r="R1689" t="str">
        <f t="shared" si="53"/>
        <v>plays</v>
      </c>
      <c r="S1689" s="11">
        <f>(((J1689/60)/60)/24)+DATE(1970,1,1)</f>
        <v>42278.629710648151</v>
      </c>
      <c r="T1689" s="11">
        <f>(((I1689/60)/60)/24)+DATE(1970,1,1)</f>
        <v>42306.629710648151</v>
      </c>
    </row>
    <row r="1690" spans="1:20" ht="43.2" hidden="1" x14ac:dyDescent="0.3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20">
        <f>E1690/D1690</f>
        <v>0.27383999999999997</v>
      </c>
      <c r="P1690" s="6">
        <f>L1690/COUNT(L1690:L5803)</f>
        <v>1.4014839241549877E-2</v>
      </c>
      <c r="Q1690" t="str">
        <f t="shared" si="52"/>
        <v>technology</v>
      </c>
      <c r="R1690" t="str">
        <f t="shared" si="53"/>
        <v>web</v>
      </c>
      <c r="S1690" s="11">
        <f>(((J1690/60)/60)/24)+DATE(1970,1,1)</f>
        <v>42283.592465277776</v>
      </c>
      <c r="T1690" s="11">
        <f>(((I1690/60)/60)/24)+DATE(1970,1,1)</f>
        <v>42323.634131944447</v>
      </c>
    </row>
    <row r="1691" spans="1:20" ht="43.2" hidden="1" x14ac:dyDescent="0.3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20">
        <f>E1691/D1691</f>
        <v>0.27400000000000002</v>
      </c>
      <c r="P1691" s="6">
        <f>L1691/COUNT(L1691:L5804)</f>
        <v>2.4742268041237111E-3</v>
      </c>
      <c r="Q1691" t="str">
        <f t="shared" si="52"/>
        <v>theater</v>
      </c>
      <c r="R1691" t="str">
        <f t="shared" si="53"/>
        <v>plays</v>
      </c>
      <c r="S1691" s="11">
        <f>(((J1691/60)/60)/24)+DATE(1970,1,1)</f>
        <v>42475.848067129627</v>
      </c>
      <c r="T1691" s="11">
        <f>(((I1691/60)/60)/24)+DATE(1970,1,1)</f>
        <v>42505.848067129627</v>
      </c>
    </row>
    <row r="1692" spans="1:20" ht="43.2" hidden="1" x14ac:dyDescent="0.3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20">
        <f>E1692/D1692</f>
        <v>0.27579999999999999</v>
      </c>
      <c r="P1692" s="6">
        <f>L1692/COUNT(L1692:L5805)</f>
        <v>2.7227722772277228E-2</v>
      </c>
      <c r="Q1692" t="str">
        <f t="shared" si="52"/>
        <v>technology</v>
      </c>
      <c r="R1692" t="str">
        <f t="shared" si="53"/>
        <v>makerspaces</v>
      </c>
      <c r="S1692" s="11">
        <f>(((J1692/60)/60)/24)+DATE(1970,1,1)</f>
        <v>41912.541655092595</v>
      </c>
      <c r="T1692" s="11">
        <f>(((I1692/60)/60)/24)+DATE(1970,1,1)</f>
        <v>41941.947916666664</v>
      </c>
    </row>
    <row r="1693" spans="1:20" ht="43.2" hidden="1" x14ac:dyDescent="0.3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20">
        <f>E1693/D1693</f>
        <v>0.27600000000000002</v>
      </c>
      <c r="P1693" s="6">
        <f>L1693/COUNT(L1693:L5806)</f>
        <v>1.5270326042096575E-2</v>
      </c>
      <c r="Q1693" t="str">
        <f t="shared" si="52"/>
        <v>film &amp; video</v>
      </c>
      <c r="R1693" t="str">
        <f t="shared" si="53"/>
        <v>science fiction</v>
      </c>
      <c r="S1693" s="11">
        <f>(((J1693/60)/60)/24)+DATE(1970,1,1)</f>
        <v>42047.762407407412</v>
      </c>
      <c r="T1693" s="11">
        <f>(((I1693/60)/60)/24)+DATE(1970,1,1)</f>
        <v>42107.72074074074</v>
      </c>
    </row>
    <row r="1694" spans="1:20" ht="43.2" hidden="1" x14ac:dyDescent="0.3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20">
        <f>E1694/D1694</f>
        <v>0.27650000000000002</v>
      </c>
      <c r="P1694" s="6">
        <f>L1694/COUNT(L1694:L5807)</f>
        <v>4.1288191577208916E-3</v>
      </c>
      <c r="Q1694" t="str">
        <f t="shared" si="52"/>
        <v>technology</v>
      </c>
      <c r="R1694" t="str">
        <f t="shared" si="53"/>
        <v>wearables</v>
      </c>
      <c r="S1694" s="11">
        <f>(((J1694/60)/60)/24)+DATE(1970,1,1)</f>
        <v>41971.866574074069</v>
      </c>
      <c r="T1694" s="11">
        <f>(((I1694/60)/60)/24)+DATE(1970,1,1)</f>
        <v>42016.866574074069</v>
      </c>
    </row>
    <row r="1695" spans="1:20" ht="43.2" hidden="1" x14ac:dyDescent="0.3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20">
        <f>E1695/D1695</f>
        <v>0.28000000000000003</v>
      </c>
      <c r="P1695" s="6">
        <f>L1695/COUNT(L1695:L5808)</f>
        <v>1.6522098306484924E-3</v>
      </c>
      <c r="Q1695" t="str">
        <f t="shared" si="52"/>
        <v>publishing</v>
      </c>
      <c r="R1695" t="str">
        <f t="shared" si="53"/>
        <v>children's books</v>
      </c>
      <c r="S1695" s="11">
        <f>(((J1695/60)/60)/24)+DATE(1970,1,1)</f>
        <v>41044.64811342593</v>
      </c>
      <c r="T1695" s="11">
        <f>(((I1695/60)/60)/24)+DATE(1970,1,1)</f>
        <v>41076.131944444445</v>
      </c>
    </row>
    <row r="1696" spans="1:20" ht="43.2" hidden="1" x14ac:dyDescent="0.3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20">
        <f>E1696/D1696</f>
        <v>0.28039999999999998</v>
      </c>
      <c r="P1696" s="6">
        <f>L1696/COUNT(L1696:L5809)</f>
        <v>9.9173553719008271E-3</v>
      </c>
      <c r="Q1696" t="str">
        <f t="shared" si="52"/>
        <v>technology</v>
      </c>
      <c r="R1696" t="str">
        <f t="shared" si="53"/>
        <v>wearables</v>
      </c>
      <c r="S1696" s="11">
        <f>(((J1696/60)/60)/24)+DATE(1970,1,1)</f>
        <v>42356.750706018516</v>
      </c>
      <c r="T1696" s="11">
        <f>(((I1696/60)/60)/24)+DATE(1970,1,1)</f>
        <v>42386.750706018516</v>
      </c>
    </row>
    <row r="1697" spans="1:20" ht="43.2" hidden="1" x14ac:dyDescent="0.3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20">
        <f>E1697/D1697</f>
        <v>0.28050000000000003</v>
      </c>
      <c r="P1697" s="6">
        <f>L1697/COUNT(L1697:L5810)</f>
        <v>4.5473336089293095E-3</v>
      </c>
      <c r="Q1697" t="str">
        <f t="shared" si="52"/>
        <v>theater</v>
      </c>
      <c r="R1697" t="str">
        <f t="shared" si="53"/>
        <v>plays</v>
      </c>
      <c r="S1697" s="11">
        <f>(((J1697/60)/60)/24)+DATE(1970,1,1)</f>
        <v>41765.938657407409</v>
      </c>
      <c r="T1697" s="11">
        <f>(((I1697/60)/60)/24)+DATE(1970,1,1)</f>
        <v>41795.938657407409</v>
      </c>
    </row>
    <row r="1698" spans="1:20" ht="28.8" hidden="1" x14ac:dyDescent="0.3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20">
        <f>E1698/D1698</f>
        <v>0.28192</v>
      </c>
      <c r="P1698" s="6">
        <f>L1698/COUNT(L1698:L5811)</f>
        <v>2.3573200992555832E-2</v>
      </c>
      <c r="Q1698" t="str">
        <f t="shared" si="52"/>
        <v>games</v>
      </c>
      <c r="R1698" t="str">
        <f t="shared" si="53"/>
        <v>video games</v>
      </c>
      <c r="S1698" s="11">
        <f>(((J1698/60)/60)/24)+DATE(1970,1,1)</f>
        <v>42694.98128472222</v>
      </c>
      <c r="T1698" s="11">
        <f>(((I1698/60)/60)/24)+DATE(1970,1,1)</f>
        <v>42727.332638888889</v>
      </c>
    </row>
    <row r="1699" spans="1:20" ht="43.2" hidden="1" x14ac:dyDescent="0.3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20">
        <f>E1699/D1699</f>
        <v>0.28299999999999997</v>
      </c>
      <c r="P1699" s="6">
        <f>L1699/COUNT(L1699:L5812)</f>
        <v>8.2747207281754238E-3</v>
      </c>
      <c r="Q1699" t="str">
        <f t="shared" si="52"/>
        <v>food</v>
      </c>
      <c r="R1699" t="str">
        <f t="shared" si="53"/>
        <v>food trucks</v>
      </c>
      <c r="S1699" s="11">
        <f>(((J1699/60)/60)/24)+DATE(1970,1,1)</f>
        <v>41932.871990740743</v>
      </c>
      <c r="T1699" s="11">
        <f>(((I1699/60)/60)/24)+DATE(1970,1,1)</f>
        <v>41965.249305555553</v>
      </c>
    </row>
    <row r="1700" spans="1:20" ht="43.2" hidden="1" x14ac:dyDescent="0.3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20">
        <f>E1700/D1700</f>
        <v>0.28405999999999998</v>
      </c>
      <c r="P1700" s="6">
        <f>L1700/COUNT(L1700:L5813)</f>
        <v>0.22102649006622516</v>
      </c>
      <c r="Q1700" t="str">
        <f t="shared" si="52"/>
        <v>games</v>
      </c>
      <c r="R1700" t="str">
        <f t="shared" si="53"/>
        <v>video games</v>
      </c>
      <c r="S1700" s="11">
        <f>(((J1700/60)/60)/24)+DATE(1970,1,1)</f>
        <v>41948.771168981482</v>
      </c>
      <c r="T1700" s="11">
        <f>(((I1700/60)/60)/24)+DATE(1970,1,1)</f>
        <v>41978.771168981482</v>
      </c>
    </row>
    <row r="1701" spans="1:20" ht="43.2" hidden="1" x14ac:dyDescent="0.3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20">
        <f>E1701/D1701</f>
        <v>0.28466666666666668</v>
      </c>
      <c r="P1701" s="6">
        <f>L1701/COUNT(L1701:L5814)</f>
        <v>2.8985507246376812E-3</v>
      </c>
      <c r="Q1701" t="str">
        <f t="shared" si="52"/>
        <v>theater</v>
      </c>
      <c r="R1701" t="str">
        <f t="shared" si="53"/>
        <v>plays</v>
      </c>
      <c r="S1701" s="11">
        <f>(((J1701/60)/60)/24)+DATE(1970,1,1)</f>
        <v>42089.901574074072</v>
      </c>
      <c r="T1701" s="11">
        <f>(((I1701/60)/60)/24)+DATE(1970,1,1)</f>
        <v>42149.901574074072</v>
      </c>
    </row>
    <row r="1702" spans="1:20" ht="43.2" hidden="1" x14ac:dyDescent="0.3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20">
        <f>E1702/D1702</f>
        <v>0.2848</v>
      </c>
      <c r="P1702" s="6">
        <f>L1702/COUNT(L1702:L5815)</f>
        <v>1.5327257663628831E-2</v>
      </c>
      <c r="Q1702" t="str">
        <f t="shared" si="52"/>
        <v>technology</v>
      </c>
      <c r="R1702" t="str">
        <f t="shared" si="53"/>
        <v>wearables</v>
      </c>
      <c r="S1702" s="11">
        <f>(((J1702/60)/60)/24)+DATE(1970,1,1)</f>
        <v>42373.712418981479</v>
      </c>
      <c r="T1702" s="11">
        <f>(((I1702/60)/60)/24)+DATE(1970,1,1)</f>
        <v>42411.712418981479</v>
      </c>
    </row>
    <row r="1703" spans="1:20" ht="28.8" hidden="1" x14ac:dyDescent="0.3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20">
        <f>E1703/D1703</f>
        <v>0.2857142857142857</v>
      </c>
      <c r="P1703" s="6">
        <f>L1703/COUNT(L1703:L5816)</f>
        <v>8.2884376295068376E-4</v>
      </c>
      <c r="Q1703" t="str">
        <f t="shared" si="52"/>
        <v>technology</v>
      </c>
      <c r="R1703" t="str">
        <f t="shared" si="53"/>
        <v>web</v>
      </c>
      <c r="S1703" s="11">
        <f>(((J1703/60)/60)/24)+DATE(1970,1,1)</f>
        <v>41954.688310185185</v>
      </c>
      <c r="T1703" s="11">
        <f>(((I1703/60)/60)/24)+DATE(1970,1,1)</f>
        <v>41984.688310185185</v>
      </c>
    </row>
    <row r="1704" spans="1:20" ht="43.2" hidden="1" x14ac:dyDescent="0.3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20">
        <f>E1704/D1704</f>
        <v>0.28666666666666668</v>
      </c>
      <c r="P1704" s="6">
        <f>L1704/COUNT(L1704:L5817)</f>
        <v>2.4875621890547263E-3</v>
      </c>
      <c r="Q1704" t="str">
        <f t="shared" si="52"/>
        <v>theater</v>
      </c>
      <c r="R1704" t="str">
        <f t="shared" si="53"/>
        <v>plays</v>
      </c>
      <c r="S1704" s="11">
        <f>(((J1704/60)/60)/24)+DATE(1970,1,1)</f>
        <v>42512.626747685179</v>
      </c>
      <c r="T1704" s="11">
        <f>(((I1704/60)/60)/24)+DATE(1970,1,1)</f>
        <v>42572.626747685179</v>
      </c>
    </row>
    <row r="1705" spans="1:20" ht="43.2" hidden="1" x14ac:dyDescent="0.3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20">
        <f>E1705/D1705</f>
        <v>0.28799999999999998</v>
      </c>
      <c r="P1705" s="6">
        <f>L1705/COUNT(L1705:L5818)</f>
        <v>5.3919535462463707E-3</v>
      </c>
      <c r="Q1705" t="str">
        <f t="shared" si="52"/>
        <v>theater</v>
      </c>
      <c r="R1705" t="str">
        <f t="shared" si="53"/>
        <v>plays</v>
      </c>
      <c r="S1705" s="11">
        <f>(((J1705/60)/60)/24)+DATE(1970,1,1)</f>
        <v>41779.045937499999</v>
      </c>
      <c r="T1705" s="11">
        <f>(((I1705/60)/60)/24)+DATE(1970,1,1)</f>
        <v>41820.727777777778</v>
      </c>
    </row>
    <row r="1706" spans="1:20" hidden="1" x14ac:dyDescent="0.3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20">
        <f>E1706/D1706</f>
        <v>0.28842857142857142</v>
      </c>
      <c r="P1706" s="6">
        <f>L1706/COUNT(L1706:L5819)</f>
        <v>9.7925311203319501E-2</v>
      </c>
      <c r="Q1706" t="str">
        <f t="shared" si="52"/>
        <v>games</v>
      </c>
      <c r="R1706" t="str">
        <f t="shared" si="53"/>
        <v>video games</v>
      </c>
      <c r="S1706" s="11">
        <f>(((J1706/60)/60)/24)+DATE(1970,1,1)</f>
        <v>42045.50535879629</v>
      </c>
      <c r="T1706" s="11">
        <f>(((I1706/60)/60)/24)+DATE(1970,1,1)</f>
        <v>42075.463692129633</v>
      </c>
    </row>
    <row r="1707" spans="1:20" ht="43.2" hidden="1" x14ac:dyDescent="0.3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20">
        <f>E1707/D1707</f>
        <v>0.28899999999999998</v>
      </c>
      <c r="P1707" s="6">
        <f>L1707/COUNT(L1707:L5820)</f>
        <v>4.5662100456621002E-3</v>
      </c>
      <c r="Q1707" t="str">
        <f t="shared" si="52"/>
        <v>photography</v>
      </c>
      <c r="R1707" t="str">
        <f t="shared" si="53"/>
        <v>nature</v>
      </c>
      <c r="S1707" s="11">
        <f>(((J1707/60)/60)/24)+DATE(1970,1,1)</f>
        <v>41839.212951388887</v>
      </c>
      <c r="T1707" s="11">
        <f>(((I1707/60)/60)/24)+DATE(1970,1,1)</f>
        <v>41899.212951388887</v>
      </c>
    </row>
    <row r="1708" spans="1:20" ht="43.2" hidden="1" x14ac:dyDescent="0.3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20">
        <f>E1708/D1708</f>
        <v>0.29228571428571426</v>
      </c>
      <c r="P1708" s="6">
        <f>L1708/COUNT(L1708:L5821)</f>
        <v>3.8205980066445183E-2</v>
      </c>
      <c r="Q1708" t="str">
        <f t="shared" si="52"/>
        <v>photography</v>
      </c>
      <c r="R1708" t="str">
        <f t="shared" si="53"/>
        <v>places</v>
      </c>
      <c r="S1708" s="11">
        <f>(((J1708/60)/60)/24)+DATE(1970,1,1)</f>
        <v>42433.726168981477</v>
      </c>
      <c r="T1708" s="11">
        <f>(((I1708/60)/60)/24)+DATE(1970,1,1)</f>
        <v>42463.68450231482</v>
      </c>
    </row>
    <row r="1709" spans="1:20" ht="43.2" hidden="1" x14ac:dyDescent="0.3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20">
        <f>E1709/D1709</f>
        <v>0.29239999999999999</v>
      </c>
      <c r="P1709" s="6">
        <f>L1709/COUNT(L1709:L5822)</f>
        <v>7.4781886165351062E-3</v>
      </c>
      <c r="Q1709" t="str">
        <f t="shared" si="52"/>
        <v>publishing</v>
      </c>
      <c r="R1709" t="str">
        <f t="shared" si="53"/>
        <v>children's books</v>
      </c>
      <c r="S1709" s="11">
        <f>(((J1709/60)/60)/24)+DATE(1970,1,1)</f>
        <v>41030.719756944447</v>
      </c>
      <c r="T1709" s="11">
        <f>(((I1709/60)/60)/24)+DATE(1970,1,1)</f>
        <v>41044.719756944447</v>
      </c>
    </row>
    <row r="1710" spans="1:20" ht="43.2" hidden="1" x14ac:dyDescent="0.3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20">
        <f>E1710/D1710</f>
        <v>0.29276666666666668</v>
      </c>
      <c r="P1710" s="6">
        <f>L1710/COUNT(L1710:L5823)</f>
        <v>0.1288445552784705</v>
      </c>
      <c r="Q1710" t="str">
        <f t="shared" si="52"/>
        <v>technology</v>
      </c>
      <c r="R1710" t="str">
        <f t="shared" si="53"/>
        <v>wearables</v>
      </c>
      <c r="S1710" s="11">
        <f>(((J1710/60)/60)/24)+DATE(1970,1,1)</f>
        <v>42506.709722222222</v>
      </c>
      <c r="T1710" s="11">
        <f>(((I1710/60)/60)/24)+DATE(1970,1,1)</f>
        <v>42540.340277777781</v>
      </c>
    </row>
    <row r="1711" spans="1:20" ht="28.8" hidden="1" x14ac:dyDescent="0.3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20">
        <f>E1711/D1711</f>
        <v>0.29299999999999998</v>
      </c>
      <c r="P1711" s="6">
        <f>L1711/COUNT(L1711:L5824)</f>
        <v>9.9792099792099798E-3</v>
      </c>
      <c r="Q1711" t="str">
        <f t="shared" si="52"/>
        <v>music</v>
      </c>
      <c r="R1711" t="str">
        <f t="shared" si="53"/>
        <v>world music</v>
      </c>
      <c r="S1711" s="11">
        <f>(((J1711/60)/60)/24)+DATE(1970,1,1)</f>
        <v>40754.729259259257</v>
      </c>
      <c r="T1711" s="11">
        <f>(((I1711/60)/60)/24)+DATE(1970,1,1)</f>
        <v>40814.729259259257</v>
      </c>
    </row>
    <row r="1712" spans="1:20" ht="43.2" hidden="1" x14ac:dyDescent="0.3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20">
        <f>E1712/D1712</f>
        <v>0.29376000000000002</v>
      </c>
      <c r="P1712" s="6">
        <f>L1712/COUNT(L1712:L5825)</f>
        <v>6.9467554076539095E-2</v>
      </c>
      <c r="Q1712" t="str">
        <f t="shared" si="52"/>
        <v>games</v>
      </c>
      <c r="R1712" t="str">
        <f t="shared" si="53"/>
        <v>video games</v>
      </c>
      <c r="S1712" s="11">
        <f>(((J1712/60)/60)/24)+DATE(1970,1,1)</f>
        <v>42353.16679398148</v>
      </c>
      <c r="T1712" s="11">
        <f>(((I1712/60)/60)/24)+DATE(1970,1,1)</f>
        <v>42383.16679398148</v>
      </c>
    </row>
    <row r="1713" spans="1:20" ht="43.2" hidden="1" x14ac:dyDescent="0.3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20">
        <f>E1713/D1713</f>
        <v>0.2950613611721471</v>
      </c>
      <c r="P1713" s="6">
        <f>L1713/COUNT(L1713:L5826)</f>
        <v>7.4490220557636294E-2</v>
      </c>
      <c r="Q1713" t="str">
        <f t="shared" si="52"/>
        <v>technology</v>
      </c>
      <c r="R1713" t="str">
        <f t="shared" si="53"/>
        <v>wearables</v>
      </c>
      <c r="S1713" s="11">
        <f>(((J1713/60)/60)/24)+DATE(1970,1,1)</f>
        <v>42574.667650462965</v>
      </c>
      <c r="T1713" s="11">
        <f>(((I1713/60)/60)/24)+DATE(1970,1,1)</f>
        <v>42605.870833333334</v>
      </c>
    </row>
    <row r="1714" spans="1:20" ht="43.2" hidden="1" x14ac:dyDescent="0.3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20">
        <f>E1714/D1714</f>
        <v>0.29602960296029601</v>
      </c>
      <c r="P1714" s="6">
        <f>L1714/COUNT(L1714:L5827)</f>
        <v>9.1590341382181521E-3</v>
      </c>
      <c r="Q1714" t="str">
        <f t="shared" si="52"/>
        <v>technology</v>
      </c>
      <c r="R1714" t="str">
        <f t="shared" si="53"/>
        <v>wearables</v>
      </c>
      <c r="S1714" s="11">
        <f>(((J1714/60)/60)/24)+DATE(1970,1,1)</f>
        <v>42325.684189814812</v>
      </c>
      <c r="T1714" s="11">
        <f>(((I1714/60)/60)/24)+DATE(1970,1,1)</f>
        <v>42355.249305555553</v>
      </c>
    </row>
    <row r="1715" spans="1:20" ht="43.2" hidden="1" x14ac:dyDescent="0.3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20">
        <f>E1715/D1715</f>
        <v>0.29625000000000001</v>
      </c>
      <c r="P1715" s="6">
        <f>L1715/COUNT(L1715:L5828)</f>
        <v>2.0824656393169513E-3</v>
      </c>
      <c r="Q1715" t="str">
        <f t="shared" si="52"/>
        <v>theater</v>
      </c>
      <c r="R1715" t="str">
        <f t="shared" si="53"/>
        <v>spaces</v>
      </c>
      <c r="S1715" s="11">
        <f>(((J1715/60)/60)/24)+DATE(1970,1,1)</f>
        <v>42006.908692129626</v>
      </c>
      <c r="T1715" s="11">
        <f>(((I1715/60)/60)/24)+DATE(1970,1,1)</f>
        <v>42038.083333333328</v>
      </c>
    </row>
    <row r="1716" spans="1:20" ht="43.2" hidden="1" x14ac:dyDescent="0.3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20">
        <f>E1716/D1716</f>
        <v>0.2984</v>
      </c>
      <c r="P1716" s="6">
        <f>L1716/COUNT(L1716:L5829)</f>
        <v>3.3333333333333335E-3</v>
      </c>
      <c r="Q1716" t="str">
        <f t="shared" si="52"/>
        <v>film &amp; video</v>
      </c>
      <c r="R1716" t="str">
        <f t="shared" si="53"/>
        <v>drama</v>
      </c>
      <c r="S1716" s="11">
        <f>(((J1716/60)/60)/24)+DATE(1970,1,1)</f>
        <v>41973.847962962958</v>
      </c>
      <c r="T1716" s="11">
        <f>(((I1716/60)/60)/24)+DATE(1970,1,1)</f>
        <v>42033.847962962958</v>
      </c>
    </row>
    <row r="1717" spans="1:20" ht="43.2" hidden="1" x14ac:dyDescent="0.3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20">
        <f>E1717/D1717</f>
        <v>0.30333333333333334</v>
      </c>
      <c r="P1717" s="6">
        <f>L1717/COUNT(L1717:L5830)</f>
        <v>3.751563151313047E-3</v>
      </c>
      <c r="Q1717" t="str">
        <f t="shared" si="52"/>
        <v>theater</v>
      </c>
      <c r="R1717" t="str">
        <f t="shared" si="53"/>
        <v>musical</v>
      </c>
      <c r="S1717" s="11">
        <f>(((J1717/60)/60)/24)+DATE(1970,1,1)</f>
        <v>42090.909016203703</v>
      </c>
      <c r="T1717" s="11">
        <f>(((I1717/60)/60)/24)+DATE(1970,1,1)</f>
        <v>42097.909016203703</v>
      </c>
    </row>
    <row r="1718" spans="1:20" ht="43.2" hidden="1" x14ac:dyDescent="0.3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20">
        <f>E1718/D1718</f>
        <v>0.30399999999999999</v>
      </c>
      <c r="P1718" s="6">
        <f>L1718/COUNT(L1718:L5831)</f>
        <v>1.2510425354462052E-2</v>
      </c>
      <c r="Q1718" t="str">
        <f t="shared" si="52"/>
        <v>music</v>
      </c>
      <c r="R1718" t="str">
        <f t="shared" si="53"/>
        <v>jazz</v>
      </c>
      <c r="S1718" s="11">
        <f>(((J1718/60)/60)/24)+DATE(1970,1,1)</f>
        <v>41733.737083333333</v>
      </c>
      <c r="T1718" s="11">
        <f>(((I1718/60)/60)/24)+DATE(1970,1,1)</f>
        <v>41763.25</v>
      </c>
    </row>
    <row r="1719" spans="1:20" ht="43.2" hidden="1" x14ac:dyDescent="0.3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20">
        <f>E1719/D1719</f>
        <v>0.30433333333333334</v>
      </c>
      <c r="P1719" s="6">
        <f>L1719/COUNT(L1719:L5832)</f>
        <v>3.7129745515227366E-2</v>
      </c>
      <c r="Q1719" t="str">
        <f t="shared" si="52"/>
        <v>games</v>
      </c>
      <c r="R1719" t="str">
        <f t="shared" si="53"/>
        <v>video games</v>
      </c>
      <c r="S1719" s="11">
        <f>(((J1719/60)/60)/24)+DATE(1970,1,1)</f>
        <v>41575.237430555557</v>
      </c>
      <c r="T1719" s="11">
        <f>(((I1719/60)/60)/24)+DATE(1970,1,1)</f>
        <v>41605.279097222221</v>
      </c>
    </row>
    <row r="1720" spans="1:20" ht="28.8" hidden="1" x14ac:dyDescent="0.3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20">
        <f>E1720/D1720</f>
        <v>0.30599999999999999</v>
      </c>
      <c r="P1720" s="6">
        <f>L1720/COUNT(L1720:L5833)</f>
        <v>6.6777963272120202E-3</v>
      </c>
      <c r="Q1720" t="str">
        <f t="shared" si="52"/>
        <v>technology</v>
      </c>
      <c r="R1720" t="str">
        <f t="shared" si="53"/>
        <v>wearables</v>
      </c>
      <c r="S1720" s="11">
        <f>(((J1720/60)/60)/24)+DATE(1970,1,1)</f>
        <v>41955.002488425926</v>
      </c>
      <c r="T1720" s="11">
        <f>(((I1720/60)/60)/24)+DATE(1970,1,1)</f>
        <v>42005.002488425926</v>
      </c>
    </row>
    <row r="1721" spans="1:20" ht="43.2" hidden="1" x14ac:dyDescent="0.3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20">
        <f>E1721/D1721</f>
        <v>0.30666666666666664</v>
      </c>
      <c r="P1721" s="6">
        <f>L1721/COUNT(L1721:L5834)</f>
        <v>1.2526096033402923E-2</v>
      </c>
      <c r="Q1721" t="str">
        <f t="shared" si="52"/>
        <v>music</v>
      </c>
      <c r="R1721" t="str">
        <f t="shared" si="53"/>
        <v>jazz</v>
      </c>
      <c r="S1721" s="11">
        <f>(((J1721/60)/60)/24)+DATE(1970,1,1)</f>
        <v>41037.829918981479</v>
      </c>
      <c r="T1721" s="11">
        <f>(((I1721/60)/60)/24)+DATE(1970,1,1)</f>
        <v>41058.829918981479</v>
      </c>
    </row>
    <row r="1722" spans="1:20" ht="43.2" hidden="1" x14ac:dyDescent="0.3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20">
        <f>E1722/D1722</f>
        <v>0.308</v>
      </c>
      <c r="P1722" s="6">
        <f>L1722/COUNT(L1722:L5835)</f>
        <v>3.1328320802005011E-2</v>
      </c>
      <c r="Q1722" t="str">
        <f t="shared" si="52"/>
        <v>photography</v>
      </c>
      <c r="R1722" t="str">
        <f t="shared" si="53"/>
        <v>photobooks</v>
      </c>
      <c r="S1722" s="11">
        <f>(((J1722/60)/60)/24)+DATE(1970,1,1)</f>
        <v>42018.071550925932</v>
      </c>
      <c r="T1722" s="11">
        <f>(((I1722/60)/60)/24)+DATE(1970,1,1)</f>
        <v>42049.071550925932</v>
      </c>
    </row>
    <row r="1723" spans="1:20" ht="43.2" hidden="1" x14ac:dyDescent="0.3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20">
        <f>E1723/D1723</f>
        <v>0.30813400000000002</v>
      </c>
      <c r="P1723" s="6">
        <f>L1723/COUNT(L1723:L5836)</f>
        <v>1.5461763476807356E-2</v>
      </c>
      <c r="Q1723" t="str">
        <f t="shared" si="52"/>
        <v>technology</v>
      </c>
      <c r="R1723" t="str">
        <f t="shared" si="53"/>
        <v>wearables</v>
      </c>
      <c r="S1723" s="11">
        <f>(((J1723/60)/60)/24)+DATE(1970,1,1)</f>
        <v>42668.726701388892</v>
      </c>
      <c r="T1723" s="11">
        <f>(((I1723/60)/60)/24)+DATE(1970,1,1)</f>
        <v>42698.768368055549</v>
      </c>
    </row>
    <row r="1724" spans="1:20" ht="43.2" hidden="1" x14ac:dyDescent="0.3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20">
        <f>E1724/D1724</f>
        <v>0.30862068965517242</v>
      </c>
      <c r="P1724" s="6">
        <f>L1724/COUNT(L1724:L5837)</f>
        <v>7.94314381270903E-3</v>
      </c>
      <c r="Q1724" t="str">
        <f t="shared" si="52"/>
        <v>publishing</v>
      </c>
      <c r="R1724" t="str">
        <f t="shared" si="53"/>
        <v>fiction</v>
      </c>
      <c r="S1724" s="11">
        <f>(((J1724/60)/60)/24)+DATE(1970,1,1)</f>
        <v>41520.561041666668</v>
      </c>
      <c r="T1724" s="11">
        <f>(((I1724/60)/60)/24)+DATE(1970,1,1)</f>
        <v>41549.561041666668</v>
      </c>
    </row>
    <row r="1725" spans="1:20" ht="43.2" hidden="1" x14ac:dyDescent="0.3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20">
        <f>E1725/D1725</f>
        <v>0.30866666666666664</v>
      </c>
      <c r="P1725" s="6">
        <f>L1725/COUNT(L1725:L5838)</f>
        <v>5.8552906733584272E-3</v>
      </c>
      <c r="Q1725" t="str">
        <f t="shared" si="52"/>
        <v>theater</v>
      </c>
      <c r="R1725" t="str">
        <f t="shared" si="53"/>
        <v>musical</v>
      </c>
      <c r="S1725" s="11">
        <f>(((J1725/60)/60)/24)+DATE(1970,1,1)</f>
        <v>41975.700636574074</v>
      </c>
      <c r="T1725" s="11">
        <f>(((I1725/60)/60)/24)+DATE(1970,1,1)</f>
        <v>42005.700636574074</v>
      </c>
    </row>
    <row r="1726" spans="1:20" ht="43.2" hidden="1" x14ac:dyDescent="0.3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20">
        <f>E1726/D1726</f>
        <v>0.309</v>
      </c>
      <c r="P1726" s="6">
        <f>L1726/COUNT(L1726:L5839)</f>
        <v>8.368200836820083E-3</v>
      </c>
      <c r="Q1726" t="str">
        <f t="shared" si="52"/>
        <v>music</v>
      </c>
      <c r="R1726" t="str">
        <f t="shared" si="53"/>
        <v>jazz</v>
      </c>
      <c r="S1726" s="11">
        <f>(((J1726/60)/60)/24)+DATE(1970,1,1)</f>
        <v>40847.171018518515</v>
      </c>
      <c r="T1726" s="11">
        <f>(((I1726/60)/60)/24)+DATE(1970,1,1)</f>
        <v>40889.212685185186</v>
      </c>
    </row>
    <row r="1727" spans="1:20" ht="43.2" hidden="1" x14ac:dyDescent="0.3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20">
        <f>E1727/D1727</f>
        <v>0.31114999999999998</v>
      </c>
      <c r="P1727" s="6">
        <f>L1727/COUNT(L1727:L5840)</f>
        <v>5.106739221431561E-2</v>
      </c>
      <c r="Q1727" t="str">
        <f t="shared" si="52"/>
        <v>technology</v>
      </c>
      <c r="R1727" t="str">
        <f t="shared" si="53"/>
        <v>wearables</v>
      </c>
      <c r="S1727" s="11">
        <f>(((J1727/60)/60)/24)+DATE(1970,1,1)</f>
        <v>42402.709652777776</v>
      </c>
      <c r="T1727" s="11">
        <f>(((I1727/60)/60)/24)+DATE(1970,1,1)</f>
        <v>42432.709652777776</v>
      </c>
    </row>
    <row r="1728" spans="1:20" ht="43.2" hidden="1" x14ac:dyDescent="0.3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8271</v>
      </c>
      <c r="O1728" s="20">
        <f>E1728/D1728</f>
        <v>0.3125</v>
      </c>
      <c r="P1728" s="6">
        <f>L1728/COUNT(L1728:L5841)</f>
        <v>8.375209380234506E-4</v>
      </c>
      <c r="Q1728" t="str">
        <f t="shared" si="52"/>
        <v>theater</v>
      </c>
      <c r="R1728" t="str">
        <f t="shared" si="53"/>
        <v>plays</v>
      </c>
      <c r="S1728" s="11">
        <f>(((J1728/60)/60)/24)+DATE(1970,1,1)</f>
        <v>42144.231527777782</v>
      </c>
      <c r="T1728" s="11">
        <f>(((I1728/60)/60)/24)+DATE(1970,1,1)</f>
        <v>42203.125</v>
      </c>
    </row>
    <row r="1729" spans="1:20" ht="43.2" x14ac:dyDescent="0.3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8293</v>
      </c>
      <c r="O1729" s="20">
        <f>E1729/D1729</f>
        <v>0.3125</v>
      </c>
      <c r="P1729" s="6">
        <f>L1729/COUNT(L1729:L5842)</f>
        <v>1.6338500209467952E-2</v>
      </c>
      <c r="Q1729" t="str">
        <f t="shared" si="52"/>
        <v>music</v>
      </c>
      <c r="R1729" t="str">
        <f t="shared" si="53"/>
        <v>faith</v>
      </c>
      <c r="S1729" s="11">
        <f>(((J1729/60)/60)/24)+DATE(1970,1,1)</f>
        <v>42802.046817129631</v>
      </c>
      <c r="T1729" s="11">
        <f>(((I1729/60)/60)/24)+DATE(1970,1,1)</f>
        <v>42835.84375</v>
      </c>
    </row>
    <row r="1730" spans="1:20" ht="43.2" hidden="1" x14ac:dyDescent="0.3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20">
        <f>E1730/D1730</f>
        <v>0.31546666666666667</v>
      </c>
      <c r="P1730" s="6">
        <f>L1730/COUNT(L1730:L5843)</f>
        <v>1.6345347862531435E-2</v>
      </c>
      <c r="Q1730" t="str">
        <f t="shared" ref="Q1730:Q1793" si="54">LEFT(N1730,FIND("/",N1730)-1)</f>
        <v>theater</v>
      </c>
      <c r="R1730" t="str">
        <f t="shared" ref="R1730:R1793" si="55">RIGHT(N1730,LEN(N1730)-FIND("/",N1730))</f>
        <v>plays</v>
      </c>
      <c r="S1730" s="11">
        <f>(((J1730/60)/60)/24)+DATE(1970,1,1)</f>
        <v>42103.016585648147</v>
      </c>
      <c r="T1730" s="11">
        <f>(((I1730/60)/60)/24)+DATE(1970,1,1)</f>
        <v>42163.016585648147</v>
      </c>
    </row>
    <row r="1731" spans="1:20" ht="43.2" hidden="1" x14ac:dyDescent="0.3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20">
        <f>E1731/D1731</f>
        <v>0.31947058823529412</v>
      </c>
      <c r="P1731" s="6">
        <f>L1731/COUNT(L1731:L5844)</f>
        <v>1.9706498951781972E-2</v>
      </c>
      <c r="Q1731" t="str">
        <f t="shared" si="54"/>
        <v>publishing</v>
      </c>
      <c r="R1731" t="str">
        <f t="shared" si="55"/>
        <v>translations</v>
      </c>
      <c r="S1731" s="11">
        <f>(((J1731/60)/60)/24)+DATE(1970,1,1)</f>
        <v>42304.210833333331</v>
      </c>
      <c r="T1731" s="11">
        <f>(((I1731/60)/60)/24)+DATE(1970,1,1)</f>
        <v>42334.252500000002</v>
      </c>
    </row>
    <row r="1732" spans="1:20" ht="43.2" hidden="1" x14ac:dyDescent="0.3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20">
        <f>E1732/D1732</f>
        <v>0.32</v>
      </c>
      <c r="P1732" s="6">
        <f>L1732/COUNT(L1732:L5845)</f>
        <v>1.2583892617449664E-3</v>
      </c>
      <c r="Q1732" t="str">
        <f t="shared" si="54"/>
        <v>theater</v>
      </c>
      <c r="R1732" t="str">
        <f t="shared" si="55"/>
        <v>plays</v>
      </c>
      <c r="S1732" s="11">
        <f>(((J1732/60)/60)/24)+DATE(1970,1,1)</f>
        <v>42257.590833333335</v>
      </c>
      <c r="T1732" s="11">
        <f>(((I1732/60)/60)/24)+DATE(1970,1,1)</f>
        <v>42271.590833333335</v>
      </c>
    </row>
    <row r="1733" spans="1:20" ht="43.2" hidden="1" x14ac:dyDescent="0.3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20">
        <f>E1733/D1733</f>
        <v>0.32</v>
      </c>
      <c r="P1733" s="6">
        <f>L1733/COUNT(L1733:L5846)</f>
        <v>4.6160302140159466E-3</v>
      </c>
      <c r="Q1733" t="str">
        <f t="shared" si="54"/>
        <v>theater</v>
      </c>
      <c r="R1733" t="str">
        <f t="shared" si="55"/>
        <v>plays</v>
      </c>
      <c r="S1733" s="11">
        <f>(((J1733/60)/60)/24)+DATE(1970,1,1)</f>
        <v>42493.546851851846</v>
      </c>
      <c r="T1733" s="11">
        <f>(((I1733/60)/60)/24)+DATE(1970,1,1)</f>
        <v>42523.546851851846</v>
      </c>
    </row>
    <row r="1734" spans="1:20" ht="43.2" hidden="1" x14ac:dyDescent="0.3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20">
        <f>E1734/D1734</f>
        <v>0.32028000000000001</v>
      </c>
      <c r="P1734" s="6">
        <f>L1734/COUNT(L1734:L5847)</f>
        <v>4.1981528127623846E-2</v>
      </c>
      <c r="Q1734" t="str">
        <f t="shared" si="54"/>
        <v>technology</v>
      </c>
      <c r="R1734" t="str">
        <f t="shared" si="55"/>
        <v>wearables</v>
      </c>
      <c r="S1734" s="11">
        <f>(((J1734/60)/60)/24)+DATE(1970,1,1)</f>
        <v>42669.802303240736</v>
      </c>
      <c r="T1734" s="11">
        <f>(((I1734/60)/60)/24)+DATE(1970,1,1)</f>
        <v>42704.843969907408</v>
      </c>
    </row>
    <row r="1735" spans="1:20" ht="43.2" hidden="1" x14ac:dyDescent="0.3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20">
        <f>E1735/D1735</f>
        <v>0.32050000000000001</v>
      </c>
      <c r="P1735" s="6">
        <f>L1735/COUNT(L1735:L5848)</f>
        <v>6.7198656026879466E-3</v>
      </c>
      <c r="Q1735" t="str">
        <f t="shared" si="54"/>
        <v>theater</v>
      </c>
      <c r="R1735" t="str">
        <f t="shared" si="55"/>
        <v>plays</v>
      </c>
      <c r="S1735" s="11">
        <f>(((J1735/60)/60)/24)+DATE(1970,1,1)</f>
        <v>41816.950370370374</v>
      </c>
      <c r="T1735" s="11">
        <f>(((I1735/60)/60)/24)+DATE(1970,1,1)</f>
        <v>41853.583333333336</v>
      </c>
    </row>
    <row r="1736" spans="1:20" ht="43.2" hidden="1" x14ac:dyDescent="0.3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20">
        <f>E1736/D1736</f>
        <v>0.32050000000000001</v>
      </c>
      <c r="P1736" s="6">
        <f>L1736/COUNT(L1736:L5849)</f>
        <v>7.9831932773109238E-3</v>
      </c>
      <c r="Q1736" t="str">
        <f t="shared" si="54"/>
        <v>theater</v>
      </c>
      <c r="R1736" t="str">
        <f t="shared" si="55"/>
        <v>plays</v>
      </c>
      <c r="S1736" s="11">
        <f>(((J1736/60)/60)/24)+DATE(1970,1,1)</f>
        <v>42399.707407407404</v>
      </c>
      <c r="T1736" s="11">
        <f>(((I1736/60)/60)/24)+DATE(1970,1,1)</f>
        <v>42420.878472222219</v>
      </c>
    </row>
    <row r="1737" spans="1:20" ht="28.8" hidden="1" x14ac:dyDescent="0.3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20">
        <f>E1737/D1737</f>
        <v>0.32500000000000001</v>
      </c>
      <c r="P1737" s="6">
        <f>L1737/COUNT(L1737:L5850)</f>
        <v>2.101723413198823E-3</v>
      </c>
      <c r="Q1737" t="str">
        <f t="shared" si="54"/>
        <v>theater</v>
      </c>
      <c r="R1737" t="str">
        <f t="shared" si="55"/>
        <v>plays</v>
      </c>
      <c r="S1737" s="11">
        <f>(((J1737/60)/60)/24)+DATE(1970,1,1)</f>
        <v>42047.07640046296</v>
      </c>
      <c r="T1737" s="11">
        <f>(((I1737/60)/60)/24)+DATE(1970,1,1)</f>
        <v>42077.034733796296</v>
      </c>
    </row>
    <row r="1738" spans="1:20" ht="28.8" hidden="1" x14ac:dyDescent="0.3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20">
        <f>E1738/D1738</f>
        <v>0.32500000000000001</v>
      </c>
      <c r="P1738" s="6">
        <f>L1738/COUNT(L1738:L5851)</f>
        <v>2.9436501261564342E-3</v>
      </c>
      <c r="Q1738" t="str">
        <f t="shared" si="54"/>
        <v>theater</v>
      </c>
      <c r="R1738" t="str">
        <f t="shared" si="55"/>
        <v>plays</v>
      </c>
      <c r="S1738" s="11">
        <f>(((J1738/60)/60)/24)+DATE(1970,1,1)</f>
        <v>42056.1324537037</v>
      </c>
      <c r="T1738" s="11">
        <f>(((I1738/60)/60)/24)+DATE(1970,1,1)</f>
        <v>42086.207638888889</v>
      </c>
    </row>
    <row r="1739" spans="1:20" ht="43.2" hidden="1" x14ac:dyDescent="0.3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20">
        <f>E1739/D1739</f>
        <v>0.3256</v>
      </c>
      <c r="P1739" s="6">
        <f>L1739/COUNT(L1739:L5852)</f>
        <v>2.3138409760201935E-2</v>
      </c>
      <c r="Q1739" t="str">
        <f t="shared" si="54"/>
        <v>film &amp; video</v>
      </c>
      <c r="R1739" t="str">
        <f t="shared" si="55"/>
        <v>animation</v>
      </c>
      <c r="S1739" s="11">
        <f>(((J1739/60)/60)/24)+DATE(1970,1,1)</f>
        <v>41904.407812500001</v>
      </c>
      <c r="T1739" s="11">
        <f>(((I1739/60)/60)/24)+DATE(1970,1,1)</f>
        <v>41964.449479166666</v>
      </c>
    </row>
    <row r="1740" spans="1:20" ht="57.6" hidden="1" x14ac:dyDescent="0.3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20">
        <f>E1740/D1740</f>
        <v>0.3256</v>
      </c>
      <c r="P1740" s="6">
        <f>L1740/COUNT(L1740:L5853)</f>
        <v>6.7340067340067337E-3</v>
      </c>
      <c r="Q1740" t="str">
        <f t="shared" si="54"/>
        <v>theater</v>
      </c>
      <c r="R1740" t="str">
        <f t="shared" si="55"/>
        <v>plays</v>
      </c>
      <c r="S1740" s="11">
        <f>(((J1740/60)/60)/24)+DATE(1970,1,1)</f>
        <v>42193.482291666667</v>
      </c>
      <c r="T1740" s="11">
        <f>(((I1740/60)/60)/24)+DATE(1970,1,1)</f>
        <v>42233.666666666672</v>
      </c>
    </row>
    <row r="1741" spans="1:20" ht="43.2" hidden="1" x14ac:dyDescent="0.3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20">
        <f>E1741/D1741</f>
        <v>0.33189999999999997</v>
      </c>
      <c r="P1741" s="6">
        <f>L1741/COUNT(L1741:L5854)</f>
        <v>1.9789473684210527E-2</v>
      </c>
      <c r="Q1741" t="str">
        <f t="shared" si="54"/>
        <v>technology</v>
      </c>
      <c r="R1741" t="str">
        <f t="shared" si="55"/>
        <v>makerspaces</v>
      </c>
      <c r="S1741" s="11">
        <f>(((J1741/60)/60)/24)+DATE(1970,1,1)</f>
        <v>42344.884143518517</v>
      </c>
      <c r="T1741" s="11">
        <f>(((I1741/60)/60)/24)+DATE(1970,1,1)</f>
        <v>42366.25</v>
      </c>
    </row>
    <row r="1742" spans="1:20" ht="43.2" hidden="1" x14ac:dyDescent="0.3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20">
        <f>E1742/D1742</f>
        <v>0.33416666666666667</v>
      </c>
      <c r="P1742" s="6">
        <f>L1742/COUNT(L1742:L5855)</f>
        <v>5.4759898904802023E-3</v>
      </c>
      <c r="Q1742" t="str">
        <f t="shared" si="54"/>
        <v>film &amp; video</v>
      </c>
      <c r="R1742" t="str">
        <f t="shared" si="55"/>
        <v>drama</v>
      </c>
      <c r="S1742" s="11">
        <f>(((J1742/60)/60)/24)+DATE(1970,1,1)</f>
        <v>42067.991238425922</v>
      </c>
      <c r="T1742" s="11">
        <f>(((I1742/60)/60)/24)+DATE(1970,1,1)</f>
        <v>42107.791666666672</v>
      </c>
    </row>
    <row r="1743" spans="1:20" ht="43.2" x14ac:dyDescent="0.3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20">
        <f>E1743/D1743</f>
        <v>0.33473333333333333</v>
      </c>
      <c r="P1743" s="6">
        <f>L1743/COUNT(L1743:L5856)</f>
        <v>1.6013485040033713E-2</v>
      </c>
      <c r="Q1743" t="str">
        <f t="shared" si="54"/>
        <v>music</v>
      </c>
      <c r="R1743" t="str">
        <f t="shared" si="55"/>
        <v>faith</v>
      </c>
      <c r="S1743" s="11">
        <f>(((J1743/60)/60)/24)+DATE(1970,1,1)</f>
        <v>42795.701481481476</v>
      </c>
      <c r="T1743" s="11">
        <f>(((I1743/60)/60)/24)+DATE(1970,1,1)</f>
        <v>42828.041666666672</v>
      </c>
    </row>
    <row r="1744" spans="1:20" ht="43.2" hidden="1" x14ac:dyDescent="0.3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20">
        <f>E1744/D1744</f>
        <v>0.33559730999999998</v>
      </c>
      <c r="P1744" s="6">
        <f>L1744/COUNT(L1744:L5857)</f>
        <v>0.63279932546374362</v>
      </c>
      <c r="Q1744" t="str">
        <f t="shared" si="54"/>
        <v>technology</v>
      </c>
      <c r="R1744" t="str">
        <f t="shared" si="55"/>
        <v>space exploration</v>
      </c>
      <c r="S1744" s="11">
        <f>(((J1744/60)/60)/24)+DATE(1970,1,1)</f>
        <v>42689.582349537035</v>
      </c>
      <c r="T1744" s="11">
        <f>(((I1744/60)/60)/24)+DATE(1970,1,1)</f>
        <v>42725.332638888889</v>
      </c>
    </row>
    <row r="1745" spans="1:20" ht="43.2" hidden="1" x14ac:dyDescent="0.3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20">
        <f>E1745/D1745</f>
        <v>0.33600000000000002</v>
      </c>
      <c r="P1745" s="6">
        <f>L1745/COUNT(L1745:L5858)</f>
        <v>1.6870518768452129E-3</v>
      </c>
      <c r="Q1745" t="str">
        <f t="shared" si="54"/>
        <v>theater</v>
      </c>
      <c r="R1745" t="str">
        <f t="shared" si="55"/>
        <v>plays</v>
      </c>
      <c r="S1745" s="11">
        <f>(((J1745/60)/60)/24)+DATE(1970,1,1)</f>
        <v>42461.596273148149</v>
      </c>
      <c r="T1745" s="11">
        <f>(((I1745/60)/60)/24)+DATE(1970,1,1)</f>
        <v>42491.596273148149</v>
      </c>
    </row>
    <row r="1746" spans="1:20" ht="43.2" hidden="1" x14ac:dyDescent="0.3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20">
        <f>E1746/D1746</f>
        <v>0.33666666666666667</v>
      </c>
      <c r="P1746" s="6">
        <f>L1746/COUNT(L1746:L5859)</f>
        <v>5.0632911392405064E-3</v>
      </c>
      <c r="Q1746" t="str">
        <f t="shared" si="54"/>
        <v>technology</v>
      </c>
      <c r="R1746" t="str">
        <f t="shared" si="55"/>
        <v>wearables</v>
      </c>
      <c r="S1746" s="11">
        <f>(((J1746/60)/60)/24)+DATE(1970,1,1)</f>
        <v>42391.942094907412</v>
      </c>
      <c r="T1746" s="11">
        <f>(((I1746/60)/60)/24)+DATE(1970,1,1)</f>
        <v>42421.942094907412</v>
      </c>
    </row>
    <row r="1747" spans="1:20" ht="28.8" hidden="1" x14ac:dyDescent="0.3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20">
        <f>E1747/D1747</f>
        <v>0.33784615384615385</v>
      </c>
      <c r="P1747" s="6">
        <f>L1747/COUNT(L1747:L5860)</f>
        <v>6.7539046010975093E-3</v>
      </c>
      <c r="Q1747" t="str">
        <f t="shared" si="54"/>
        <v>music</v>
      </c>
      <c r="R1747" t="str">
        <f t="shared" si="55"/>
        <v>faith</v>
      </c>
      <c r="S1747" s="11">
        <f>(((J1747/60)/60)/24)+DATE(1970,1,1)</f>
        <v>41788.919722222221</v>
      </c>
      <c r="T1747" s="11">
        <f>(((I1747/60)/60)/24)+DATE(1970,1,1)</f>
        <v>41817.919722222221</v>
      </c>
    </row>
    <row r="1748" spans="1:20" ht="43.2" hidden="1" x14ac:dyDescent="0.3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20">
        <f>E1748/D1748</f>
        <v>0.33790999999999999</v>
      </c>
      <c r="P1748" s="6">
        <f>L1748/COUNT(L1748:L5861)</f>
        <v>0.14273648648648649</v>
      </c>
      <c r="Q1748" t="str">
        <f t="shared" si="54"/>
        <v>technology</v>
      </c>
      <c r="R1748" t="str">
        <f t="shared" si="55"/>
        <v>wearables</v>
      </c>
      <c r="S1748" s="11">
        <f>(((J1748/60)/60)/24)+DATE(1970,1,1)</f>
        <v>42678.459120370375</v>
      </c>
      <c r="T1748" s="11">
        <f>(((I1748/60)/60)/24)+DATE(1970,1,1)</f>
        <v>42718.500787037032</v>
      </c>
    </row>
    <row r="1749" spans="1:20" ht="28.8" hidden="1" x14ac:dyDescent="0.3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20">
        <f>E1749/D1749</f>
        <v>0.34</v>
      </c>
      <c r="P1749" s="6">
        <f>L1749/COUNT(L1749:L5862)</f>
        <v>2.957329953527672E-3</v>
      </c>
      <c r="Q1749" t="str">
        <f t="shared" si="54"/>
        <v>technology</v>
      </c>
      <c r="R1749" t="str">
        <f t="shared" si="55"/>
        <v>web</v>
      </c>
      <c r="S1749" s="11">
        <f>(((J1749/60)/60)/24)+DATE(1970,1,1)</f>
        <v>41948.00209490741</v>
      </c>
      <c r="T1749" s="11">
        <f>(((I1749/60)/60)/24)+DATE(1970,1,1)</f>
        <v>41978.00209490741</v>
      </c>
    </row>
    <row r="1750" spans="1:20" ht="43.2" hidden="1" x14ac:dyDescent="0.3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20">
        <f>E1750/D1750</f>
        <v>0.34</v>
      </c>
      <c r="P1750" s="6">
        <f>L1750/COUNT(L1750:L5863)</f>
        <v>2.5359256128486898E-3</v>
      </c>
      <c r="Q1750" t="str">
        <f t="shared" si="54"/>
        <v>photography</v>
      </c>
      <c r="R1750" t="str">
        <f t="shared" si="55"/>
        <v>nature</v>
      </c>
      <c r="S1750" s="11">
        <f>(((J1750/60)/60)/24)+DATE(1970,1,1)</f>
        <v>42281.136099537034</v>
      </c>
      <c r="T1750" s="11">
        <f>(((I1750/60)/60)/24)+DATE(1970,1,1)</f>
        <v>42311.177766203706</v>
      </c>
    </row>
    <row r="1751" spans="1:20" ht="43.2" hidden="1" x14ac:dyDescent="0.3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20">
        <f>E1751/D1751</f>
        <v>0.34079999999999999</v>
      </c>
      <c r="P1751" s="6">
        <f>L1751/COUNT(L1751:L5864)</f>
        <v>1.014799154334038E-2</v>
      </c>
      <c r="Q1751" t="str">
        <f t="shared" si="54"/>
        <v>theater</v>
      </c>
      <c r="R1751" t="str">
        <f t="shared" si="55"/>
        <v>plays</v>
      </c>
      <c r="S1751" s="11">
        <f>(((J1751/60)/60)/24)+DATE(1970,1,1)</f>
        <v>42172.439571759256</v>
      </c>
      <c r="T1751" s="11">
        <f>(((I1751/60)/60)/24)+DATE(1970,1,1)</f>
        <v>42202.439571759256</v>
      </c>
    </row>
    <row r="1752" spans="1:20" ht="43.2" hidden="1" x14ac:dyDescent="0.3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20">
        <f>E1752/D1752</f>
        <v>0.34399999999999997</v>
      </c>
      <c r="P1752" s="6">
        <f>L1752/COUNT(L1752:L5865)</f>
        <v>5.499153976311337E-3</v>
      </c>
      <c r="Q1752" t="str">
        <f t="shared" si="54"/>
        <v>theater</v>
      </c>
      <c r="R1752" t="str">
        <f t="shared" si="55"/>
        <v>plays</v>
      </c>
      <c r="S1752" s="11">
        <f>(((J1752/60)/60)/24)+DATE(1970,1,1)</f>
        <v>42022.661527777775</v>
      </c>
      <c r="T1752" s="11">
        <f>(((I1752/60)/60)/24)+DATE(1970,1,1)</f>
        <v>42063.5</v>
      </c>
    </row>
    <row r="1753" spans="1:20" ht="43.2" x14ac:dyDescent="0.3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20">
        <f>E1753/D1753</f>
        <v>0.34410000000000002</v>
      </c>
      <c r="P1753" s="6">
        <f>L1753/COUNT(L1753:L5866)</f>
        <v>1.1002962336013541E-2</v>
      </c>
      <c r="Q1753" t="str">
        <f t="shared" si="54"/>
        <v>theater</v>
      </c>
      <c r="R1753" t="str">
        <f t="shared" si="55"/>
        <v>spaces</v>
      </c>
      <c r="S1753" s="11">
        <f>(((J1753/60)/60)/24)+DATE(1970,1,1)</f>
        <v>42800.801817129628</v>
      </c>
      <c r="T1753" s="11">
        <f>(((I1753/60)/60)/24)+DATE(1970,1,1)</f>
        <v>42830.760150462964</v>
      </c>
    </row>
    <row r="1754" spans="1:20" ht="43.2" hidden="1" x14ac:dyDescent="0.3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20">
        <f>E1754/D1754</f>
        <v>0.34527999999999998</v>
      </c>
      <c r="P1754" s="6">
        <f>L1754/COUNT(L1754:L5867)</f>
        <v>3.810330228619814E-2</v>
      </c>
      <c r="Q1754" t="str">
        <f t="shared" si="54"/>
        <v>technology</v>
      </c>
      <c r="R1754" t="str">
        <f t="shared" si="55"/>
        <v>wearables</v>
      </c>
      <c r="S1754" s="11">
        <f>(((J1754/60)/60)/24)+DATE(1970,1,1)</f>
        <v>42339.833981481483</v>
      </c>
      <c r="T1754" s="11">
        <f>(((I1754/60)/60)/24)+DATE(1970,1,1)</f>
        <v>42367.833333333328</v>
      </c>
    </row>
    <row r="1755" spans="1:20" ht="43.2" hidden="1" x14ac:dyDescent="0.3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20">
        <f>E1755/D1755</f>
        <v>0.34625</v>
      </c>
      <c r="P1755" s="6">
        <f>L1755/COUNT(L1755:L5868)</f>
        <v>1.9059720457433291E-2</v>
      </c>
      <c r="Q1755" t="str">
        <f t="shared" si="54"/>
        <v>technology</v>
      </c>
      <c r="R1755" t="str">
        <f t="shared" si="55"/>
        <v>wearables</v>
      </c>
      <c r="S1755" s="11">
        <f>(((J1755/60)/60)/24)+DATE(1970,1,1)</f>
        <v>41856.865717592591</v>
      </c>
      <c r="T1755" s="11">
        <f>(((I1755/60)/60)/24)+DATE(1970,1,1)</f>
        <v>41886.290972222225</v>
      </c>
    </row>
    <row r="1756" spans="1:20" ht="43.2" hidden="1" x14ac:dyDescent="0.3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20">
        <f>E1756/D1756</f>
        <v>0.34802513464991025</v>
      </c>
      <c r="P1756" s="6">
        <f>L1756/COUNT(L1756:L5869)</f>
        <v>1.9491525423728815E-2</v>
      </c>
      <c r="Q1756" t="str">
        <f t="shared" si="54"/>
        <v>theater</v>
      </c>
      <c r="R1756" t="str">
        <f t="shared" si="55"/>
        <v>plays</v>
      </c>
      <c r="S1756" s="11">
        <f>(((J1756/60)/60)/24)+DATE(1970,1,1)</f>
        <v>41747.86986111111</v>
      </c>
      <c r="T1756" s="11">
        <f>(((I1756/60)/60)/24)+DATE(1970,1,1)</f>
        <v>41779.290972222225</v>
      </c>
    </row>
    <row r="1757" spans="1:20" ht="43.2" hidden="1" x14ac:dyDescent="0.3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20">
        <f>E1757/D1757</f>
        <v>0.35</v>
      </c>
      <c r="P1757" s="6">
        <f>L1757/COUNT(L1757:L5870)</f>
        <v>1.6956337431114879E-3</v>
      </c>
      <c r="Q1757" t="str">
        <f t="shared" si="54"/>
        <v>theater</v>
      </c>
      <c r="R1757" t="str">
        <f t="shared" si="55"/>
        <v>plays</v>
      </c>
      <c r="S1757" s="11">
        <f>(((J1757/60)/60)/24)+DATE(1970,1,1)</f>
        <v>42019.683761574073</v>
      </c>
      <c r="T1757" s="11">
        <f>(((I1757/60)/60)/24)+DATE(1970,1,1)</f>
        <v>42049.477083333331</v>
      </c>
    </row>
    <row r="1758" spans="1:20" ht="43.2" hidden="1" x14ac:dyDescent="0.3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20">
        <f>E1758/D1758</f>
        <v>0.35174193548387095</v>
      </c>
      <c r="P1758" s="6">
        <f>L1758/COUNT(L1758:L5871)</f>
        <v>2.2052586938083121E-2</v>
      </c>
      <c r="Q1758" t="str">
        <f t="shared" si="54"/>
        <v>photography</v>
      </c>
      <c r="R1758" t="str">
        <f t="shared" si="55"/>
        <v>photobooks</v>
      </c>
      <c r="S1758" s="11">
        <f>(((J1758/60)/60)/24)+DATE(1970,1,1)</f>
        <v>42282.678287037037</v>
      </c>
      <c r="T1758" s="11">
        <f>(((I1758/60)/60)/24)+DATE(1970,1,1)</f>
        <v>42322.719953703709</v>
      </c>
    </row>
    <row r="1759" spans="1:20" ht="43.2" hidden="1" x14ac:dyDescent="0.3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20">
        <f>E1759/D1759</f>
        <v>0.35239999999999999</v>
      </c>
      <c r="P1759" s="6">
        <f>L1759/COUNT(L1759:L5872)</f>
        <v>1.3152312261349173E-2</v>
      </c>
      <c r="Q1759" t="str">
        <f t="shared" si="54"/>
        <v>theater</v>
      </c>
      <c r="R1759" t="str">
        <f t="shared" si="55"/>
        <v>musical</v>
      </c>
      <c r="S1759" s="11">
        <f>(((J1759/60)/60)/24)+DATE(1970,1,1)</f>
        <v>42649.623460648145</v>
      </c>
      <c r="T1759" s="11">
        <f>(((I1759/60)/60)/24)+DATE(1970,1,1)</f>
        <v>42693.041666666672</v>
      </c>
    </row>
    <row r="1760" spans="1:20" ht="28.8" hidden="1" x14ac:dyDescent="0.3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20">
        <f>E1760/D1760</f>
        <v>0.35338000000000003</v>
      </c>
      <c r="P1760" s="6">
        <f>L1760/COUNT(L1760:L5873)</f>
        <v>0.12563667232597622</v>
      </c>
      <c r="Q1760" t="str">
        <f t="shared" si="54"/>
        <v>technology</v>
      </c>
      <c r="R1760" t="str">
        <f t="shared" si="55"/>
        <v>wearables</v>
      </c>
      <c r="S1760" s="11">
        <f>(((J1760/60)/60)/24)+DATE(1970,1,1)</f>
        <v>42094.808182870373</v>
      </c>
      <c r="T1760" s="11">
        <f>(((I1760/60)/60)/24)+DATE(1970,1,1)</f>
        <v>42124.808182870373</v>
      </c>
    </row>
    <row r="1761" spans="1:20" ht="43.2" hidden="1" x14ac:dyDescent="0.3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20">
        <f>E1761/D1761</f>
        <v>0.35537409090909089</v>
      </c>
      <c r="P1761" s="6">
        <f>L1761/COUNT(L1761:L5874)</f>
        <v>0.13248407643312102</v>
      </c>
      <c r="Q1761" t="str">
        <f t="shared" si="54"/>
        <v>games</v>
      </c>
      <c r="R1761" t="str">
        <f t="shared" si="55"/>
        <v>video games</v>
      </c>
      <c r="S1761" s="11">
        <f>(((J1761/60)/60)/24)+DATE(1970,1,1)</f>
        <v>41963.759386574078</v>
      </c>
      <c r="T1761" s="11">
        <f>(((I1761/60)/60)/24)+DATE(1970,1,1)</f>
        <v>42023.354166666672</v>
      </c>
    </row>
    <row r="1762" spans="1:20" ht="43.2" hidden="1" x14ac:dyDescent="0.3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20">
        <f>E1762/D1762</f>
        <v>0.35639999999999999</v>
      </c>
      <c r="P1762" s="6">
        <f>L1762/COUNT(L1762:L5875)</f>
        <v>5.5225148683092605E-3</v>
      </c>
      <c r="Q1762" t="str">
        <f t="shared" si="54"/>
        <v>theater</v>
      </c>
      <c r="R1762" t="str">
        <f t="shared" si="55"/>
        <v>plays</v>
      </c>
      <c r="S1762" s="11">
        <f>(((J1762/60)/60)/24)+DATE(1970,1,1)</f>
        <v>42279.778564814813</v>
      </c>
      <c r="T1762" s="11">
        <f>(((I1762/60)/60)/24)+DATE(1970,1,1)</f>
        <v>42310.701388888891</v>
      </c>
    </row>
    <row r="1763" spans="1:20" hidden="1" x14ac:dyDescent="0.3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20">
        <f>E1763/D1763</f>
        <v>0.35855999999999999</v>
      </c>
      <c r="P1763" s="6">
        <f>L1763/COUNT(L1763:L5876)</f>
        <v>5.0998725031874206E-3</v>
      </c>
      <c r="Q1763" t="str">
        <f t="shared" si="54"/>
        <v>film &amp; video</v>
      </c>
      <c r="R1763" t="str">
        <f t="shared" si="55"/>
        <v>drama</v>
      </c>
      <c r="S1763" s="11">
        <f>(((J1763/60)/60)/24)+DATE(1970,1,1)</f>
        <v>41939.810300925928</v>
      </c>
      <c r="T1763" s="11">
        <f>(((I1763/60)/60)/24)+DATE(1970,1,1)</f>
        <v>41969.851967592593</v>
      </c>
    </row>
    <row r="1764" spans="1:20" ht="43.2" hidden="1" x14ac:dyDescent="0.3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20">
        <f>E1764/D1764</f>
        <v>0.36014285714285715</v>
      </c>
      <c r="P1764" s="6">
        <f>L1764/COUNT(L1764:L5877)</f>
        <v>1.8707482993197279E-2</v>
      </c>
      <c r="Q1764" t="str">
        <f t="shared" si="54"/>
        <v>publishing</v>
      </c>
      <c r="R1764" t="str">
        <f t="shared" si="55"/>
        <v>fiction</v>
      </c>
      <c r="S1764" s="11">
        <f>(((J1764/60)/60)/24)+DATE(1970,1,1)</f>
        <v>41901.542638888888</v>
      </c>
      <c r="T1764" s="11">
        <f>(((I1764/60)/60)/24)+DATE(1970,1,1)</f>
        <v>41931.542638888888</v>
      </c>
    </row>
    <row r="1765" spans="1:20" ht="43.2" hidden="1" x14ac:dyDescent="0.3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20">
        <f>E1765/D1765</f>
        <v>0.36236363636363639</v>
      </c>
      <c r="P1765" s="6">
        <f>L1765/COUNT(L1765:L5878)</f>
        <v>1.6163334751169715E-2</v>
      </c>
      <c r="Q1765" t="str">
        <f t="shared" si="54"/>
        <v>photography</v>
      </c>
      <c r="R1765" t="str">
        <f t="shared" si="55"/>
        <v>photobooks</v>
      </c>
      <c r="S1765" s="11">
        <f>(((J1765/60)/60)/24)+DATE(1970,1,1)</f>
        <v>42585.691898148143</v>
      </c>
      <c r="T1765" s="11">
        <f>(((I1765/60)/60)/24)+DATE(1970,1,1)</f>
        <v>42615.691898148143</v>
      </c>
    </row>
    <row r="1766" spans="1:20" ht="43.2" hidden="1" x14ac:dyDescent="0.3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20">
        <f>E1766/D1766</f>
        <v>0.36359999999999998</v>
      </c>
      <c r="P1766" s="6">
        <f>L1766/COUNT(L1766:L5879)</f>
        <v>1.148936170212766E-2</v>
      </c>
      <c r="Q1766" t="str">
        <f t="shared" si="54"/>
        <v>theater</v>
      </c>
      <c r="R1766" t="str">
        <f t="shared" si="55"/>
        <v>plays</v>
      </c>
      <c r="S1766" s="11">
        <f>(((J1766/60)/60)/24)+DATE(1970,1,1)</f>
        <v>42114.818935185183</v>
      </c>
      <c r="T1766" s="11">
        <f>(((I1766/60)/60)/24)+DATE(1970,1,1)</f>
        <v>42134.957638888889</v>
      </c>
    </row>
    <row r="1767" spans="1:20" ht="43.2" hidden="1" x14ac:dyDescent="0.3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20">
        <f>E1767/D1767</f>
        <v>0.36404444444444445</v>
      </c>
      <c r="P1767" s="6">
        <f>L1767/COUNT(L1767:L5880)</f>
        <v>5.1936994465730101E-2</v>
      </c>
      <c r="Q1767" t="str">
        <f t="shared" si="54"/>
        <v>photography</v>
      </c>
      <c r="R1767" t="str">
        <f t="shared" si="55"/>
        <v>photobooks</v>
      </c>
      <c r="S1767" s="11">
        <f>(((J1767/60)/60)/24)+DATE(1970,1,1)</f>
        <v>42247.803912037038</v>
      </c>
      <c r="T1767" s="11">
        <f>(((I1767/60)/60)/24)+DATE(1970,1,1)</f>
        <v>42279.75</v>
      </c>
    </row>
    <row r="1768" spans="1:20" ht="28.8" hidden="1" x14ac:dyDescent="0.3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20">
        <f>E1768/D1768</f>
        <v>0.36457142857142855</v>
      </c>
      <c r="P1768" s="6">
        <f>L1768/COUNT(L1768:L5881)</f>
        <v>4.2589437819420782E-3</v>
      </c>
      <c r="Q1768" t="str">
        <f t="shared" si="54"/>
        <v>theater</v>
      </c>
      <c r="R1768" t="str">
        <f t="shared" si="55"/>
        <v>musical</v>
      </c>
      <c r="S1768" s="11">
        <f>(((J1768/60)/60)/24)+DATE(1970,1,1)</f>
        <v>42450.88282407407</v>
      </c>
      <c r="T1768" s="11">
        <f>(((I1768/60)/60)/24)+DATE(1970,1,1)</f>
        <v>42480.88282407407</v>
      </c>
    </row>
    <row r="1769" spans="1:20" ht="43.2" hidden="1" x14ac:dyDescent="0.3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20">
        <f>E1769/D1769</f>
        <v>0.36499999999999999</v>
      </c>
      <c r="P1769" s="6">
        <f>L1769/COUNT(L1769:L5882)</f>
        <v>5.9650617809970177E-3</v>
      </c>
      <c r="Q1769" t="str">
        <f t="shared" si="54"/>
        <v>theater</v>
      </c>
      <c r="R1769" t="str">
        <f t="shared" si="55"/>
        <v>plays</v>
      </c>
      <c r="S1769" s="11">
        <f>(((J1769/60)/60)/24)+DATE(1970,1,1)</f>
        <v>42142.768819444449</v>
      </c>
      <c r="T1769" s="11">
        <f>(((I1769/60)/60)/24)+DATE(1970,1,1)</f>
        <v>42182.768819444449</v>
      </c>
    </row>
    <row r="1770" spans="1:20" ht="43.2" hidden="1" x14ac:dyDescent="0.3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20">
        <f>E1770/D1770</f>
        <v>0.36499999999999999</v>
      </c>
      <c r="P1770" s="6">
        <f>L1770/COUNT(L1770:L5883)</f>
        <v>3.4100596760443308E-3</v>
      </c>
      <c r="Q1770" t="str">
        <f t="shared" si="54"/>
        <v>theater</v>
      </c>
      <c r="R1770" t="str">
        <f t="shared" si="55"/>
        <v>plays</v>
      </c>
      <c r="S1770" s="11">
        <f>(((J1770/60)/60)/24)+DATE(1970,1,1)</f>
        <v>41890.086805555555</v>
      </c>
      <c r="T1770" s="11">
        <f>(((I1770/60)/60)/24)+DATE(1970,1,1)</f>
        <v>41934.207638888889</v>
      </c>
    </row>
    <row r="1771" spans="1:20" ht="43.2" hidden="1" x14ac:dyDescent="0.3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20">
        <f>E1771/D1771</f>
        <v>0.36589147286821705</v>
      </c>
      <c r="P1771" s="6">
        <f>L1771/COUNT(L1771:L5884)</f>
        <v>9.3816631130063961E-3</v>
      </c>
      <c r="Q1771" t="str">
        <f t="shared" si="54"/>
        <v>technology</v>
      </c>
      <c r="R1771" t="str">
        <f t="shared" si="55"/>
        <v>web</v>
      </c>
      <c r="S1771" s="11">
        <f>(((J1771/60)/60)/24)+DATE(1970,1,1)</f>
        <v>41901.684861111113</v>
      </c>
      <c r="T1771" s="11">
        <f>(((I1771/60)/60)/24)+DATE(1970,1,1)</f>
        <v>41931.684861111113</v>
      </c>
    </row>
    <row r="1772" spans="1:20" ht="28.8" hidden="1" x14ac:dyDescent="0.3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20">
        <f>E1772/D1772</f>
        <v>0.36849999999999999</v>
      </c>
      <c r="P1772" s="6">
        <f>L1772/COUNT(L1772:L5885)</f>
        <v>1.0665529010238909E-2</v>
      </c>
      <c r="Q1772" t="str">
        <f t="shared" si="54"/>
        <v>theater</v>
      </c>
      <c r="R1772" t="str">
        <f t="shared" si="55"/>
        <v>plays</v>
      </c>
      <c r="S1772" s="11">
        <f>(((J1772/60)/60)/24)+DATE(1970,1,1)</f>
        <v>41903.882951388885</v>
      </c>
      <c r="T1772" s="11">
        <f>(((I1772/60)/60)/24)+DATE(1970,1,1)</f>
        <v>41933.882951388885</v>
      </c>
    </row>
    <row r="1773" spans="1:20" ht="43.2" hidden="1" x14ac:dyDescent="0.3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20">
        <f>E1773/D1773</f>
        <v>0.37333333333333335</v>
      </c>
      <c r="P1773" s="6">
        <f>L1773/COUNT(L1773:L5886)</f>
        <v>3.4144259496372174E-3</v>
      </c>
      <c r="Q1773" t="str">
        <f t="shared" si="54"/>
        <v>music</v>
      </c>
      <c r="R1773" t="str">
        <f t="shared" si="55"/>
        <v>indie rock</v>
      </c>
      <c r="S1773" s="11">
        <f>(((J1773/60)/60)/24)+DATE(1970,1,1)</f>
        <v>40646.099097222221</v>
      </c>
      <c r="T1773" s="11">
        <f>(((I1773/60)/60)/24)+DATE(1970,1,1)</f>
        <v>40691.099097222221</v>
      </c>
    </row>
    <row r="1774" spans="1:20" ht="43.2" hidden="1" x14ac:dyDescent="0.3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20">
        <f>E1774/D1774</f>
        <v>0.37412499999999999</v>
      </c>
      <c r="P1774" s="6">
        <f>L1774/COUNT(L1774:L5887)</f>
        <v>1.5371477369769428E-2</v>
      </c>
      <c r="Q1774" t="str">
        <f t="shared" si="54"/>
        <v>theater</v>
      </c>
      <c r="R1774" t="str">
        <f t="shared" si="55"/>
        <v>plays</v>
      </c>
      <c r="S1774" s="11">
        <f>(((J1774/60)/60)/24)+DATE(1970,1,1)</f>
        <v>41939.8122337963</v>
      </c>
      <c r="T1774" s="11">
        <f>(((I1774/60)/60)/24)+DATE(1970,1,1)</f>
        <v>41969.853900462964</v>
      </c>
    </row>
    <row r="1775" spans="1:20" ht="43.2" hidden="1" x14ac:dyDescent="0.3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20">
        <f>E1775/D1775</f>
        <v>0.375</v>
      </c>
      <c r="P1775" s="6">
        <f>L1775/COUNT(L1775:L5888)</f>
        <v>1.7086715079026058E-3</v>
      </c>
      <c r="Q1775" t="str">
        <f t="shared" si="54"/>
        <v>theater</v>
      </c>
      <c r="R1775" t="str">
        <f t="shared" si="55"/>
        <v>plays</v>
      </c>
      <c r="S1775" s="11">
        <f>(((J1775/60)/60)/24)+DATE(1970,1,1)</f>
        <v>42074.219699074078</v>
      </c>
      <c r="T1775" s="11">
        <f>(((I1775/60)/60)/24)+DATE(1970,1,1)</f>
        <v>42104.208333333328</v>
      </c>
    </row>
    <row r="1776" spans="1:20" ht="57.6" hidden="1" x14ac:dyDescent="0.3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20">
        <f>E1776/D1776</f>
        <v>0.37533333333333335</v>
      </c>
      <c r="P1776" s="6">
        <f>L1776/COUNT(L1776:L5889)</f>
        <v>5.5555555555555558E-3</v>
      </c>
      <c r="Q1776" t="str">
        <f t="shared" si="54"/>
        <v>theater</v>
      </c>
      <c r="R1776" t="str">
        <f t="shared" si="55"/>
        <v>plays</v>
      </c>
      <c r="S1776" s="11">
        <f>(((J1776/60)/60)/24)+DATE(1970,1,1)</f>
        <v>41865.878657407404</v>
      </c>
      <c r="T1776" s="11">
        <f>(((I1776/60)/60)/24)+DATE(1970,1,1)</f>
        <v>41925.878657407404</v>
      </c>
    </row>
    <row r="1777" spans="1:20" ht="43.2" hidden="1" x14ac:dyDescent="0.3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20">
        <f>E1777/D1777</f>
        <v>0.3775</v>
      </c>
      <c r="P1777" s="6">
        <f>L1777/COUNT(L1777:L5890)</f>
        <v>5.5579307396323215E-3</v>
      </c>
      <c r="Q1777" t="str">
        <f t="shared" si="54"/>
        <v>theater</v>
      </c>
      <c r="R1777" t="str">
        <f t="shared" si="55"/>
        <v>plays</v>
      </c>
      <c r="S1777" s="11">
        <f>(((J1777/60)/60)/24)+DATE(1970,1,1)</f>
        <v>41765.92465277778</v>
      </c>
      <c r="T1777" s="11">
        <f>(((I1777/60)/60)/24)+DATE(1970,1,1)</f>
        <v>41775.92465277778</v>
      </c>
    </row>
    <row r="1778" spans="1:20" ht="43.2" hidden="1" x14ac:dyDescent="0.3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20">
        <f>E1778/D1778</f>
        <v>0.3775</v>
      </c>
      <c r="P1778" s="6">
        <f>L1778/COUNT(L1778:L5891)</f>
        <v>5.9880239520958087E-3</v>
      </c>
      <c r="Q1778" t="str">
        <f t="shared" si="54"/>
        <v>theater</v>
      </c>
      <c r="R1778" t="str">
        <f t="shared" si="55"/>
        <v>plays</v>
      </c>
      <c r="S1778" s="11">
        <f>(((J1778/60)/60)/24)+DATE(1970,1,1)</f>
        <v>42775.964212962965</v>
      </c>
      <c r="T1778" s="11">
        <f>(((I1778/60)/60)/24)+DATE(1970,1,1)</f>
        <v>42795.791666666672</v>
      </c>
    </row>
    <row r="1779" spans="1:20" ht="43.2" hidden="1" x14ac:dyDescent="0.3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20">
        <f>E1779/D1779</f>
        <v>0.38066666666666665</v>
      </c>
      <c r="P1779" s="6">
        <f>L1779/COUNT(L1779:L5892)</f>
        <v>5.9905862216516901E-3</v>
      </c>
      <c r="Q1779" t="str">
        <f t="shared" si="54"/>
        <v>theater</v>
      </c>
      <c r="R1779" t="str">
        <f t="shared" si="55"/>
        <v>plays</v>
      </c>
      <c r="S1779" s="11">
        <f>(((J1779/60)/60)/24)+DATE(1970,1,1)</f>
        <v>41850.863252314812</v>
      </c>
      <c r="T1779" s="11">
        <f>(((I1779/60)/60)/24)+DATE(1970,1,1)</f>
        <v>41880.863252314812</v>
      </c>
    </row>
    <row r="1780" spans="1:20" ht="43.2" hidden="1" x14ac:dyDescent="0.3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20">
        <f>E1780/D1780</f>
        <v>0.38119999999999998</v>
      </c>
      <c r="P1780" s="6">
        <f>L1780/COUNT(L1780:L5893)</f>
        <v>3.4246575342465752E-3</v>
      </c>
      <c r="Q1780" t="str">
        <f t="shared" si="54"/>
        <v>theater</v>
      </c>
      <c r="R1780" t="str">
        <f t="shared" si="55"/>
        <v>plays</v>
      </c>
      <c r="S1780" s="11">
        <f>(((J1780/60)/60)/24)+DATE(1970,1,1)</f>
        <v>42002.817488425921</v>
      </c>
      <c r="T1780" s="11">
        <f>(((I1780/60)/60)/24)+DATE(1970,1,1)</f>
        <v>42032.817488425921</v>
      </c>
    </row>
    <row r="1781" spans="1:20" ht="43.2" hidden="1" x14ac:dyDescent="0.3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20">
        <f>E1781/D1781</f>
        <v>0.38333333333333336</v>
      </c>
      <c r="P1781" s="6">
        <f>L1781/COUNT(L1781:L5894)</f>
        <v>2.1413276231263384E-3</v>
      </c>
      <c r="Q1781" t="str">
        <f t="shared" si="54"/>
        <v>music</v>
      </c>
      <c r="R1781" t="str">
        <f t="shared" si="55"/>
        <v>jazz</v>
      </c>
      <c r="S1781" s="11">
        <f>(((J1781/60)/60)/24)+DATE(1970,1,1)</f>
        <v>40312.915578703702</v>
      </c>
      <c r="T1781" s="11">
        <f>(((I1781/60)/60)/24)+DATE(1970,1,1)</f>
        <v>40354.897222222222</v>
      </c>
    </row>
    <row r="1782" spans="1:20" hidden="1" x14ac:dyDescent="0.3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20">
        <f>E1782/D1782</f>
        <v>0.38390000000000002</v>
      </c>
      <c r="P1782" s="6">
        <f>L1782/COUNT(L1782:L5895)</f>
        <v>5.1842330762639249E-2</v>
      </c>
      <c r="Q1782" t="str">
        <f t="shared" si="54"/>
        <v>technology</v>
      </c>
      <c r="R1782" t="str">
        <f t="shared" si="55"/>
        <v>wearables</v>
      </c>
      <c r="S1782" s="11">
        <f>(((J1782/60)/60)/24)+DATE(1970,1,1)</f>
        <v>42480.653611111105</v>
      </c>
      <c r="T1782" s="11">
        <f>(((I1782/60)/60)/24)+DATE(1970,1,1)</f>
        <v>42525.653611111105</v>
      </c>
    </row>
    <row r="1783" spans="1:20" ht="43.2" hidden="1" x14ac:dyDescent="0.3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20">
        <f>E1783/D1783</f>
        <v>0.38636363636363635</v>
      </c>
      <c r="P1783" s="6">
        <f>L1783/COUNT(L1783:L5896)</f>
        <v>9.0012858979854268E-3</v>
      </c>
      <c r="Q1783" t="str">
        <f t="shared" si="54"/>
        <v>games</v>
      </c>
      <c r="R1783" t="str">
        <f t="shared" si="55"/>
        <v>video games</v>
      </c>
      <c r="S1783" s="11">
        <f>(((J1783/60)/60)/24)+DATE(1970,1,1)</f>
        <v>41572.229849537034</v>
      </c>
      <c r="T1783" s="11">
        <f>(((I1783/60)/60)/24)+DATE(1970,1,1)</f>
        <v>41604.271516203706</v>
      </c>
    </row>
    <row r="1784" spans="1:20" ht="43.2" hidden="1" x14ac:dyDescent="0.3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20">
        <f>E1784/D1784</f>
        <v>0.38735714285714284</v>
      </c>
      <c r="P1784" s="6">
        <f>L1784/COUNT(L1784:L5897)</f>
        <v>3.4734133790737566E-2</v>
      </c>
      <c r="Q1784" t="str">
        <f t="shared" si="54"/>
        <v>photography</v>
      </c>
      <c r="R1784" t="str">
        <f t="shared" si="55"/>
        <v>photobooks</v>
      </c>
      <c r="S1784" s="11">
        <f>(((J1784/60)/60)/24)+DATE(1970,1,1)</f>
        <v>42628.288668981477</v>
      </c>
      <c r="T1784" s="11">
        <f>(((I1784/60)/60)/24)+DATE(1970,1,1)</f>
        <v>42657.666666666672</v>
      </c>
    </row>
    <row r="1785" spans="1:20" ht="43.2" hidden="1" x14ac:dyDescent="0.3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20">
        <f>E1785/D1785</f>
        <v>0.3886</v>
      </c>
      <c r="P1785" s="6">
        <f>L1785/COUNT(L1785:L5898)</f>
        <v>7.3359073359073365E-2</v>
      </c>
      <c r="Q1785" t="str">
        <f t="shared" si="54"/>
        <v>technology</v>
      </c>
      <c r="R1785" t="str">
        <f t="shared" si="55"/>
        <v>wearables</v>
      </c>
      <c r="S1785" s="11">
        <f>(((J1785/60)/60)/24)+DATE(1970,1,1)</f>
        <v>41993.174363425926</v>
      </c>
      <c r="T1785" s="11">
        <f>(((I1785/60)/60)/24)+DATE(1970,1,1)</f>
        <v>42023.174363425926</v>
      </c>
    </row>
    <row r="1786" spans="1:20" ht="28.8" hidden="1" x14ac:dyDescent="0.3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20">
        <f>E1786/D1786</f>
        <v>0.39</v>
      </c>
      <c r="P1786" s="6">
        <f>L1786/COUNT(L1786:L5899)</f>
        <v>6.0085836909871248E-3</v>
      </c>
      <c r="Q1786" t="str">
        <f t="shared" si="54"/>
        <v>food</v>
      </c>
      <c r="R1786" t="str">
        <f t="shared" si="55"/>
        <v>food trucks</v>
      </c>
      <c r="S1786" s="11">
        <f>(((J1786/60)/60)/24)+DATE(1970,1,1)</f>
        <v>42240.840289351851</v>
      </c>
      <c r="T1786" s="11">
        <f>(((I1786/60)/60)/24)+DATE(1970,1,1)</f>
        <v>42270.840289351851</v>
      </c>
    </row>
    <row r="1787" spans="1:20" ht="43.2" hidden="1" x14ac:dyDescent="0.3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20">
        <f>E1787/D1787</f>
        <v>0.391125</v>
      </c>
      <c r="P1787" s="6">
        <f>L1787/COUNT(L1787:L5900)</f>
        <v>3.8643194504079006E-2</v>
      </c>
      <c r="Q1787" t="str">
        <f t="shared" si="54"/>
        <v>theater</v>
      </c>
      <c r="R1787" t="str">
        <f t="shared" si="55"/>
        <v>spaces</v>
      </c>
      <c r="S1787" s="11">
        <f>(((J1787/60)/60)/24)+DATE(1970,1,1)</f>
        <v>42555.340486111112</v>
      </c>
      <c r="T1787" s="11">
        <f>(((I1787/60)/60)/24)+DATE(1970,1,1)</f>
        <v>42605.340486111112</v>
      </c>
    </row>
    <row r="1788" spans="1:20" ht="43.2" x14ac:dyDescent="0.3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20">
        <f>E1788/D1788</f>
        <v>0.39120962394619685</v>
      </c>
      <c r="P1788" s="6">
        <f>L1788/COUNT(L1788:L5901)</f>
        <v>2.7491408934707903E-2</v>
      </c>
      <c r="Q1788" t="str">
        <f t="shared" si="54"/>
        <v>food</v>
      </c>
      <c r="R1788" t="str">
        <f t="shared" si="55"/>
        <v>small batch</v>
      </c>
      <c r="S1788" s="11">
        <f>(((J1788/60)/60)/24)+DATE(1970,1,1)</f>
        <v>42799.260428240741</v>
      </c>
      <c r="T1788" s="11">
        <f>(((I1788/60)/60)/24)+DATE(1970,1,1)</f>
        <v>42829.21876157407</v>
      </c>
    </row>
    <row r="1789" spans="1:20" ht="43.2" hidden="1" x14ac:dyDescent="0.3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20">
        <f>E1789/D1789</f>
        <v>0.39169999999999999</v>
      </c>
      <c r="P1789" s="6">
        <f>L1789/COUNT(L1789:L5902)</f>
        <v>2.2776106574989255E-2</v>
      </c>
      <c r="Q1789" t="str">
        <f t="shared" si="54"/>
        <v>music</v>
      </c>
      <c r="R1789" t="str">
        <f t="shared" si="55"/>
        <v>indie rock</v>
      </c>
      <c r="S1789" s="11">
        <f>(((J1789/60)/60)/24)+DATE(1970,1,1)</f>
        <v>42496.981597222228</v>
      </c>
      <c r="T1789" s="11">
        <f>(((I1789/60)/60)/24)+DATE(1970,1,1)</f>
        <v>42526.981597222228</v>
      </c>
    </row>
    <row r="1790" spans="1:20" hidden="1" x14ac:dyDescent="0.3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20">
        <f>E1790/D1790</f>
        <v>0.39358823529411763</v>
      </c>
      <c r="P1790" s="6">
        <f>L1790/COUNT(L1790:L5903)</f>
        <v>7.3086844368013756E-3</v>
      </c>
      <c r="Q1790" t="str">
        <f t="shared" si="54"/>
        <v>film &amp; video</v>
      </c>
      <c r="R1790" t="str">
        <f t="shared" si="55"/>
        <v>animation</v>
      </c>
      <c r="S1790" s="11">
        <f>(((J1790/60)/60)/24)+DATE(1970,1,1)</f>
        <v>42024.888692129629</v>
      </c>
      <c r="T1790" s="11">
        <f>(((I1790/60)/60)/24)+DATE(1970,1,1)</f>
        <v>42054.888692129629</v>
      </c>
    </row>
    <row r="1791" spans="1:20" ht="43.2" hidden="1" x14ac:dyDescent="0.3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20">
        <f>E1791/D1791</f>
        <v>0.39395294117647056</v>
      </c>
      <c r="P1791" s="6">
        <f>L1791/COUNT(L1791:L5904)</f>
        <v>0.12258064516129032</v>
      </c>
      <c r="Q1791" t="str">
        <f t="shared" si="54"/>
        <v>technology</v>
      </c>
      <c r="R1791" t="str">
        <f t="shared" si="55"/>
        <v>gadgets</v>
      </c>
      <c r="S1791" s="11">
        <f>(((J1791/60)/60)/24)+DATE(1970,1,1)</f>
        <v>42264.963159722218</v>
      </c>
      <c r="T1791" s="11">
        <f>(((I1791/60)/60)/24)+DATE(1970,1,1)</f>
        <v>42308.947916666672</v>
      </c>
    </row>
    <row r="1792" spans="1:20" ht="43.2" hidden="1" x14ac:dyDescent="0.3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20">
        <f>E1792/D1792</f>
        <v>0.39426666666666665</v>
      </c>
      <c r="P1792" s="6">
        <f>L1792/COUNT(L1792:L5905)</f>
        <v>6.4543889845094663E-3</v>
      </c>
      <c r="Q1792" t="str">
        <f t="shared" si="54"/>
        <v>technology</v>
      </c>
      <c r="R1792" t="str">
        <f t="shared" si="55"/>
        <v>wearables</v>
      </c>
      <c r="S1792" s="11">
        <f>(((J1792/60)/60)/24)+DATE(1970,1,1)</f>
        <v>41984.692731481482</v>
      </c>
      <c r="T1792" s="11">
        <f>(((I1792/60)/60)/24)+DATE(1970,1,1)</f>
        <v>42018.166666666672</v>
      </c>
    </row>
    <row r="1793" spans="1:20" ht="43.2" hidden="1" x14ac:dyDescent="0.3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20">
        <f>E1793/D1793</f>
        <v>0.39500000000000002</v>
      </c>
      <c r="P1793" s="6">
        <f>L1793/COUNT(L1793:L5906)</f>
        <v>1.6788635385277657E-2</v>
      </c>
      <c r="Q1793" t="str">
        <f t="shared" si="54"/>
        <v>games</v>
      </c>
      <c r="R1793" t="str">
        <f t="shared" si="55"/>
        <v>mobile games</v>
      </c>
      <c r="S1793" s="11">
        <f>(((J1793/60)/60)/24)+DATE(1970,1,1)</f>
        <v>42453.819687499999</v>
      </c>
      <c r="T1793" s="11">
        <f>(((I1793/60)/60)/24)+DATE(1970,1,1)</f>
        <v>42483.819687499999</v>
      </c>
    </row>
    <row r="1794" spans="1:20" ht="43.2" hidden="1" x14ac:dyDescent="0.3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20">
        <f>E1794/D1794</f>
        <v>0.39627499999999999</v>
      </c>
      <c r="P1794" s="6">
        <f>L1794/COUNT(L1794:L5907)</f>
        <v>4.4788975021533159E-2</v>
      </c>
      <c r="Q1794" t="str">
        <f t="shared" ref="Q1794:Q1857" si="56">LEFT(N1794,FIND("/",N1794)-1)</f>
        <v>technology</v>
      </c>
      <c r="R1794" t="str">
        <f t="shared" ref="R1794:R1857" si="57">RIGHT(N1794,LEN(N1794)-FIND("/",N1794))</f>
        <v>wearables</v>
      </c>
      <c r="S1794" s="11">
        <f>(((J1794/60)/60)/24)+DATE(1970,1,1)</f>
        <v>42747.194502314815</v>
      </c>
      <c r="T1794" s="11">
        <f>(((I1794/60)/60)/24)+DATE(1970,1,1)</f>
        <v>42807.152835648143</v>
      </c>
    </row>
    <row r="1795" spans="1:20" ht="43.2" hidden="1" x14ac:dyDescent="0.3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20">
        <f>E1795/D1795</f>
        <v>0.39743333333333336</v>
      </c>
      <c r="P1795" s="6">
        <f>L1795/COUNT(L1795:L5908)</f>
        <v>6.5489013356311937E-2</v>
      </c>
      <c r="Q1795" t="str">
        <f t="shared" si="56"/>
        <v>photography</v>
      </c>
      <c r="R1795" t="str">
        <f t="shared" si="57"/>
        <v>photobooks</v>
      </c>
      <c r="S1795" s="11">
        <f>(((J1795/60)/60)/24)+DATE(1970,1,1)</f>
        <v>42493.600810185191</v>
      </c>
      <c r="T1795" s="11">
        <f>(((I1795/60)/60)/24)+DATE(1970,1,1)</f>
        <v>42553.600810185191</v>
      </c>
    </row>
    <row r="1796" spans="1:20" ht="43.2" hidden="1" x14ac:dyDescent="0.3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20">
        <f>E1796/D1796</f>
        <v>0.39760000000000001</v>
      </c>
      <c r="P1796" s="6">
        <f>L1796/COUNT(L1796:L5909)</f>
        <v>1.4224137931034483E-2</v>
      </c>
      <c r="Q1796" t="str">
        <f t="shared" si="56"/>
        <v>photography</v>
      </c>
      <c r="R1796" t="str">
        <f t="shared" si="57"/>
        <v>photobooks</v>
      </c>
      <c r="S1796" s="11">
        <f>(((J1796/60)/60)/24)+DATE(1970,1,1)</f>
        <v>42003.655555555553</v>
      </c>
      <c r="T1796" s="11">
        <f>(((I1796/60)/60)/24)+DATE(1970,1,1)</f>
        <v>42035.142361111109</v>
      </c>
    </row>
    <row r="1797" spans="1:20" ht="28.8" hidden="1" x14ac:dyDescent="0.3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20">
        <f>E1797/D1797</f>
        <v>0.39942857142857141</v>
      </c>
      <c r="P1797" s="6">
        <f>L1797/COUNT(L1797:L5910)</f>
        <v>8.4519189305735237E-2</v>
      </c>
      <c r="Q1797" t="str">
        <f t="shared" si="56"/>
        <v>technology</v>
      </c>
      <c r="R1797" t="str">
        <f t="shared" si="57"/>
        <v>wearables</v>
      </c>
      <c r="S1797" s="11">
        <f>(((J1797/60)/60)/24)+DATE(1970,1,1)</f>
        <v>42662.613564814819</v>
      </c>
      <c r="T1797" s="11">
        <f>(((I1797/60)/60)/24)+DATE(1970,1,1)</f>
        <v>42692.655231481483</v>
      </c>
    </row>
    <row r="1798" spans="1:20" ht="28.8" hidden="1" x14ac:dyDescent="0.3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20">
        <f>E1798/D1798</f>
        <v>0.4</v>
      </c>
      <c r="P1798" s="6">
        <f>L1798/COUNT(L1798:L5911)</f>
        <v>3.0198446937014668E-3</v>
      </c>
      <c r="Q1798" t="str">
        <f t="shared" si="56"/>
        <v>film &amp; video</v>
      </c>
      <c r="R1798" t="str">
        <f t="shared" si="57"/>
        <v>drama</v>
      </c>
      <c r="S1798" s="11">
        <f>(((J1798/60)/60)/24)+DATE(1970,1,1)</f>
        <v>42070.047754629632</v>
      </c>
      <c r="T1798" s="11">
        <f>(((I1798/60)/60)/24)+DATE(1970,1,1)</f>
        <v>42087.00608796296</v>
      </c>
    </row>
    <row r="1799" spans="1:20" ht="43.2" hidden="1" x14ac:dyDescent="0.3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20">
        <f>E1799/D1799</f>
        <v>0.4</v>
      </c>
      <c r="P1799" s="6">
        <f>L1799/COUNT(L1799:L5912)</f>
        <v>3.1074665515753129E-2</v>
      </c>
      <c r="Q1799" t="str">
        <f t="shared" si="56"/>
        <v>music</v>
      </c>
      <c r="R1799" t="str">
        <f t="shared" si="57"/>
        <v>indie rock</v>
      </c>
      <c r="S1799" s="11">
        <f>(((J1799/60)/60)/24)+DATE(1970,1,1)</f>
        <v>42218.872986111113</v>
      </c>
      <c r="T1799" s="11">
        <f>(((I1799/60)/60)/24)+DATE(1970,1,1)</f>
        <v>42244.166666666672</v>
      </c>
    </row>
    <row r="1800" spans="1:20" ht="43.2" hidden="1" x14ac:dyDescent="0.3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20">
        <f>E1800/D1800</f>
        <v>0.4002</v>
      </c>
      <c r="P1800" s="6">
        <f>L1800/COUNT(L1800:L5913)</f>
        <v>1.0362694300518135E-2</v>
      </c>
      <c r="Q1800" t="str">
        <f t="shared" si="56"/>
        <v>music</v>
      </c>
      <c r="R1800" t="str">
        <f t="shared" si="57"/>
        <v>indie rock</v>
      </c>
      <c r="S1800" s="11">
        <f>(((J1800/60)/60)/24)+DATE(1970,1,1)</f>
        <v>42371.935590277775</v>
      </c>
      <c r="T1800" s="11">
        <f>(((I1800/60)/60)/24)+DATE(1970,1,1)</f>
        <v>42431.935590277775</v>
      </c>
    </row>
    <row r="1801" spans="1:20" ht="43.2" hidden="1" x14ac:dyDescent="0.3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20">
        <f>E1801/D1801</f>
        <v>0.40100000000000002</v>
      </c>
      <c r="P1801" s="6">
        <f>L1801/COUNT(L1801:L5914)</f>
        <v>2.1598272138228943E-3</v>
      </c>
      <c r="Q1801" t="str">
        <f t="shared" si="56"/>
        <v>film &amp; video</v>
      </c>
      <c r="R1801" t="str">
        <f t="shared" si="57"/>
        <v>drama</v>
      </c>
      <c r="S1801" s="11">
        <f>(((J1801/60)/60)/24)+DATE(1970,1,1)</f>
        <v>42136.035405092596</v>
      </c>
      <c r="T1801" s="11">
        <f>(((I1801/60)/60)/24)+DATE(1970,1,1)</f>
        <v>42176.035405092596</v>
      </c>
    </row>
    <row r="1802" spans="1:20" ht="28.8" hidden="1" x14ac:dyDescent="0.3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20">
        <f>E1802/D1802</f>
        <v>0.40404000000000001</v>
      </c>
      <c r="P1802" s="6">
        <f>L1802/COUNT(L1802:L5915)</f>
        <v>0.10717372515125324</v>
      </c>
      <c r="Q1802" t="str">
        <f t="shared" si="56"/>
        <v>technology</v>
      </c>
      <c r="R1802" t="str">
        <f t="shared" si="57"/>
        <v>wearables</v>
      </c>
      <c r="S1802" s="11">
        <f>(((J1802/60)/60)/24)+DATE(1970,1,1)</f>
        <v>42278.498240740737</v>
      </c>
      <c r="T1802" s="11">
        <f>(((I1802/60)/60)/24)+DATE(1970,1,1)</f>
        <v>42314.041666666672</v>
      </c>
    </row>
    <row r="1803" spans="1:20" ht="43.2" hidden="1" x14ac:dyDescent="0.3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20">
        <f>E1803/D1803</f>
        <v>0.40749999999999997</v>
      </c>
      <c r="P1803" s="6">
        <f>L1803/COUNT(L1803:L5916)</f>
        <v>7.3497622135754431E-3</v>
      </c>
      <c r="Q1803" t="str">
        <f t="shared" si="56"/>
        <v>music</v>
      </c>
      <c r="R1803" t="str">
        <f t="shared" si="57"/>
        <v>indie rock</v>
      </c>
      <c r="S1803" s="11">
        <f>(((J1803/60)/60)/24)+DATE(1970,1,1)</f>
        <v>40304.20003472222</v>
      </c>
      <c r="T1803" s="11">
        <f>(((I1803/60)/60)/24)+DATE(1970,1,1)</f>
        <v>40391.166666666664</v>
      </c>
    </row>
    <row r="1804" spans="1:20" hidden="1" x14ac:dyDescent="0.3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20">
        <f>E1804/D1804</f>
        <v>0.40799492385786801</v>
      </c>
      <c r="P1804" s="6">
        <f>L1804/COUNT(L1804:L5917)</f>
        <v>1.9463667820069204E-2</v>
      </c>
      <c r="Q1804" t="str">
        <f t="shared" si="56"/>
        <v>music</v>
      </c>
      <c r="R1804" t="str">
        <f t="shared" si="57"/>
        <v>jazz</v>
      </c>
      <c r="S1804" s="11">
        <f>(((J1804/60)/60)/24)+DATE(1970,1,1)</f>
        <v>41276.496840277774</v>
      </c>
      <c r="T1804" s="11">
        <f>(((I1804/60)/60)/24)+DATE(1970,1,1)</f>
        <v>41309.496840277774</v>
      </c>
    </row>
    <row r="1805" spans="1:20" ht="43.2" hidden="1" x14ac:dyDescent="0.3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20">
        <f>E1805/D1805</f>
        <v>0.41</v>
      </c>
      <c r="P1805" s="6">
        <f>L1805/COUNT(L1805:L5918)</f>
        <v>3.0289917784508871E-3</v>
      </c>
      <c r="Q1805" t="str">
        <f t="shared" si="56"/>
        <v>music</v>
      </c>
      <c r="R1805" t="str">
        <f t="shared" si="57"/>
        <v>indie rock</v>
      </c>
      <c r="S1805" s="11">
        <f>(((J1805/60)/60)/24)+DATE(1970,1,1)</f>
        <v>42603.870520833334</v>
      </c>
      <c r="T1805" s="11">
        <f>(((I1805/60)/60)/24)+DATE(1970,1,1)</f>
        <v>42628.870520833334</v>
      </c>
    </row>
    <row r="1806" spans="1:20" ht="43.2" hidden="1" x14ac:dyDescent="0.3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20">
        <f>E1806/D1806</f>
        <v>0.41249999999999998</v>
      </c>
      <c r="P1806" s="6">
        <f>L1806/COUNT(L1806:L5919)</f>
        <v>3.0303030303030303E-3</v>
      </c>
      <c r="Q1806" t="str">
        <f t="shared" si="56"/>
        <v>games</v>
      </c>
      <c r="R1806" t="str">
        <f t="shared" si="57"/>
        <v>video games</v>
      </c>
      <c r="S1806" s="11">
        <f>(((J1806/60)/60)/24)+DATE(1970,1,1)</f>
        <v>40973.740451388891</v>
      </c>
      <c r="T1806" s="11">
        <f>(((I1806/60)/60)/24)+DATE(1970,1,1)</f>
        <v>41003.698784722219</v>
      </c>
    </row>
    <row r="1807" spans="1:20" ht="43.2" hidden="1" x14ac:dyDescent="0.3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20">
        <f>E1807/D1807</f>
        <v>0.41384615384615386</v>
      </c>
      <c r="P1807" s="6">
        <f>L1807/COUNT(L1807:L5920)</f>
        <v>6.9294066695539192E-3</v>
      </c>
      <c r="Q1807" t="str">
        <f t="shared" si="56"/>
        <v>food</v>
      </c>
      <c r="R1807" t="str">
        <f t="shared" si="57"/>
        <v>food trucks</v>
      </c>
      <c r="S1807" s="11">
        <f>(((J1807/60)/60)/24)+DATE(1970,1,1)</f>
        <v>41983.110995370371</v>
      </c>
      <c r="T1807" s="11">
        <f>(((I1807/60)/60)/24)+DATE(1970,1,1)</f>
        <v>42023.110995370371</v>
      </c>
    </row>
    <row r="1808" spans="1:20" ht="28.8" hidden="1" x14ac:dyDescent="0.3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20">
        <f>E1808/D1808</f>
        <v>0.41399999999999998</v>
      </c>
      <c r="P1808" s="6">
        <f>L1808/COUNT(L1808:L5921)</f>
        <v>2.2530329289428077E-2</v>
      </c>
      <c r="Q1808" t="str">
        <f t="shared" si="56"/>
        <v>publishing</v>
      </c>
      <c r="R1808" t="str">
        <f t="shared" si="57"/>
        <v>art books</v>
      </c>
      <c r="S1808" s="11">
        <f>(((J1808/60)/60)/24)+DATE(1970,1,1)</f>
        <v>42438.813449074078</v>
      </c>
      <c r="T1808" s="11">
        <f>(((I1808/60)/60)/24)+DATE(1970,1,1)</f>
        <v>42468.771782407406</v>
      </c>
    </row>
    <row r="1809" spans="1:20" ht="43.2" hidden="1" x14ac:dyDescent="0.3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20">
        <f>E1809/D1809</f>
        <v>0.41399999999999998</v>
      </c>
      <c r="P1809" s="6">
        <f>L1809/COUNT(L1809:L5922)</f>
        <v>2.2540095361941917E-2</v>
      </c>
      <c r="Q1809" t="str">
        <f t="shared" si="56"/>
        <v>publishing</v>
      </c>
      <c r="R1809" t="str">
        <f t="shared" si="57"/>
        <v>fiction</v>
      </c>
      <c r="S1809" s="11">
        <f>(((J1809/60)/60)/24)+DATE(1970,1,1)</f>
        <v>41604.996458333335</v>
      </c>
      <c r="T1809" s="11">
        <f>(((I1809/60)/60)/24)+DATE(1970,1,1)</f>
        <v>41634.996458333335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f>E1810/D1810</f>
        <v>0.41407142857142859</v>
      </c>
      <c r="P1810" s="6">
        <f>L1810/COUNT(L1810:L5923)</f>
        <v>4.163052905464007E-2</v>
      </c>
      <c r="Q1810" t="str">
        <f t="shared" si="56"/>
        <v>photography</v>
      </c>
      <c r="R1810" t="str">
        <f t="shared" si="57"/>
        <v>photobooks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3.2" hidden="1" x14ac:dyDescent="0.3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20">
        <f>E1811/D1811</f>
        <v>0.41489795918367345</v>
      </c>
      <c r="P1811" s="6">
        <f>L1811/COUNT(L1811:L5924)</f>
        <v>2.1691973969631236E-2</v>
      </c>
      <c r="Q1811" t="str">
        <f t="shared" si="56"/>
        <v>theater</v>
      </c>
      <c r="R1811" t="str">
        <f t="shared" si="57"/>
        <v>plays</v>
      </c>
      <c r="S1811" s="11">
        <f>(((J1811/60)/60)/24)+DATE(1970,1,1)</f>
        <v>41766.617291666669</v>
      </c>
      <c r="T1811" s="11">
        <f>(((I1811/60)/60)/24)+DATE(1970,1,1)</f>
        <v>41793.290972222225</v>
      </c>
    </row>
    <row r="1812" spans="1:20" ht="43.2" hidden="1" x14ac:dyDescent="0.3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20">
        <f>E1812/D1812</f>
        <v>0.41538461538461541</v>
      </c>
      <c r="P1812" s="6">
        <f>L1812/COUNT(L1812:L5925)</f>
        <v>3.4288194444444448E-2</v>
      </c>
      <c r="Q1812" t="str">
        <f t="shared" si="56"/>
        <v>music</v>
      </c>
      <c r="R1812" t="str">
        <f t="shared" si="57"/>
        <v>jazz</v>
      </c>
      <c r="S1812" s="11">
        <f>(((J1812/60)/60)/24)+DATE(1970,1,1)</f>
        <v>41541.106921296298</v>
      </c>
      <c r="T1812" s="11">
        <f>(((I1812/60)/60)/24)+DATE(1970,1,1)</f>
        <v>41563.415972222225</v>
      </c>
    </row>
    <row r="1813" spans="1:20" ht="43.2" hidden="1" x14ac:dyDescent="0.3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20">
        <f>E1813/D1813</f>
        <v>0.41699999999999998</v>
      </c>
      <c r="P1813" s="6">
        <f>L1813/COUNT(L1813:L5926)</f>
        <v>6.0790273556231003E-3</v>
      </c>
      <c r="Q1813" t="str">
        <f t="shared" si="56"/>
        <v>theater</v>
      </c>
      <c r="R1813" t="str">
        <f t="shared" si="57"/>
        <v>plays</v>
      </c>
      <c r="S1813" s="11">
        <f>(((J1813/60)/60)/24)+DATE(1970,1,1)</f>
        <v>42111.71665509259</v>
      </c>
      <c r="T1813" s="11">
        <f>(((I1813/60)/60)/24)+DATE(1970,1,1)</f>
        <v>42131.71665509259</v>
      </c>
    </row>
    <row r="1814" spans="1:20" ht="43.2" hidden="1" x14ac:dyDescent="0.3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20">
        <f>E1814/D1814</f>
        <v>0.41857142857142859</v>
      </c>
      <c r="P1814" s="6">
        <f>L1814/COUNT(L1814:L5927)</f>
        <v>8.2536924413553429E-3</v>
      </c>
      <c r="Q1814" t="str">
        <f t="shared" si="56"/>
        <v>film &amp; video</v>
      </c>
      <c r="R1814" t="str">
        <f t="shared" si="57"/>
        <v>drama</v>
      </c>
      <c r="S1814" s="11">
        <f>(((J1814/60)/60)/24)+DATE(1970,1,1)</f>
        <v>42259.542800925927</v>
      </c>
      <c r="T1814" s="11">
        <f>(((I1814/60)/60)/24)+DATE(1970,1,1)</f>
        <v>42287.875</v>
      </c>
    </row>
    <row r="1815" spans="1:20" ht="43.2" hidden="1" x14ac:dyDescent="0.3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20">
        <f>E1815/D1815</f>
        <v>0.42011733333333334</v>
      </c>
      <c r="P1815" s="6">
        <f>L1815/COUNT(L1815:L5928)</f>
        <v>2.607561929595828E-2</v>
      </c>
      <c r="Q1815" t="str">
        <f t="shared" si="56"/>
        <v>theater</v>
      </c>
      <c r="R1815" t="str">
        <f t="shared" si="57"/>
        <v>plays</v>
      </c>
      <c r="S1815" s="11">
        <f>(((J1815/60)/60)/24)+DATE(1970,1,1)</f>
        <v>42618.827013888891</v>
      </c>
      <c r="T1815" s="11">
        <f>(((I1815/60)/60)/24)+DATE(1970,1,1)</f>
        <v>42648.827013888891</v>
      </c>
    </row>
    <row r="1816" spans="1:20" ht="28.8" hidden="1" x14ac:dyDescent="0.3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20">
        <f>E1816/D1816</f>
        <v>0.42188421052631581</v>
      </c>
      <c r="P1816" s="6">
        <f>L1816/COUNT(L1816:L5929)</f>
        <v>4.7826086956521741E-2</v>
      </c>
      <c r="Q1816" t="str">
        <f t="shared" si="56"/>
        <v>technology</v>
      </c>
      <c r="R1816" t="str">
        <f t="shared" si="57"/>
        <v>wearables</v>
      </c>
      <c r="S1816" s="11">
        <f>(((J1816/60)/60)/24)+DATE(1970,1,1)</f>
        <v>42740.693692129629</v>
      </c>
      <c r="T1816" s="11">
        <f>(((I1816/60)/60)/24)+DATE(1970,1,1)</f>
        <v>42786.791666666672</v>
      </c>
    </row>
    <row r="1817" spans="1:20" ht="43.2" hidden="1" x14ac:dyDescent="0.3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20">
        <f>E1817/D1817</f>
        <v>0.4236099230111206</v>
      </c>
      <c r="P1817" s="6">
        <f>L1817/COUNT(L1817:L5930)</f>
        <v>1.3484123531970421E-2</v>
      </c>
      <c r="Q1817" t="str">
        <f t="shared" si="56"/>
        <v>theater</v>
      </c>
      <c r="R1817" t="str">
        <f t="shared" si="57"/>
        <v>spaces</v>
      </c>
      <c r="S1817" s="11">
        <f>(((J1817/60)/60)/24)+DATE(1970,1,1)</f>
        <v>41876.718935185185</v>
      </c>
      <c r="T1817" s="11">
        <f>(((I1817/60)/60)/24)+DATE(1970,1,1)</f>
        <v>41931.208333333336</v>
      </c>
    </row>
    <row r="1818" spans="1:20" ht="28.8" hidden="1" x14ac:dyDescent="0.3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20">
        <f>E1818/D1818</f>
        <v>0.42472727272727273</v>
      </c>
      <c r="P1818" s="6">
        <f>L1818/COUNT(L1818:L5931)</f>
        <v>1.2184508268059183E-2</v>
      </c>
      <c r="Q1818" t="str">
        <f t="shared" si="56"/>
        <v>photography</v>
      </c>
      <c r="R1818" t="str">
        <f t="shared" si="57"/>
        <v>people</v>
      </c>
      <c r="S1818" s="11">
        <f>(((J1818/60)/60)/24)+DATE(1970,1,1)</f>
        <v>42034.639768518522</v>
      </c>
      <c r="T1818" s="11">
        <f>(((I1818/60)/60)/24)+DATE(1970,1,1)</f>
        <v>42064.639768518522</v>
      </c>
    </row>
    <row r="1819" spans="1:20" ht="43.2" hidden="1" x14ac:dyDescent="0.3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20">
        <f>E1819/D1819</f>
        <v>0.42725880551301687</v>
      </c>
      <c r="P1819" s="6">
        <f>L1819/COUNT(L1819:L5932)</f>
        <v>1.7849368741837179E-2</v>
      </c>
      <c r="Q1819" t="str">
        <f t="shared" si="56"/>
        <v>music</v>
      </c>
      <c r="R1819" t="str">
        <f t="shared" si="57"/>
        <v>faith</v>
      </c>
      <c r="S1819" s="11">
        <f>(((J1819/60)/60)/24)+DATE(1970,1,1)</f>
        <v>42460.98192129629</v>
      </c>
      <c r="T1819" s="11">
        <f>(((I1819/60)/60)/24)+DATE(1970,1,1)</f>
        <v>42481.166666666672</v>
      </c>
    </row>
    <row r="1820" spans="1:20" ht="43.2" hidden="1" x14ac:dyDescent="0.3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20">
        <f>E1820/D1820</f>
        <v>0.42759999999999998</v>
      </c>
      <c r="P1820" s="6">
        <f>L1820/COUNT(L1820:L5933)</f>
        <v>4.3118466898954703E-2</v>
      </c>
      <c r="Q1820" t="str">
        <f t="shared" si="56"/>
        <v>technology</v>
      </c>
      <c r="R1820" t="str">
        <f t="shared" si="57"/>
        <v>gadgets</v>
      </c>
      <c r="S1820" s="11">
        <f>(((J1820/60)/60)/24)+DATE(1970,1,1)</f>
        <v>42514.671099537038</v>
      </c>
      <c r="T1820" s="11">
        <f>(((I1820/60)/60)/24)+DATE(1970,1,1)</f>
        <v>42544.671099537038</v>
      </c>
    </row>
    <row r="1821" spans="1:20" ht="43.2" hidden="1" x14ac:dyDescent="0.3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20">
        <f>E1821/D1821</f>
        <v>0.42892307692307691</v>
      </c>
      <c r="P1821" s="6">
        <f>L1821/COUNT(L1821:L5934)</f>
        <v>2.0915032679738561E-2</v>
      </c>
      <c r="Q1821" t="str">
        <f t="shared" si="56"/>
        <v>games</v>
      </c>
      <c r="R1821" t="str">
        <f t="shared" si="57"/>
        <v>mobile games</v>
      </c>
      <c r="S1821" s="11">
        <f>(((J1821/60)/60)/24)+DATE(1970,1,1)</f>
        <v>41733.716435185182</v>
      </c>
      <c r="T1821" s="11">
        <f>(((I1821/60)/60)/24)+DATE(1970,1,1)</f>
        <v>41763.716435185182</v>
      </c>
    </row>
    <row r="1822" spans="1:20" ht="28.8" hidden="1" x14ac:dyDescent="0.3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20">
        <f>E1822/D1822</f>
        <v>0.43030000000000002</v>
      </c>
      <c r="P1822" s="6">
        <f>L1822/COUNT(L1822:L5935)</f>
        <v>4.5771578029642546E-2</v>
      </c>
      <c r="Q1822" t="str">
        <f t="shared" si="56"/>
        <v>technology</v>
      </c>
      <c r="R1822" t="str">
        <f t="shared" si="57"/>
        <v>gadgets</v>
      </c>
      <c r="S1822" s="11">
        <f>(((J1822/60)/60)/24)+DATE(1970,1,1)</f>
        <v>42270.875706018516</v>
      </c>
      <c r="T1822" s="11">
        <f>(((I1822/60)/60)/24)+DATE(1970,1,1)</f>
        <v>42298.958333333328</v>
      </c>
    </row>
    <row r="1823" spans="1:20" ht="43.2" hidden="1" x14ac:dyDescent="0.3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20">
        <f>E1823/D1823</f>
        <v>0.43406666666666666</v>
      </c>
      <c r="P1823" s="6">
        <f>L1823/COUNT(L1823:L5936)</f>
        <v>3.1836022677714786E-2</v>
      </c>
      <c r="Q1823" t="str">
        <f t="shared" si="56"/>
        <v>technology</v>
      </c>
      <c r="R1823" t="str">
        <f t="shared" si="57"/>
        <v>wearables</v>
      </c>
      <c r="S1823" s="11">
        <f>(((J1823/60)/60)/24)+DATE(1970,1,1)</f>
        <v>42194.833784722221</v>
      </c>
      <c r="T1823" s="11">
        <f>(((I1823/60)/60)/24)+DATE(1970,1,1)</f>
        <v>42236.833784722221</v>
      </c>
    </row>
    <row r="1824" spans="1:20" ht="57.6" hidden="1" x14ac:dyDescent="0.3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20">
        <f>E1824/D1824</f>
        <v>0.43833333333333335</v>
      </c>
      <c r="P1824" s="6">
        <f>L1824/COUNT(L1824:L5937)</f>
        <v>1.0034904013961605E-2</v>
      </c>
      <c r="Q1824" t="str">
        <f t="shared" si="56"/>
        <v>theater</v>
      </c>
      <c r="R1824" t="str">
        <f t="shared" si="57"/>
        <v>plays</v>
      </c>
      <c r="S1824" s="11">
        <f>(((J1824/60)/60)/24)+DATE(1970,1,1)</f>
        <v>42221.656782407401</v>
      </c>
      <c r="T1824" s="11">
        <f>(((I1824/60)/60)/24)+DATE(1970,1,1)</f>
        <v>42281.656782407401</v>
      </c>
    </row>
    <row r="1825" spans="1:20" ht="43.2" x14ac:dyDescent="0.3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20">
        <f>E1825/D1825</f>
        <v>0.443</v>
      </c>
      <c r="P1825" s="6">
        <f>L1825/COUNT(L1825:L5938)</f>
        <v>3.0554343081623746E-3</v>
      </c>
      <c r="Q1825" t="str">
        <f t="shared" si="56"/>
        <v>music</v>
      </c>
      <c r="R1825" t="str">
        <f t="shared" si="57"/>
        <v>faith</v>
      </c>
      <c r="S1825" s="11">
        <f>(((J1825/60)/60)/24)+DATE(1970,1,1)</f>
        <v>42804.534652777773</v>
      </c>
      <c r="T1825" s="11">
        <f>(((I1825/60)/60)/24)+DATE(1970,1,1)</f>
        <v>42834.492986111116</v>
      </c>
    </row>
    <row r="1826" spans="1:20" ht="43.2" hidden="1" x14ac:dyDescent="0.3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20">
        <f>E1826/D1826</f>
        <v>0.44319999999999998</v>
      </c>
      <c r="P1826" s="6">
        <f>L1826/COUNT(L1826:L5939)</f>
        <v>3.3187772925764192E-2</v>
      </c>
      <c r="Q1826" t="str">
        <f t="shared" si="56"/>
        <v>technology</v>
      </c>
      <c r="R1826" t="str">
        <f t="shared" si="57"/>
        <v>wearables</v>
      </c>
      <c r="S1826" s="11">
        <f>(((J1826/60)/60)/24)+DATE(1970,1,1)</f>
        <v>42676.583599537036</v>
      </c>
      <c r="T1826" s="11">
        <f>(((I1826/60)/60)/24)+DATE(1970,1,1)</f>
        <v>42718.6252662037</v>
      </c>
    </row>
    <row r="1827" spans="1:20" ht="43.2" hidden="1" x14ac:dyDescent="0.3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20">
        <f>E1827/D1827</f>
        <v>0.44600000000000001</v>
      </c>
      <c r="P1827" s="6">
        <f>L1827/COUNT(L1827:L5940)</f>
        <v>5.2424639580602884E-3</v>
      </c>
      <c r="Q1827" t="str">
        <f t="shared" si="56"/>
        <v>film &amp; video</v>
      </c>
      <c r="R1827" t="str">
        <f t="shared" si="57"/>
        <v>drama</v>
      </c>
      <c r="S1827" s="11">
        <f>(((J1827/60)/60)/24)+DATE(1970,1,1)</f>
        <v>42236.159918981488</v>
      </c>
      <c r="T1827" s="11">
        <f>(((I1827/60)/60)/24)+DATE(1970,1,1)</f>
        <v>42266.159918981488</v>
      </c>
    </row>
    <row r="1828" spans="1:20" ht="43.2" hidden="1" x14ac:dyDescent="0.3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20">
        <f>E1828/D1828</f>
        <v>0.45133333333333331</v>
      </c>
      <c r="P1828" s="6">
        <f>L1828/COUNT(L1828:L5941)</f>
        <v>5.244755244755245E-3</v>
      </c>
      <c r="Q1828" t="str">
        <f t="shared" si="56"/>
        <v>photography</v>
      </c>
      <c r="R1828" t="str">
        <f t="shared" si="57"/>
        <v>nature</v>
      </c>
      <c r="S1828" s="11">
        <f>(((J1828/60)/60)/24)+DATE(1970,1,1)</f>
        <v>42525.153055555551</v>
      </c>
      <c r="T1828" s="11">
        <f>(((I1828/60)/60)/24)+DATE(1970,1,1)</f>
        <v>42555.153055555551</v>
      </c>
    </row>
    <row r="1829" spans="1:20" ht="28.8" hidden="1" x14ac:dyDescent="0.3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20">
        <f>E1829/D1829</f>
        <v>0.4572</v>
      </c>
      <c r="P1829" s="6">
        <f>L1829/COUNT(L1829:L5942)</f>
        <v>1.7052907739396588E-2</v>
      </c>
      <c r="Q1829" t="str">
        <f t="shared" si="56"/>
        <v>photography</v>
      </c>
      <c r="R1829" t="str">
        <f t="shared" si="57"/>
        <v>photobooks</v>
      </c>
      <c r="S1829" s="11">
        <f>(((J1829/60)/60)/24)+DATE(1970,1,1)</f>
        <v>41824.658379629633</v>
      </c>
      <c r="T1829" s="11">
        <f>(((I1829/60)/60)/24)+DATE(1970,1,1)</f>
        <v>41854.658379629633</v>
      </c>
    </row>
    <row r="1830" spans="1:20" ht="43.2" hidden="1" x14ac:dyDescent="0.3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20">
        <f>E1830/D1830</f>
        <v>0.4592</v>
      </c>
      <c r="P1830" s="6">
        <f>L1830/COUNT(L1830:L5943)</f>
        <v>6.1242344706911632E-3</v>
      </c>
      <c r="Q1830" t="str">
        <f t="shared" si="56"/>
        <v>technology</v>
      </c>
      <c r="R1830" t="str">
        <f t="shared" si="57"/>
        <v>wearables</v>
      </c>
      <c r="S1830" s="11">
        <f>(((J1830/60)/60)/24)+DATE(1970,1,1)</f>
        <v>42721.220520833333</v>
      </c>
      <c r="T1830" s="11">
        <f>(((I1830/60)/60)/24)+DATE(1970,1,1)</f>
        <v>42758.207638888889</v>
      </c>
    </row>
    <row r="1831" spans="1:20" ht="43.2" hidden="1" x14ac:dyDescent="0.3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20">
        <f>E1831/D1831</f>
        <v>0.4592</v>
      </c>
      <c r="P1831" s="6">
        <f>L1831/COUNT(L1831:L5944)</f>
        <v>5.6892778993435445E-3</v>
      </c>
      <c r="Q1831" t="str">
        <f t="shared" si="56"/>
        <v>photography</v>
      </c>
      <c r="R1831" t="str">
        <f t="shared" si="57"/>
        <v>photobooks</v>
      </c>
      <c r="S1831" s="11">
        <f>(((J1831/60)/60)/24)+DATE(1970,1,1)</f>
        <v>41930.218657407408</v>
      </c>
      <c r="T1831" s="11">
        <f>(((I1831/60)/60)/24)+DATE(1970,1,1)</f>
        <v>41972.624305555553</v>
      </c>
    </row>
    <row r="1832" spans="1:20" ht="43.2" hidden="1" x14ac:dyDescent="0.3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20">
        <f>E1832/D1832</f>
        <v>0.46100628930817611</v>
      </c>
      <c r="P1832" s="6">
        <f>L1832/COUNT(L1832:L5945)</f>
        <v>8.2311733800350256E-2</v>
      </c>
      <c r="Q1832" t="str">
        <f t="shared" si="56"/>
        <v>technology</v>
      </c>
      <c r="R1832" t="str">
        <f t="shared" si="57"/>
        <v>wearables</v>
      </c>
      <c r="S1832" s="11">
        <f>(((J1832/60)/60)/24)+DATE(1970,1,1)</f>
        <v>42766.626793981486</v>
      </c>
      <c r="T1832" s="11">
        <f>(((I1832/60)/60)/24)+DATE(1970,1,1)</f>
        <v>42808.585127314815</v>
      </c>
    </row>
    <row r="1833" spans="1:20" ht="43.2" x14ac:dyDescent="0.3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20">
        <f>E1833/D1833</f>
        <v>0.46176470588235297</v>
      </c>
      <c r="P1833" s="6">
        <f>L1833/COUNT(L1833:L5946)</f>
        <v>2.0148926850635129E-2</v>
      </c>
      <c r="Q1833" t="str">
        <f t="shared" si="56"/>
        <v>theater</v>
      </c>
      <c r="R1833" t="str">
        <f t="shared" si="57"/>
        <v>spaces</v>
      </c>
      <c r="S1833" s="11">
        <f>(((J1833/60)/60)/24)+DATE(1970,1,1)</f>
        <v>42801.774699074071</v>
      </c>
      <c r="T1833" s="11">
        <f>(((I1833/60)/60)/24)+DATE(1970,1,1)</f>
        <v>42832.733032407406</v>
      </c>
    </row>
    <row r="1834" spans="1:20" ht="43.2" hidden="1" x14ac:dyDescent="0.3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20">
        <f>E1834/D1834</f>
        <v>0.46363636363636362</v>
      </c>
      <c r="P1834" s="6">
        <f>L1834/COUNT(L1834:L5947)</f>
        <v>1.5775635407537247E-2</v>
      </c>
      <c r="Q1834" t="str">
        <f t="shared" si="56"/>
        <v>theater</v>
      </c>
      <c r="R1834" t="str">
        <f t="shared" si="57"/>
        <v>musical</v>
      </c>
      <c r="S1834" s="11">
        <f>(((J1834/60)/60)/24)+DATE(1970,1,1)</f>
        <v>42057.277858796297</v>
      </c>
      <c r="T1834" s="11">
        <f>(((I1834/60)/60)/24)+DATE(1970,1,1)</f>
        <v>42117.236192129625</v>
      </c>
    </row>
    <row r="1835" spans="1:20" ht="43.2" hidden="1" x14ac:dyDescent="0.3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20">
        <f>E1835/D1835</f>
        <v>0.46379999999999999</v>
      </c>
      <c r="P1835" s="6">
        <f>L1835/COUNT(L1835:L5948)</f>
        <v>4.9978079789565977E-2</v>
      </c>
      <c r="Q1835" t="str">
        <f t="shared" si="56"/>
        <v>technology</v>
      </c>
      <c r="R1835" t="str">
        <f t="shared" si="57"/>
        <v>wearables</v>
      </c>
      <c r="S1835" s="11">
        <f>(((J1835/60)/60)/24)+DATE(1970,1,1)</f>
        <v>42388.523020833338</v>
      </c>
      <c r="T1835" s="11">
        <f>(((I1835/60)/60)/24)+DATE(1970,1,1)</f>
        <v>42403.523020833338</v>
      </c>
    </row>
    <row r="1836" spans="1:20" ht="43.2" hidden="1" x14ac:dyDescent="0.3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20">
        <f>E1836/D1836</f>
        <v>0.46600000000000003</v>
      </c>
      <c r="P1836" s="6">
        <f>L1836/COUNT(L1836:L5949)</f>
        <v>1.7982456140350878E-2</v>
      </c>
      <c r="Q1836" t="str">
        <f t="shared" si="56"/>
        <v>technology</v>
      </c>
      <c r="R1836" t="str">
        <f t="shared" si="57"/>
        <v>gadgets</v>
      </c>
      <c r="S1836" s="11">
        <f>(((J1836/60)/60)/24)+DATE(1970,1,1)</f>
        <v>42702.770729166667</v>
      </c>
      <c r="T1836" s="11">
        <f>(((I1836/60)/60)/24)+DATE(1970,1,1)</f>
        <v>42762.770729166667</v>
      </c>
    </row>
    <row r="1837" spans="1:20" ht="28.8" hidden="1" x14ac:dyDescent="0.3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20">
        <f>E1837/D1837</f>
        <v>0.46666666666666667</v>
      </c>
      <c r="P1837" s="6">
        <f>L1837/COUNT(L1837:L5950)</f>
        <v>4.8266783677051337E-3</v>
      </c>
      <c r="Q1837" t="str">
        <f t="shared" si="56"/>
        <v>technology</v>
      </c>
      <c r="R1837" t="str">
        <f t="shared" si="57"/>
        <v>wearables</v>
      </c>
      <c r="S1837" s="11">
        <f>(((J1837/60)/60)/24)+DATE(1970,1,1)</f>
        <v>42742.30332175926</v>
      </c>
      <c r="T1837" s="11">
        <f>(((I1837/60)/60)/24)+DATE(1970,1,1)</f>
        <v>42775.30332175926</v>
      </c>
    </row>
    <row r="1838" spans="1:20" ht="43.2" hidden="1" x14ac:dyDescent="0.3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20">
        <f>E1838/D1838</f>
        <v>0.47049999999999997</v>
      </c>
      <c r="P1838" s="6">
        <f>L1838/COUNT(L1838:L5951)</f>
        <v>7.462686567164179E-3</v>
      </c>
      <c r="Q1838" t="str">
        <f t="shared" si="56"/>
        <v>theater</v>
      </c>
      <c r="R1838" t="str">
        <f t="shared" si="57"/>
        <v>plays</v>
      </c>
      <c r="S1838" s="11">
        <f>(((J1838/60)/60)/24)+DATE(1970,1,1)</f>
        <v>41804.937083333331</v>
      </c>
      <c r="T1838" s="11">
        <f>(((I1838/60)/60)/24)+DATE(1970,1,1)</f>
        <v>41821.9375</v>
      </c>
    </row>
    <row r="1839" spans="1:20" ht="28.8" hidden="1" x14ac:dyDescent="0.3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20">
        <f>E1839/D1839</f>
        <v>0.47333333333333333</v>
      </c>
      <c r="P1839" s="6">
        <f>L1839/COUNT(L1839:L5952)</f>
        <v>0.17566974088713219</v>
      </c>
      <c r="Q1839" t="str">
        <f t="shared" si="56"/>
        <v>technology</v>
      </c>
      <c r="R1839" t="str">
        <f t="shared" si="57"/>
        <v>wearables</v>
      </c>
      <c r="S1839" s="11">
        <f>(((J1839/60)/60)/24)+DATE(1970,1,1)</f>
        <v>42009.973946759259</v>
      </c>
      <c r="T1839" s="11">
        <f>(((I1839/60)/60)/24)+DATE(1970,1,1)</f>
        <v>42039.973946759259</v>
      </c>
    </row>
    <row r="1840" spans="1:20" ht="43.2" hidden="1" x14ac:dyDescent="0.3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20">
        <f>E1840/D1840</f>
        <v>0.47399999999999998</v>
      </c>
      <c r="P1840" s="6">
        <f>L1840/COUNT(L1840:L5953)</f>
        <v>3.5149384885764497E-3</v>
      </c>
      <c r="Q1840" t="str">
        <f t="shared" si="56"/>
        <v>technology</v>
      </c>
      <c r="R1840" t="str">
        <f t="shared" si="57"/>
        <v>gadgets</v>
      </c>
      <c r="S1840" s="11">
        <f>(((J1840/60)/60)/24)+DATE(1970,1,1)</f>
        <v>42113.875567129624</v>
      </c>
      <c r="T1840" s="11">
        <f>(((I1840/60)/60)/24)+DATE(1970,1,1)</f>
        <v>42143.875567129624</v>
      </c>
    </row>
    <row r="1841" spans="1:20" ht="43.2" hidden="1" x14ac:dyDescent="0.3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20">
        <f>E1841/D1841</f>
        <v>0.47631578947368419</v>
      </c>
      <c r="P1841" s="6">
        <f>L1841/COUNT(L1841:L5954)</f>
        <v>1.2747252747252748E-2</v>
      </c>
      <c r="Q1841" t="str">
        <f t="shared" si="56"/>
        <v>photography</v>
      </c>
      <c r="R1841" t="str">
        <f t="shared" si="57"/>
        <v>photobooks</v>
      </c>
      <c r="S1841" s="11">
        <f>(((J1841/60)/60)/24)+DATE(1970,1,1)</f>
        <v>41958.550659722227</v>
      </c>
      <c r="T1841" s="11">
        <f>(((I1841/60)/60)/24)+DATE(1970,1,1)</f>
        <v>41988.550659722227</v>
      </c>
    </row>
    <row r="1842" spans="1:20" ht="43.2" hidden="1" x14ac:dyDescent="0.3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20">
        <f>E1842/D1842</f>
        <v>0.47692307692307695</v>
      </c>
      <c r="P1842" s="6">
        <f>L1842/COUNT(L1842:L5955)</f>
        <v>4.3975373790677225E-3</v>
      </c>
      <c r="Q1842" t="str">
        <f t="shared" si="56"/>
        <v>theater</v>
      </c>
      <c r="R1842" t="str">
        <f t="shared" si="57"/>
        <v>plays</v>
      </c>
      <c r="S1842" s="11">
        <f>(((J1842/60)/60)/24)+DATE(1970,1,1)</f>
        <v>41830.858344907407</v>
      </c>
      <c r="T1842" s="11">
        <f>(((I1842/60)/60)/24)+DATE(1970,1,1)</f>
        <v>41852.291666666664</v>
      </c>
    </row>
    <row r="1843" spans="1:20" ht="43.2" x14ac:dyDescent="0.3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20">
        <f>E1843/D1843</f>
        <v>0.47799999999999998</v>
      </c>
      <c r="P1843" s="6">
        <f>L1843/COUNT(L1843:L5956)</f>
        <v>6.5992080950285966E-3</v>
      </c>
      <c r="Q1843" t="str">
        <f t="shared" si="56"/>
        <v>music</v>
      </c>
      <c r="R1843" t="str">
        <f t="shared" si="57"/>
        <v>faith</v>
      </c>
      <c r="S1843" s="11">
        <f>(((J1843/60)/60)/24)+DATE(1970,1,1)</f>
        <v>42788.151238425926</v>
      </c>
      <c r="T1843" s="11">
        <f>(((I1843/60)/60)/24)+DATE(1970,1,1)</f>
        <v>42820.999305555553</v>
      </c>
    </row>
    <row r="1844" spans="1:20" ht="43.2" x14ac:dyDescent="0.3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20">
        <f>E1844/D1844</f>
        <v>0.48</v>
      </c>
      <c r="P1844" s="6">
        <f>L1844/COUNT(L1844:L5957)</f>
        <v>1.7605633802816902E-3</v>
      </c>
      <c r="Q1844" t="str">
        <f t="shared" si="56"/>
        <v>food</v>
      </c>
      <c r="R1844" t="str">
        <f t="shared" si="57"/>
        <v>small batch</v>
      </c>
      <c r="S1844" s="11">
        <f>(((J1844/60)/60)/24)+DATE(1970,1,1)</f>
        <v>42807.755173611105</v>
      </c>
      <c r="T1844" s="11">
        <f>(((I1844/60)/60)/24)+DATE(1970,1,1)</f>
        <v>42814.755173611105</v>
      </c>
    </row>
    <row r="1845" spans="1:20" ht="28.8" hidden="1" x14ac:dyDescent="0.3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20">
        <f>E1845/D1845</f>
        <v>0.48485714285714288</v>
      </c>
      <c r="P1845" s="6">
        <f>L1845/COUNT(L1845:L5958)</f>
        <v>7.9260237780713338E-3</v>
      </c>
      <c r="Q1845" t="str">
        <f t="shared" si="56"/>
        <v>photography</v>
      </c>
      <c r="R1845" t="str">
        <f t="shared" si="57"/>
        <v>photobooks</v>
      </c>
      <c r="S1845" s="11">
        <f>(((J1845/60)/60)/24)+DATE(1970,1,1)</f>
        <v>42159.47256944445</v>
      </c>
      <c r="T1845" s="11">
        <f>(((I1845/60)/60)/24)+DATE(1970,1,1)</f>
        <v>42182.915972222225</v>
      </c>
    </row>
    <row r="1846" spans="1:20" ht="43.2" hidden="1" x14ac:dyDescent="0.3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20">
        <f>E1846/D1846</f>
        <v>0.48833333333333334</v>
      </c>
      <c r="P1846" s="6">
        <f>L1846/COUNT(L1846:L5959)</f>
        <v>1.3656387665198238E-2</v>
      </c>
      <c r="Q1846" t="str">
        <f t="shared" si="56"/>
        <v>theater</v>
      </c>
      <c r="R1846" t="str">
        <f t="shared" si="57"/>
        <v>plays</v>
      </c>
      <c r="S1846" s="11">
        <f>(((J1846/60)/60)/24)+DATE(1970,1,1)</f>
        <v>42663.468078703707</v>
      </c>
      <c r="T1846" s="11">
        <f>(((I1846/60)/60)/24)+DATE(1970,1,1)</f>
        <v>42688.509745370371</v>
      </c>
    </row>
    <row r="1847" spans="1:20" ht="43.2" hidden="1" x14ac:dyDescent="0.3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20">
        <f>E1847/D1847</f>
        <v>0.49183333333333334</v>
      </c>
      <c r="P1847" s="6">
        <f>L1847/COUNT(L1847:L5960)</f>
        <v>6.1701189951520491E-2</v>
      </c>
      <c r="Q1847" t="str">
        <f t="shared" si="56"/>
        <v>photography</v>
      </c>
      <c r="R1847" t="str">
        <f t="shared" si="57"/>
        <v>photobooks</v>
      </c>
      <c r="S1847" s="11">
        <f>(((J1847/60)/60)/24)+DATE(1970,1,1)</f>
        <v>42033.314074074078</v>
      </c>
      <c r="T1847" s="11">
        <f>(((I1847/60)/60)/24)+DATE(1970,1,1)</f>
        <v>42063.314074074078</v>
      </c>
    </row>
    <row r="1848" spans="1:20" ht="43.2" hidden="1" x14ac:dyDescent="0.3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20">
        <f>E1848/D1848</f>
        <v>0.49186046511627907</v>
      </c>
      <c r="P1848" s="6">
        <f>L1848/COUNT(L1848:L5961)</f>
        <v>7.0546737213403876E-3</v>
      </c>
      <c r="Q1848" t="str">
        <f t="shared" si="56"/>
        <v>photography</v>
      </c>
      <c r="R1848" t="str">
        <f t="shared" si="57"/>
        <v>nature</v>
      </c>
      <c r="S1848" s="11">
        <f>(((J1848/60)/60)/24)+DATE(1970,1,1)</f>
        <v>41892.688750000001</v>
      </c>
      <c r="T1848" s="11">
        <f>(((I1848/60)/60)/24)+DATE(1970,1,1)</f>
        <v>41913.165972222225</v>
      </c>
    </row>
    <row r="1849" spans="1:20" ht="43.2" hidden="1" x14ac:dyDescent="0.3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20">
        <f>E1849/D1849</f>
        <v>0.49381999999999998</v>
      </c>
      <c r="P1849" s="6">
        <f>L1849/COUNT(L1849:L5962)</f>
        <v>6.1755624172915746E-2</v>
      </c>
      <c r="Q1849" t="str">
        <f t="shared" si="56"/>
        <v>technology</v>
      </c>
      <c r="R1849" t="str">
        <f t="shared" si="57"/>
        <v>wearables</v>
      </c>
      <c r="S1849" s="11">
        <f>(((J1849/60)/60)/24)+DATE(1970,1,1)</f>
        <v>42767.577303240745</v>
      </c>
      <c r="T1849" s="11">
        <f>(((I1849/60)/60)/24)+DATE(1970,1,1)</f>
        <v>42797.577303240745</v>
      </c>
    </row>
    <row r="1850" spans="1:20" ht="43.2" hidden="1" x14ac:dyDescent="0.3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20">
        <f>E1850/D1850</f>
        <v>0.5</v>
      </c>
      <c r="P1850" s="6">
        <f>L1850/COUNT(L1850:L5963)</f>
        <v>2.2065313327449248E-3</v>
      </c>
      <c r="Q1850" t="str">
        <f t="shared" si="56"/>
        <v>theater</v>
      </c>
      <c r="R1850" t="str">
        <f t="shared" si="57"/>
        <v>plays</v>
      </c>
      <c r="S1850" s="11">
        <f>(((J1850/60)/60)/24)+DATE(1970,1,1)</f>
        <v>42370.007766203707</v>
      </c>
      <c r="T1850" s="11">
        <f>(((I1850/60)/60)/24)+DATE(1970,1,1)</f>
        <v>42398.981944444444</v>
      </c>
    </row>
    <row r="1851" spans="1:20" ht="43.2" hidden="1" x14ac:dyDescent="0.3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20">
        <f>E1851/D1851</f>
        <v>0.502</v>
      </c>
      <c r="P1851" s="6">
        <f>L1851/COUNT(L1851:L5964)</f>
        <v>6.4900662251655625E-2</v>
      </c>
      <c r="Q1851" t="str">
        <f t="shared" si="56"/>
        <v>film &amp; video</v>
      </c>
      <c r="R1851" t="str">
        <f t="shared" si="57"/>
        <v>animation</v>
      </c>
      <c r="S1851" s="11">
        <f>(((J1851/60)/60)/24)+DATE(1970,1,1)</f>
        <v>41243.197592592594</v>
      </c>
      <c r="T1851" s="11">
        <f>(((I1851/60)/60)/24)+DATE(1970,1,1)</f>
        <v>41303.197592592594</v>
      </c>
    </row>
    <row r="1852" spans="1:20" ht="43.2" hidden="1" x14ac:dyDescent="0.3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20">
        <f>E1852/D1852</f>
        <v>0.50380952380952382</v>
      </c>
      <c r="P1852" s="6">
        <f>L1852/COUNT(L1852:L5965)</f>
        <v>3.9752650176678441E-3</v>
      </c>
      <c r="Q1852" t="str">
        <f t="shared" si="56"/>
        <v>technology</v>
      </c>
      <c r="R1852" t="str">
        <f t="shared" si="57"/>
        <v>makerspaces</v>
      </c>
      <c r="S1852" s="11">
        <f>(((J1852/60)/60)/24)+DATE(1970,1,1)</f>
        <v>42482.624699074076</v>
      </c>
      <c r="T1852" s="11">
        <f>(((I1852/60)/60)/24)+DATE(1970,1,1)</f>
        <v>42512.624699074076</v>
      </c>
    </row>
    <row r="1853" spans="1:20" ht="43.2" hidden="1" x14ac:dyDescent="0.3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20">
        <f>E1853/D1853</f>
        <v>0.50721666666666665</v>
      </c>
      <c r="P1853" s="6">
        <f>L1853/COUNT(L1853:L5966)</f>
        <v>0.57136544410075119</v>
      </c>
      <c r="Q1853" t="str">
        <f t="shared" si="56"/>
        <v>film &amp; video</v>
      </c>
      <c r="R1853" t="str">
        <f t="shared" si="57"/>
        <v>drama</v>
      </c>
      <c r="S1853" s="11">
        <f>(((J1853/60)/60)/24)+DATE(1970,1,1)</f>
        <v>42556.583368055552</v>
      </c>
      <c r="T1853" s="11">
        <f>(((I1853/60)/60)/24)+DATE(1970,1,1)</f>
        <v>42586.583368055552</v>
      </c>
    </row>
    <row r="1854" spans="1:20" ht="43.2" hidden="1" x14ac:dyDescent="0.3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20">
        <f>E1854/D1854</f>
        <v>0.50739999999999996</v>
      </c>
      <c r="P1854" s="6">
        <f>L1854/COUNT(L1854:L5967)</f>
        <v>1.5030946065428824E-2</v>
      </c>
      <c r="Q1854" t="str">
        <f t="shared" si="56"/>
        <v>music</v>
      </c>
      <c r="R1854" t="str">
        <f t="shared" si="57"/>
        <v>world music</v>
      </c>
      <c r="S1854" s="11">
        <f>(((J1854/60)/60)/24)+DATE(1970,1,1)</f>
        <v>41923.837731481479</v>
      </c>
      <c r="T1854" s="11">
        <f>(((I1854/60)/60)/24)+DATE(1970,1,1)</f>
        <v>41946.249305555553</v>
      </c>
    </row>
    <row r="1855" spans="1:20" ht="43.2" hidden="1" x14ac:dyDescent="0.3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20">
        <f>E1855/D1855</f>
        <v>0.51023391812865493</v>
      </c>
      <c r="P1855" s="6">
        <f>L1855/COUNT(L1855:L5968)</f>
        <v>2.6094648385670056E-2</v>
      </c>
      <c r="Q1855" t="str">
        <f t="shared" si="56"/>
        <v>theater</v>
      </c>
      <c r="R1855" t="str">
        <f t="shared" si="57"/>
        <v>musical</v>
      </c>
      <c r="S1855" s="11">
        <f>(((J1855/60)/60)/24)+DATE(1970,1,1)</f>
        <v>41880.753437499996</v>
      </c>
      <c r="T1855" s="11">
        <f>(((I1855/60)/60)/24)+DATE(1970,1,1)</f>
        <v>41905.165972222225</v>
      </c>
    </row>
    <row r="1856" spans="1:20" ht="43.2" hidden="1" x14ac:dyDescent="0.3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20">
        <f>E1856/D1856</f>
        <v>0.51400000000000001</v>
      </c>
      <c r="P1856" s="6">
        <f>L1856/COUNT(L1856:L5969)</f>
        <v>2.5221238938053097E-2</v>
      </c>
      <c r="Q1856" t="str">
        <f t="shared" si="56"/>
        <v>publishing</v>
      </c>
      <c r="R1856" t="str">
        <f t="shared" si="57"/>
        <v>fiction</v>
      </c>
      <c r="S1856" s="11">
        <f>(((J1856/60)/60)/24)+DATE(1970,1,1)</f>
        <v>42250.685706018514</v>
      </c>
      <c r="T1856" s="11">
        <f>(((I1856/60)/60)/24)+DATE(1970,1,1)</f>
        <v>42288.208333333328</v>
      </c>
    </row>
    <row r="1857" spans="1:20" ht="57.6" x14ac:dyDescent="0.3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20">
        <f>E1857/D1857</f>
        <v>0.51600000000000001</v>
      </c>
      <c r="P1857" s="6">
        <f>L1857/COUNT(L1857:L5970)</f>
        <v>3.5413899955732625E-3</v>
      </c>
      <c r="Q1857" t="str">
        <f t="shared" si="56"/>
        <v>theater</v>
      </c>
      <c r="R1857" t="str">
        <f t="shared" si="57"/>
        <v>plays</v>
      </c>
      <c r="S1857" s="11">
        <f>(((J1857/60)/60)/24)+DATE(1970,1,1)</f>
        <v>42800.753333333334</v>
      </c>
      <c r="T1857" s="11">
        <f>(((I1857/60)/60)/24)+DATE(1970,1,1)</f>
        <v>42841.833333333328</v>
      </c>
    </row>
    <row r="1858" spans="1:20" ht="28.8" hidden="1" x14ac:dyDescent="0.3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20">
        <f>E1858/D1858</f>
        <v>0.52</v>
      </c>
      <c r="P1858" s="6">
        <f>L1858/COUNT(L1858:L5971)</f>
        <v>6.6430469441984058E-3</v>
      </c>
      <c r="Q1858" t="str">
        <f t="shared" ref="Q1858:Q1921" si="58">LEFT(N1858,FIND("/",N1858)-1)</f>
        <v>publishing</v>
      </c>
      <c r="R1858" t="str">
        <f t="shared" ref="R1858:R1921" si="59">RIGHT(N1858,LEN(N1858)-FIND("/",N1858))</f>
        <v>children's books</v>
      </c>
      <c r="S1858" s="11">
        <f>(((J1858/60)/60)/24)+DATE(1970,1,1)</f>
        <v>42072.790821759263</v>
      </c>
      <c r="T1858" s="11">
        <f>(((I1858/60)/60)/24)+DATE(1970,1,1)</f>
        <v>42102.790821759263</v>
      </c>
    </row>
    <row r="1859" spans="1:20" ht="43.2" hidden="1" x14ac:dyDescent="0.3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20">
        <f>E1859/D1859</f>
        <v>0.52159999999999995</v>
      </c>
      <c r="P1859" s="6">
        <f>L1859/COUNT(L1859:L5972)</f>
        <v>2.3482498892334957E-2</v>
      </c>
      <c r="Q1859" t="str">
        <f t="shared" si="58"/>
        <v>theater</v>
      </c>
      <c r="R1859" t="str">
        <f t="shared" si="59"/>
        <v>musical</v>
      </c>
      <c r="S1859" s="11">
        <f>(((J1859/60)/60)/24)+DATE(1970,1,1)</f>
        <v>41858.761782407404</v>
      </c>
      <c r="T1859" s="11">
        <f>(((I1859/60)/60)/24)+DATE(1970,1,1)</f>
        <v>41888.875</v>
      </c>
    </row>
    <row r="1860" spans="1:20" ht="28.8" hidden="1" x14ac:dyDescent="0.3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20">
        <f>E1860/D1860</f>
        <v>0.52327777777777773</v>
      </c>
      <c r="P1860" s="6">
        <f>L1860/COUNT(L1860:L5973)</f>
        <v>4.4326241134751775E-2</v>
      </c>
      <c r="Q1860" t="str">
        <f t="shared" si="58"/>
        <v>photography</v>
      </c>
      <c r="R1860" t="str">
        <f t="shared" si="59"/>
        <v>photobooks</v>
      </c>
      <c r="S1860" s="11">
        <f>(((J1860/60)/60)/24)+DATE(1970,1,1)</f>
        <v>42705.662118055552</v>
      </c>
      <c r="T1860" s="11">
        <f>(((I1860/60)/60)/24)+DATE(1970,1,1)</f>
        <v>42765.290972222225</v>
      </c>
    </row>
    <row r="1861" spans="1:20" ht="28.8" hidden="1" x14ac:dyDescent="0.3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20">
        <f>E1861/D1861</f>
        <v>0.52570512820512816</v>
      </c>
      <c r="P1861" s="6">
        <f>L1861/COUNT(L1861:L5974)</f>
        <v>3.1042128603104215E-2</v>
      </c>
      <c r="Q1861" t="str">
        <f t="shared" si="58"/>
        <v>technology</v>
      </c>
      <c r="R1861" t="str">
        <f t="shared" si="59"/>
        <v>gadgets</v>
      </c>
      <c r="S1861" s="11">
        <f>(((J1861/60)/60)/24)+DATE(1970,1,1)</f>
        <v>42746.270057870366</v>
      </c>
      <c r="T1861" s="11">
        <f>(((I1861/60)/60)/24)+DATE(1970,1,1)</f>
        <v>42776.270057870366</v>
      </c>
    </row>
    <row r="1862" spans="1:20" ht="43.2" hidden="1" x14ac:dyDescent="0.3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20">
        <f>E1862/D1862</f>
        <v>0.52794871794871789</v>
      </c>
      <c r="P1862" s="6">
        <f>L1862/COUNT(L1862:L5975)</f>
        <v>2.0408163265306121E-2</v>
      </c>
      <c r="Q1862" t="str">
        <f t="shared" si="58"/>
        <v>theater</v>
      </c>
      <c r="R1862" t="str">
        <f t="shared" si="59"/>
        <v>musical</v>
      </c>
      <c r="S1862" s="11">
        <f>(((J1862/60)/60)/24)+DATE(1970,1,1)</f>
        <v>42372.624166666668</v>
      </c>
      <c r="T1862" s="11">
        <f>(((I1862/60)/60)/24)+DATE(1970,1,1)</f>
        <v>42402.624166666668</v>
      </c>
    </row>
    <row r="1863" spans="1:20" ht="43.2" hidden="1" x14ac:dyDescent="0.3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20">
        <f>E1863/D1863</f>
        <v>0.53</v>
      </c>
      <c r="P1863" s="6">
        <f>L1863/COUNT(L1863:L5976)</f>
        <v>3.9946737683089215E-3</v>
      </c>
      <c r="Q1863" t="str">
        <f t="shared" si="58"/>
        <v>theater</v>
      </c>
      <c r="R1863" t="str">
        <f t="shared" si="59"/>
        <v>plays</v>
      </c>
      <c r="S1863" s="11">
        <f>(((J1863/60)/60)/24)+DATE(1970,1,1)</f>
        <v>42534.933321759265</v>
      </c>
      <c r="T1863" s="11">
        <f>(((I1863/60)/60)/24)+DATE(1970,1,1)</f>
        <v>42554.832638888889</v>
      </c>
    </row>
    <row r="1864" spans="1:20" ht="43.2" hidden="1" x14ac:dyDescent="0.3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20">
        <f>E1864/D1864</f>
        <v>0.54520000000000002</v>
      </c>
      <c r="P1864" s="6">
        <f>L1864/COUNT(L1864:L5977)</f>
        <v>1.1101243339253997E-2</v>
      </c>
      <c r="Q1864" t="str">
        <f t="shared" si="58"/>
        <v>theater</v>
      </c>
      <c r="R1864" t="str">
        <f t="shared" si="59"/>
        <v>musical</v>
      </c>
      <c r="S1864" s="11">
        <f>(((J1864/60)/60)/24)+DATE(1970,1,1)</f>
        <v>42293.853541666671</v>
      </c>
      <c r="T1864" s="11">
        <f>(((I1864/60)/60)/24)+DATE(1970,1,1)</f>
        <v>42352.249305555553</v>
      </c>
    </row>
    <row r="1865" spans="1:20" ht="43.2" hidden="1" x14ac:dyDescent="0.3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20">
        <f>E1865/D1865</f>
        <v>0.55698440000000005</v>
      </c>
      <c r="P1865" s="6">
        <f>L1865/COUNT(L1865:L5978)</f>
        <v>3.7316748111950244E-2</v>
      </c>
      <c r="Q1865" t="str">
        <f t="shared" si="58"/>
        <v>film &amp; video</v>
      </c>
      <c r="R1865" t="str">
        <f t="shared" si="59"/>
        <v>drama</v>
      </c>
      <c r="S1865" s="11">
        <f>(((J1865/60)/60)/24)+DATE(1970,1,1)</f>
        <v>42066.958761574075</v>
      </c>
      <c r="T1865" s="11">
        <f>(((I1865/60)/60)/24)+DATE(1970,1,1)</f>
        <v>42116.917094907403</v>
      </c>
    </row>
    <row r="1866" spans="1:20" ht="43.2" hidden="1" x14ac:dyDescent="0.3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20">
        <f>E1866/D1866</f>
        <v>0.5626326718299024</v>
      </c>
      <c r="P1866" s="6">
        <f>L1866/COUNT(L1866:L5979)</f>
        <v>5.4666666666666669E-2</v>
      </c>
      <c r="Q1866" t="str">
        <f t="shared" si="58"/>
        <v>technology</v>
      </c>
      <c r="R1866" t="str">
        <f t="shared" si="59"/>
        <v>wearables</v>
      </c>
      <c r="S1866" s="11">
        <f>(((J1866/60)/60)/24)+DATE(1970,1,1)</f>
        <v>42395.309039351851</v>
      </c>
      <c r="T1866" s="11">
        <f>(((I1866/60)/60)/24)+DATE(1970,1,1)</f>
        <v>42425.309039351851</v>
      </c>
    </row>
    <row r="1867" spans="1:20" ht="43.2" hidden="1" x14ac:dyDescent="0.3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20">
        <f>E1867/D1867</f>
        <v>0.56514285714285717</v>
      </c>
      <c r="P1867" s="6">
        <f>L1867/COUNT(L1867:L5980)</f>
        <v>4.090706980880391E-2</v>
      </c>
      <c r="Q1867" t="str">
        <f t="shared" si="58"/>
        <v>photography</v>
      </c>
      <c r="R1867" t="str">
        <f t="shared" si="59"/>
        <v>photobooks</v>
      </c>
      <c r="S1867" s="11">
        <f>(((J1867/60)/60)/24)+DATE(1970,1,1)</f>
        <v>41891.780023148152</v>
      </c>
      <c r="T1867" s="11">
        <f>(((I1867/60)/60)/24)+DATE(1970,1,1)</f>
        <v>41926.780023148152</v>
      </c>
    </row>
    <row r="1868" spans="1:20" ht="43.2" hidden="1" x14ac:dyDescent="0.3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20">
        <f>E1868/D1868</f>
        <v>0.57199999999999995</v>
      </c>
      <c r="P1868" s="6">
        <f>L1868/COUNT(L1868:L5981)</f>
        <v>5.3380782918149468E-3</v>
      </c>
      <c r="Q1868" t="str">
        <f t="shared" si="58"/>
        <v>theater</v>
      </c>
      <c r="R1868" t="str">
        <f t="shared" si="59"/>
        <v>plays</v>
      </c>
      <c r="S1868" s="11">
        <f>(((J1868/60)/60)/24)+DATE(1970,1,1)</f>
        <v>42061.963263888887</v>
      </c>
      <c r="T1868" s="11">
        <f>(((I1868/60)/60)/24)+DATE(1970,1,1)</f>
        <v>42091.921597222223</v>
      </c>
    </row>
    <row r="1869" spans="1:20" ht="43.2" hidden="1" x14ac:dyDescent="0.3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20">
        <f>E1869/D1869</f>
        <v>0.57333333333333336</v>
      </c>
      <c r="P1869" s="6">
        <f>L1869/COUNT(L1869:L5982)</f>
        <v>4.450378282153983E-3</v>
      </c>
      <c r="Q1869" t="str">
        <f t="shared" si="58"/>
        <v>theater</v>
      </c>
      <c r="R1869" t="str">
        <f t="shared" si="59"/>
        <v>spaces</v>
      </c>
      <c r="S1869" s="11">
        <f>(((J1869/60)/60)/24)+DATE(1970,1,1)</f>
        <v>42081.515335648146</v>
      </c>
      <c r="T1869" s="11">
        <f>(((I1869/60)/60)/24)+DATE(1970,1,1)</f>
        <v>42095.515335648146</v>
      </c>
    </row>
    <row r="1870" spans="1:20" ht="43.2" hidden="1" x14ac:dyDescent="0.3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20">
        <f>E1870/D1870</f>
        <v>0.57648750000000004</v>
      </c>
      <c r="P1870" s="6">
        <f>L1870/COUNT(L1870:L5983)</f>
        <v>0.1495992876224399</v>
      </c>
      <c r="Q1870" t="str">
        <f t="shared" si="58"/>
        <v>technology</v>
      </c>
      <c r="R1870" t="str">
        <f t="shared" si="59"/>
        <v>wearables</v>
      </c>
      <c r="S1870" s="11">
        <f>(((J1870/60)/60)/24)+DATE(1970,1,1)</f>
        <v>42675.66778935185</v>
      </c>
      <c r="T1870" s="11">
        <f>(((I1870/60)/60)/24)+DATE(1970,1,1)</f>
        <v>42712.207638888889</v>
      </c>
    </row>
    <row r="1871" spans="1:20" hidden="1" x14ac:dyDescent="0.3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20">
        <f>E1871/D1871</f>
        <v>0.58291457286432158</v>
      </c>
      <c r="P1871" s="6">
        <f>L1871/COUNT(L1871:L5984)</f>
        <v>8.9086859688195994E-4</v>
      </c>
      <c r="Q1871" t="str">
        <f t="shared" si="58"/>
        <v>theater</v>
      </c>
      <c r="R1871" t="str">
        <f t="shared" si="59"/>
        <v>spaces</v>
      </c>
      <c r="S1871" s="11">
        <f>(((J1871/60)/60)/24)+DATE(1970,1,1)</f>
        <v>42678.932083333333</v>
      </c>
      <c r="T1871" s="11">
        <f>(((I1871/60)/60)/24)+DATE(1970,1,1)</f>
        <v>42683.973750000005</v>
      </c>
    </row>
    <row r="1872" spans="1:20" ht="43.2" hidden="1" x14ac:dyDescent="0.3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20">
        <f>E1872/D1872</f>
        <v>0.58461538461538465</v>
      </c>
      <c r="P1872" s="6">
        <f>L1872/COUNT(L1872:L5985)</f>
        <v>3.1194295900178253E-3</v>
      </c>
      <c r="Q1872" t="str">
        <f t="shared" si="58"/>
        <v>film &amp; video</v>
      </c>
      <c r="R1872" t="str">
        <f t="shared" si="59"/>
        <v>drama</v>
      </c>
      <c r="S1872" s="11">
        <f>(((J1872/60)/60)/24)+DATE(1970,1,1)</f>
        <v>42023.818622685183</v>
      </c>
      <c r="T1872" s="11">
        <f>(((I1872/60)/60)/24)+DATE(1970,1,1)</f>
        <v>42043.818622685183</v>
      </c>
    </row>
    <row r="1873" spans="1:20" ht="28.8" hidden="1" x14ac:dyDescent="0.3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20">
        <f>E1873/D1873</f>
        <v>0.58558333333333334</v>
      </c>
      <c r="P1873" s="6">
        <f>L1873/COUNT(L1873:L5986)</f>
        <v>0.10209540793580027</v>
      </c>
      <c r="Q1873" t="str">
        <f t="shared" si="58"/>
        <v>technology</v>
      </c>
      <c r="R1873" t="str">
        <f t="shared" si="59"/>
        <v>wearables</v>
      </c>
      <c r="S1873" s="11">
        <f>(((J1873/60)/60)/24)+DATE(1970,1,1)</f>
        <v>42282.168993055559</v>
      </c>
      <c r="T1873" s="11">
        <f>(((I1873/60)/60)/24)+DATE(1970,1,1)</f>
        <v>42327.210659722223</v>
      </c>
    </row>
    <row r="1874" spans="1:20" ht="43.2" hidden="1" x14ac:dyDescent="0.3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20">
        <f>E1874/D1874</f>
        <v>0.59142857142857141</v>
      </c>
      <c r="P1874" s="6">
        <f>L1874/COUNT(L1874:L5987)</f>
        <v>1.7395182872435324E-2</v>
      </c>
      <c r="Q1874" t="str">
        <f t="shared" si="58"/>
        <v>theater</v>
      </c>
      <c r="R1874" t="str">
        <f t="shared" si="59"/>
        <v>musical</v>
      </c>
      <c r="S1874" s="11">
        <f>(((J1874/60)/60)/24)+DATE(1970,1,1)</f>
        <v>42017.594236111108</v>
      </c>
      <c r="T1874" s="11">
        <f>(((I1874/60)/60)/24)+DATE(1970,1,1)</f>
        <v>42047.594236111108</v>
      </c>
    </row>
    <row r="1875" spans="1:20" ht="43.2" hidden="1" x14ac:dyDescent="0.3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20">
        <f>E1875/D1875</f>
        <v>0.59299999999999997</v>
      </c>
      <c r="P1875" s="6">
        <f>L1875/COUNT(L1875:L5988)</f>
        <v>1.8741633199464525E-2</v>
      </c>
      <c r="Q1875" t="str">
        <f t="shared" si="58"/>
        <v>technology</v>
      </c>
      <c r="R1875" t="str">
        <f t="shared" si="59"/>
        <v>gadgets</v>
      </c>
      <c r="S1875" s="11">
        <f>(((J1875/60)/60)/24)+DATE(1970,1,1)</f>
        <v>42129.226388888885</v>
      </c>
      <c r="T1875" s="11">
        <f>(((I1875/60)/60)/24)+DATE(1970,1,1)</f>
        <v>42159.226388888885</v>
      </c>
    </row>
    <row r="1876" spans="1:20" ht="43.2" hidden="1" x14ac:dyDescent="0.3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20">
        <f>E1876/D1876</f>
        <v>0.59467839999999994</v>
      </c>
      <c r="P1876" s="6">
        <f>L1876/COUNT(L1876:L5989)</f>
        <v>4.598214285714286E-2</v>
      </c>
      <c r="Q1876" t="str">
        <f t="shared" si="58"/>
        <v>photography</v>
      </c>
      <c r="R1876" t="str">
        <f t="shared" si="59"/>
        <v>photobooks</v>
      </c>
      <c r="S1876" s="11">
        <f>(((J1876/60)/60)/24)+DATE(1970,1,1)</f>
        <v>41834.980462962965</v>
      </c>
      <c r="T1876" s="11">
        <f>(((I1876/60)/60)/24)+DATE(1970,1,1)</f>
        <v>41864.980462962965</v>
      </c>
    </row>
    <row r="1877" spans="1:20" ht="28.8" hidden="1" x14ac:dyDescent="0.3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20">
        <f>E1877/D1877</f>
        <v>0.59583333333333333</v>
      </c>
      <c r="P1877" s="6">
        <f>L1877/COUNT(L1877:L5990)</f>
        <v>4.9129075480125054E-3</v>
      </c>
      <c r="Q1877" t="str">
        <f t="shared" si="58"/>
        <v>theater</v>
      </c>
      <c r="R1877" t="str">
        <f t="shared" si="59"/>
        <v>spaces</v>
      </c>
      <c r="S1877" s="11">
        <f>(((J1877/60)/60)/24)+DATE(1970,1,1)</f>
        <v>42141.741307870368</v>
      </c>
      <c r="T1877" s="11">
        <f>(((I1877/60)/60)/24)+DATE(1970,1,1)</f>
        <v>42171.741307870368</v>
      </c>
    </row>
    <row r="1878" spans="1:20" ht="43.2" hidden="1" x14ac:dyDescent="0.3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20">
        <f>E1878/D1878</f>
        <v>0.59657142857142853</v>
      </c>
      <c r="P1878" s="6">
        <f>L1878/COUNT(L1878:L5991)</f>
        <v>1.0723860589812333E-2</v>
      </c>
      <c r="Q1878" t="str">
        <f t="shared" si="58"/>
        <v>theater</v>
      </c>
      <c r="R1878" t="str">
        <f t="shared" si="59"/>
        <v>musical</v>
      </c>
      <c r="S1878" s="11">
        <f>(((J1878/60)/60)/24)+DATE(1970,1,1)</f>
        <v>41968.938993055555</v>
      </c>
      <c r="T1878" s="11">
        <f>(((I1878/60)/60)/24)+DATE(1970,1,1)</f>
        <v>41989.938993055555</v>
      </c>
    </row>
    <row r="1879" spans="1:20" ht="43.2" hidden="1" x14ac:dyDescent="0.3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20">
        <f>E1879/D1879</f>
        <v>0.59775</v>
      </c>
      <c r="P1879" s="6">
        <f>L1879/COUNT(L1879:L5992)</f>
        <v>5.2302190433616454E-2</v>
      </c>
      <c r="Q1879" t="str">
        <f t="shared" si="58"/>
        <v>theater</v>
      </c>
      <c r="R1879" t="str">
        <f t="shared" si="59"/>
        <v>spaces</v>
      </c>
      <c r="S1879" s="11">
        <f>(((J1879/60)/60)/24)+DATE(1970,1,1)</f>
        <v>42097.732418981483</v>
      </c>
      <c r="T1879" s="11">
        <f>(((I1879/60)/60)/24)+DATE(1970,1,1)</f>
        <v>42115.249305555553</v>
      </c>
    </row>
    <row r="1880" spans="1:20" ht="43.2" hidden="1" x14ac:dyDescent="0.3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20">
        <f>E1880/D1880</f>
        <v>0.6</v>
      </c>
      <c r="P1880" s="6">
        <f>L1880/COUNT(L1880:L5993)</f>
        <v>4.4722719141323793E-4</v>
      </c>
      <c r="Q1880" t="str">
        <f t="shared" si="58"/>
        <v>film &amp; video</v>
      </c>
      <c r="R1880" t="str">
        <f t="shared" si="59"/>
        <v>drama</v>
      </c>
      <c r="S1880" s="11">
        <f>(((J1880/60)/60)/24)+DATE(1970,1,1)</f>
        <v>42721.075949074075</v>
      </c>
      <c r="T1880" s="11">
        <f>(((I1880/60)/60)/24)+DATE(1970,1,1)</f>
        <v>42751.075949074075</v>
      </c>
    </row>
    <row r="1881" spans="1:20" ht="28.8" hidden="1" x14ac:dyDescent="0.3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20">
        <f>E1881/D1881</f>
        <v>0.6</v>
      </c>
      <c r="P1881" s="6">
        <f>L1881/COUNT(L1881:L5994)</f>
        <v>2.2371364653243847E-3</v>
      </c>
      <c r="Q1881" t="str">
        <f t="shared" si="58"/>
        <v>theater</v>
      </c>
      <c r="R1881" t="str">
        <f t="shared" si="59"/>
        <v>plays</v>
      </c>
      <c r="S1881" s="11">
        <f>(((J1881/60)/60)/24)+DATE(1970,1,1)</f>
        <v>42305.670914351853</v>
      </c>
      <c r="T1881" s="11">
        <f>(((I1881/60)/60)/24)+DATE(1970,1,1)</f>
        <v>42339.249305555553</v>
      </c>
    </row>
    <row r="1882" spans="1:20" ht="43.2" hidden="1" x14ac:dyDescent="0.3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20">
        <f>E1882/D1882</f>
        <v>0.60899999999999999</v>
      </c>
      <c r="P1882" s="6">
        <f>L1882/COUNT(L1882:L5995)</f>
        <v>7.609668755595345E-3</v>
      </c>
      <c r="Q1882" t="str">
        <f t="shared" si="58"/>
        <v>theater</v>
      </c>
      <c r="R1882" t="str">
        <f t="shared" si="59"/>
        <v>plays</v>
      </c>
      <c r="S1882" s="11">
        <f>(((J1882/60)/60)/24)+DATE(1970,1,1)</f>
        <v>42235.117476851854</v>
      </c>
      <c r="T1882" s="11">
        <f>(((I1882/60)/60)/24)+DATE(1970,1,1)</f>
        <v>42275.117476851854</v>
      </c>
    </row>
    <row r="1883" spans="1:20" ht="43.2" hidden="1" x14ac:dyDescent="0.3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20">
        <f>E1883/D1883</f>
        <v>0.61099999999999999</v>
      </c>
      <c r="P1883" s="6">
        <f>L1883/COUNT(L1883:L5996)</f>
        <v>1.3434841021047917E-3</v>
      </c>
      <c r="Q1883" t="str">
        <f t="shared" si="58"/>
        <v>theater</v>
      </c>
      <c r="R1883" t="str">
        <f t="shared" si="59"/>
        <v>plays</v>
      </c>
      <c r="S1883" s="11">
        <f>(((J1883/60)/60)/24)+DATE(1970,1,1)</f>
        <v>42415.398032407407</v>
      </c>
      <c r="T1883" s="11">
        <f>(((I1883/60)/60)/24)+DATE(1970,1,1)</f>
        <v>42445.356365740736</v>
      </c>
    </row>
    <row r="1884" spans="1:20" ht="28.8" hidden="1" x14ac:dyDescent="0.3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20">
        <f>E1884/D1884</f>
        <v>0.61124000000000001</v>
      </c>
      <c r="P1884" s="6">
        <f>L1884/COUNT(L1884:L5997)</f>
        <v>6.2275985663082435E-2</v>
      </c>
      <c r="Q1884" t="str">
        <f t="shared" si="58"/>
        <v>photography</v>
      </c>
      <c r="R1884" t="str">
        <f t="shared" si="59"/>
        <v>photobooks</v>
      </c>
      <c r="S1884" s="11">
        <f>(((J1884/60)/60)/24)+DATE(1970,1,1)</f>
        <v>42189.031041666662</v>
      </c>
      <c r="T1884" s="11">
        <f>(((I1884/60)/60)/24)+DATE(1970,1,1)</f>
        <v>42226.290972222225</v>
      </c>
    </row>
    <row r="1885" spans="1:20" ht="43.2" hidden="1" x14ac:dyDescent="0.3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20">
        <f>E1885/D1885</f>
        <v>0.61909090909090914</v>
      </c>
      <c r="P1885" s="6">
        <f>L1885/COUNT(L1885:L5998)</f>
        <v>3.1376064545047063E-3</v>
      </c>
      <c r="Q1885" t="str">
        <f t="shared" si="58"/>
        <v>theater</v>
      </c>
      <c r="R1885" t="str">
        <f t="shared" si="59"/>
        <v>plays</v>
      </c>
      <c r="S1885" s="11">
        <f>(((J1885/60)/60)/24)+DATE(1970,1,1)</f>
        <v>41830.234166666669</v>
      </c>
      <c r="T1885" s="11">
        <f>(((I1885/60)/60)/24)+DATE(1970,1,1)</f>
        <v>41860.234166666669</v>
      </c>
    </row>
    <row r="1886" spans="1:20" ht="43.2" hidden="1" x14ac:dyDescent="0.3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20">
        <f>E1886/D1886</f>
        <v>0.62765333333333329</v>
      </c>
      <c r="P1886" s="6">
        <f>L1886/COUNT(L1886:L5999)</f>
        <v>0.43721973094170402</v>
      </c>
      <c r="Q1886" t="str">
        <f t="shared" si="58"/>
        <v>games</v>
      </c>
      <c r="R1886" t="str">
        <f t="shared" si="59"/>
        <v>video games</v>
      </c>
      <c r="S1886" s="11">
        <f>(((J1886/60)/60)/24)+DATE(1970,1,1)</f>
        <v>41838.377893518518</v>
      </c>
      <c r="T1886" s="11">
        <f>(((I1886/60)/60)/24)+DATE(1970,1,1)</f>
        <v>41893.377893518518</v>
      </c>
    </row>
    <row r="1887" spans="1:20" ht="57.6" hidden="1" x14ac:dyDescent="0.3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20">
        <f>E1887/D1887</f>
        <v>0.62839999999999996</v>
      </c>
      <c r="P1887" s="6">
        <f>L1887/COUNT(L1887:L6000)</f>
        <v>7.6716016150740238E-2</v>
      </c>
      <c r="Q1887" t="str">
        <f t="shared" si="58"/>
        <v>technology</v>
      </c>
      <c r="R1887" t="str">
        <f t="shared" si="59"/>
        <v>makerspaces</v>
      </c>
      <c r="S1887" s="11">
        <f>(((J1887/60)/60)/24)+DATE(1970,1,1)</f>
        <v>42529.632754629631</v>
      </c>
      <c r="T1887" s="11">
        <f>(((I1887/60)/60)/24)+DATE(1970,1,1)</f>
        <v>42556.207638888889</v>
      </c>
    </row>
    <row r="1888" spans="1:20" ht="28.8" hidden="1" x14ac:dyDescent="0.3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20">
        <f>E1888/D1888</f>
        <v>0.64</v>
      </c>
      <c r="P1888" s="6">
        <f>L1888/COUNT(L1888:L6001)</f>
        <v>5.3859964093357273E-3</v>
      </c>
      <c r="Q1888" t="str">
        <f t="shared" si="58"/>
        <v>film &amp; video</v>
      </c>
      <c r="R1888" t="str">
        <f t="shared" si="59"/>
        <v>animation</v>
      </c>
      <c r="S1888" s="11">
        <f>(((J1888/60)/60)/24)+DATE(1970,1,1)</f>
        <v>42107.703877314809</v>
      </c>
      <c r="T1888" s="11">
        <f>(((I1888/60)/60)/24)+DATE(1970,1,1)</f>
        <v>42137.703877314809</v>
      </c>
    </row>
    <row r="1889" spans="1:20" ht="43.2" hidden="1" x14ac:dyDescent="0.3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20">
        <f>E1889/D1889</f>
        <v>0.65</v>
      </c>
      <c r="P1889" s="6">
        <f>L1889/COUNT(L1889:L6002)</f>
        <v>4.0413111809609343E-3</v>
      </c>
      <c r="Q1889" t="str">
        <f t="shared" si="58"/>
        <v>theater</v>
      </c>
      <c r="R1889" t="str">
        <f t="shared" si="59"/>
        <v>musical</v>
      </c>
      <c r="S1889" s="11">
        <f>(((J1889/60)/60)/24)+DATE(1970,1,1)</f>
        <v>42144.415532407409</v>
      </c>
      <c r="T1889" s="11">
        <f>(((I1889/60)/60)/24)+DATE(1970,1,1)</f>
        <v>42165.415532407409</v>
      </c>
    </row>
    <row r="1890" spans="1:20" ht="28.8" hidden="1" x14ac:dyDescent="0.3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20">
        <f>E1890/D1890</f>
        <v>0.65100000000000002</v>
      </c>
      <c r="P1890" s="6">
        <f>L1890/COUNT(L1890:L6003)</f>
        <v>4.941599281221923E-3</v>
      </c>
      <c r="Q1890" t="str">
        <f t="shared" si="58"/>
        <v>music</v>
      </c>
      <c r="R1890" t="str">
        <f t="shared" si="59"/>
        <v>faith</v>
      </c>
      <c r="S1890" s="11">
        <f>(((J1890/60)/60)/24)+DATE(1970,1,1)</f>
        <v>42021.139733796299</v>
      </c>
      <c r="T1890" s="11">
        <f>(((I1890/60)/60)/24)+DATE(1970,1,1)</f>
        <v>42051.139733796299</v>
      </c>
    </row>
    <row r="1891" spans="1:20" ht="43.2" hidden="1" x14ac:dyDescent="0.3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20">
        <f>E1891/D1891</f>
        <v>0.65101538461538466</v>
      </c>
      <c r="P1891" s="6">
        <f>L1891/COUNT(L1891:L6004)</f>
        <v>5.5730337078651687E-2</v>
      </c>
      <c r="Q1891" t="str">
        <f t="shared" si="58"/>
        <v>photography</v>
      </c>
      <c r="R1891" t="str">
        <f t="shared" si="59"/>
        <v>photobooks</v>
      </c>
      <c r="S1891" s="11">
        <f>(((J1891/60)/60)/24)+DATE(1970,1,1)</f>
        <v>41891.976388888892</v>
      </c>
      <c r="T1891" s="11">
        <f>(((I1891/60)/60)/24)+DATE(1970,1,1)</f>
        <v>41936.976388888892</v>
      </c>
    </row>
    <row r="1892" spans="1:20" ht="57.6" hidden="1" x14ac:dyDescent="0.3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20">
        <f>E1892/D1892</f>
        <v>0.65246363636363636</v>
      </c>
      <c r="P1892" s="6">
        <f>L1892/COUNT(L1892:L6005)</f>
        <v>0.16007194244604317</v>
      </c>
      <c r="Q1892" t="str">
        <f t="shared" si="58"/>
        <v>technology</v>
      </c>
      <c r="R1892" t="str">
        <f t="shared" si="59"/>
        <v>wearables</v>
      </c>
      <c r="S1892" s="11">
        <f>(((J1892/60)/60)/24)+DATE(1970,1,1)</f>
        <v>41947.457569444443</v>
      </c>
      <c r="T1892" s="11">
        <f>(((I1892/60)/60)/24)+DATE(1970,1,1)</f>
        <v>41977.457569444443</v>
      </c>
    </row>
    <row r="1893" spans="1:20" ht="43.2" hidden="1" x14ac:dyDescent="0.3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20">
        <f>E1893/D1893</f>
        <v>0.66839999999999999</v>
      </c>
      <c r="P1893" s="6">
        <f>L1893/COUNT(L1893:L6006)</f>
        <v>3.0139451192082771E-2</v>
      </c>
      <c r="Q1893" t="str">
        <f t="shared" si="58"/>
        <v>theater</v>
      </c>
      <c r="R1893" t="str">
        <f t="shared" si="59"/>
        <v>spaces</v>
      </c>
      <c r="S1893" s="11">
        <f>(((J1893/60)/60)/24)+DATE(1970,1,1)</f>
        <v>42248.535787037035</v>
      </c>
      <c r="T1893" s="11">
        <f>(((I1893/60)/60)/24)+DATE(1970,1,1)</f>
        <v>42277.75</v>
      </c>
    </row>
    <row r="1894" spans="1:20" ht="43.2" hidden="1" x14ac:dyDescent="0.3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20">
        <f>E1894/D1894</f>
        <v>0.67333333333333334</v>
      </c>
      <c r="P1894" s="6">
        <f>L1894/COUNT(L1894:L6007)</f>
        <v>7.2007200720072004E-3</v>
      </c>
      <c r="Q1894" t="str">
        <f t="shared" si="58"/>
        <v>theater</v>
      </c>
      <c r="R1894" t="str">
        <f t="shared" si="59"/>
        <v>plays</v>
      </c>
      <c r="S1894" s="11">
        <f>(((J1894/60)/60)/24)+DATE(1970,1,1)</f>
        <v>42143.917743055557</v>
      </c>
      <c r="T1894" s="11">
        <f>(((I1894/60)/60)/24)+DATE(1970,1,1)</f>
        <v>42181.559027777781</v>
      </c>
    </row>
    <row r="1895" spans="1:20" ht="43.2" hidden="1" x14ac:dyDescent="0.3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20">
        <f>E1895/D1895</f>
        <v>0.67549999999999999</v>
      </c>
      <c r="P1895" s="6">
        <f>L1895/COUNT(L1895:L6008)</f>
        <v>1.3057181449797388E-2</v>
      </c>
      <c r="Q1895" t="str">
        <f t="shared" si="58"/>
        <v>music</v>
      </c>
      <c r="R1895" t="str">
        <f t="shared" si="59"/>
        <v>jazz</v>
      </c>
      <c r="S1895" s="11">
        <f>(((J1895/60)/60)/24)+DATE(1970,1,1)</f>
        <v>41597.788888888892</v>
      </c>
      <c r="T1895" s="11">
        <f>(((I1895/60)/60)/24)+DATE(1970,1,1)</f>
        <v>41627.788888888892</v>
      </c>
    </row>
    <row r="1896" spans="1:20" ht="43.2" hidden="1" x14ac:dyDescent="0.3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20">
        <f>E1896/D1896</f>
        <v>0.67549999999999999</v>
      </c>
      <c r="P1896" s="6">
        <f>L1896/COUNT(L1896:L6009)</f>
        <v>6.3063063063063057E-2</v>
      </c>
      <c r="Q1896" t="str">
        <f t="shared" si="58"/>
        <v>photography</v>
      </c>
      <c r="R1896" t="str">
        <f t="shared" si="59"/>
        <v>photobooks</v>
      </c>
      <c r="S1896" s="11">
        <f>(((J1896/60)/60)/24)+DATE(1970,1,1)</f>
        <v>42689.56931712963</v>
      </c>
      <c r="T1896" s="11">
        <f>(((I1896/60)/60)/24)+DATE(1970,1,1)</f>
        <v>42719.56931712963</v>
      </c>
    </row>
    <row r="1897" spans="1:20" ht="43.2" hidden="1" x14ac:dyDescent="0.3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20">
        <f>E1897/D1897</f>
        <v>0.68153600000000003</v>
      </c>
      <c r="P1897" s="6">
        <f>L1897/COUNT(L1897:L6010)</f>
        <v>0.15682739972960794</v>
      </c>
      <c r="Q1897" t="str">
        <f t="shared" si="58"/>
        <v>theater</v>
      </c>
      <c r="R1897" t="str">
        <f t="shared" si="59"/>
        <v>spaces</v>
      </c>
      <c r="S1897" s="11">
        <f>(((J1897/60)/60)/24)+DATE(1970,1,1)</f>
        <v>42530.993032407408</v>
      </c>
      <c r="T1897" s="11">
        <f>(((I1897/60)/60)/24)+DATE(1970,1,1)</f>
        <v>42560.993032407408</v>
      </c>
    </row>
    <row r="1898" spans="1:20" ht="43.2" hidden="1" x14ac:dyDescent="0.3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20">
        <f>E1898/D1898</f>
        <v>0.68400000000000005</v>
      </c>
      <c r="P1898" s="6">
        <f>L1898/COUNT(L1898:L6011)</f>
        <v>3.1559963931469793E-3</v>
      </c>
      <c r="Q1898" t="str">
        <f t="shared" si="58"/>
        <v>music</v>
      </c>
      <c r="R1898" t="str">
        <f t="shared" si="59"/>
        <v>faith</v>
      </c>
      <c r="S1898" s="11">
        <f>(((J1898/60)/60)/24)+DATE(1970,1,1)</f>
        <v>42268.625856481478</v>
      </c>
      <c r="T1898" s="11">
        <f>(((I1898/60)/60)/24)+DATE(1970,1,1)</f>
        <v>42298.625856481478</v>
      </c>
    </row>
    <row r="1899" spans="1:20" ht="28.8" hidden="1" x14ac:dyDescent="0.3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20">
        <f>E1899/D1899</f>
        <v>0.69561111111111107</v>
      </c>
      <c r="P1899" s="6">
        <f>L1899/COUNT(L1899:L6012)</f>
        <v>8.8858818222823641E-2</v>
      </c>
      <c r="Q1899" t="str">
        <f t="shared" si="58"/>
        <v>theater</v>
      </c>
      <c r="R1899" t="str">
        <f t="shared" si="59"/>
        <v>plays</v>
      </c>
      <c r="S1899" s="11">
        <f>(((J1899/60)/60)/24)+DATE(1970,1,1)</f>
        <v>41990.584108796291</v>
      </c>
      <c r="T1899" s="11">
        <f>(((I1899/60)/60)/24)+DATE(1970,1,1)</f>
        <v>42036.120833333334</v>
      </c>
    </row>
    <row r="1900" spans="1:20" ht="43.2" hidden="1" x14ac:dyDescent="0.3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20">
        <f>E1900/D1900</f>
        <v>0.70199999999999996</v>
      </c>
      <c r="P1900" s="6">
        <f>L1900/COUNT(L1900:L6013)</f>
        <v>4.0613718411552343E-3</v>
      </c>
      <c r="Q1900" t="str">
        <f t="shared" si="58"/>
        <v>publishing</v>
      </c>
      <c r="R1900" t="str">
        <f t="shared" si="59"/>
        <v>fiction</v>
      </c>
      <c r="S1900" s="11">
        <f>(((J1900/60)/60)/24)+DATE(1970,1,1)</f>
        <v>41663.780300925922</v>
      </c>
      <c r="T1900" s="11">
        <f>(((I1900/60)/60)/24)+DATE(1970,1,1)</f>
        <v>41693.780300925922</v>
      </c>
    </row>
    <row r="1901" spans="1:20" ht="43.2" hidden="1" x14ac:dyDescent="0.3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20">
        <f>E1901/D1901</f>
        <v>0.7036</v>
      </c>
      <c r="P1901" s="6">
        <f>L1901/COUNT(L1901:L6014)</f>
        <v>2.0767494356659141E-2</v>
      </c>
      <c r="Q1901" t="str">
        <f t="shared" si="58"/>
        <v>technology</v>
      </c>
      <c r="R1901" t="str">
        <f t="shared" si="59"/>
        <v>wearables</v>
      </c>
      <c r="S1901" s="11">
        <f>(((J1901/60)/60)/24)+DATE(1970,1,1)</f>
        <v>42612.624039351853</v>
      </c>
      <c r="T1901" s="11">
        <f>(((I1901/60)/60)/24)+DATE(1970,1,1)</f>
        <v>42644.624039351853</v>
      </c>
    </row>
    <row r="1902" spans="1:20" ht="43.2" hidden="1" x14ac:dyDescent="0.3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20">
        <f>E1902/D1902</f>
        <v>0.70599999999999996</v>
      </c>
      <c r="P1902" s="6">
        <f>L1902/COUNT(L1902:L6015)</f>
        <v>1.4905149051490514E-2</v>
      </c>
      <c r="Q1902" t="str">
        <f t="shared" si="58"/>
        <v>theater</v>
      </c>
      <c r="R1902" t="str">
        <f t="shared" si="59"/>
        <v>plays</v>
      </c>
      <c r="S1902" s="11">
        <f>(((J1902/60)/60)/24)+DATE(1970,1,1)</f>
        <v>42053.049375000002</v>
      </c>
      <c r="T1902" s="11">
        <f>(((I1902/60)/60)/24)+DATE(1970,1,1)</f>
        <v>42096.041666666672</v>
      </c>
    </row>
    <row r="1903" spans="1:20" ht="43.2" hidden="1" x14ac:dyDescent="0.3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20">
        <f>E1903/D1903</f>
        <v>0.7178461538461538</v>
      </c>
      <c r="P1903" s="6">
        <f>L1903/COUNT(L1903:L6016)</f>
        <v>4.2928151830094893E-2</v>
      </c>
      <c r="Q1903" t="str">
        <f t="shared" si="58"/>
        <v>games</v>
      </c>
      <c r="R1903" t="str">
        <f t="shared" si="59"/>
        <v>mobile games</v>
      </c>
      <c r="S1903" s="11">
        <f>(((J1903/60)/60)/24)+DATE(1970,1,1)</f>
        <v>41923.783576388887</v>
      </c>
      <c r="T1903" s="11">
        <f>(((I1903/60)/60)/24)+DATE(1970,1,1)</f>
        <v>41963.825243055559</v>
      </c>
    </row>
    <row r="1904" spans="1:20" ht="43.2" hidden="1" x14ac:dyDescent="0.3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20">
        <f>E1904/D1904</f>
        <v>0.72989999999999999</v>
      </c>
      <c r="P1904" s="6">
        <f>L1904/COUNT(L1904:L6017)</f>
        <v>1.62748643761302E-2</v>
      </c>
      <c r="Q1904" t="str">
        <f t="shared" si="58"/>
        <v>technology</v>
      </c>
      <c r="R1904" t="str">
        <f t="shared" si="59"/>
        <v>wearables</v>
      </c>
      <c r="S1904" s="11">
        <f>(((J1904/60)/60)/24)+DATE(1970,1,1)</f>
        <v>42262.104780092588</v>
      </c>
      <c r="T1904" s="11">
        <f>(((I1904/60)/60)/24)+DATE(1970,1,1)</f>
        <v>42292.104780092588</v>
      </c>
    </row>
    <row r="1905" spans="1:20" ht="43.2" hidden="1" x14ac:dyDescent="0.3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20">
        <f>E1905/D1905</f>
        <v>0.75</v>
      </c>
      <c r="P1905" s="6">
        <f>L1905/COUNT(L1905:L6018)</f>
        <v>9.497964721845319E-3</v>
      </c>
      <c r="Q1905" t="str">
        <f t="shared" si="58"/>
        <v>music</v>
      </c>
      <c r="R1905" t="str">
        <f t="shared" si="59"/>
        <v>indie rock</v>
      </c>
      <c r="S1905" s="11">
        <f>(((J1905/60)/60)/24)+DATE(1970,1,1)</f>
        <v>42713.941099537042</v>
      </c>
      <c r="T1905" s="11">
        <f>(((I1905/60)/60)/24)+DATE(1970,1,1)</f>
        <v>42734.941099537042</v>
      </c>
    </row>
    <row r="1906" spans="1:20" ht="28.8" hidden="1" x14ac:dyDescent="0.3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20">
        <f>E1906/D1906</f>
        <v>0.75051000000000001</v>
      </c>
      <c r="P1906" s="6">
        <f>L1906/COUNT(L1906:L6019)</f>
        <v>7.2850678733031679E-2</v>
      </c>
      <c r="Q1906" t="str">
        <f t="shared" si="58"/>
        <v>technology</v>
      </c>
      <c r="R1906" t="str">
        <f t="shared" si="59"/>
        <v>wearables</v>
      </c>
      <c r="S1906" s="11">
        <f>(((J1906/60)/60)/24)+DATE(1970,1,1)</f>
        <v>42276.624803240738</v>
      </c>
      <c r="T1906" s="11">
        <f>(((I1906/60)/60)/24)+DATE(1970,1,1)</f>
        <v>42307.624803240738</v>
      </c>
    </row>
    <row r="1907" spans="1:20" ht="43.2" x14ac:dyDescent="0.3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20">
        <f>E1907/D1907</f>
        <v>0.754</v>
      </c>
      <c r="P1907" s="6">
        <f>L1907/COUNT(L1907:L6020)</f>
        <v>1.3580805794477138E-2</v>
      </c>
      <c r="Q1907" t="str">
        <f t="shared" si="58"/>
        <v>theater</v>
      </c>
      <c r="R1907" t="str">
        <f t="shared" si="59"/>
        <v>plays</v>
      </c>
      <c r="S1907" s="11">
        <f>(((J1907/60)/60)/24)+DATE(1970,1,1)</f>
        <v>42796.538275462968</v>
      </c>
      <c r="T1907" s="11">
        <f>(((I1907/60)/60)/24)+DATE(1970,1,1)</f>
        <v>42813.25</v>
      </c>
    </row>
    <row r="1908" spans="1:20" ht="43.2" hidden="1" x14ac:dyDescent="0.3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20">
        <f>E1908/D1908</f>
        <v>0.78100000000000003</v>
      </c>
      <c r="P1908" s="6">
        <f>L1908/COUNT(L1908:L6021)</f>
        <v>1.6757246376811596E-2</v>
      </c>
      <c r="Q1908" t="str">
        <f t="shared" si="58"/>
        <v>theater</v>
      </c>
      <c r="R1908" t="str">
        <f t="shared" si="59"/>
        <v>plays</v>
      </c>
      <c r="S1908" s="11">
        <f>(((J1908/60)/60)/24)+DATE(1970,1,1)</f>
        <v>42469.68414351852</v>
      </c>
      <c r="T1908" s="11">
        <f>(((I1908/60)/60)/24)+DATE(1970,1,1)</f>
        <v>42499.166666666672</v>
      </c>
    </row>
    <row r="1909" spans="1:20" ht="43.2" hidden="1" x14ac:dyDescent="0.3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20">
        <f>E1909/D1909</f>
        <v>0.78927352941176465</v>
      </c>
      <c r="P1909" s="6">
        <f>L1909/COUNT(L1909:L6022)</f>
        <v>0.20661531490711374</v>
      </c>
      <c r="Q1909" t="str">
        <f t="shared" si="58"/>
        <v>technology</v>
      </c>
      <c r="R1909" t="str">
        <f t="shared" si="59"/>
        <v>wearables</v>
      </c>
      <c r="S1909" s="11">
        <f>(((J1909/60)/60)/24)+DATE(1970,1,1)</f>
        <v>42696.663506944446</v>
      </c>
      <c r="T1909" s="11">
        <f>(((I1909/60)/60)/24)+DATE(1970,1,1)</f>
        <v>42736.663506944446</v>
      </c>
    </row>
    <row r="1910" spans="1:20" ht="43.2" hidden="1" x14ac:dyDescent="0.3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20">
        <f>E1910/D1910</f>
        <v>0.79</v>
      </c>
      <c r="P1910" s="6">
        <f>L1910/COUNT(L1910:L6023)</f>
        <v>5.4397098821396192E-3</v>
      </c>
      <c r="Q1910" t="str">
        <f t="shared" si="58"/>
        <v>photography</v>
      </c>
      <c r="R1910" t="str">
        <f t="shared" si="59"/>
        <v>places</v>
      </c>
      <c r="S1910" s="11">
        <f>(((J1910/60)/60)/24)+DATE(1970,1,1)</f>
        <v>42707.895462962959</v>
      </c>
      <c r="T1910" s="11">
        <f>(((I1910/60)/60)/24)+DATE(1970,1,1)</f>
        <v>42729.458333333328</v>
      </c>
    </row>
    <row r="1911" spans="1:20" ht="28.8" hidden="1" x14ac:dyDescent="0.3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20">
        <f>E1911/D1911</f>
        <v>0.82208000000000003</v>
      </c>
      <c r="P1911" s="6">
        <f>L1911/COUNT(L1911:L6024)</f>
        <v>4.3083900226757371E-2</v>
      </c>
      <c r="Q1911" t="str">
        <f t="shared" si="58"/>
        <v>technology</v>
      </c>
      <c r="R1911" t="str">
        <f t="shared" si="59"/>
        <v>wearables</v>
      </c>
      <c r="S1911" s="11">
        <f>(((J1911/60)/60)/24)+DATE(1970,1,1)</f>
        <v>42388.708645833336</v>
      </c>
      <c r="T1911" s="11">
        <f>(((I1911/60)/60)/24)+DATE(1970,1,1)</f>
        <v>42418.708645833336</v>
      </c>
    </row>
    <row r="1912" spans="1:20" ht="43.2" hidden="1" x14ac:dyDescent="0.3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20">
        <f>E1912/D1912</f>
        <v>0.824221076923077</v>
      </c>
      <c r="P1912" s="6">
        <f>L1912/COUNT(L1912:L6025)</f>
        <v>0.40381125226860254</v>
      </c>
      <c r="Q1912" t="str">
        <f t="shared" si="58"/>
        <v>technology</v>
      </c>
      <c r="R1912" t="str">
        <f t="shared" si="59"/>
        <v>wearables</v>
      </c>
      <c r="S1912" s="11">
        <f>(((J1912/60)/60)/24)+DATE(1970,1,1)</f>
        <v>41563.485509259262</v>
      </c>
      <c r="T1912" s="11">
        <f>(((I1912/60)/60)/24)+DATE(1970,1,1)</f>
        <v>41600.666666666664</v>
      </c>
    </row>
    <row r="1913" spans="1:20" ht="43.2" hidden="1" x14ac:dyDescent="0.3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20">
        <f>E1913/D1913</f>
        <v>0.82817600000000002</v>
      </c>
      <c r="P1913" s="6">
        <f>L1913/COUNT(L1913:L6026)</f>
        <v>4.3576940535633227E-2</v>
      </c>
      <c r="Q1913" t="str">
        <f t="shared" si="58"/>
        <v>technology</v>
      </c>
      <c r="R1913" t="str">
        <f t="shared" si="59"/>
        <v>wearables</v>
      </c>
      <c r="S1913" s="11">
        <f>(((J1913/60)/60)/24)+DATE(1970,1,1)</f>
        <v>42506.416990740734</v>
      </c>
      <c r="T1913" s="11">
        <f>(((I1913/60)/60)/24)+DATE(1970,1,1)</f>
        <v>42541.790972222225</v>
      </c>
    </row>
    <row r="1914" spans="1:20" ht="43.2" hidden="1" x14ac:dyDescent="0.3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20">
        <f>E1914/D1914</f>
        <v>0.84946999999999995</v>
      </c>
      <c r="P1914" s="6">
        <f>L1914/COUNT(L1914:L6027)</f>
        <v>0.10172570390554042</v>
      </c>
      <c r="Q1914" t="str">
        <f t="shared" si="58"/>
        <v>technology</v>
      </c>
      <c r="R1914" t="str">
        <f t="shared" si="59"/>
        <v>wearables</v>
      </c>
      <c r="S1914" s="11">
        <f>(((J1914/60)/60)/24)+DATE(1970,1,1)</f>
        <v>41955.863750000004</v>
      </c>
      <c r="T1914" s="11">
        <f>(((I1914/60)/60)/24)+DATE(1970,1,1)</f>
        <v>41990.863750000004</v>
      </c>
    </row>
    <row r="1915" spans="1:20" ht="43.2" hidden="1" x14ac:dyDescent="0.3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20">
        <f>E1915/D1915</f>
        <v>0.86135181975736563</v>
      </c>
      <c r="P1915" s="6">
        <f>L1915/COUNT(L1915:L6028)</f>
        <v>4.5433893684688779E-3</v>
      </c>
      <c r="Q1915" t="str">
        <f t="shared" si="58"/>
        <v>theater</v>
      </c>
      <c r="R1915" t="str">
        <f t="shared" si="59"/>
        <v>plays</v>
      </c>
      <c r="S1915" s="11">
        <f>(((J1915/60)/60)/24)+DATE(1970,1,1)</f>
        <v>42534.631481481483</v>
      </c>
      <c r="T1915" s="11">
        <f>(((I1915/60)/60)/24)+DATE(1970,1,1)</f>
        <v>42562.631481481483</v>
      </c>
    </row>
    <row r="1916" spans="1:20" ht="43.2" hidden="1" x14ac:dyDescent="0.3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20">
        <f>E1916/D1916</f>
        <v>0.89666666666666661</v>
      </c>
      <c r="P1916" s="6">
        <f>L1916/COUNT(L1916:L6029)</f>
        <v>1.6818181818181819E-2</v>
      </c>
      <c r="Q1916" t="str">
        <f t="shared" si="58"/>
        <v>theater</v>
      </c>
      <c r="R1916" t="str">
        <f t="shared" si="59"/>
        <v>musical</v>
      </c>
      <c r="S1916" s="11">
        <f>(((J1916/60)/60)/24)+DATE(1970,1,1)</f>
        <v>42084.881539351853</v>
      </c>
      <c r="T1916" s="11">
        <f>(((I1916/60)/60)/24)+DATE(1970,1,1)</f>
        <v>42114.881539351853</v>
      </c>
    </row>
    <row r="1917" spans="1:20" hidden="1" x14ac:dyDescent="0.3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20">
        <f>E1917/D1917</f>
        <v>0.95477386934673369</v>
      </c>
      <c r="P1917" s="6">
        <f>L1917/COUNT(L1917:L6030)</f>
        <v>1.8190086402910413E-3</v>
      </c>
      <c r="Q1917" t="str">
        <f t="shared" si="58"/>
        <v>journalism</v>
      </c>
      <c r="R1917" t="str">
        <f t="shared" si="59"/>
        <v>audio</v>
      </c>
      <c r="S1917" s="11">
        <f>(((J1917/60)/60)/24)+DATE(1970,1,1)</f>
        <v>42556.807187500002</v>
      </c>
      <c r="T1917" s="11">
        <f>(((I1917/60)/60)/24)+DATE(1970,1,1)</f>
        <v>42563.807187500002</v>
      </c>
    </row>
    <row r="1918" spans="1:20" ht="28.8" hidden="1" x14ac:dyDescent="0.3">
      <c r="A1918">
        <v>139</v>
      </c>
      <c r="B1918" s="3" t="s">
        <v>141</v>
      </c>
      <c r="C1918" s="3" t="s">
        <v>4249</v>
      </c>
      <c r="D1918">
        <v>500</v>
      </c>
      <c r="E1918">
        <v>500</v>
      </c>
      <c r="F1918" t="s">
        <v>8220</v>
      </c>
      <c r="G1918" t="s">
        <v>8224</v>
      </c>
      <c r="H1918" t="s">
        <v>8246</v>
      </c>
      <c r="I1918">
        <v>1436738772</v>
      </c>
      <c r="J1918">
        <v>1435874772</v>
      </c>
      <c r="K1918" t="b">
        <v>0</v>
      </c>
      <c r="L1918">
        <v>1</v>
      </c>
      <c r="M1918" t="b">
        <v>0</v>
      </c>
      <c r="N1918" t="s">
        <v>8267</v>
      </c>
      <c r="O1918" s="20">
        <f>E1918/D1918</f>
        <v>1</v>
      </c>
      <c r="P1918" s="6">
        <f>L1918/COUNT(L1918:L6031)</f>
        <v>4.5495905368516835E-4</v>
      </c>
      <c r="Q1918" t="str">
        <f t="shared" si="58"/>
        <v>film &amp; video</v>
      </c>
      <c r="R1918" t="str">
        <f t="shared" si="59"/>
        <v>science fiction</v>
      </c>
      <c r="S1918" s="11">
        <f>(((J1918/60)/60)/24)+DATE(1970,1,1)</f>
        <v>42187.920972222222</v>
      </c>
      <c r="T1918" s="11">
        <f>(((I1918/60)/60)/24)+DATE(1970,1,1)</f>
        <v>42197.920972222222</v>
      </c>
    </row>
    <row r="1919" spans="1:20" x14ac:dyDescent="0.3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t="s">
        <v>8222</v>
      </c>
      <c r="G1919" t="s">
        <v>8224</v>
      </c>
      <c r="H1919" t="s">
        <v>8246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8293</v>
      </c>
      <c r="O1919" s="20">
        <f>E1919/D1919</f>
        <v>1</v>
      </c>
      <c r="P1919" s="6">
        <f>L1919/COUNT(L1919:L6032)</f>
        <v>6.3723258989531175E-3</v>
      </c>
      <c r="Q1919" t="str">
        <f t="shared" si="58"/>
        <v>music</v>
      </c>
      <c r="R1919" t="str">
        <f t="shared" si="59"/>
        <v>faith</v>
      </c>
      <c r="S1919" s="11">
        <f>(((J1919/60)/60)/24)+DATE(1970,1,1)</f>
        <v>42780.942476851851</v>
      </c>
      <c r="T1919" s="11">
        <f>(((I1919/60)/60)/24)+DATE(1970,1,1)</f>
        <v>42810.900810185187</v>
      </c>
    </row>
    <row r="1920" spans="1:20" ht="43.2" hidden="1" x14ac:dyDescent="0.3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t="s">
        <v>8219</v>
      </c>
      <c r="G1920" t="s">
        <v>8224</v>
      </c>
      <c r="H1920" t="s">
        <v>8246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8265</v>
      </c>
      <c r="O1920" s="20">
        <f>E1920/D1920</f>
        <v>1</v>
      </c>
      <c r="P1920" s="6">
        <f>L1920/COUNT(L1920:L6033)</f>
        <v>4.5537340619307832E-4</v>
      </c>
      <c r="Q1920" t="str">
        <f t="shared" si="58"/>
        <v>film &amp; video</v>
      </c>
      <c r="R1920" t="str">
        <f t="shared" si="59"/>
        <v>television</v>
      </c>
      <c r="S1920" s="11">
        <f>(((J1920/60)/60)/24)+DATE(1970,1,1)</f>
        <v>42376.79206018518</v>
      </c>
      <c r="T1920" s="11">
        <f>(((I1920/60)/60)/24)+DATE(1970,1,1)</f>
        <v>42394.79206018518</v>
      </c>
    </row>
    <row r="1921" spans="1:20" ht="43.2" hidden="1" x14ac:dyDescent="0.3">
      <c r="A1921">
        <v>41</v>
      </c>
      <c r="B1921" s="3" t="s">
        <v>43</v>
      </c>
      <c r="C1921" s="3" t="s">
        <v>4152</v>
      </c>
      <c r="D1921">
        <v>2000</v>
      </c>
      <c r="E1921">
        <v>2000</v>
      </c>
      <c r="F1921" t="s">
        <v>8219</v>
      </c>
      <c r="G1921" t="s">
        <v>8224</v>
      </c>
      <c r="H1921" t="s">
        <v>8246</v>
      </c>
      <c r="I1921">
        <v>1412516354</v>
      </c>
      <c r="J1921">
        <v>1409924354</v>
      </c>
      <c r="K1921" t="b">
        <v>0</v>
      </c>
      <c r="L1921">
        <v>19</v>
      </c>
      <c r="M1921" t="b">
        <v>1</v>
      </c>
      <c r="N1921" t="s">
        <v>8265</v>
      </c>
      <c r="O1921" s="20">
        <f>E1921/D1921</f>
        <v>1</v>
      </c>
      <c r="P1921" s="6">
        <f>L1921/COUNT(L1921:L6034)</f>
        <v>8.6560364464692476E-3</v>
      </c>
      <c r="Q1921" t="str">
        <f t="shared" si="58"/>
        <v>film &amp; video</v>
      </c>
      <c r="R1921" t="str">
        <f t="shared" si="59"/>
        <v>television</v>
      </c>
      <c r="S1921" s="11">
        <f>(((J1921/60)/60)/24)+DATE(1970,1,1)</f>
        <v>41887.568912037037</v>
      </c>
      <c r="T1921" s="11">
        <f>(((I1921/60)/60)/24)+DATE(1970,1,1)</f>
        <v>41917.568912037037</v>
      </c>
    </row>
    <row r="1922" spans="1:20" ht="43.2" hidden="1" x14ac:dyDescent="0.3">
      <c r="A1922">
        <v>44</v>
      </c>
      <c r="B1922" s="3" t="s">
        <v>46</v>
      </c>
      <c r="C1922" s="3" t="s">
        <v>4155</v>
      </c>
      <c r="D1922">
        <v>2000</v>
      </c>
      <c r="E1922">
        <v>2000</v>
      </c>
      <c r="F1922" t="s">
        <v>8219</v>
      </c>
      <c r="G1922" t="s">
        <v>8224</v>
      </c>
      <c r="H1922" t="s">
        <v>8246</v>
      </c>
      <c r="I1922">
        <v>1412648537</v>
      </c>
      <c r="J1922">
        <v>1408760537</v>
      </c>
      <c r="K1922" t="b">
        <v>0</v>
      </c>
      <c r="L1922">
        <v>15</v>
      </c>
      <c r="M1922" t="b">
        <v>1</v>
      </c>
      <c r="N1922" t="s">
        <v>8265</v>
      </c>
      <c r="O1922" s="20">
        <f>E1922/D1922</f>
        <v>1</v>
      </c>
      <c r="P1922" s="6">
        <f>L1922/COUNT(L1922:L6035)</f>
        <v>6.8368277119416595E-3</v>
      </c>
      <c r="Q1922" t="str">
        <f t="shared" ref="Q1922:Q1985" si="60">LEFT(N1922,FIND("/",N1922)-1)</f>
        <v>film &amp; video</v>
      </c>
      <c r="R1922" t="str">
        <f t="shared" ref="R1922:R1985" si="61">RIGHT(N1922,LEN(N1922)-FIND("/",N1922))</f>
        <v>television</v>
      </c>
      <c r="S1922" s="11">
        <f>(((J1922/60)/60)/24)+DATE(1970,1,1)</f>
        <v>41874.098807870374</v>
      </c>
      <c r="T1922" s="11">
        <f>(((I1922/60)/60)/24)+DATE(1970,1,1)</f>
        <v>41919.098807870374</v>
      </c>
    </row>
    <row r="1923" spans="1:20" hidden="1" x14ac:dyDescent="0.3">
      <c r="A1923">
        <v>49</v>
      </c>
      <c r="B1923" s="3" t="s">
        <v>51</v>
      </c>
      <c r="C1923" s="3" t="s">
        <v>4160</v>
      </c>
      <c r="D1923">
        <v>12000</v>
      </c>
      <c r="E1923">
        <v>12000</v>
      </c>
      <c r="F1923" t="s">
        <v>8219</v>
      </c>
      <c r="G1923" t="s">
        <v>8224</v>
      </c>
      <c r="H1923" t="s">
        <v>8246</v>
      </c>
      <c r="I1923">
        <v>1445660045</v>
      </c>
      <c r="J1923">
        <v>1443068045</v>
      </c>
      <c r="K1923" t="b">
        <v>0</v>
      </c>
      <c r="L1923">
        <v>87</v>
      </c>
      <c r="M1923" t="b">
        <v>1</v>
      </c>
      <c r="N1923" t="s">
        <v>8265</v>
      </c>
      <c r="O1923" s="20">
        <f>E1923/D1923</f>
        <v>1</v>
      </c>
      <c r="P1923" s="6">
        <f>L1923/COUNT(L1923:L6036)</f>
        <v>3.9671682626538987E-2</v>
      </c>
      <c r="Q1923" t="str">
        <f t="shared" si="60"/>
        <v>film &amp; video</v>
      </c>
      <c r="R1923" t="str">
        <f t="shared" si="61"/>
        <v>television</v>
      </c>
      <c r="S1923" s="11">
        <f>(((J1923/60)/60)/24)+DATE(1970,1,1)</f>
        <v>42271.176446759258</v>
      </c>
      <c r="T1923" s="11">
        <f>(((I1923/60)/60)/24)+DATE(1970,1,1)</f>
        <v>42301.176446759258</v>
      </c>
    </row>
    <row r="1924" spans="1:20" ht="43.2" hidden="1" x14ac:dyDescent="0.3">
      <c r="A1924">
        <v>50</v>
      </c>
      <c r="B1924" s="3" t="s">
        <v>52</v>
      </c>
      <c r="C1924" s="3" t="s">
        <v>4161</v>
      </c>
      <c r="D1924">
        <v>600</v>
      </c>
      <c r="E1924">
        <v>600</v>
      </c>
      <c r="F1924" t="s">
        <v>8219</v>
      </c>
      <c r="G1924" t="s">
        <v>8225</v>
      </c>
      <c r="H1924" t="s">
        <v>8247</v>
      </c>
      <c r="I1924">
        <v>1422637200</v>
      </c>
      <c r="J1924">
        <v>1419271458</v>
      </c>
      <c r="K1924" t="b">
        <v>0</v>
      </c>
      <c r="L1924">
        <v>22</v>
      </c>
      <c r="M1924" t="b">
        <v>1</v>
      </c>
      <c r="N1924" t="s">
        <v>8265</v>
      </c>
      <c r="O1924" s="20">
        <f>E1924/D1924</f>
        <v>1</v>
      </c>
      <c r="P1924" s="6">
        <f>L1924/COUNT(L1924:L6037)</f>
        <v>1.0036496350364963E-2</v>
      </c>
      <c r="Q1924" t="str">
        <f t="shared" si="60"/>
        <v>film &amp; video</v>
      </c>
      <c r="R1924" t="str">
        <f t="shared" si="61"/>
        <v>television</v>
      </c>
      <c r="S1924" s="11">
        <f>(((J1924/60)/60)/24)+DATE(1970,1,1)</f>
        <v>41995.752986111111</v>
      </c>
      <c r="T1924" s="11">
        <f>(((I1924/60)/60)/24)+DATE(1970,1,1)</f>
        <v>42034.708333333328</v>
      </c>
    </row>
    <row r="1925" spans="1:20" ht="43.2" hidden="1" x14ac:dyDescent="0.3">
      <c r="A1925">
        <v>73</v>
      </c>
      <c r="B1925" s="3" t="s">
        <v>75</v>
      </c>
      <c r="C1925" s="3" t="s">
        <v>4184</v>
      </c>
      <c r="D1925">
        <v>900</v>
      </c>
      <c r="E1925">
        <v>900</v>
      </c>
      <c r="F1925" t="s">
        <v>8219</v>
      </c>
      <c r="G1925" t="s">
        <v>8224</v>
      </c>
      <c r="H1925" t="s">
        <v>8246</v>
      </c>
      <c r="I1925">
        <v>1304395140</v>
      </c>
      <c r="J1925">
        <v>1297620584</v>
      </c>
      <c r="K1925" t="b">
        <v>0</v>
      </c>
      <c r="L1925">
        <v>18</v>
      </c>
      <c r="M1925" t="b">
        <v>1</v>
      </c>
      <c r="N1925" t="s">
        <v>8266</v>
      </c>
      <c r="O1925" s="20">
        <f>E1925/D1925</f>
        <v>1</v>
      </c>
      <c r="P1925" s="6">
        <f>L1925/COUNT(L1925:L6038)</f>
        <v>8.2154267457781836E-3</v>
      </c>
      <c r="Q1925" t="str">
        <f t="shared" si="60"/>
        <v>film &amp; video</v>
      </c>
      <c r="R1925" t="str">
        <f t="shared" si="61"/>
        <v>shorts</v>
      </c>
      <c r="S1925" s="11">
        <f>(((J1925/60)/60)/24)+DATE(1970,1,1)</f>
        <v>40587.75675925926</v>
      </c>
      <c r="T1925" s="11">
        <f>(((I1925/60)/60)/24)+DATE(1970,1,1)</f>
        <v>40666.165972222225</v>
      </c>
    </row>
    <row r="1926" spans="1:20" ht="43.2" hidden="1" x14ac:dyDescent="0.3">
      <c r="A1926">
        <v>84</v>
      </c>
      <c r="B1926" s="3" t="s">
        <v>86</v>
      </c>
      <c r="C1926" s="3" t="s">
        <v>4195</v>
      </c>
      <c r="D1926">
        <v>500</v>
      </c>
      <c r="E1926">
        <v>500</v>
      </c>
      <c r="F1926" t="s">
        <v>8219</v>
      </c>
      <c r="G1926" t="s">
        <v>8224</v>
      </c>
      <c r="H1926" t="s">
        <v>8246</v>
      </c>
      <c r="I1926">
        <v>1305483086</v>
      </c>
      <c r="J1926">
        <v>1302891086</v>
      </c>
      <c r="K1926" t="b">
        <v>0</v>
      </c>
      <c r="L1926">
        <v>7</v>
      </c>
      <c r="M1926" t="b">
        <v>1</v>
      </c>
      <c r="N1926" t="s">
        <v>8266</v>
      </c>
      <c r="O1926" s="20">
        <f>E1926/D1926</f>
        <v>1</v>
      </c>
      <c r="P1926" s="6">
        <f>L1926/COUNT(L1926:L6039)</f>
        <v>3.1963470319634705E-3</v>
      </c>
      <c r="Q1926" t="str">
        <f t="shared" si="60"/>
        <v>film &amp; video</v>
      </c>
      <c r="R1926" t="str">
        <f t="shared" si="61"/>
        <v>shorts</v>
      </c>
      <c r="S1926" s="11">
        <f>(((J1926/60)/60)/24)+DATE(1970,1,1)</f>
        <v>40648.757939814815</v>
      </c>
      <c r="T1926" s="11">
        <f>(((I1926/60)/60)/24)+DATE(1970,1,1)</f>
        <v>40678.757939814815</v>
      </c>
    </row>
    <row r="1927" spans="1:20" ht="43.2" hidden="1" x14ac:dyDescent="0.3">
      <c r="A1927">
        <v>100</v>
      </c>
      <c r="B1927" s="3" t="s">
        <v>102</v>
      </c>
      <c r="C1927" s="3" t="s">
        <v>4211</v>
      </c>
      <c r="D1927">
        <v>5000</v>
      </c>
      <c r="E1927">
        <v>5000</v>
      </c>
      <c r="F1927" t="s">
        <v>8219</v>
      </c>
      <c r="G1927" t="s">
        <v>8224</v>
      </c>
      <c r="H1927" t="s">
        <v>8246</v>
      </c>
      <c r="I1927">
        <v>1352055886</v>
      </c>
      <c r="J1927">
        <v>1350324286</v>
      </c>
      <c r="K1927" t="b">
        <v>0</v>
      </c>
      <c r="L1927">
        <v>26</v>
      </c>
      <c r="M1927" t="b">
        <v>1</v>
      </c>
      <c r="N1927" t="s">
        <v>8266</v>
      </c>
      <c r="O1927" s="20">
        <f>E1927/D1927</f>
        <v>1</v>
      </c>
      <c r="P1927" s="6">
        <f>L1927/COUNT(L1927:L6040)</f>
        <v>1.187756966651439E-2</v>
      </c>
      <c r="Q1927" t="str">
        <f t="shared" si="60"/>
        <v>film &amp; video</v>
      </c>
      <c r="R1927" t="str">
        <f t="shared" si="61"/>
        <v>shorts</v>
      </c>
      <c r="S1927" s="11">
        <f>(((J1927/60)/60)/24)+DATE(1970,1,1)</f>
        <v>41197.753310185188</v>
      </c>
      <c r="T1927" s="11">
        <f>(((I1927/60)/60)/24)+DATE(1970,1,1)</f>
        <v>41217.794976851852</v>
      </c>
    </row>
    <row r="1928" spans="1:20" ht="43.2" hidden="1" x14ac:dyDescent="0.3">
      <c r="A1928">
        <v>101</v>
      </c>
      <c r="B1928" s="3" t="s">
        <v>103</v>
      </c>
      <c r="C1928" s="3" t="s">
        <v>4212</v>
      </c>
      <c r="D1928">
        <v>3500</v>
      </c>
      <c r="E1928">
        <v>3500</v>
      </c>
      <c r="F1928" t="s">
        <v>8219</v>
      </c>
      <c r="G1928" t="s">
        <v>8224</v>
      </c>
      <c r="H1928" t="s">
        <v>8246</v>
      </c>
      <c r="I1928">
        <v>1359052710</v>
      </c>
      <c r="J1928">
        <v>1356979110</v>
      </c>
      <c r="K1928" t="b">
        <v>0</v>
      </c>
      <c r="L1928">
        <v>35</v>
      </c>
      <c r="M1928" t="b">
        <v>1</v>
      </c>
      <c r="N1928" t="s">
        <v>8266</v>
      </c>
      <c r="O1928" s="20">
        <f>E1928/D1928</f>
        <v>1</v>
      </c>
      <c r="P1928" s="6">
        <f>L1928/COUNT(L1928:L6041)</f>
        <v>1.5996343692870202E-2</v>
      </c>
      <c r="Q1928" t="str">
        <f t="shared" si="60"/>
        <v>film &amp; video</v>
      </c>
      <c r="R1928" t="str">
        <f t="shared" si="61"/>
        <v>shorts</v>
      </c>
      <c r="S1928" s="11">
        <f>(((J1928/60)/60)/24)+DATE(1970,1,1)</f>
        <v>41274.776736111111</v>
      </c>
      <c r="T1928" s="11">
        <f>(((I1928/60)/60)/24)+DATE(1970,1,1)</f>
        <v>41298.776736111111</v>
      </c>
    </row>
    <row r="1929" spans="1:20" ht="43.2" hidden="1" x14ac:dyDescent="0.3">
      <c r="A1929">
        <v>294</v>
      </c>
      <c r="B1929" s="3" t="s">
        <v>295</v>
      </c>
      <c r="C1929" s="3" t="s">
        <v>4404</v>
      </c>
      <c r="D1929">
        <v>5000</v>
      </c>
      <c r="E1929">
        <v>5000</v>
      </c>
      <c r="F1929" t="s">
        <v>8219</v>
      </c>
      <c r="G1929" t="s">
        <v>8224</v>
      </c>
      <c r="H1929" t="s">
        <v>8246</v>
      </c>
      <c r="I1929">
        <v>1279555200</v>
      </c>
      <c r="J1929">
        <v>1276480894</v>
      </c>
      <c r="K1929" t="b">
        <v>1</v>
      </c>
      <c r="L1929">
        <v>50</v>
      </c>
      <c r="M1929" t="b">
        <v>1</v>
      </c>
      <c r="N1929" t="s">
        <v>8269</v>
      </c>
      <c r="O1929" s="20">
        <f>E1929/D1929</f>
        <v>1</v>
      </c>
      <c r="P1929" s="6">
        <f>L1929/COUNT(L1929:L6042)</f>
        <v>2.2862368541380886E-2</v>
      </c>
      <c r="Q1929" t="str">
        <f t="shared" si="60"/>
        <v>film &amp; video</v>
      </c>
      <c r="R1929" t="str">
        <f t="shared" si="61"/>
        <v>documentary</v>
      </c>
      <c r="S1929" s="11">
        <f>(((J1929/60)/60)/24)+DATE(1970,1,1)</f>
        <v>40343.084421296298</v>
      </c>
      <c r="T1929" s="11">
        <f>(((I1929/60)/60)/24)+DATE(1970,1,1)</f>
        <v>40378.666666666664</v>
      </c>
    </row>
    <row r="1930" spans="1:20" ht="43.2" hidden="1" x14ac:dyDescent="0.3">
      <c r="A1930">
        <v>390</v>
      </c>
      <c r="B1930" s="3" t="s">
        <v>391</v>
      </c>
      <c r="C1930" s="3" t="s">
        <v>4500</v>
      </c>
      <c r="D1930">
        <v>1000</v>
      </c>
      <c r="E1930">
        <v>1000</v>
      </c>
      <c r="F1930" t="s">
        <v>8219</v>
      </c>
      <c r="G1930" t="s">
        <v>8224</v>
      </c>
      <c r="H1930" t="s">
        <v>8246</v>
      </c>
      <c r="I1930">
        <v>1431046372</v>
      </c>
      <c r="J1930">
        <v>1429318372</v>
      </c>
      <c r="K1930" t="b">
        <v>0</v>
      </c>
      <c r="L1930">
        <v>14</v>
      </c>
      <c r="M1930" t="b">
        <v>1</v>
      </c>
      <c r="N1930" t="s">
        <v>8269</v>
      </c>
      <c r="O1930" s="20">
        <f>E1930/D1930</f>
        <v>1</v>
      </c>
      <c r="P1930" s="6">
        <f>L1930/COUNT(L1930:L6043)</f>
        <v>6.4043915827996338E-3</v>
      </c>
      <c r="Q1930" t="str">
        <f t="shared" si="60"/>
        <v>film &amp; video</v>
      </c>
      <c r="R1930" t="str">
        <f t="shared" si="61"/>
        <v>documentary</v>
      </c>
      <c r="S1930" s="11">
        <f>(((J1930/60)/60)/24)+DATE(1970,1,1)</f>
        <v>42112.036712962959</v>
      </c>
      <c r="T1930" s="11">
        <f>(((I1930/60)/60)/24)+DATE(1970,1,1)</f>
        <v>42132.036712962959</v>
      </c>
    </row>
    <row r="1931" spans="1:20" ht="43.2" hidden="1" x14ac:dyDescent="0.3">
      <c r="A1931">
        <v>525</v>
      </c>
      <c r="B1931" s="3" t="s">
        <v>526</v>
      </c>
      <c r="C1931" s="3" t="s">
        <v>4635</v>
      </c>
      <c r="D1931">
        <v>12000</v>
      </c>
      <c r="E1931">
        <v>12000</v>
      </c>
      <c r="F1931" t="s">
        <v>8219</v>
      </c>
      <c r="G1931" t="s">
        <v>8224</v>
      </c>
      <c r="H1931" t="s">
        <v>8246</v>
      </c>
      <c r="I1931">
        <v>1410601041</v>
      </c>
      <c r="J1931">
        <v>1406713041</v>
      </c>
      <c r="K1931" t="b">
        <v>0</v>
      </c>
      <c r="L1931">
        <v>12</v>
      </c>
      <c r="M1931" t="b">
        <v>1</v>
      </c>
      <c r="N1931" t="s">
        <v>8271</v>
      </c>
      <c r="O1931" s="20">
        <f>E1931/D1931</f>
        <v>1</v>
      </c>
      <c r="P1931" s="6">
        <f>L1931/COUNT(L1931:L6044)</f>
        <v>5.491990846681922E-3</v>
      </c>
      <c r="Q1931" t="str">
        <f t="shared" si="60"/>
        <v>theater</v>
      </c>
      <c r="R1931" t="str">
        <f t="shared" si="61"/>
        <v>plays</v>
      </c>
      <c r="S1931" s="11">
        <f>(((J1931/60)/60)/24)+DATE(1970,1,1)</f>
        <v>41850.400937500002</v>
      </c>
      <c r="T1931" s="11">
        <f>(((I1931/60)/60)/24)+DATE(1970,1,1)</f>
        <v>41895.400937500002</v>
      </c>
    </row>
    <row r="1932" spans="1:20" ht="43.2" hidden="1" x14ac:dyDescent="0.3">
      <c r="A1932">
        <v>531</v>
      </c>
      <c r="B1932" s="3" t="s">
        <v>532</v>
      </c>
      <c r="C1932" s="3" t="s">
        <v>4641</v>
      </c>
      <c r="D1932">
        <v>4000</v>
      </c>
      <c r="E1932">
        <v>4000</v>
      </c>
      <c r="F1932" t="s">
        <v>8219</v>
      </c>
      <c r="G1932" t="s">
        <v>8224</v>
      </c>
      <c r="H1932" t="s">
        <v>8246</v>
      </c>
      <c r="I1932">
        <v>1481957940</v>
      </c>
      <c r="J1932">
        <v>1478050429</v>
      </c>
      <c r="K1932" t="b">
        <v>0</v>
      </c>
      <c r="L1932">
        <v>31</v>
      </c>
      <c r="M1932" t="b">
        <v>1</v>
      </c>
      <c r="N1932" t="s">
        <v>8271</v>
      </c>
      <c r="O1932" s="20">
        <f>E1932/D1932</f>
        <v>1</v>
      </c>
      <c r="P1932" s="6">
        <f>L1932/COUNT(L1932:L6045)</f>
        <v>1.4194139194139194E-2</v>
      </c>
      <c r="Q1932" t="str">
        <f t="shared" si="60"/>
        <v>theater</v>
      </c>
      <c r="R1932" t="str">
        <f t="shared" si="61"/>
        <v>plays</v>
      </c>
      <c r="S1932" s="11">
        <f>(((J1932/60)/60)/24)+DATE(1970,1,1)</f>
        <v>42676.065150462964</v>
      </c>
      <c r="T1932" s="11">
        <f>(((I1932/60)/60)/24)+DATE(1970,1,1)</f>
        <v>42721.290972222225</v>
      </c>
    </row>
    <row r="1933" spans="1:20" ht="43.2" hidden="1" x14ac:dyDescent="0.3">
      <c r="A1933">
        <v>782</v>
      </c>
      <c r="B1933" s="3" t="s">
        <v>783</v>
      </c>
      <c r="C1933" s="3" t="s">
        <v>4892</v>
      </c>
      <c r="D1933">
        <v>700</v>
      </c>
      <c r="E1933">
        <v>700</v>
      </c>
      <c r="F1933" t="s">
        <v>8219</v>
      </c>
      <c r="G1933" t="s">
        <v>8224</v>
      </c>
      <c r="H1933" t="s">
        <v>8246</v>
      </c>
      <c r="I1933">
        <v>1345918302</v>
      </c>
      <c r="J1933">
        <v>1343326302</v>
      </c>
      <c r="K1933" t="b">
        <v>0</v>
      </c>
      <c r="L1933">
        <v>14</v>
      </c>
      <c r="M1933" t="b">
        <v>1</v>
      </c>
      <c r="N1933" t="s">
        <v>8276</v>
      </c>
      <c r="O1933" s="20">
        <f>E1933/D1933</f>
        <v>1</v>
      </c>
      <c r="P1933" s="6">
        <f>L1933/COUNT(L1933:L6046)</f>
        <v>6.4131928538708203E-3</v>
      </c>
      <c r="Q1933" t="str">
        <f t="shared" si="60"/>
        <v>music</v>
      </c>
      <c r="R1933" t="str">
        <f t="shared" si="61"/>
        <v>rock</v>
      </c>
      <c r="S1933" s="11">
        <f>(((J1933/60)/60)/24)+DATE(1970,1,1)</f>
        <v>41116.758125</v>
      </c>
      <c r="T1933" s="11">
        <f>(((I1933/60)/60)/24)+DATE(1970,1,1)</f>
        <v>41146.758125</v>
      </c>
    </row>
    <row r="1934" spans="1:20" ht="43.2" hidden="1" x14ac:dyDescent="0.3">
      <c r="A1934">
        <v>804</v>
      </c>
      <c r="B1934" s="3" t="s">
        <v>805</v>
      </c>
      <c r="C1934" s="3" t="s">
        <v>4914</v>
      </c>
      <c r="D1934">
        <v>5500</v>
      </c>
      <c r="E1934">
        <v>5500</v>
      </c>
      <c r="F1934" t="s">
        <v>8219</v>
      </c>
      <c r="G1934" t="s">
        <v>8224</v>
      </c>
      <c r="H1934" t="s">
        <v>8246</v>
      </c>
      <c r="I1934">
        <v>1311393540</v>
      </c>
      <c r="J1934">
        <v>1309919526</v>
      </c>
      <c r="K1934" t="b">
        <v>0</v>
      </c>
      <c r="L1934">
        <v>18</v>
      </c>
      <c r="M1934" t="b">
        <v>1</v>
      </c>
      <c r="N1934" t="s">
        <v>8276</v>
      </c>
      <c r="O1934" s="20">
        <f>E1934/D1934</f>
        <v>1</v>
      </c>
      <c r="P1934" s="6">
        <f>L1934/COUNT(L1934:L6047)</f>
        <v>8.2493125572868919E-3</v>
      </c>
      <c r="Q1934" t="str">
        <f t="shared" si="60"/>
        <v>music</v>
      </c>
      <c r="R1934" t="str">
        <f t="shared" si="61"/>
        <v>rock</v>
      </c>
      <c r="S1934" s="11">
        <f>(((J1934/60)/60)/24)+DATE(1970,1,1)</f>
        <v>40730.105625000004</v>
      </c>
      <c r="T1934" s="11">
        <f>(((I1934/60)/60)/24)+DATE(1970,1,1)</f>
        <v>40747.165972222225</v>
      </c>
    </row>
    <row r="1935" spans="1:20" ht="43.2" hidden="1" x14ac:dyDescent="0.3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8276</v>
      </c>
      <c r="O1935" s="20">
        <f>E1935/D1935</f>
        <v>1</v>
      </c>
      <c r="P1935" s="6">
        <f>L1935/COUNT(L1935:L6048)</f>
        <v>1.9715726730857405E-2</v>
      </c>
      <c r="Q1935" t="str">
        <f t="shared" si="60"/>
        <v>music</v>
      </c>
      <c r="R1935" t="str">
        <f t="shared" si="61"/>
        <v>rock</v>
      </c>
      <c r="S1935" s="11">
        <f>(((J1935/60)/60)/24)+DATE(1970,1,1)</f>
        <v>41962.100532407407</v>
      </c>
      <c r="T1935" s="11">
        <f>(((I1935/60)/60)/24)+DATE(1970,1,1)</f>
        <v>41995.207638888889</v>
      </c>
    </row>
    <row r="1936" spans="1:20" ht="43.2" hidden="1" x14ac:dyDescent="0.3">
      <c r="A1936">
        <v>821</v>
      </c>
      <c r="B1936" s="3" t="s">
        <v>822</v>
      </c>
      <c r="C1936" s="3" t="s">
        <v>4931</v>
      </c>
      <c r="D1936">
        <v>17482</v>
      </c>
      <c r="E1936">
        <v>17482</v>
      </c>
      <c r="F1936" t="s">
        <v>8219</v>
      </c>
      <c r="G1936" t="s">
        <v>8224</v>
      </c>
      <c r="H1936" t="s">
        <v>8246</v>
      </c>
      <c r="I1936">
        <v>1430712060</v>
      </c>
      <c r="J1936">
        <v>1427753265</v>
      </c>
      <c r="K1936" t="b">
        <v>0</v>
      </c>
      <c r="L1936">
        <v>78</v>
      </c>
      <c r="M1936" t="b">
        <v>1</v>
      </c>
      <c r="N1936" t="s">
        <v>8276</v>
      </c>
      <c r="O1936" s="20">
        <f>E1936/D1936</f>
        <v>1</v>
      </c>
      <c r="P1936" s="6">
        <f>L1936/COUNT(L1936:L6049)</f>
        <v>3.577981651376147E-2</v>
      </c>
      <c r="Q1936" t="str">
        <f t="shared" si="60"/>
        <v>music</v>
      </c>
      <c r="R1936" t="str">
        <f t="shared" si="61"/>
        <v>rock</v>
      </c>
      <c r="S1936" s="11">
        <f>(((J1936/60)/60)/24)+DATE(1970,1,1)</f>
        <v>42093.922048611115</v>
      </c>
      <c r="T1936" s="11">
        <f>(((I1936/60)/60)/24)+DATE(1970,1,1)</f>
        <v>42128.167361111111</v>
      </c>
    </row>
    <row r="1937" spans="1:20" hidden="1" x14ac:dyDescent="0.3">
      <c r="A1937">
        <v>847</v>
      </c>
      <c r="B1937" s="3" t="s">
        <v>848</v>
      </c>
      <c r="C1937" s="3" t="s">
        <v>4957</v>
      </c>
      <c r="D1937">
        <v>10</v>
      </c>
      <c r="E1937">
        <v>10</v>
      </c>
      <c r="F1937" t="s">
        <v>8219</v>
      </c>
      <c r="G1937" t="s">
        <v>8224</v>
      </c>
      <c r="H1937" t="s">
        <v>8246</v>
      </c>
      <c r="I1937">
        <v>1436555376</v>
      </c>
      <c r="J1937">
        <v>1433963376</v>
      </c>
      <c r="K1937" t="b">
        <v>0</v>
      </c>
      <c r="L1937">
        <v>1</v>
      </c>
      <c r="M1937" t="b">
        <v>1</v>
      </c>
      <c r="N1937" t="s">
        <v>8277</v>
      </c>
      <c r="O1937" s="20">
        <f>E1937/D1937</f>
        <v>1</v>
      </c>
      <c r="P1937" s="6">
        <f>L1937/COUNT(L1937:L6050)</f>
        <v>4.5892611289582378E-4</v>
      </c>
      <c r="Q1937" t="str">
        <f t="shared" si="60"/>
        <v>music</v>
      </c>
      <c r="R1937" t="str">
        <f t="shared" si="61"/>
        <v>metal</v>
      </c>
      <c r="S1937" s="11">
        <f>(((J1937/60)/60)/24)+DATE(1970,1,1)</f>
        <v>42165.79833333334</v>
      </c>
      <c r="T1937" s="11">
        <f>(((I1937/60)/60)/24)+DATE(1970,1,1)</f>
        <v>42195.79833333334</v>
      </c>
    </row>
    <row r="1938" spans="1:20" ht="43.2" hidden="1" x14ac:dyDescent="0.3">
      <c r="A1938">
        <v>848</v>
      </c>
      <c r="B1938" s="3" t="s">
        <v>849</v>
      </c>
      <c r="C1938" s="3" t="s">
        <v>4958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1429038033</v>
      </c>
      <c r="J1938">
        <v>1426446033</v>
      </c>
      <c r="K1938" t="b">
        <v>0</v>
      </c>
      <c r="L1938">
        <v>16</v>
      </c>
      <c r="M1938" t="b">
        <v>1</v>
      </c>
      <c r="N1938" t="s">
        <v>8277</v>
      </c>
      <c r="O1938" s="20">
        <f>E1938/D1938</f>
        <v>1</v>
      </c>
      <c r="P1938" s="6">
        <f>L1938/COUNT(L1938:L6051)</f>
        <v>7.3461891643709825E-3</v>
      </c>
      <c r="Q1938" t="str">
        <f t="shared" si="60"/>
        <v>music</v>
      </c>
      <c r="R1938" t="str">
        <f t="shared" si="61"/>
        <v>metal</v>
      </c>
      <c r="S1938" s="11">
        <f>(((J1938/60)/60)/24)+DATE(1970,1,1)</f>
        <v>42078.792048611111</v>
      </c>
      <c r="T1938" s="11">
        <f>(((I1938/60)/60)/24)+DATE(1970,1,1)</f>
        <v>42108.792048611111</v>
      </c>
    </row>
    <row r="1939" spans="1:20" ht="43.2" hidden="1" x14ac:dyDescent="0.3">
      <c r="A1939">
        <v>853</v>
      </c>
      <c r="B1939" s="3" t="s">
        <v>854</v>
      </c>
      <c r="C1939" s="3" t="s">
        <v>4963</v>
      </c>
      <c r="D1939">
        <v>300</v>
      </c>
      <c r="E1939">
        <v>300</v>
      </c>
      <c r="F1939" t="s">
        <v>8219</v>
      </c>
      <c r="G1939" t="s">
        <v>8224</v>
      </c>
      <c r="H1939" t="s">
        <v>8246</v>
      </c>
      <c r="I1939">
        <v>1424116709</v>
      </c>
      <c r="J1939">
        <v>1421524709</v>
      </c>
      <c r="K1939" t="b">
        <v>0</v>
      </c>
      <c r="L1939">
        <v>10</v>
      </c>
      <c r="M1939" t="b">
        <v>1</v>
      </c>
      <c r="N1939" t="s">
        <v>8277</v>
      </c>
      <c r="O1939" s="20">
        <f>E1939/D1939</f>
        <v>1</v>
      </c>
      <c r="P1939" s="6">
        <f>L1939/COUNT(L1939:L6052)</f>
        <v>4.5934772622875514E-3</v>
      </c>
      <c r="Q1939" t="str">
        <f t="shared" si="60"/>
        <v>music</v>
      </c>
      <c r="R1939" t="str">
        <f t="shared" si="61"/>
        <v>metal</v>
      </c>
      <c r="S1939" s="11">
        <f>(((J1939/60)/60)/24)+DATE(1970,1,1)</f>
        <v>42021.832280092596</v>
      </c>
      <c r="T1939" s="11">
        <f>(((I1939/60)/60)/24)+DATE(1970,1,1)</f>
        <v>42051.832280092596</v>
      </c>
    </row>
    <row r="1940" spans="1:20" ht="28.8" hidden="1" x14ac:dyDescent="0.3">
      <c r="A1940">
        <v>857</v>
      </c>
      <c r="B1940" s="3" t="s">
        <v>858</v>
      </c>
      <c r="C1940" s="3" t="s">
        <v>4967</v>
      </c>
      <c r="D1940">
        <v>1200</v>
      </c>
      <c r="E1940">
        <v>1200</v>
      </c>
      <c r="F1940" t="s">
        <v>8219</v>
      </c>
      <c r="G1940" t="s">
        <v>8227</v>
      </c>
      <c r="H1940" t="s">
        <v>8249</v>
      </c>
      <c r="I1940">
        <v>1448463431</v>
      </c>
      <c r="J1940">
        <v>1444831031</v>
      </c>
      <c r="K1940" t="b">
        <v>0</v>
      </c>
      <c r="L1940">
        <v>24</v>
      </c>
      <c r="M1940" t="b">
        <v>1</v>
      </c>
      <c r="N1940" t="s">
        <v>8277</v>
      </c>
      <c r="O1940" s="20">
        <f>E1940/D1940</f>
        <v>1</v>
      </c>
      <c r="P1940" s="6">
        <f>L1940/COUNT(L1940:L6053)</f>
        <v>1.1029411764705883E-2</v>
      </c>
      <c r="Q1940" t="str">
        <f t="shared" si="60"/>
        <v>music</v>
      </c>
      <c r="R1940" t="str">
        <f t="shared" si="61"/>
        <v>metal</v>
      </c>
      <c r="S1940" s="11">
        <f>(((J1940/60)/60)/24)+DATE(1970,1,1)</f>
        <v>42291.581377314811</v>
      </c>
      <c r="T1940" s="11">
        <f>(((I1940/60)/60)/24)+DATE(1970,1,1)</f>
        <v>42333.623043981483</v>
      </c>
    </row>
    <row r="1941" spans="1:20" ht="43.2" hidden="1" x14ac:dyDescent="0.3">
      <c r="A1941">
        <v>1302</v>
      </c>
      <c r="B1941" s="3" t="s">
        <v>1303</v>
      </c>
      <c r="C1941" s="3" t="s">
        <v>5412</v>
      </c>
      <c r="D1941">
        <v>2500</v>
      </c>
      <c r="E1941">
        <v>2500</v>
      </c>
      <c r="F1941" t="s">
        <v>8219</v>
      </c>
      <c r="G1941" t="s">
        <v>8224</v>
      </c>
      <c r="H1941" t="s">
        <v>8246</v>
      </c>
      <c r="I1941">
        <v>1480559011</v>
      </c>
      <c r="J1941">
        <v>1477963411</v>
      </c>
      <c r="K1941" t="b">
        <v>0</v>
      </c>
      <c r="L1941">
        <v>50</v>
      </c>
      <c r="M1941" t="b">
        <v>1</v>
      </c>
      <c r="N1941" t="s">
        <v>8271</v>
      </c>
      <c r="O1941" s="20">
        <f>E1941/D1941</f>
        <v>1</v>
      </c>
      <c r="P1941" s="6">
        <f>L1941/COUNT(L1941:L6054)</f>
        <v>2.2988505747126436E-2</v>
      </c>
      <c r="Q1941" t="str">
        <f t="shared" si="60"/>
        <v>theater</v>
      </c>
      <c r="R1941" t="str">
        <f t="shared" si="61"/>
        <v>plays</v>
      </c>
      <c r="S1941" s="11">
        <f>(((J1941/60)/60)/24)+DATE(1970,1,1)</f>
        <v>42675.057997685188</v>
      </c>
      <c r="T1941" s="11">
        <f>(((I1941/60)/60)/24)+DATE(1970,1,1)</f>
        <v>42705.099664351852</v>
      </c>
    </row>
    <row r="1942" spans="1:20" ht="43.2" hidden="1" x14ac:dyDescent="0.3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t="s">
        <v>8219</v>
      </c>
      <c r="G1942" t="s">
        <v>8224</v>
      </c>
      <c r="H1942" t="s">
        <v>8246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8274</v>
      </c>
      <c r="O1942" s="20">
        <f>E1942/D1942</f>
        <v>1</v>
      </c>
      <c r="P1942" s="6">
        <f>L1942/COUNT(L1942:L6055)</f>
        <v>2.2999080036798527E-3</v>
      </c>
      <c r="Q1942" t="str">
        <f t="shared" si="60"/>
        <v>publishing</v>
      </c>
      <c r="R1942" t="str">
        <f t="shared" si="61"/>
        <v>nonfiction</v>
      </c>
      <c r="S1942" s="11">
        <f>(((J1942/60)/60)/24)+DATE(1970,1,1)</f>
        <v>42396.8440625</v>
      </c>
      <c r="T1942" s="11">
        <f>(((I1942/60)/60)/24)+DATE(1970,1,1)</f>
        <v>42415.332638888889</v>
      </c>
    </row>
    <row r="1943" spans="1:20" ht="43.2" hidden="1" x14ac:dyDescent="0.3">
      <c r="A1943">
        <v>1633</v>
      </c>
      <c r="B1943" s="3" t="s">
        <v>1634</v>
      </c>
      <c r="C1943" s="3" t="s">
        <v>5743</v>
      </c>
      <c r="D1943">
        <v>10000</v>
      </c>
      <c r="E1943">
        <v>10000</v>
      </c>
      <c r="F1943" t="s">
        <v>8219</v>
      </c>
      <c r="G1943" t="s">
        <v>8224</v>
      </c>
      <c r="H1943" t="s">
        <v>8246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8276</v>
      </c>
      <c r="O1943" s="20">
        <f>E1943/D1943</f>
        <v>1</v>
      </c>
      <c r="P1943" s="6">
        <f>L1943/COUNT(L1943:L6056)</f>
        <v>2.6691210308329497E-2</v>
      </c>
      <c r="Q1943" t="str">
        <f t="shared" si="60"/>
        <v>music</v>
      </c>
      <c r="R1943" t="str">
        <f t="shared" si="61"/>
        <v>rock</v>
      </c>
      <c r="S1943" s="11">
        <f>(((J1943/60)/60)/24)+DATE(1970,1,1)</f>
        <v>40896.883750000001</v>
      </c>
      <c r="T1943" s="11">
        <f>(((I1943/60)/60)/24)+DATE(1970,1,1)</f>
        <v>40924.208333333336</v>
      </c>
    </row>
    <row r="1944" spans="1:20" ht="43.2" hidden="1" x14ac:dyDescent="0.3">
      <c r="A1944">
        <v>1639</v>
      </c>
      <c r="B1944" s="3" t="s">
        <v>1640</v>
      </c>
      <c r="C1944" s="3" t="s">
        <v>5749</v>
      </c>
      <c r="D1944">
        <v>1800</v>
      </c>
      <c r="E1944">
        <v>1800</v>
      </c>
      <c r="F1944" t="s">
        <v>8219</v>
      </c>
      <c r="G1944" t="s">
        <v>8224</v>
      </c>
      <c r="H1944" t="s">
        <v>8246</v>
      </c>
      <c r="I1944">
        <v>1330789165</v>
      </c>
      <c r="J1944">
        <v>1328197165</v>
      </c>
      <c r="K1944" t="b">
        <v>0</v>
      </c>
      <c r="L1944">
        <v>19</v>
      </c>
      <c r="M1944" t="b">
        <v>1</v>
      </c>
      <c r="N1944" t="s">
        <v>8276</v>
      </c>
      <c r="O1944" s="20">
        <f>E1944/D1944</f>
        <v>1</v>
      </c>
      <c r="P1944" s="6">
        <f>L1944/COUNT(L1944:L6057)</f>
        <v>8.7476979742173114E-3</v>
      </c>
      <c r="Q1944" t="str">
        <f t="shared" si="60"/>
        <v>music</v>
      </c>
      <c r="R1944" t="str">
        <f t="shared" si="61"/>
        <v>rock</v>
      </c>
      <c r="S1944" s="11">
        <f>(((J1944/60)/60)/24)+DATE(1970,1,1)</f>
        <v>40941.652372685188</v>
      </c>
      <c r="T1944" s="11">
        <f>(((I1944/60)/60)/24)+DATE(1970,1,1)</f>
        <v>40971.652372685188</v>
      </c>
    </row>
    <row r="1945" spans="1:20" ht="43.2" hidden="1" x14ac:dyDescent="0.3">
      <c r="A1945">
        <v>1642</v>
      </c>
      <c r="B1945" s="3" t="s">
        <v>1643</v>
      </c>
      <c r="C1945" s="3" t="s">
        <v>5752</v>
      </c>
      <c r="D1945">
        <v>1200</v>
      </c>
      <c r="E1945">
        <v>1200</v>
      </c>
      <c r="F1945" t="s">
        <v>8219</v>
      </c>
      <c r="G1945" t="s">
        <v>8224</v>
      </c>
      <c r="H1945" t="s">
        <v>8246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8292</v>
      </c>
      <c r="O1945" s="20">
        <f>E1945/D1945</f>
        <v>1</v>
      </c>
      <c r="P1945" s="6">
        <f>L1945/COUNT(L1945:L6058)</f>
        <v>1.2897282358360202E-2</v>
      </c>
      <c r="Q1945" t="str">
        <f t="shared" si="60"/>
        <v>music</v>
      </c>
      <c r="R1945" t="str">
        <f t="shared" si="61"/>
        <v>pop</v>
      </c>
      <c r="S1945" s="11">
        <f>(((J1945/60)/60)/24)+DATE(1970,1,1)</f>
        <v>40688.024618055555</v>
      </c>
      <c r="T1945" s="11">
        <f>(((I1945/60)/60)/24)+DATE(1970,1,1)</f>
        <v>40708.024618055555</v>
      </c>
    </row>
    <row r="1946" spans="1:20" ht="28.8" hidden="1" x14ac:dyDescent="0.3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20">
        <f>E1946/D1946</f>
        <v>1</v>
      </c>
      <c r="P1946" s="6">
        <f>L1946/COUNT(L1946:L6059)</f>
        <v>5.0691244239631341E-3</v>
      </c>
      <c r="Q1946" t="str">
        <f t="shared" si="60"/>
        <v>music</v>
      </c>
      <c r="R1946" t="str">
        <f t="shared" si="61"/>
        <v>rock</v>
      </c>
      <c r="S1946" s="11">
        <f>(((J1946/60)/60)/24)+DATE(1970,1,1)</f>
        <v>41634.797013888885</v>
      </c>
      <c r="T1946" s="11">
        <f>(((I1946/60)/60)/24)+DATE(1970,1,1)</f>
        <v>41670.792361111111</v>
      </c>
    </row>
    <row r="1947" spans="1:20" ht="86.4" hidden="1" x14ac:dyDescent="0.3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20">
        <f>E1947/D1947</f>
        <v>1</v>
      </c>
      <c r="P1947" s="6">
        <f>L1947/COUNT(L1947:L6060)</f>
        <v>8.7597971415398802E-3</v>
      </c>
      <c r="Q1947" t="str">
        <f t="shared" si="60"/>
        <v>music</v>
      </c>
      <c r="R1947" t="str">
        <f t="shared" si="61"/>
        <v>rock</v>
      </c>
      <c r="S1947" s="11">
        <f>(((J1947/60)/60)/24)+DATE(1970,1,1)</f>
        <v>42523.333310185189</v>
      </c>
      <c r="T1947" s="11">
        <f>(((I1947/60)/60)/24)+DATE(1970,1,1)</f>
        <v>42538.204861111109</v>
      </c>
    </row>
    <row r="1948" spans="1:20" ht="43.2" hidden="1" x14ac:dyDescent="0.3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20">
        <f>E1948/D1948</f>
        <v>1</v>
      </c>
      <c r="P1948" s="6">
        <f>L1948/COUNT(L1948:L6061)</f>
        <v>1.014760147601476E-2</v>
      </c>
      <c r="Q1948" t="str">
        <f t="shared" si="60"/>
        <v>music</v>
      </c>
      <c r="R1948" t="str">
        <f t="shared" si="61"/>
        <v>rock</v>
      </c>
      <c r="S1948" s="11">
        <f>(((J1948/60)/60)/24)+DATE(1970,1,1)</f>
        <v>41864.76866898148</v>
      </c>
      <c r="T1948" s="11">
        <f>(((I1948/60)/60)/24)+DATE(1970,1,1)</f>
        <v>41894.76866898148</v>
      </c>
    </row>
    <row r="1949" spans="1:20" ht="43.2" hidden="1" x14ac:dyDescent="0.3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20">
        <f>E1949/D1949</f>
        <v>1</v>
      </c>
      <c r="P1949" s="6">
        <f>L1949/COUNT(L1949:L6062)</f>
        <v>1.015228426395939E-2</v>
      </c>
      <c r="Q1949" t="str">
        <f t="shared" si="60"/>
        <v>music</v>
      </c>
      <c r="R1949" t="str">
        <f t="shared" si="61"/>
        <v>indie rock</v>
      </c>
      <c r="S1949" s="11">
        <f>(((J1949/60)/60)/24)+DATE(1970,1,1)</f>
        <v>40758.733483796292</v>
      </c>
      <c r="T1949" s="11">
        <f>(((I1949/60)/60)/24)+DATE(1970,1,1)</f>
        <v>40818.733483796292</v>
      </c>
    </row>
    <row r="1950" spans="1:20" ht="43.2" hidden="1" x14ac:dyDescent="0.3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20">
        <f>E1950/D1950</f>
        <v>1</v>
      </c>
      <c r="P1950" s="6">
        <f>L1950/COUNT(L1950:L6063)</f>
        <v>1.7543859649122806E-2</v>
      </c>
      <c r="Q1950" t="str">
        <f t="shared" si="60"/>
        <v>music</v>
      </c>
      <c r="R1950" t="str">
        <f t="shared" si="61"/>
        <v>indie rock</v>
      </c>
      <c r="S1950" s="11">
        <f>(((J1950/60)/60)/24)+DATE(1970,1,1)</f>
        <v>40818.58489583333</v>
      </c>
      <c r="T1950" s="11">
        <f>(((I1950/60)/60)/24)+DATE(1970,1,1)</f>
        <v>40878.626562500001</v>
      </c>
    </row>
    <row r="1951" spans="1:20" ht="43.2" hidden="1" x14ac:dyDescent="0.3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20">
        <f>E1951/D1951</f>
        <v>1</v>
      </c>
      <c r="P1951" s="6">
        <f>L1951/COUNT(L1951:L6064)</f>
        <v>5.0808314087759819E-3</v>
      </c>
      <c r="Q1951" t="str">
        <f t="shared" si="60"/>
        <v>music</v>
      </c>
      <c r="R1951" t="str">
        <f t="shared" si="61"/>
        <v>indie rock</v>
      </c>
      <c r="S1951" s="11">
        <f>(((J1951/60)/60)/24)+DATE(1970,1,1)</f>
        <v>41365.928159722222</v>
      </c>
      <c r="T1951" s="11">
        <f>(((I1951/60)/60)/24)+DATE(1970,1,1)</f>
        <v>41379.928159722222</v>
      </c>
    </row>
    <row r="1952" spans="1:20" ht="43.2" hidden="1" x14ac:dyDescent="0.3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20">
        <f>E1952/D1952</f>
        <v>1</v>
      </c>
      <c r="P1952" s="6">
        <f>L1952/COUNT(L1952:L6065)</f>
        <v>3.234750462107209E-3</v>
      </c>
      <c r="Q1952" t="str">
        <f t="shared" si="60"/>
        <v>music</v>
      </c>
      <c r="R1952" t="str">
        <f t="shared" si="61"/>
        <v>rock</v>
      </c>
      <c r="S1952" s="11">
        <f>(((J1952/60)/60)/24)+DATE(1970,1,1)</f>
        <v>42793.700821759259</v>
      </c>
      <c r="T1952" s="11">
        <f>(((I1952/60)/60)/24)+DATE(1970,1,1)</f>
        <v>42796.700821759259</v>
      </c>
    </row>
    <row r="1953" spans="1:20" ht="43.2" hidden="1" x14ac:dyDescent="0.3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20">
        <f>E1953/D1953</f>
        <v>1</v>
      </c>
      <c r="P1953" s="6">
        <f>L1953/COUNT(L1953:L6066)</f>
        <v>6.0101710587147483E-3</v>
      </c>
      <c r="Q1953" t="str">
        <f t="shared" si="60"/>
        <v>music</v>
      </c>
      <c r="R1953" t="str">
        <f t="shared" si="61"/>
        <v>rock</v>
      </c>
      <c r="S1953" s="11">
        <f>(((J1953/60)/60)/24)+DATE(1970,1,1)</f>
        <v>42082.580092592587</v>
      </c>
      <c r="T1953" s="11">
        <f>(((I1953/60)/60)/24)+DATE(1970,1,1)</f>
        <v>42112.580092592587</v>
      </c>
    </row>
    <row r="1954" spans="1:20" ht="43.2" hidden="1" x14ac:dyDescent="0.3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20">
        <f>E1954/D1954</f>
        <v>1</v>
      </c>
      <c r="P1954" s="6">
        <f>L1954/COUNT(L1954:L6067)</f>
        <v>3.2377428307123032E-3</v>
      </c>
      <c r="Q1954" t="str">
        <f t="shared" si="60"/>
        <v>music</v>
      </c>
      <c r="R1954" t="str">
        <f t="shared" si="61"/>
        <v>electronic music</v>
      </c>
      <c r="S1954" s="11">
        <f>(((J1954/60)/60)/24)+DATE(1970,1,1)</f>
        <v>41564.194131944445</v>
      </c>
      <c r="T1954" s="11">
        <f>(((I1954/60)/60)/24)+DATE(1970,1,1)</f>
        <v>41594.235798611109</v>
      </c>
    </row>
    <row r="1955" spans="1:20" ht="43.2" hidden="1" x14ac:dyDescent="0.3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20">
        <f>E1955/D1955</f>
        <v>1</v>
      </c>
      <c r="P1955" s="6">
        <f>L1955/COUNT(L1955:L6068)</f>
        <v>2.4062933826931976E-2</v>
      </c>
      <c r="Q1955" t="str">
        <f t="shared" si="60"/>
        <v>music</v>
      </c>
      <c r="R1955" t="str">
        <f t="shared" si="61"/>
        <v>indie rock</v>
      </c>
      <c r="S1955" s="11">
        <f>(((J1955/60)/60)/24)+DATE(1970,1,1)</f>
        <v>41373.102465277778</v>
      </c>
      <c r="T1955" s="11">
        <f>(((I1955/60)/60)/24)+DATE(1970,1,1)</f>
        <v>41403.102465277778</v>
      </c>
    </row>
    <row r="1956" spans="1:20" ht="43.2" hidden="1" x14ac:dyDescent="0.3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20">
        <f>E1956/D1956</f>
        <v>1</v>
      </c>
      <c r="P1956" s="6">
        <f>L1956/COUNT(L1956:L6069)</f>
        <v>2.1759259259259259E-2</v>
      </c>
      <c r="Q1956" t="str">
        <f t="shared" si="60"/>
        <v>music</v>
      </c>
      <c r="R1956" t="str">
        <f t="shared" si="61"/>
        <v>indie rock</v>
      </c>
      <c r="S1956" s="11">
        <f>(((J1956/60)/60)/24)+DATE(1970,1,1)</f>
        <v>41193.748483796298</v>
      </c>
      <c r="T1956" s="11">
        <f>(((I1956/60)/60)/24)+DATE(1970,1,1)</f>
        <v>41223.790150462963</v>
      </c>
    </row>
    <row r="1957" spans="1:20" ht="43.2" hidden="1" x14ac:dyDescent="0.3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20">
        <f>E1957/D1957</f>
        <v>1</v>
      </c>
      <c r="P1957" s="6">
        <f>L1957/COUNT(L1957:L6070)</f>
        <v>3.7054191755442334E-3</v>
      </c>
      <c r="Q1957" t="str">
        <f t="shared" si="60"/>
        <v>music</v>
      </c>
      <c r="R1957" t="str">
        <f t="shared" si="61"/>
        <v>indie rock</v>
      </c>
      <c r="S1957" s="11">
        <f>(((J1957/60)/60)/24)+DATE(1970,1,1)</f>
        <v>42227.936157407406</v>
      </c>
      <c r="T1957" s="11">
        <f>(((I1957/60)/60)/24)+DATE(1970,1,1)</f>
        <v>42287.936157407406</v>
      </c>
    </row>
    <row r="1958" spans="1:20" ht="28.8" hidden="1" x14ac:dyDescent="0.3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20">
        <f>E1958/D1958</f>
        <v>1</v>
      </c>
      <c r="P1958" s="6">
        <f>L1958/COUNT(L1958:L6071)</f>
        <v>4.6339202965708986E-3</v>
      </c>
      <c r="Q1958" t="str">
        <f t="shared" si="60"/>
        <v>music</v>
      </c>
      <c r="R1958" t="str">
        <f t="shared" si="61"/>
        <v>indie rock</v>
      </c>
      <c r="S1958" s="11">
        <f>(((J1958/60)/60)/24)+DATE(1970,1,1)</f>
        <v>41327.996435185189</v>
      </c>
      <c r="T1958" s="11">
        <f>(((I1958/60)/60)/24)+DATE(1970,1,1)</f>
        <v>41362.954768518517</v>
      </c>
    </row>
    <row r="1959" spans="1:20" ht="43.2" hidden="1" x14ac:dyDescent="0.3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20">
        <f>E1959/D1959</f>
        <v>1</v>
      </c>
      <c r="P1959" s="6">
        <f>L1959/COUNT(L1959:L6072)</f>
        <v>1.2517385257301807E-2</v>
      </c>
      <c r="Q1959" t="str">
        <f t="shared" si="60"/>
        <v>music</v>
      </c>
      <c r="R1959" t="str">
        <f t="shared" si="61"/>
        <v>classical music</v>
      </c>
      <c r="S1959" s="11">
        <f>(((J1959/60)/60)/24)+DATE(1970,1,1)</f>
        <v>42460.573611111111</v>
      </c>
      <c r="T1959" s="11">
        <f>(((I1959/60)/60)/24)+DATE(1970,1,1)</f>
        <v>42482.619444444441</v>
      </c>
    </row>
    <row r="1960" spans="1:20" ht="43.2" hidden="1" x14ac:dyDescent="0.3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20">
        <f>E1960/D1960</f>
        <v>1</v>
      </c>
      <c r="P1960" s="6">
        <f>L1960/COUNT(L1960:L6073)</f>
        <v>2.2263450834879406E-2</v>
      </c>
      <c r="Q1960" t="str">
        <f t="shared" si="60"/>
        <v>music</v>
      </c>
      <c r="R1960" t="str">
        <f t="shared" si="61"/>
        <v>classical music</v>
      </c>
      <c r="S1960" s="11">
        <f>(((J1960/60)/60)/24)+DATE(1970,1,1)</f>
        <v>42081.864641203705</v>
      </c>
      <c r="T1960" s="11">
        <f>(((I1960/60)/60)/24)+DATE(1970,1,1)</f>
        <v>42114.201388888891</v>
      </c>
    </row>
    <row r="1961" spans="1:20" ht="43.2" hidden="1" x14ac:dyDescent="0.3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20">
        <f>E1961/D1961</f>
        <v>1</v>
      </c>
      <c r="P1961" s="6">
        <f>L1961/COUNT(L1961:L6074)</f>
        <v>3.8979118329466357E-2</v>
      </c>
      <c r="Q1961" t="str">
        <f t="shared" si="60"/>
        <v>technology</v>
      </c>
      <c r="R1961" t="str">
        <f t="shared" si="61"/>
        <v>space exploration</v>
      </c>
      <c r="S1961" s="11">
        <f>(((J1961/60)/60)/24)+DATE(1970,1,1)</f>
        <v>42037.950937500005</v>
      </c>
      <c r="T1961" s="11">
        <f>(((I1961/60)/60)/24)+DATE(1970,1,1)</f>
        <v>42072.909270833334</v>
      </c>
    </row>
    <row r="1962" spans="1:20" ht="43.2" hidden="1" x14ac:dyDescent="0.3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20">
        <f>E1962/D1962</f>
        <v>1</v>
      </c>
      <c r="P1962" s="6">
        <f>L1962/COUNT(L1962:L6075)</f>
        <v>1.6248839368616527E-2</v>
      </c>
      <c r="Q1962" t="str">
        <f t="shared" si="60"/>
        <v>theater</v>
      </c>
      <c r="R1962" t="str">
        <f t="shared" si="61"/>
        <v>plays</v>
      </c>
      <c r="S1962" s="11">
        <f>(((J1962/60)/60)/24)+DATE(1970,1,1)</f>
        <v>41875.922858796301</v>
      </c>
      <c r="T1962" s="11">
        <f>(((I1962/60)/60)/24)+DATE(1970,1,1)</f>
        <v>41905.922858796301</v>
      </c>
    </row>
    <row r="1963" spans="1:20" ht="43.2" hidden="1" x14ac:dyDescent="0.3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20">
        <f>E1963/D1963</f>
        <v>1</v>
      </c>
      <c r="P1963" s="6">
        <f>L1963/COUNT(L1963:L6076)</f>
        <v>4.3660009289363678E-2</v>
      </c>
      <c r="Q1963" t="str">
        <f t="shared" si="60"/>
        <v>theater</v>
      </c>
      <c r="R1963" t="str">
        <f t="shared" si="61"/>
        <v>plays</v>
      </c>
      <c r="S1963" s="11">
        <f>(((J1963/60)/60)/24)+DATE(1970,1,1)</f>
        <v>42060.683935185181</v>
      </c>
      <c r="T1963" s="11">
        <f>(((I1963/60)/60)/24)+DATE(1970,1,1)</f>
        <v>42090.642268518524</v>
      </c>
    </row>
    <row r="1964" spans="1:20" ht="28.8" hidden="1" x14ac:dyDescent="0.3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20">
        <f>E1964/D1964</f>
        <v>1</v>
      </c>
      <c r="P1964" s="6">
        <f>L1964/COUNT(L1964:L6077)</f>
        <v>5.1115241635687732E-3</v>
      </c>
      <c r="Q1964" t="str">
        <f t="shared" si="60"/>
        <v>theater</v>
      </c>
      <c r="R1964" t="str">
        <f t="shared" si="61"/>
        <v>plays</v>
      </c>
      <c r="S1964" s="11">
        <f>(((J1964/60)/60)/24)+DATE(1970,1,1)</f>
        <v>41758.839675925927</v>
      </c>
      <c r="T1964" s="11">
        <f>(((I1964/60)/60)/24)+DATE(1970,1,1)</f>
        <v>41771.165972222225</v>
      </c>
    </row>
    <row r="1965" spans="1:20" ht="57.6" hidden="1" x14ac:dyDescent="0.3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20">
        <f>E1965/D1965</f>
        <v>1</v>
      </c>
      <c r="P1965" s="6">
        <f>L1965/COUNT(L1965:L6078)</f>
        <v>9.7629009762900971E-3</v>
      </c>
      <c r="Q1965" t="str">
        <f t="shared" si="60"/>
        <v>theater</v>
      </c>
      <c r="R1965" t="str">
        <f t="shared" si="61"/>
        <v>plays</v>
      </c>
      <c r="S1965" s="11">
        <f>(((J1965/60)/60)/24)+DATE(1970,1,1)</f>
        <v>42307.908379629633</v>
      </c>
      <c r="T1965" s="11">
        <f>(((I1965/60)/60)/24)+DATE(1970,1,1)</f>
        <v>42347.950046296297</v>
      </c>
    </row>
    <row r="1966" spans="1:20" ht="43.2" hidden="1" x14ac:dyDescent="0.3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20">
        <f>E1966/D1966</f>
        <v>1</v>
      </c>
      <c r="P1966" s="6">
        <f>L1966/COUNT(L1966:L6079)</f>
        <v>2.7906976744186047E-3</v>
      </c>
      <c r="Q1966" t="str">
        <f t="shared" si="60"/>
        <v>theater</v>
      </c>
      <c r="R1966" t="str">
        <f t="shared" si="61"/>
        <v>musical</v>
      </c>
      <c r="S1966" s="11">
        <f>(((J1966/60)/60)/24)+DATE(1970,1,1)</f>
        <v>42097.874155092592</v>
      </c>
      <c r="T1966" s="11">
        <f>(((I1966/60)/60)/24)+DATE(1970,1,1)</f>
        <v>42142.874155092592</v>
      </c>
    </row>
    <row r="1967" spans="1:20" ht="43.2" hidden="1" x14ac:dyDescent="0.3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20">
        <f>E1967/D1967</f>
        <v>1</v>
      </c>
      <c r="P1967" s="6">
        <f>L1967/COUNT(L1967:L6080)</f>
        <v>4.6533271288971617E-3</v>
      </c>
      <c r="Q1967" t="str">
        <f t="shared" si="60"/>
        <v>theater</v>
      </c>
      <c r="R1967" t="str">
        <f t="shared" si="61"/>
        <v>musical</v>
      </c>
      <c r="S1967" s="11">
        <f>(((J1967/60)/60)/24)+DATE(1970,1,1)</f>
        <v>42013.15253472222</v>
      </c>
      <c r="T1967" s="11">
        <f>(((I1967/60)/60)/24)+DATE(1970,1,1)</f>
        <v>42028.125</v>
      </c>
    </row>
    <row r="1968" spans="1:20" ht="28.8" hidden="1" x14ac:dyDescent="0.3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20">
        <f>E1968/D1968</f>
        <v>1</v>
      </c>
      <c r="P1968" s="6">
        <f>L1968/COUNT(L1968:L6081)</f>
        <v>1.11731843575419E-2</v>
      </c>
      <c r="Q1968" t="str">
        <f t="shared" si="60"/>
        <v>theater</v>
      </c>
      <c r="R1968" t="str">
        <f t="shared" si="61"/>
        <v>musical</v>
      </c>
      <c r="S1968" s="11">
        <f>(((J1968/60)/60)/24)+DATE(1970,1,1)</f>
        <v>42403.998217592598</v>
      </c>
      <c r="T1968" s="11">
        <f>(((I1968/60)/60)/24)+DATE(1970,1,1)</f>
        <v>42433.998217592598</v>
      </c>
    </row>
    <row r="1969" spans="1:20" ht="43.2" hidden="1" x14ac:dyDescent="0.3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20">
        <f>E1969/D1969</f>
        <v>1</v>
      </c>
      <c r="P1969" s="6">
        <f>L1969/COUNT(L1969:L6082)</f>
        <v>1.304145319049837E-2</v>
      </c>
      <c r="Q1969" t="str">
        <f t="shared" si="60"/>
        <v>theater</v>
      </c>
      <c r="R1969" t="str">
        <f t="shared" si="61"/>
        <v>spaces</v>
      </c>
      <c r="S1969" s="11">
        <f>(((J1969/60)/60)/24)+DATE(1970,1,1)</f>
        <v>42511.362048611118</v>
      </c>
      <c r="T1969" s="11">
        <f>(((I1969/60)/60)/24)+DATE(1970,1,1)</f>
        <v>42541.362048611118</v>
      </c>
    </row>
    <row r="1970" spans="1:20" ht="43.2" hidden="1" x14ac:dyDescent="0.3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20">
        <f>E1970/D1970</f>
        <v>1</v>
      </c>
      <c r="P1970" s="6">
        <f>L1970/COUNT(L1970:L6083)</f>
        <v>1.2581547064305684E-2</v>
      </c>
      <c r="Q1970" t="str">
        <f t="shared" si="60"/>
        <v>theater</v>
      </c>
      <c r="R1970" t="str">
        <f t="shared" si="61"/>
        <v>spaces</v>
      </c>
      <c r="S1970" s="11">
        <f>(((J1970/60)/60)/24)+DATE(1970,1,1)</f>
        <v>42341.57430555555</v>
      </c>
      <c r="T1970" s="11">
        <f>(((I1970/60)/60)/24)+DATE(1970,1,1)</f>
        <v>42376.57430555555</v>
      </c>
    </row>
    <row r="1971" spans="1:20" ht="43.2" hidden="1" x14ac:dyDescent="0.3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20">
        <f>E1971/D1971</f>
        <v>1</v>
      </c>
      <c r="P1971" s="6">
        <f>L1971/COUNT(L1971:L6084)</f>
        <v>3.7296037296037296E-3</v>
      </c>
      <c r="Q1971" t="str">
        <f t="shared" si="60"/>
        <v>theater</v>
      </c>
      <c r="R1971" t="str">
        <f t="shared" si="61"/>
        <v>spaces</v>
      </c>
      <c r="S1971" s="11">
        <f>(((J1971/60)/60)/24)+DATE(1970,1,1)</f>
        <v>42752.827199074076</v>
      </c>
      <c r="T1971" s="11">
        <f>(((I1971/60)/60)/24)+DATE(1970,1,1)</f>
        <v>42766.75</v>
      </c>
    </row>
    <row r="1972" spans="1:20" ht="57.6" hidden="1" x14ac:dyDescent="0.3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20">
        <f>E1972/D1972</f>
        <v>1</v>
      </c>
      <c r="P1972" s="6">
        <f>L1972/COUNT(L1972:L6085)</f>
        <v>1.3526119402985074E-2</v>
      </c>
      <c r="Q1972" t="str">
        <f t="shared" si="60"/>
        <v>theater</v>
      </c>
      <c r="R1972" t="str">
        <f t="shared" si="61"/>
        <v>spaces</v>
      </c>
      <c r="S1972" s="11">
        <f>(((J1972/60)/60)/24)+DATE(1970,1,1)</f>
        <v>42597.882488425923</v>
      </c>
      <c r="T1972" s="11">
        <f>(((I1972/60)/60)/24)+DATE(1970,1,1)</f>
        <v>42657.882488425923</v>
      </c>
    </row>
    <row r="1973" spans="1:20" ht="43.2" hidden="1" x14ac:dyDescent="0.3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20">
        <f>E1973/D1973</f>
        <v>1</v>
      </c>
      <c r="P1973" s="6">
        <f>L1973/COUNT(L1973:L6086)</f>
        <v>1.1199253383107793E-2</v>
      </c>
      <c r="Q1973" t="str">
        <f t="shared" si="60"/>
        <v>theater</v>
      </c>
      <c r="R1973" t="str">
        <f t="shared" si="61"/>
        <v>plays</v>
      </c>
      <c r="S1973" s="11">
        <f>(((J1973/60)/60)/24)+DATE(1970,1,1)</f>
        <v>41829.977326388893</v>
      </c>
      <c r="T1973" s="11">
        <f>(((I1973/60)/60)/24)+DATE(1970,1,1)</f>
        <v>41836.977326388893</v>
      </c>
    </row>
    <row r="1974" spans="1:20" ht="28.8" hidden="1" x14ac:dyDescent="0.3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20">
        <f>E1974/D1974</f>
        <v>1</v>
      </c>
      <c r="P1974" s="6">
        <f>L1974/COUNT(L1974:L6087)</f>
        <v>1.5873015873015872E-2</v>
      </c>
      <c r="Q1974" t="str">
        <f t="shared" si="60"/>
        <v>theater</v>
      </c>
      <c r="R1974" t="str">
        <f t="shared" si="61"/>
        <v>plays</v>
      </c>
      <c r="S1974" s="11">
        <f>(((J1974/60)/60)/24)+DATE(1970,1,1)</f>
        <v>42311.750324074077</v>
      </c>
      <c r="T1974" s="11">
        <f>(((I1974/60)/60)/24)+DATE(1970,1,1)</f>
        <v>42336.750324074077</v>
      </c>
    </row>
    <row r="1975" spans="1:20" ht="43.2" hidden="1" x14ac:dyDescent="0.3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20">
        <f>E1975/D1975</f>
        <v>1</v>
      </c>
      <c r="P1975" s="6">
        <f>L1975/COUNT(L1975:L6088)</f>
        <v>3.8766931340495095E-2</v>
      </c>
      <c r="Q1975" t="str">
        <f t="shared" si="60"/>
        <v>theater</v>
      </c>
      <c r="R1975" t="str">
        <f t="shared" si="61"/>
        <v>plays</v>
      </c>
      <c r="S1975" s="11">
        <f>(((J1975/60)/60)/24)+DATE(1970,1,1)</f>
        <v>41809.860300925924</v>
      </c>
      <c r="T1975" s="11">
        <f>(((I1975/60)/60)/24)+DATE(1970,1,1)</f>
        <v>41839.860300925924</v>
      </c>
    </row>
    <row r="1976" spans="1:20" ht="43.2" hidden="1" x14ac:dyDescent="0.3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20">
        <f>E1976/D1976</f>
        <v>1</v>
      </c>
      <c r="P1976" s="6">
        <f>L1976/COUNT(L1976:L6089)</f>
        <v>4.2056074766355141E-3</v>
      </c>
      <c r="Q1976" t="str">
        <f t="shared" si="60"/>
        <v>theater</v>
      </c>
      <c r="R1976" t="str">
        <f t="shared" si="61"/>
        <v>plays</v>
      </c>
      <c r="S1976" s="11">
        <f>(((J1976/60)/60)/24)+DATE(1970,1,1)</f>
        <v>42437.398680555561</v>
      </c>
      <c r="T1976" s="11">
        <f>(((I1976/60)/60)/24)+DATE(1970,1,1)</f>
        <v>42465.35701388889</v>
      </c>
    </row>
    <row r="1977" spans="1:20" ht="43.2" hidden="1" x14ac:dyDescent="0.3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20">
        <f>E1977/D1977</f>
        <v>1</v>
      </c>
      <c r="P1977" s="6">
        <f>L1977/COUNT(L1977:L6090)</f>
        <v>1.3090229079008883E-2</v>
      </c>
      <c r="Q1977" t="str">
        <f t="shared" si="60"/>
        <v>theater</v>
      </c>
      <c r="R1977" t="str">
        <f t="shared" si="61"/>
        <v>plays</v>
      </c>
      <c r="S1977" s="11">
        <f>(((J1977/60)/60)/24)+DATE(1970,1,1)</f>
        <v>42510.798854166671</v>
      </c>
      <c r="T1977" s="11">
        <f>(((I1977/60)/60)/24)+DATE(1970,1,1)</f>
        <v>42533.708333333328</v>
      </c>
    </row>
    <row r="1978" spans="1:20" ht="43.2" hidden="1" x14ac:dyDescent="0.3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20">
        <f>E1978/D1978</f>
        <v>1</v>
      </c>
      <c r="P1978" s="6">
        <f>L1978/COUNT(L1978:L6091)</f>
        <v>7.9513564078578115E-3</v>
      </c>
      <c r="Q1978" t="str">
        <f t="shared" si="60"/>
        <v>theater</v>
      </c>
      <c r="R1978" t="str">
        <f t="shared" si="61"/>
        <v>plays</v>
      </c>
      <c r="S1978" s="11">
        <f>(((J1978/60)/60)/24)+DATE(1970,1,1)</f>
        <v>41765.610798611109</v>
      </c>
      <c r="T1978" s="11">
        <f>(((I1978/60)/60)/24)+DATE(1970,1,1)</f>
        <v>41777.610798611109</v>
      </c>
    </row>
    <row r="1979" spans="1:20" ht="43.2" hidden="1" x14ac:dyDescent="0.3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20">
        <f>E1979/D1979</f>
        <v>1</v>
      </c>
      <c r="P1979" s="6">
        <f>L1979/COUNT(L1979:L6092)</f>
        <v>7.0191857744501636E-3</v>
      </c>
      <c r="Q1979" t="str">
        <f t="shared" si="60"/>
        <v>theater</v>
      </c>
      <c r="R1979" t="str">
        <f t="shared" si="61"/>
        <v>plays</v>
      </c>
      <c r="S1979" s="11">
        <f>(((J1979/60)/60)/24)+DATE(1970,1,1)</f>
        <v>41953.8675</v>
      </c>
      <c r="T1979" s="11">
        <f>(((I1979/60)/60)/24)+DATE(1970,1,1)</f>
        <v>41983.8675</v>
      </c>
    </row>
    <row r="1980" spans="1:20" ht="43.2" hidden="1" x14ac:dyDescent="0.3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20">
        <f>E1980/D1980</f>
        <v>1</v>
      </c>
      <c r="P1980" s="6">
        <f>L1980/COUNT(L1980:L6093)</f>
        <v>5.6179775280898875E-3</v>
      </c>
      <c r="Q1980" t="str">
        <f t="shared" si="60"/>
        <v>theater</v>
      </c>
      <c r="R1980" t="str">
        <f t="shared" si="61"/>
        <v>plays</v>
      </c>
      <c r="S1980" s="11">
        <f>(((J1980/60)/60)/24)+DATE(1970,1,1)</f>
        <v>42446.845543981486</v>
      </c>
      <c r="T1980" s="11">
        <f>(((I1980/60)/60)/24)+DATE(1970,1,1)</f>
        <v>42496.845543981486</v>
      </c>
    </row>
    <row r="1981" spans="1:20" ht="43.2" hidden="1" x14ac:dyDescent="0.3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20">
        <f>E1981/D1981</f>
        <v>1</v>
      </c>
      <c r="P1981" s="6">
        <f>L1981/COUNT(L1981:L6094)</f>
        <v>7.9625292740046847E-3</v>
      </c>
      <c r="Q1981" t="str">
        <f t="shared" si="60"/>
        <v>theater</v>
      </c>
      <c r="R1981" t="str">
        <f t="shared" si="61"/>
        <v>plays</v>
      </c>
      <c r="S1981" s="11">
        <f>(((J1981/60)/60)/24)+DATE(1970,1,1)</f>
        <v>42150.462083333332</v>
      </c>
      <c r="T1981" s="11">
        <f>(((I1981/60)/60)/24)+DATE(1970,1,1)</f>
        <v>42180.462083333332</v>
      </c>
    </row>
    <row r="1982" spans="1:20" ht="43.2" hidden="1" x14ac:dyDescent="0.3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20">
        <f>E1982/D1982</f>
        <v>1</v>
      </c>
      <c r="P1982" s="6">
        <f>L1982/COUNT(L1982:L6095)</f>
        <v>1.2183692596063731E-2</v>
      </c>
      <c r="Q1982" t="str">
        <f t="shared" si="60"/>
        <v>theater</v>
      </c>
      <c r="R1982" t="str">
        <f t="shared" si="61"/>
        <v>plays</v>
      </c>
      <c r="S1982" s="11">
        <f>(((J1982/60)/60)/24)+DATE(1970,1,1)</f>
        <v>41879.959050925929</v>
      </c>
      <c r="T1982" s="11">
        <f>(((I1982/60)/60)/24)+DATE(1970,1,1)</f>
        <v>41909.959050925929</v>
      </c>
    </row>
    <row r="1983" spans="1:20" ht="28.8" hidden="1" x14ac:dyDescent="0.3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20">
        <f>E1983/D1983</f>
        <v>1</v>
      </c>
      <c r="P1983" s="6">
        <f>L1983/COUNT(L1983:L6096)</f>
        <v>4.2194092827004216E-3</v>
      </c>
      <c r="Q1983" t="str">
        <f t="shared" si="60"/>
        <v>theater</v>
      </c>
      <c r="R1983" t="str">
        <f t="shared" si="61"/>
        <v>plays</v>
      </c>
      <c r="S1983" s="11">
        <f>(((J1983/60)/60)/24)+DATE(1970,1,1)</f>
        <v>42467.144166666665</v>
      </c>
      <c r="T1983" s="11">
        <f>(((I1983/60)/60)/24)+DATE(1970,1,1)</f>
        <v>42477.979166666672</v>
      </c>
    </row>
    <row r="1984" spans="1:20" ht="43.2" hidden="1" x14ac:dyDescent="0.3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20">
        <f>E1984/D1984</f>
        <v>1</v>
      </c>
      <c r="P1984" s="6">
        <f>L1984/COUNT(L1984:L6097)</f>
        <v>1.3602251407129456E-2</v>
      </c>
      <c r="Q1984" t="str">
        <f t="shared" si="60"/>
        <v>theater</v>
      </c>
      <c r="R1984" t="str">
        <f t="shared" si="61"/>
        <v>plays</v>
      </c>
      <c r="S1984" s="11">
        <f>(((J1984/60)/60)/24)+DATE(1970,1,1)</f>
        <v>41792.645277777774</v>
      </c>
      <c r="T1984" s="11">
        <f>(((I1984/60)/60)/24)+DATE(1970,1,1)</f>
        <v>41822.645277777774</v>
      </c>
    </row>
    <row r="1985" spans="1:20" ht="43.2" hidden="1" x14ac:dyDescent="0.3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20">
        <f>E1985/D1985</f>
        <v>1</v>
      </c>
      <c r="P1985" s="6">
        <f>L1985/COUNT(L1985:L6098)</f>
        <v>9.8545283904270288E-3</v>
      </c>
      <c r="Q1985" t="str">
        <f t="shared" si="60"/>
        <v>theater</v>
      </c>
      <c r="R1985" t="str">
        <f t="shared" si="61"/>
        <v>plays</v>
      </c>
      <c r="S1985" s="11">
        <f>(((J1985/60)/60)/24)+DATE(1970,1,1)</f>
        <v>41839.730937500004</v>
      </c>
      <c r="T1985" s="11">
        <f>(((I1985/60)/60)/24)+DATE(1970,1,1)</f>
        <v>41869.730937500004</v>
      </c>
    </row>
    <row r="1986" spans="1:20" ht="43.2" hidden="1" x14ac:dyDescent="0.3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20">
        <f>E1986/D1986</f>
        <v>1</v>
      </c>
      <c r="P1986" s="6">
        <f>L1986/COUNT(L1986:L6099)</f>
        <v>3.7558685446009389E-3</v>
      </c>
      <c r="Q1986" t="str">
        <f t="shared" ref="Q1986:Q2049" si="62">LEFT(N1986,FIND("/",N1986)-1)</f>
        <v>theater</v>
      </c>
      <c r="R1986" t="str">
        <f t="shared" ref="R1986:R2049" si="63">RIGHT(N1986,LEN(N1986)-FIND("/",N1986))</f>
        <v>plays</v>
      </c>
      <c r="S1986" s="11">
        <f>(((J1986/60)/60)/24)+DATE(1970,1,1)</f>
        <v>42124.841111111105</v>
      </c>
      <c r="T1986" s="11">
        <f>(((I1986/60)/60)/24)+DATE(1970,1,1)</f>
        <v>42154.841111111105</v>
      </c>
    </row>
    <row r="1987" spans="1:20" ht="43.2" hidden="1" x14ac:dyDescent="0.3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20">
        <f>E1987/D1987</f>
        <v>1</v>
      </c>
      <c r="P1987" s="6">
        <f>L1987/COUNT(L1987:L6100)</f>
        <v>1.4560826679192109E-2</v>
      </c>
      <c r="Q1987" t="str">
        <f t="shared" si="62"/>
        <v>theater</v>
      </c>
      <c r="R1987" t="str">
        <f t="shared" si="63"/>
        <v>plays</v>
      </c>
      <c r="S1987" s="11">
        <f>(((J1987/60)/60)/24)+DATE(1970,1,1)</f>
        <v>42272.530509259261</v>
      </c>
      <c r="T1987" s="11">
        <f>(((I1987/60)/60)/24)+DATE(1970,1,1)</f>
        <v>42300.530509259261</v>
      </c>
    </row>
    <row r="1988" spans="1:20" ht="43.2" hidden="1" x14ac:dyDescent="0.3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20">
        <f>E1988/D1988</f>
        <v>1</v>
      </c>
      <c r="P1988" s="6">
        <f>L1988/COUNT(L1988:L6101)</f>
        <v>1.550751879699248E-2</v>
      </c>
      <c r="Q1988" t="str">
        <f t="shared" si="62"/>
        <v>theater</v>
      </c>
      <c r="R1988" t="str">
        <f t="shared" si="63"/>
        <v>plays</v>
      </c>
      <c r="S1988" s="11">
        <f>(((J1988/60)/60)/24)+DATE(1970,1,1)</f>
        <v>42062.834444444445</v>
      </c>
      <c r="T1988" s="11">
        <f>(((I1988/60)/60)/24)+DATE(1970,1,1)</f>
        <v>42083.852083333331</v>
      </c>
    </row>
    <row r="1989" spans="1:20" ht="43.2" hidden="1" x14ac:dyDescent="0.3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20">
        <f>E1989/D1989</f>
        <v>1</v>
      </c>
      <c r="P1989" s="6">
        <f>L1989/COUNT(L1989:L6102)</f>
        <v>1.3634226610249177E-2</v>
      </c>
      <c r="Q1989" t="str">
        <f t="shared" si="62"/>
        <v>theater</v>
      </c>
      <c r="R1989" t="str">
        <f t="shared" si="63"/>
        <v>plays</v>
      </c>
      <c r="S1989" s="11">
        <f>(((J1989/60)/60)/24)+DATE(1970,1,1)</f>
        <v>41848.866157407407</v>
      </c>
      <c r="T1989" s="11">
        <f>(((I1989/60)/60)/24)+DATE(1970,1,1)</f>
        <v>41868.21597222222</v>
      </c>
    </row>
    <row r="1990" spans="1:20" ht="43.2" hidden="1" x14ac:dyDescent="0.3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20">
        <f>E1990/D1990</f>
        <v>1</v>
      </c>
      <c r="P1990" s="6">
        <f>L1990/COUNT(L1990:L6103)</f>
        <v>6.1147695202257765E-3</v>
      </c>
      <c r="Q1990" t="str">
        <f t="shared" si="62"/>
        <v>theater</v>
      </c>
      <c r="R1990" t="str">
        <f t="shared" si="63"/>
        <v>plays</v>
      </c>
      <c r="S1990" s="11">
        <f>(((J1990/60)/60)/24)+DATE(1970,1,1)</f>
        <v>42689.214988425927</v>
      </c>
      <c r="T1990" s="11">
        <f>(((I1990/60)/60)/24)+DATE(1970,1,1)</f>
        <v>42700.25</v>
      </c>
    </row>
    <row r="1991" spans="1:20" ht="43.2" hidden="1" x14ac:dyDescent="0.3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20">
        <f>E1991/D1991</f>
        <v>1</v>
      </c>
      <c r="P1991" s="6">
        <f>L1991/COUNT(L1991:L6104)</f>
        <v>3.7647058823529413E-3</v>
      </c>
      <c r="Q1991" t="str">
        <f t="shared" si="62"/>
        <v>theater</v>
      </c>
      <c r="R1991" t="str">
        <f t="shared" si="63"/>
        <v>plays</v>
      </c>
      <c r="S1991" s="11">
        <f>(((J1991/60)/60)/24)+DATE(1970,1,1)</f>
        <v>42297.748738425929</v>
      </c>
      <c r="T1991" s="11">
        <f>(((I1991/60)/60)/24)+DATE(1970,1,1)</f>
        <v>42327.790405092594</v>
      </c>
    </row>
    <row r="1992" spans="1:20" ht="43.2" hidden="1" x14ac:dyDescent="0.3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20">
        <f>E1992/D1992</f>
        <v>1</v>
      </c>
      <c r="P1992" s="6">
        <f>L1992/COUNT(L1992:L6105)</f>
        <v>8.0037664783427498E-3</v>
      </c>
      <c r="Q1992" t="str">
        <f t="shared" si="62"/>
        <v>theater</v>
      </c>
      <c r="R1992" t="str">
        <f t="shared" si="63"/>
        <v>plays</v>
      </c>
      <c r="S1992" s="11">
        <f>(((J1992/60)/60)/24)+DATE(1970,1,1)</f>
        <v>42057.536944444444</v>
      </c>
      <c r="T1992" s="11">
        <f>(((I1992/60)/60)/24)+DATE(1970,1,1)</f>
        <v>42117.49527777778</v>
      </c>
    </row>
    <row r="1993" spans="1:20" ht="43.2" hidden="1" x14ac:dyDescent="0.3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20">
        <f>E1993/D1993</f>
        <v>1</v>
      </c>
      <c r="P1993" s="6">
        <f>L1993/COUNT(L1993:L6106)</f>
        <v>5.1813471502590676E-3</v>
      </c>
      <c r="Q1993" t="str">
        <f t="shared" si="62"/>
        <v>theater</v>
      </c>
      <c r="R1993" t="str">
        <f t="shared" si="63"/>
        <v>plays</v>
      </c>
      <c r="S1993" s="11">
        <f>(((J1993/60)/60)/24)+DATE(1970,1,1)</f>
        <v>41856.010069444441</v>
      </c>
      <c r="T1993" s="11">
        <f>(((I1993/60)/60)/24)+DATE(1970,1,1)</f>
        <v>41890.125</v>
      </c>
    </row>
    <row r="1994" spans="1:20" ht="43.2" hidden="1" x14ac:dyDescent="0.3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20">
        <f>E1994/D1994</f>
        <v>1</v>
      </c>
      <c r="P1994" s="6">
        <f>L1994/COUNT(L1994:L6107)</f>
        <v>6.1262959472196043E-3</v>
      </c>
      <c r="Q1994" t="str">
        <f t="shared" si="62"/>
        <v>theater</v>
      </c>
      <c r="R1994" t="str">
        <f t="shared" si="63"/>
        <v>plays</v>
      </c>
      <c r="S1994" s="11">
        <f>(((J1994/60)/60)/24)+DATE(1970,1,1)</f>
        <v>41794.817523148151</v>
      </c>
      <c r="T1994" s="11">
        <f>(((I1994/60)/60)/24)+DATE(1970,1,1)</f>
        <v>41824.458333333336</v>
      </c>
    </row>
    <row r="1995" spans="1:20" ht="43.2" hidden="1" x14ac:dyDescent="0.3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20">
        <f>E1995/D1995</f>
        <v>1</v>
      </c>
      <c r="P1995" s="6">
        <f>L1995/COUNT(L1995:L6108)</f>
        <v>1.6030174446016031E-2</v>
      </c>
      <c r="Q1995" t="str">
        <f t="shared" si="62"/>
        <v>theater</v>
      </c>
      <c r="R1995" t="str">
        <f t="shared" si="63"/>
        <v>plays</v>
      </c>
      <c r="S1995" s="11">
        <f>(((J1995/60)/60)/24)+DATE(1970,1,1)</f>
        <v>42234.789884259255</v>
      </c>
      <c r="T1995" s="11">
        <f>(((I1995/60)/60)/24)+DATE(1970,1,1)</f>
        <v>42262.420833333337</v>
      </c>
    </row>
    <row r="1996" spans="1:20" ht="43.2" hidden="1" x14ac:dyDescent="0.3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20">
        <f>E1996/D1996</f>
        <v>1</v>
      </c>
      <c r="P1996" s="6">
        <f>L1996/COUNT(L1996:L6109)</f>
        <v>1.0377358490566037E-2</v>
      </c>
      <c r="Q1996" t="str">
        <f t="shared" si="62"/>
        <v>theater</v>
      </c>
      <c r="R1996" t="str">
        <f t="shared" si="63"/>
        <v>plays</v>
      </c>
      <c r="S1996" s="11">
        <f>(((J1996/60)/60)/24)+DATE(1970,1,1)</f>
        <v>42442.623344907406</v>
      </c>
      <c r="T1996" s="11">
        <f>(((I1996/60)/60)/24)+DATE(1970,1,1)</f>
        <v>42470.833333333328</v>
      </c>
    </row>
    <row r="1997" spans="1:20" ht="28.8" hidden="1" x14ac:dyDescent="0.3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20">
        <f>E1997/D1997</f>
        <v>1</v>
      </c>
      <c r="P1997" s="6">
        <f>L1997/COUNT(L1997:L6110)</f>
        <v>1.1326097215667769E-2</v>
      </c>
      <c r="Q1997" t="str">
        <f t="shared" si="62"/>
        <v>theater</v>
      </c>
      <c r="R1997" t="str">
        <f t="shared" si="63"/>
        <v>plays</v>
      </c>
      <c r="S1997" s="11">
        <f>(((J1997/60)/60)/24)+DATE(1970,1,1)</f>
        <v>42040.831678240742</v>
      </c>
      <c r="T1997" s="11">
        <f>(((I1997/60)/60)/24)+DATE(1970,1,1)</f>
        <v>42070.831678240742</v>
      </c>
    </row>
    <row r="1998" spans="1:20" ht="43.2" hidden="1" x14ac:dyDescent="0.3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20">
        <f>E1998/D1998</f>
        <v>1</v>
      </c>
      <c r="P1998" s="6">
        <f>L1998/COUNT(L1998:L6111)</f>
        <v>9.442870632672332E-3</v>
      </c>
      <c r="Q1998" t="str">
        <f t="shared" si="62"/>
        <v>theater</v>
      </c>
      <c r="R1998" t="str">
        <f t="shared" si="63"/>
        <v>plays</v>
      </c>
      <c r="S1998" s="11">
        <f>(((J1998/60)/60)/24)+DATE(1970,1,1)</f>
        <v>41788.587083333332</v>
      </c>
      <c r="T1998" s="11">
        <f>(((I1998/60)/60)/24)+DATE(1970,1,1)</f>
        <v>41818.587083333332</v>
      </c>
    </row>
    <row r="1999" spans="1:20" ht="43.2" hidden="1" x14ac:dyDescent="0.3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20">
        <f>E1999/D1999</f>
        <v>1</v>
      </c>
      <c r="P1999" s="6">
        <f>L1999/COUNT(L1999:L6112)</f>
        <v>6.6131317902692489E-3</v>
      </c>
      <c r="Q1999" t="str">
        <f t="shared" si="62"/>
        <v>theater</v>
      </c>
      <c r="R1999" t="str">
        <f t="shared" si="63"/>
        <v>plays</v>
      </c>
      <c r="S1999" s="11">
        <f>(((J1999/60)/60)/24)+DATE(1970,1,1)</f>
        <v>42661.442060185189</v>
      </c>
      <c r="T1999" s="11">
        <f>(((I1999/60)/60)/24)+DATE(1970,1,1)</f>
        <v>42691.483726851846</v>
      </c>
    </row>
    <row r="2000" spans="1:20" ht="28.8" hidden="1" x14ac:dyDescent="0.3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20">
        <f>E2000/D2000</f>
        <v>1</v>
      </c>
      <c r="P2000" s="6">
        <f>L2000/COUNT(L2000:L6113)</f>
        <v>4.2533081285444233E-3</v>
      </c>
      <c r="Q2000" t="str">
        <f t="shared" si="62"/>
        <v>theater</v>
      </c>
      <c r="R2000" t="str">
        <f t="shared" si="63"/>
        <v>plays</v>
      </c>
      <c r="S2000" s="11">
        <f>(((J2000/60)/60)/24)+DATE(1970,1,1)</f>
        <v>42146.570393518516</v>
      </c>
      <c r="T2000" s="11">
        <f>(((I2000/60)/60)/24)+DATE(1970,1,1)</f>
        <v>42176.570393518516</v>
      </c>
    </row>
    <row r="2001" spans="1:20" ht="43.2" hidden="1" x14ac:dyDescent="0.3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20">
        <f>E2001/D2001</f>
        <v>1</v>
      </c>
      <c r="P2001" s="6">
        <f>L2001/COUNT(L2001:L6114)</f>
        <v>2.3640661938534278E-3</v>
      </c>
      <c r="Q2001" t="str">
        <f t="shared" si="62"/>
        <v>theater</v>
      </c>
      <c r="R2001" t="str">
        <f t="shared" si="63"/>
        <v>plays</v>
      </c>
      <c r="S2001" s="11">
        <f>(((J2001/60)/60)/24)+DATE(1970,1,1)</f>
        <v>42649.54923611111</v>
      </c>
      <c r="T2001" s="11">
        <f>(((I2001/60)/60)/24)+DATE(1970,1,1)</f>
        <v>42709.590902777782</v>
      </c>
    </row>
    <row r="2002" spans="1:20" ht="43.2" hidden="1" x14ac:dyDescent="0.3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20">
        <f>E2002/D2002</f>
        <v>1</v>
      </c>
      <c r="P2002" s="6">
        <f>L2002/COUNT(L2002:L6115)</f>
        <v>6.6225165562913907E-3</v>
      </c>
      <c r="Q2002" t="str">
        <f t="shared" si="62"/>
        <v>theater</v>
      </c>
      <c r="R2002" t="str">
        <f t="shared" si="63"/>
        <v>plays</v>
      </c>
      <c r="S2002" s="11">
        <f>(((J2002/60)/60)/24)+DATE(1970,1,1)</f>
        <v>42430.762222222227</v>
      </c>
      <c r="T2002" s="11">
        <f>(((I2002/60)/60)/24)+DATE(1970,1,1)</f>
        <v>42460.720555555556</v>
      </c>
    </row>
    <row r="2003" spans="1:20" ht="43.2" hidden="1" x14ac:dyDescent="0.3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20">
        <f>E2003/D2003</f>
        <v>1</v>
      </c>
      <c r="P2003" s="6">
        <f>L2003/COUNT(L2003:L6116)</f>
        <v>2.1296734500709891E-2</v>
      </c>
      <c r="Q2003" t="str">
        <f t="shared" si="62"/>
        <v>theater</v>
      </c>
      <c r="R2003" t="str">
        <f t="shared" si="63"/>
        <v>plays</v>
      </c>
      <c r="S2003" s="11">
        <f>(((J2003/60)/60)/24)+DATE(1970,1,1)</f>
        <v>41836.471180555556</v>
      </c>
      <c r="T2003" s="11">
        <f>(((I2003/60)/60)/24)+DATE(1970,1,1)</f>
        <v>41850.471180555556</v>
      </c>
    </row>
    <row r="2004" spans="1:20" ht="43.2" hidden="1" x14ac:dyDescent="0.3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20">
        <f>E2004/D2004</f>
        <v>1</v>
      </c>
      <c r="P2004" s="6">
        <f>L2004/COUNT(L2004:L6117)</f>
        <v>1.278409090909091E-2</v>
      </c>
      <c r="Q2004" t="str">
        <f t="shared" si="62"/>
        <v>theater</v>
      </c>
      <c r="R2004" t="str">
        <f t="shared" si="63"/>
        <v>plays</v>
      </c>
      <c r="S2004" s="11">
        <f>(((J2004/60)/60)/24)+DATE(1970,1,1)</f>
        <v>42506.709375000006</v>
      </c>
      <c r="T2004" s="11">
        <f>(((I2004/60)/60)/24)+DATE(1970,1,1)</f>
        <v>42538.583333333328</v>
      </c>
    </row>
    <row r="2005" spans="1:20" ht="28.8" hidden="1" x14ac:dyDescent="0.3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20">
        <f>E2005/D2005</f>
        <v>1</v>
      </c>
      <c r="P2005" s="6">
        <f>L2005/COUNT(L2005:L6118)</f>
        <v>9.4741828517290391E-3</v>
      </c>
      <c r="Q2005" t="str">
        <f t="shared" si="62"/>
        <v>theater</v>
      </c>
      <c r="R2005" t="str">
        <f t="shared" si="63"/>
        <v>plays</v>
      </c>
      <c r="S2005" s="11">
        <f>(((J2005/60)/60)/24)+DATE(1970,1,1)</f>
        <v>41788.58997685185</v>
      </c>
      <c r="T2005" s="11">
        <f>(((I2005/60)/60)/24)+DATE(1970,1,1)</f>
        <v>41818.58997685185</v>
      </c>
    </row>
    <row r="2006" spans="1:20" ht="43.2" hidden="1" x14ac:dyDescent="0.3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20">
        <f>E2006/D2006</f>
        <v>1</v>
      </c>
      <c r="P2006" s="6">
        <f>L2006/COUNT(L2006:L6119)</f>
        <v>1.3744075829383886E-2</v>
      </c>
      <c r="Q2006" t="str">
        <f t="shared" si="62"/>
        <v>theater</v>
      </c>
      <c r="R2006" t="str">
        <f t="shared" si="63"/>
        <v>plays</v>
      </c>
      <c r="S2006" s="11">
        <f>(((J2006/60)/60)/24)+DATE(1970,1,1)</f>
        <v>42460.741747685184</v>
      </c>
      <c r="T2006" s="11">
        <f>(((I2006/60)/60)/24)+DATE(1970,1,1)</f>
        <v>42511.165972222225</v>
      </c>
    </row>
    <row r="2007" spans="1:20" ht="43.2" hidden="1" x14ac:dyDescent="0.3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20">
        <f>E2007/D2007</f>
        <v>1</v>
      </c>
      <c r="P2007" s="6">
        <f>L2007/COUNT(L2007:L6120)</f>
        <v>8.060692271218587E-3</v>
      </c>
      <c r="Q2007" t="str">
        <f t="shared" si="62"/>
        <v>theater</v>
      </c>
      <c r="R2007" t="str">
        <f t="shared" si="63"/>
        <v>plays</v>
      </c>
      <c r="S2007" s="11">
        <f>(((J2007/60)/60)/24)+DATE(1970,1,1)</f>
        <v>42381.478981481487</v>
      </c>
      <c r="T2007" s="11">
        <f>(((I2007/60)/60)/24)+DATE(1970,1,1)</f>
        <v>42402.478981481487</v>
      </c>
    </row>
    <row r="2008" spans="1:20" ht="43.2" hidden="1" x14ac:dyDescent="0.3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20">
        <f>E2008/D2008</f>
        <v>1</v>
      </c>
      <c r="P2008" s="6">
        <f>L2008/COUNT(L2008:L6121)</f>
        <v>1.0436432637571158E-2</v>
      </c>
      <c r="Q2008" t="str">
        <f t="shared" si="62"/>
        <v>theater</v>
      </c>
      <c r="R2008" t="str">
        <f t="shared" si="63"/>
        <v>plays</v>
      </c>
      <c r="S2008" s="11">
        <f>(((J2008/60)/60)/24)+DATE(1970,1,1)</f>
        <v>41971.881076388891</v>
      </c>
      <c r="T2008" s="11">
        <f>(((I2008/60)/60)/24)+DATE(1970,1,1)</f>
        <v>41996.881076388891</v>
      </c>
    </row>
    <row r="2009" spans="1:20" hidden="1" x14ac:dyDescent="0.3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20">
        <f>E2009/D2009</f>
        <v>1</v>
      </c>
      <c r="P2009" s="6">
        <f>L2009/COUNT(L2009:L6122)</f>
        <v>1.8035121025154248E-2</v>
      </c>
      <c r="Q2009" t="str">
        <f t="shared" si="62"/>
        <v>theater</v>
      </c>
      <c r="R2009" t="str">
        <f t="shared" si="63"/>
        <v>plays</v>
      </c>
      <c r="S2009" s="11">
        <f>(((J2009/60)/60)/24)+DATE(1970,1,1)</f>
        <v>41822.90488425926</v>
      </c>
      <c r="T2009" s="11">
        <f>(((I2009/60)/60)/24)+DATE(1970,1,1)</f>
        <v>41844.291666666664</v>
      </c>
    </row>
    <row r="2010" spans="1:20" ht="43.2" hidden="1" x14ac:dyDescent="0.3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20">
        <f>E2010/D2010</f>
        <v>1</v>
      </c>
      <c r="P2010" s="6">
        <f>L2010/COUNT(L2010:L6123)</f>
        <v>1.4719848053181387E-2</v>
      </c>
      <c r="Q2010" t="str">
        <f t="shared" si="62"/>
        <v>theater</v>
      </c>
      <c r="R2010" t="str">
        <f t="shared" si="63"/>
        <v>plays</v>
      </c>
      <c r="S2010" s="11">
        <f>(((J2010/60)/60)/24)+DATE(1970,1,1)</f>
        <v>42556.873020833329</v>
      </c>
      <c r="T2010" s="11">
        <f>(((I2010/60)/60)/24)+DATE(1970,1,1)</f>
        <v>42616.873020833329</v>
      </c>
    </row>
    <row r="2011" spans="1:20" ht="43.2" hidden="1" x14ac:dyDescent="0.3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20">
        <f>E2011/D2011</f>
        <v>1</v>
      </c>
      <c r="P2011" s="6">
        <f>L2011/COUNT(L2011:L6124)</f>
        <v>1.4251781472684087E-3</v>
      </c>
      <c r="Q2011" t="str">
        <f t="shared" si="62"/>
        <v>theater</v>
      </c>
      <c r="R2011" t="str">
        <f t="shared" si="63"/>
        <v>musical</v>
      </c>
      <c r="S2011" s="11">
        <f>(((J2011/60)/60)/24)+DATE(1970,1,1)</f>
        <v>42173.466863425929</v>
      </c>
      <c r="T2011" s="11">
        <f>(((I2011/60)/60)/24)+DATE(1970,1,1)</f>
        <v>42226.958333333328</v>
      </c>
    </row>
    <row r="2012" spans="1:20" ht="28.8" hidden="1" x14ac:dyDescent="0.3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20">
        <f>E2012/D2012</f>
        <v>1</v>
      </c>
      <c r="P2012" s="6">
        <f>L2012/COUNT(L2012:L6125)</f>
        <v>3.6596958174904944E-2</v>
      </c>
      <c r="Q2012" t="str">
        <f t="shared" si="62"/>
        <v>theater</v>
      </c>
      <c r="R2012" t="str">
        <f t="shared" si="63"/>
        <v>musical</v>
      </c>
      <c r="S2012" s="11">
        <f>(((J2012/60)/60)/24)+DATE(1970,1,1)</f>
        <v>42065.750300925924</v>
      </c>
      <c r="T2012" s="11">
        <f>(((I2012/60)/60)/24)+DATE(1970,1,1)</f>
        <v>42095.708634259259</v>
      </c>
    </row>
    <row r="2013" spans="1:20" ht="43.2" hidden="1" x14ac:dyDescent="0.3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20">
        <f>E2013/D2013</f>
        <v>1</v>
      </c>
      <c r="P2013" s="6">
        <f>L2013/COUNT(L2013:L6126)</f>
        <v>1.2838801711840228E-2</v>
      </c>
      <c r="Q2013" t="str">
        <f t="shared" si="62"/>
        <v>theater</v>
      </c>
      <c r="R2013" t="str">
        <f t="shared" si="63"/>
        <v>musical</v>
      </c>
      <c r="S2013" s="11">
        <f>(((J2013/60)/60)/24)+DATE(1970,1,1)</f>
        <v>42499.842962962968</v>
      </c>
      <c r="T2013" s="11">
        <f>(((I2013/60)/60)/24)+DATE(1970,1,1)</f>
        <v>42519.024999999994</v>
      </c>
    </row>
    <row r="2014" spans="1:20" ht="43.2" hidden="1" x14ac:dyDescent="0.3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20">
        <f>E2014/D2014</f>
        <v>1</v>
      </c>
      <c r="P2014" s="6">
        <f>L2014/COUNT(L2014:L6127)</f>
        <v>7.136060894386299E-3</v>
      </c>
      <c r="Q2014" t="str">
        <f t="shared" si="62"/>
        <v>theater</v>
      </c>
      <c r="R2014" t="str">
        <f t="shared" si="63"/>
        <v>musical</v>
      </c>
      <c r="S2014" s="11">
        <f>(((J2014/60)/60)/24)+DATE(1970,1,1)</f>
        <v>42445.598136574074</v>
      </c>
      <c r="T2014" s="11">
        <f>(((I2014/60)/60)/24)+DATE(1970,1,1)</f>
        <v>42475.598136574074</v>
      </c>
    </row>
    <row r="2015" spans="1:20" ht="43.2" hidden="1" x14ac:dyDescent="0.3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20">
        <f>E2015/D2015</f>
        <v>1</v>
      </c>
      <c r="P2015" s="6">
        <f>L2015/COUNT(L2015:L6128)</f>
        <v>9.5192765349833407E-3</v>
      </c>
      <c r="Q2015" t="str">
        <f t="shared" si="62"/>
        <v>theater</v>
      </c>
      <c r="R2015" t="str">
        <f t="shared" si="63"/>
        <v>musical</v>
      </c>
      <c r="S2015" s="11">
        <f>(((J2015/60)/60)/24)+DATE(1970,1,1)</f>
        <v>42138.930671296301</v>
      </c>
      <c r="T2015" s="11">
        <f>(((I2015/60)/60)/24)+DATE(1970,1,1)</f>
        <v>42168.930671296301</v>
      </c>
    </row>
    <row r="2016" spans="1:20" ht="43.2" hidden="1" x14ac:dyDescent="0.3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20">
        <f>E2016/D2016</f>
        <v>1</v>
      </c>
      <c r="P2016" s="6">
        <f>L2016/COUNT(L2016:L6129)</f>
        <v>1.1904761904761904E-2</v>
      </c>
      <c r="Q2016" t="str">
        <f t="shared" si="62"/>
        <v>theater</v>
      </c>
      <c r="R2016" t="str">
        <f t="shared" si="63"/>
        <v>musical</v>
      </c>
      <c r="S2016" s="11">
        <f>(((J2016/60)/60)/24)+DATE(1970,1,1)</f>
        <v>42087.792303240742</v>
      </c>
      <c r="T2016" s="11">
        <f>(((I2016/60)/60)/24)+DATE(1970,1,1)</f>
        <v>42103.792303240742</v>
      </c>
    </row>
    <row r="2017" spans="1:20" ht="43.2" hidden="1" x14ac:dyDescent="0.3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20">
        <f>E2017/D2017</f>
        <v>1</v>
      </c>
      <c r="P2017" s="6">
        <f>L2017/COUNT(L2017:L6130)</f>
        <v>1.1434016198189614E-2</v>
      </c>
      <c r="Q2017" t="str">
        <f t="shared" si="62"/>
        <v>theater</v>
      </c>
      <c r="R2017" t="str">
        <f t="shared" si="63"/>
        <v>plays</v>
      </c>
      <c r="S2017" s="11">
        <f>(((J2017/60)/60)/24)+DATE(1970,1,1)</f>
        <v>42059.453923611116</v>
      </c>
      <c r="T2017" s="11">
        <f>(((I2017/60)/60)/24)+DATE(1970,1,1)</f>
        <v>42119.412256944444</v>
      </c>
    </row>
    <row r="2018" spans="1:20" ht="43.2" hidden="1" x14ac:dyDescent="0.3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20">
        <f>E2018/D2018</f>
        <v>1</v>
      </c>
      <c r="P2018" s="6">
        <f>L2018/COUNT(L2018:L6131)</f>
        <v>1.334604385128694E-2</v>
      </c>
      <c r="Q2018" t="str">
        <f t="shared" si="62"/>
        <v>theater</v>
      </c>
      <c r="R2018" t="str">
        <f t="shared" si="63"/>
        <v>plays</v>
      </c>
      <c r="S2018" s="11">
        <f>(((J2018/60)/60)/24)+DATE(1970,1,1)</f>
        <v>41944.527627314819</v>
      </c>
      <c r="T2018" s="11">
        <f>(((I2018/60)/60)/24)+DATE(1970,1,1)</f>
        <v>42004.569293981483</v>
      </c>
    </row>
    <row r="2019" spans="1:20" ht="43.2" hidden="1" x14ac:dyDescent="0.3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20">
        <f>E2019/D2019</f>
        <v>1.0000058823529412</v>
      </c>
      <c r="P2019" s="6">
        <f>L2019/COUNT(L2019:L6132)</f>
        <v>2.1459227467811159E-2</v>
      </c>
      <c r="Q2019" t="str">
        <f t="shared" si="62"/>
        <v>theater</v>
      </c>
      <c r="R2019" t="str">
        <f t="shared" si="63"/>
        <v>plays</v>
      </c>
      <c r="S2019" s="11">
        <f>(((J2019/60)/60)/24)+DATE(1970,1,1)</f>
        <v>41894.91375</v>
      </c>
      <c r="T2019" s="11">
        <f>(((I2019/60)/60)/24)+DATE(1970,1,1)</f>
        <v>41938.029861111114</v>
      </c>
    </row>
    <row r="2020" spans="1:20" ht="28.8" hidden="1" x14ac:dyDescent="0.3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20">
        <f>E2020/D2020</f>
        <v>1.0000100000000001</v>
      </c>
      <c r="P2020" s="6">
        <f>L2020/COUNT(L2020:L6133)</f>
        <v>9.5419847328244278E-3</v>
      </c>
      <c r="Q2020" t="str">
        <f t="shared" si="62"/>
        <v>theater</v>
      </c>
      <c r="R2020" t="str">
        <f t="shared" si="63"/>
        <v>plays</v>
      </c>
      <c r="S2020" s="11">
        <f>(((J2020/60)/60)/24)+DATE(1970,1,1)</f>
        <v>42207.259918981479</v>
      </c>
      <c r="T2020" s="11">
        <f>(((I2020/60)/60)/24)+DATE(1970,1,1)</f>
        <v>42236.958333333328</v>
      </c>
    </row>
    <row r="2021" spans="1:20" ht="43.2" hidden="1" x14ac:dyDescent="0.3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20">
        <f>E2021/D2021</f>
        <v>1.0000360000000001</v>
      </c>
      <c r="P2021" s="6">
        <f>L2021/COUNT(L2021:L6134)</f>
        <v>1.8138424821002388E-2</v>
      </c>
      <c r="Q2021" t="str">
        <f t="shared" si="62"/>
        <v>music</v>
      </c>
      <c r="R2021" t="str">
        <f t="shared" si="63"/>
        <v>indie rock</v>
      </c>
      <c r="S2021" s="11">
        <f>(((J2021/60)/60)/24)+DATE(1970,1,1)</f>
        <v>40417.011296296296</v>
      </c>
      <c r="T2021" s="11">
        <f>(((I2021/60)/60)/24)+DATE(1970,1,1)</f>
        <v>40462.011296296296</v>
      </c>
    </row>
    <row r="2022" spans="1:20" ht="43.2" hidden="1" x14ac:dyDescent="0.3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20">
        <f>E2022/D2022</f>
        <v>1.0000828571428571</v>
      </c>
      <c r="P2022" s="6">
        <f>L2022/COUNT(L2022:L6135)</f>
        <v>5.8261700095510981E-2</v>
      </c>
      <c r="Q2022" t="str">
        <f t="shared" si="62"/>
        <v>music</v>
      </c>
      <c r="R2022" t="str">
        <f t="shared" si="63"/>
        <v>electronic music</v>
      </c>
      <c r="S2022" s="11">
        <f>(((J2022/60)/60)/24)+DATE(1970,1,1)</f>
        <v>42426.407592592594</v>
      </c>
      <c r="T2022" s="11">
        <f>(((I2022/60)/60)/24)+DATE(1970,1,1)</f>
        <v>42460.365925925929</v>
      </c>
    </row>
    <row r="2023" spans="1:20" ht="43.2" hidden="1" x14ac:dyDescent="0.3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20">
        <f>E2023/D2023</f>
        <v>1.0001100000000001</v>
      </c>
      <c r="P2023" s="6">
        <f>L2023/COUNT(L2023:L6136)</f>
        <v>3.0578117534639272E-2</v>
      </c>
      <c r="Q2023" t="str">
        <f t="shared" si="62"/>
        <v>theater</v>
      </c>
      <c r="R2023" t="str">
        <f t="shared" si="63"/>
        <v>plays</v>
      </c>
      <c r="S2023" s="11">
        <f>(((J2023/60)/60)/24)+DATE(1970,1,1)</f>
        <v>42292.087592592594</v>
      </c>
      <c r="T2023" s="11">
        <f>(((I2023/60)/60)/24)+DATE(1970,1,1)</f>
        <v>42329.125</v>
      </c>
    </row>
    <row r="2024" spans="1:20" ht="43.2" hidden="1" x14ac:dyDescent="0.3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20">
        <f>E2024/D2024</f>
        <v>1.0001249999999999</v>
      </c>
      <c r="P2024" s="6">
        <f>L2024/COUNT(L2024:L6137)</f>
        <v>4.780114722753346E-2</v>
      </c>
      <c r="Q2024" t="str">
        <f t="shared" si="62"/>
        <v>film &amp; video</v>
      </c>
      <c r="R2024" t="str">
        <f t="shared" si="63"/>
        <v>shorts</v>
      </c>
      <c r="S2024" s="11">
        <f>(((J2024/60)/60)/24)+DATE(1970,1,1)</f>
        <v>40795.820150462961</v>
      </c>
      <c r="T2024" s="11">
        <f>(((I2024/60)/60)/24)+DATE(1970,1,1)</f>
        <v>40825.820150462961</v>
      </c>
    </row>
    <row r="2025" spans="1:20" ht="43.2" hidden="1" x14ac:dyDescent="0.3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20">
        <f>E2025/D2025</f>
        <v>1.0001249999999999</v>
      </c>
      <c r="P2025" s="6">
        <f>L2025/COUNT(L2025:L6138)</f>
        <v>9.0865614538498327E-3</v>
      </c>
      <c r="Q2025" t="str">
        <f t="shared" si="62"/>
        <v>theater</v>
      </c>
      <c r="R2025" t="str">
        <f t="shared" si="63"/>
        <v>plays</v>
      </c>
      <c r="S2025" s="11">
        <f>(((J2025/60)/60)/24)+DATE(1970,1,1)</f>
        <v>42059.701319444444</v>
      </c>
      <c r="T2025" s="11">
        <f>(((I2025/60)/60)/24)+DATE(1970,1,1)</f>
        <v>42119.659652777773</v>
      </c>
    </row>
    <row r="2026" spans="1:20" ht="43.2" hidden="1" x14ac:dyDescent="0.3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20">
        <f>E2026/D2026</f>
        <v>1.0001333333333333</v>
      </c>
      <c r="P2026" s="6">
        <f>L2026/COUNT(L2026:L6139)</f>
        <v>1.7703349282296652E-2</v>
      </c>
      <c r="Q2026" t="str">
        <f t="shared" si="62"/>
        <v>theater</v>
      </c>
      <c r="R2026" t="str">
        <f t="shared" si="63"/>
        <v>plays</v>
      </c>
      <c r="S2026" s="11">
        <f>(((J2026/60)/60)/24)+DATE(1970,1,1)</f>
        <v>42460.733530092592</v>
      </c>
      <c r="T2026" s="11">
        <f>(((I2026/60)/60)/24)+DATE(1970,1,1)</f>
        <v>42490.733530092592</v>
      </c>
    </row>
    <row r="2027" spans="1:20" ht="43.2" hidden="1" x14ac:dyDescent="0.3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20">
        <f>E2027/D2027</f>
        <v>1.0002</v>
      </c>
      <c r="P2027" s="6">
        <f>L2027/COUNT(L2027:L6140)</f>
        <v>1.3403542364767831E-2</v>
      </c>
      <c r="Q2027" t="str">
        <f t="shared" si="62"/>
        <v>music</v>
      </c>
      <c r="R2027" t="str">
        <f t="shared" si="63"/>
        <v>rock</v>
      </c>
      <c r="S2027" s="11">
        <f>(((J2027/60)/60)/24)+DATE(1970,1,1)</f>
        <v>40996.667199074072</v>
      </c>
      <c r="T2027" s="11">
        <f>(((I2027/60)/60)/24)+DATE(1970,1,1)</f>
        <v>41026.667199074072</v>
      </c>
    </row>
    <row r="2028" spans="1:20" ht="28.8" hidden="1" x14ac:dyDescent="0.3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20">
        <f>E2028/D2028</f>
        <v>1.0003299999999999</v>
      </c>
      <c r="P2028" s="6">
        <f>L2028/COUNT(L2028:L6141)</f>
        <v>1.4367816091954023E-2</v>
      </c>
      <c r="Q2028" t="str">
        <f t="shared" si="62"/>
        <v>music</v>
      </c>
      <c r="R2028" t="str">
        <f t="shared" si="63"/>
        <v>rock</v>
      </c>
      <c r="S2028" s="11">
        <f>(((J2028/60)/60)/24)+DATE(1970,1,1)</f>
        <v>40876.169664351852</v>
      </c>
      <c r="T2028" s="11">
        <f>(((I2028/60)/60)/24)+DATE(1970,1,1)</f>
        <v>40936.169664351852</v>
      </c>
    </row>
    <row r="2029" spans="1:20" ht="43.2" hidden="1" x14ac:dyDescent="0.3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20">
        <f>E2029/D2029</f>
        <v>1.0003599999999999</v>
      </c>
      <c r="P2029" s="6">
        <f>L2029/COUNT(L2029:L6142)</f>
        <v>0.26736942980354578</v>
      </c>
      <c r="Q2029" t="str">
        <f t="shared" si="62"/>
        <v>theater</v>
      </c>
      <c r="R2029" t="str">
        <f t="shared" si="63"/>
        <v>plays</v>
      </c>
      <c r="S2029" s="11">
        <f>(((J2029/60)/60)/24)+DATE(1970,1,1)</f>
        <v>41730.276747685188</v>
      </c>
      <c r="T2029" s="11">
        <f>(((I2029/60)/60)/24)+DATE(1970,1,1)</f>
        <v>41764.276747685188</v>
      </c>
    </row>
    <row r="2030" spans="1:20" ht="43.2" hidden="1" x14ac:dyDescent="0.3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20">
        <f>E2030/D2030</f>
        <v>1.0004</v>
      </c>
      <c r="P2030" s="6">
        <f>L2030/COUNT(L2030:L6143)</f>
        <v>1.9654841802492808E-2</v>
      </c>
      <c r="Q2030" t="str">
        <f t="shared" si="62"/>
        <v>theater</v>
      </c>
      <c r="R2030" t="str">
        <f t="shared" si="63"/>
        <v>plays</v>
      </c>
      <c r="S2030" s="11">
        <f>(((J2030/60)/60)/24)+DATE(1970,1,1)</f>
        <v>42664.809560185182</v>
      </c>
      <c r="T2030" s="11">
        <f>(((I2030/60)/60)/24)+DATE(1970,1,1)</f>
        <v>42685.916666666672</v>
      </c>
    </row>
    <row r="2031" spans="1:20" ht="43.2" hidden="1" x14ac:dyDescent="0.3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20">
        <f>E2031/D2031</f>
        <v>1.0004285714285714</v>
      </c>
      <c r="P2031" s="6">
        <f>L2031/COUNT(L2031:L6144)</f>
        <v>2.6378896882494004E-2</v>
      </c>
      <c r="Q2031" t="str">
        <f t="shared" si="62"/>
        <v>publishing</v>
      </c>
      <c r="R2031" t="str">
        <f t="shared" si="63"/>
        <v>nonfiction</v>
      </c>
      <c r="S2031" s="11">
        <f>(((J2031/60)/60)/24)+DATE(1970,1,1)</f>
        <v>41988.548831018517</v>
      </c>
      <c r="T2031" s="11">
        <f>(((I2031/60)/60)/24)+DATE(1970,1,1)</f>
        <v>42019.454166666663</v>
      </c>
    </row>
    <row r="2032" spans="1:20" hidden="1" x14ac:dyDescent="0.3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20">
        <f>E2032/D2032</f>
        <v>1.0004342857142856</v>
      </c>
      <c r="P2032" s="6">
        <f>L2032/COUNT(L2032:L6145)</f>
        <v>5.7581573896353169E-3</v>
      </c>
      <c r="Q2032" t="str">
        <f t="shared" si="62"/>
        <v>film &amp; video</v>
      </c>
      <c r="R2032" t="str">
        <f t="shared" si="63"/>
        <v>television</v>
      </c>
      <c r="S2032" s="11">
        <f>(((J2032/60)/60)/24)+DATE(1970,1,1)</f>
        <v>42468.94458333333</v>
      </c>
      <c r="T2032" s="11">
        <f>(((I2032/60)/60)/24)+DATE(1970,1,1)</f>
        <v>42475.875</v>
      </c>
    </row>
    <row r="2033" spans="1:20" ht="43.2" hidden="1" x14ac:dyDescent="0.3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20">
        <f>E2033/D2033</f>
        <v>1.0004999999999999</v>
      </c>
      <c r="P2033" s="6">
        <f>L2033/COUNT(L2033:L6146)</f>
        <v>1.6802688430148822E-2</v>
      </c>
      <c r="Q2033" t="str">
        <f t="shared" si="62"/>
        <v>theater</v>
      </c>
      <c r="R2033" t="str">
        <f t="shared" si="63"/>
        <v>plays</v>
      </c>
      <c r="S2033" s="11">
        <f>(((J2033/60)/60)/24)+DATE(1970,1,1)</f>
        <v>42165.462627314817</v>
      </c>
      <c r="T2033" s="11">
        <f>(((I2033/60)/60)/24)+DATE(1970,1,1)</f>
        <v>42196.604166666672</v>
      </c>
    </row>
    <row r="2034" spans="1:20" ht="43.2" hidden="1" x14ac:dyDescent="0.3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20">
        <f>E2034/D2034</f>
        <v>1.0004999999999999</v>
      </c>
      <c r="P2034" s="6">
        <f>L2034/COUNT(L2034:L6147)</f>
        <v>2.3535062439961577E-2</v>
      </c>
      <c r="Q2034" t="str">
        <f t="shared" si="62"/>
        <v>theater</v>
      </c>
      <c r="R2034" t="str">
        <f t="shared" si="63"/>
        <v>plays</v>
      </c>
      <c r="S2034" s="11">
        <f>(((J2034/60)/60)/24)+DATE(1970,1,1)</f>
        <v>42447.894432870366</v>
      </c>
      <c r="T2034" s="11">
        <f>(((I2034/60)/60)/24)+DATE(1970,1,1)</f>
        <v>42507.894432870366</v>
      </c>
    </row>
    <row r="2035" spans="1:20" ht="43.2" hidden="1" x14ac:dyDescent="0.3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20">
        <f>E2035/D2035</f>
        <v>1.0005066666666667</v>
      </c>
      <c r="P2035" s="6">
        <f>L2035/COUNT(L2035:L6148)</f>
        <v>1.8260451705910619E-2</v>
      </c>
      <c r="Q2035" t="str">
        <f t="shared" si="62"/>
        <v>music</v>
      </c>
      <c r="R2035" t="str">
        <f t="shared" si="63"/>
        <v>indie rock</v>
      </c>
      <c r="S2035" s="11">
        <f>(((J2035/60)/60)/24)+DATE(1970,1,1)</f>
        <v>41026.083298611113</v>
      </c>
      <c r="T2035" s="11">
        <f>(((I2035/60)/60)/24)+DATE(1970,1,1)</f>
        <v>41056.083298611113</v>
      </c>
    </row>
    <row r="2036" spans="1:20" ht="43.2" hidden="1" x14ac:dyDescent="0.3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20">
        <f>E2036/D2036</f>
        <v>1.0005999999999999</v>
      </c>
      <c r="P2036" s="6">
        <f>L2036/COUNT(L2036:L6149)</f>
        <v>3.5096153846153846E-2</v>
      </c>
      <c r="Q2036" t="str">
        <f t="shared" si="62"/>
        <v>theater</v>
      </c>
      <c r="R2036" t="str">
        <f t="shared" si="63"/>
        <v>plays</v>
      </c>
      <c r="S2036" s="11">
        <f>(((J2036/60)/60)/24)+DATE(1970,1,1)</f>
        <v>41902.333726851852</v>
      </c>
      <c r="T2036" s="11">
        <f>(((I2036/60)/60)/24)+DATE(1970,1,1)</f>
        <v>41932.333726851852</v>
      </c>
    </row>
    <row r="2037" spans="1:20" hidden="1" x14ac:dyDescent="0.3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20">
        <f>E2037/D2037</f>
        <v>1.0006666666666666</v>
      </c>
      <c r="P2037" s="6">
        <f>L2037/COUNT(L2037:L6150)</f>
        <v>1.9240019240019241E-2</v>
      </c>
      <c r="Q2037" t="str">
        <f t="shared" si="62"/>
        <v>music</v>
      </c>
      <c r="R2037" t="str">
        <f t="shared" si="63"/>
        <v>rock</v>
      </c>
      <c r="S2037" s="11">
        <f>(((J2037/60)/60)/24)+DATE(1970,1,1)</f>
        <v>41626.916284722225</v>
      </c>
      <c r="T2037" s="11">
        <f>(((I2037/60)/60)/24)+DATE(1970,1,1)</f>
        <v>41647.088888888888</v>
      </c>
    </row>
    <row r="2038" spans="1:20" ht="43.2" hidden="1" x14ac:dyDescent="0.3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20">
        <f>E2038/D2038</f>
        <v>1.0006666666666666</v>
      </c>
      <c r="P2038" s="6">
        <f>L2038/COUNT(L2038:L6151)</f>
        <v>6.7372473532242537E-3</v>
      </c>
      <c r="Q2038" t="str">
        <f t="shared" si="62"/>
        <v>music</v>
      </c>
      <c r="R2038" t="str">
        <f t="shared" si="63"/>
        <v>rock</v>
      </c>
      <c r="S2038" s="11">
        <f>(((J2038/60)/60)/24)+DATE(1970,1,1)</f>
        <v>41494.963587962964</v>
      </c>
      <c r="T2038" s="11">
        <f>(((I2038/60)/60)/24)+DATE(1970,1,1)</f>
        <v>41523.165972222225</v>
      </c>
    </row>
    <row r="2039" spans="1:20" ht="43.2" hidden="1" x14ac:dyDescent="0.3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20">
        <f>E2039/D2039</f>
        <v>1.0007272727272727</v>
      </c>
      <c r="P2039" s="6">
        <f>L2039/COUNT(L2039:L6152)</f>
        <v>2.118440057775638E-2</v>
      </c>
      <c r="Q2039" t="str">
        <f t="shared" si="62"/>
        <v>theater</v>
      </c>
      <c r="R2039" t="str">
        <f t="shared" si="63"/>
        <v>plays</v>
      </c>
      <c r="S2039" s="11">
        <f>(((J2039/60)/60)/24)+DATE(1970,1,1)</f>
        <v>42193.771481481483</v>
      </c>
      <c r="T2039" s="11">
        <f>(((I2039/60)/60)/24)+DATE(1970,1,1)</f>
        <v>42212.957638888889</v>
      </c>
    </row>
    <row r="2040" spans="1:20" ht="43.2" hidden="1" x14ac:dyDescent="0.3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20">
        <f>E2040/D2040</f>
        <v>1.0007692307692309</v>
      </c>
      <c r="P2040" s="6">
        <f>L2040/COUNT(L2040:L6153)</f>
        <v>1.2524084778420038E-2</v>
      </c>
      <c r="Q2040" t="str">
        <f t="shared" si="62"/>
        <v>music</v>
      </c>
      <c r="R2040" t="str">
        <f t="shared" si="63"/>
        <v>rock</v>
      </c>
      <c r="S2040" s="11">
        <f>(((J2040/60)/60)/24)+DATE(1970,1,1)</f>
        <v>41827.906689814816</v>
      </c>
      <c r="T2040" s="11">
        <f>(((I2040/60)/60)/24)+DATE(1970,1,1)</f>
        <v>41848.041666666664</v>
      </c>
    </row>
    <row r="2041" spans="1:20" ht="28.8" hidden="1" x14ac:dyDescent="0.3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20">
        <f>E2041/D2041</f>
        <v>1.0007692307692309</v>
      </c>
      <c r="P2041" s="6">
        <f>L2041/COUNT(L2041:L6154)</f>
        <v>1.4939759036144579E-2</v>
      </c>
      <c r="Q2041" t="str">
        <f t="shared" si="62"/>
        <v>theater</v>
      </c>
      <c r="R2041" t="str">
        <f t="shared" si="63"/>
        <v>plays</v>
      </c>
      <c r="S2041" s="11">
        <f>(((J2041/60)/60)/24)+DATE(1970,1,1)</f>
        <v>42253.928530092591</v>
      </c>
      <c r="T2041" s="11">
        <f>(((I2041/60)/60)/24)+DATE(1970,1,1)</f>
        <v>42283.928530092591</v>
      </c>
    </row>
    <row r="2042" spans="1:20" ht="72" hidden="1" x14ac:dyDescent="0.3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20">
        <f>E2042/D2042</f>
        <v>1.0008673425918038</v>
      </c>
      <c r="P2042" s="6">
        <f>L2042/COUNT(L2042:L6155)</f>
        <v>6.027000964320154E-2</v>
      </c>
      <c r="Q2042" t="str">
        <f t="shared" si="62"/>
        <v>theater</v>
      </c>
      <c r="R2042" t="str">
        <f t="shared" si="63"/>
        <v>plays</v>
      </c>
      <c r="S2042" s="11">
        <f>(((J2042/60)/60)/24)+DATE(1970,1,1)</f>
        <v>41826.871238425927</v>
      </c>
      <c r="T2042" s="11">
        <f>(((I2042/60)/60)/24)+DATE(1970,1,1)</f>
        <v>41859.57916666667</v>
      </c>
    </row>
    <row r="2043" spans="1:20" ht="28.8" hidden="1" x14ac:dyDescent="0.3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20">
        <f>E2043/D2043</f>
        <v>1.00099</v>
      </c>
      <c r="P2043" s="6">
        <f>L2043/COUNT(L2043:L6156)</f>
        <v>1.0130246020260492E-2</v>
      </c>
      <c r="Q2043" t="str">
        <f t="shared" si="62"/>
        <v>theater</v>
      </c>
      <c r="R2043" t="str">
        <f t="shared" si="63"/>
        <v>plays</v>
      </c>
      <c r="S2043" s="11">
        <f>(((J2043/60)/60)/24)+DATE(1970,1,1)</f>
        <v>41877.221886574072</v>
      </c>
      <c r="T2043" s="11">
        <f>(((I2043/60)/60)/24)+DATE(1970,1,1)</f>
        <v>41910.140972222223</v>
      </c>
    </row>
    <row r="2044" spans="1:20" ht="43.2" hidden="1" x14ac:dyDescent="0.3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20">
        <f>E2044/D2044</f>
        <v>1.0009999999999999</v>
      </c>
      <c r="P2044" s="6">
        <f>L2044/COUNT(L2044:L6157)</f>
        <v>1.2065637065637066E-2</v>
      </c>
      <c r="Q2044" t="str">
        <f t="shared" si="62"/>
        <v>music</v>
      </c>
      <c r="R2044" t="str">
        <f t="shared" si="63"/>
        <v>rock</v>
      </c>
      <c r="S2044" s="11">
        <f>(((J2044/60)/60)/24)+DATE(1970,1,1)</f>
        <v>41067.827418981484</v>
      </c>
      <c r="T2044" s="11">
        <f>(((I2044/60)/60)/24)+DATE(1970,1,1)</f>
        <v>41086.75</v>
      </c>
    </row>
    <row r="2045" spans="1:20" ht="43.2" hidden="1" x14ac:dyDescent="0.3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20">
        <f>E2045/D2045</f>
        <v>1.0009999999999999</v>
      </c>
      <c r="P2045" s="6">
        <f>L2045/COUNT(L2045:L6158)</f>
        <v>1.2071463061323033E-2</v>
      </c>
      <c r="Q2045" t="str">
        <f t="shared" si="62"/>
        <v>music</v>
      </c>
      <c r="R2045" t="str">
        <f t="shared" si="63"/>
        <v>indie rock</v>
      </c>
      <c r="S2045" s="11">
        <f>(((J2045/60)/60)/24)+DATE(1970,1,1)</f>
        <v>40711.782210648147</v>
      </c>
      <c r="T2045" s="11">
        <f>(((I2045/60)/60)/24)+DATE(1970,1,1)</f>
        <v>40756.782210648147</v>
      </c>
    </row>
    <row r="2046" spans="1:20" ht="43.2" hidden="1" x14ac:dyDescent="0.3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20">
        <f>E2046/D2046</f>
        <v>1.0009999999999999</v>
      </c>
      <c r="P2046" s="6">
        <f>L2046/COUNT(L2046:L6159)</f>
        <v>1.0144927536231883E-2</v>
      </c>
      <c r="Q2046" t="str">
        <f t="shared" si="62"/>
        <v>music</v>
      </c>
      <c r="R2046" t="str">
        <f t="shared" si="63"/>
        <v>classical music</v>
      </c>
      <c r="S2046" s="11">
        <f>(((J2046/60)/60)/24)+DATE(1970,1,1)</f>
        <v>42039.951087962967</v>
      </c>
      <c r="T2046" s="11">
        <f>(((I2046/60)/60)/24)+DATE(1970,1,1)</f>
        <v>42069.951087962967</v>
      </c>
    </row>
    <row r="2047" spans="1:20" ht="28.8" hidden="1" x14ac:dyDescent="0.3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20">
        <f>E2047/D2047</f>
        <v>1.0011000000000001</v>
      </c>
      <c r="P2047" s="6">
        <f>L2047/COUNT(L2047:L6160)</f>
        <v>5.751570807153214E-2</v>
      </c>
      <c r="Q2047" t="str">
        <f t="shared" si="62"/>
        <v>theater</v>
      </c>
      <c r="R2047" t="str">
        <f t="shared" si="63"/>
        <v>plays</v>
      </c>
      <c r="S2047" s="11">
        <f>(((J2047/60)/60)/24)+DATE(1970,1,1)</f>
        <v>42050.983182870375</v>
      </c>
      <c r="T2047" s="11">
        <f>(((I2047/60)/60)/24)+DATE(1970,1,1)</f>
        <v>42085.941516203704</v>
      </c>
    </row>
    <row r="2048" spans="1:20" ht="43.2" hidden="1" x14ac:dyDescent="0.3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20">
        <f>E2048/D2048</f>
        <v>1.0011666666666668</v>
      </c>
      <c r="P2048" s="6">
        <f>L2048/COUNT(L2048:L6161)</f>
        <v>2.2727272727272728E-2</v>
      </c>
      <c r="Q2048" t="str">
        <f t="shared" si="62"/>
        <v>theater</v>
      </c>
      <c r="R2048" t="str">
        <f t="shared" si="63"/>
        <v>plays</v>
      </c>
      <c r="S2048" s="11">
        <f>(((J2048/60)/60)/24)+DATE(1970,1,1)</f>
        <v>42171.763414351852</v>
      </c>
      <c r="T2048" s="11">
        <f>(((I2048/60)/60)/24)+DATE(1970,1,1)</f>
        <v>42211.763414351852</v>
      </c>
    </row>
    <row r="2049" spans="1:20" ht="43.2" hidden="1" x14ac:dyDescent="0.3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20">
        <f>E2049/D2049</f>
        <v>1.0012000000000001</v>
      </c>
      <c r="P2049" s="6">
        <f>L2049/COUNT(L2049:L6162)</f>
        <v>1.8384131591678763E-2</v>
      </c>
      <c r="Q2049" t="str">
        <f t="shared" si="62"/>
        <v>music</v>
      </c>
      <c r="R2049" t="str">
        <f t="shared" si="63"/>
        <v>rock</v>
      </c>
      <c r="S2049" s="11">
        <f>(((J2049/60)/60)/24)+DATE(1970,1,1)</f>
        <v>42502.250775462962</v>
      </c>
      <c r="T2049" s="11">
        <f>(((I2049/60)/60)/24)+DATE(1970,1,1)</f>
        <v>42527.250775462962</v>
      </c>
    </row>
    <row r="2050" spans="1:20" ht="43.2" hidden="1" x14ac:dyDescent="0.3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20">
        <f>E2050/D2050</f>
        <v>1.0012000000000001</v>
      </c>
      <c r="P2050" s="6">
        <f>L2050/COUNT(L2050:L6163)</f>
        <v>2.7589545014520812E-2</v>
      </c>
      <c r="Q2050" t="str">
        <f t="shared" ref="Q2050:Q2113" si="64">LEFT(N2050,FIND("/",N2050)-1)</f>
        <v>games</v>
      </c>
      <c r="R2050" t="str">
        <f t="shared" ref="R2050:R2113" si="65">RIGHT(N2050,LEN(N2050)-FIND("/",N2050))</f>
        <v>tabletop games</v>
      </c>
      <c r="S2050" s="11">
        <f>(((J2050/60)/60)/24)+DATE(1970,1,1)</f>
        <v>42221.79178240741</v>
      </c>
      <c r="T2050" s="11">
        <f>(((I2050/60)/60)/24)+DATE(1970,1,1)</f>
        <v>42251.79178240741</v>
      </c>
    </row>
    <row r="2051" spans="1:20" ht="43.2" hidden="1" x14ac:dyDescent="0.3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20">
        <f>E2051/D2051</f>
        <v>1.00125</v>
      </c>
      <c r="P2051" s="6">
        <f>L2051/COUNT(L2051:L6164)</f>
        <v>5.4721549636803875E-2</v>
      </c>
      <c r="Q2051" t="str">
        <f t="shared" si="64"/>
        <v>theater</v>
      </c>
      <c r="R2051" t="str">
        <f t="shared" si="65"/>
        <v>plays</v>
      </c>
      <c r="S2051" s="11">
        <f>(((J2051/60)/60)/24)+DATE(1970,1,1)</f>
        <v>41941.683865740742</v>
      </c>
      <c r="T2051" s="11">
        <f>(((I2051/60)/60)/24)+DATE(1970,1,1)</f>
        <v>41970.125</v>
      </c>
    </row>
    <row r="2052" spans="1:20" ht="43.2" hidden="1" x14ac:dyDescent="0.3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20">
        <f>E2052/D2052</f>
        <v>1.00125</v>
      </c>
      <c r="P2052" s="6">
        <f>L2052/COUNT(L2052:L6165)</f>
        <v>1.5988372093023256E-2</v>
      </c>
      <c r="Q2052" t="str">
        <f t="shared" si="64"/>
        <v>theater</v>
      </c>
      <c r="R2052" t="str">
        <f t="shared" si="65"/>
        <v>plays</v>
      </c>
      <c r="S2052" s="11">
        <f>(((J2052/60)/60)/24)+DATE(1970,1,1)</f>
        <v>41995.870486111111</v>
      </c>
      <c r="T2052" s="11">
        <f>(((I2052/60)/60)/24)+DATE(1970,1,1)</f>
        <v>42015.870486111111</v>
      </c>
    </row>
    <row r="2053" spans="1:20" ht="43.2" hidden="1" x14ac:dyDescent="0.3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20">
        <f>E2053/D2053</f>
        <v>1.0012570000000001</v>
      </c>
      <c r="P2053" s="6">
        <f>L2053/COUNT(L2053:L6166)</f>
        <v>1.5996122152205527E-2</v>
      </c>
      <c r="Q2053" t="str">
        <f t="shared" si="64"/>
        <v>film &amp; video</v>
      </c>
      <c r="R2053" t="str">
        <f t="shared" si="65"/>
        <v>television</v>
      </c>
      <c r="S2053" s="11">
        <f>(((J2053/60)/60)/24)+DATE(1970,1,1)</f>
        <v>42230.23583333334</v>
      </c>
      <c r="T2053" s="11">
        <f>(((I2053/60)/60)/24)+DATE(1970,1,1)</f>
        <v>42261.875</v>
      </c>
    </row>
    <row r="2054" spans="1:20" ht="43.2" hidden="1" x14ac:dyDescent="0.3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20">
        <f>E2054/D2054</f>
        <v>1.00149</v>
      </c>
      <c r="P2054" s="6">
        <f>L2054/COUNT(L2054:L6167)</f>
        <v>1.3579049466537343E-2</v>
      </c>
      <c r="Q2054" t="str">
        <f t="shared" si="64"/>
        <v>music</v>
      </c>
      <c r="R2054" t="str">
        <f t="shared" si="65"/>
        <v>rock</v>
      </c>
      <c r="S2054" s="11">
        <f>(((J2054/60)/60)/24)+DATE(1970,1,1)</f>
        <v>40788.786539351851</v>
      </c>
      <c r="T2054" s="11">
        <f>(((I2054/60)/60)/24)+DATE(1970,1,1)</f>
        <v>40817.125</v>
      </c>
    </row>
    <row r="2055" spans="1:20" ht="43.2" hidden="1" x14ac:dyDescent="0.3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20">
        <f>E2055/D2055</f>
        <v>1.0015624999999999</v>
      </c>
      <c r="P2055" s="6">
        <f>L2055/COUNT(L2055:L6168)</f>
        <v>2.0863658418243572E-2</v>
      </c>
      <c r="Q2055" t="str">
        <f t="shared" si="64"/>
        <v>theater</v>
      </c>
      <c r="R2055" t="str">
        <f t="shared" si="65"/>
        <v>plays</v>
      </c>
      <c r="S2055" s="11">
        <f>(((J2055/60)/60)/24)+DATE(1970,1,1)</f>
        <v>41852.658310185187</v>
      </c>
      <c r="T2055" s="11">
        <f>(((I2055/60)/60)/24)+DATE(1970,1,1)</f>
        <v>41882.658310185187</v>
      </c>
    </row>
    <row r="2056" spans="1:20" ht="43.2" hidden="1" x14ac:dyDescent="0.3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20">
        <f>E2056/D2056</f>
        <v>1.0016</v>
      </c>
      <c r="P2056" s="6">
        <f>L2056/COUNT(L2056:L6169)</f>
        <v>2.3300970873786409E-2</v>
      </c>
      <c r="Q2056" t="str">
        <f t="shared" si="64"/>
        <v>music</v>
      </c>
      <c r="R2056" t="str">
        <f t="shared" si="65"/>
        <v>rock</v>
      </c>
      <c r="S2056" s="11">
        <f>(((J2056/60)/60)/24)+DATE(1970,1,1)</f>
        <v>41736.899652777778</v>
      </c>
      <c r="T2056" s="11">
        <f>(((I2056/60)/60)/24)+DATE(1970,1,1)</f>
        <v>41768.916666666664</v>
      </c>
    </row>
    <row r="2057" spans="1:20" ht="43.2" hidden="1" x14ac:dyDescent="0.3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20">
        <f>E2057/D2057</f>
        <v>1.0016666666666667</v>
      </c>
      <c r="P2057" s="6">
        <f>L2057/COUNT(L2057:L6170)</f>
        <v>6.3137445361826127E-3</v>
      </c>
      <c r="Q2057" t="str">
        <f t="shared" si="64"/>
        <v>film &amp; video</v>
      </c>
      <c r="R2057" t="str">
        <f t="shared" si="65"/>
        <v>documentary</v>
      </c>
      <c r="S2057" s="11">
        <f>(((J2057/60)/60)/24)+DATE(1970,1,1)</f>
        <v>42211.951284722221</v>
      </c>
      <c r="T2057" s="11">
        <f>(((I2057/60)/60)/24)+DATE(1970,1,1)</f>
        <v>42226.951284722221</v>
      </c>
    </row>
    <row r="2058" spans="1:20" ht="43.2" hidden="1" x14ac:dyDescent="0.3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20">
        <f>E2058/D2058</f>
        <v>1.0016666666666667</v>
      </c>
      <c r="P2058" s="6">
        <f>L2058/COUNT(L2058:L6171)</f>
        <v>1.5549076773566569E-2</v>
      </c>
      <c r="Q2058" t="str">
        <f t="shared" si="64"/>
        <v>music</v>
      </c>
      <c r="R2058" t="str">
        <f t="shared" si="65"/>
        <v>rock</v>
      </c>
      <c r="S2058" s="11">
        <f>(((J2058/60)/60)/24)+DATE(1970,1,1)</f>
        <v>40788.297650462962</v>
      </c>
      <c r="T2058" s="11">
        <f>(((I2058/60)/60)/24)+DATE(1970,1,1)</f>
        <v>40830.958333333336</v>
      </c>
    </row>
    <row r="2059" spans="1:20" ht="43.2" hidden="1" x14ac:dyDescent="0.3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20">
        <f>E2059/D2059</f>
        <v>1.002</v>
      </c>
      <c r="P2059" s="6">
        <f>L2059/COUNT(L2059:L6172)</f>
        <v>1.2153621779290228E-2</v>
      </c>
      <c r="Q2059" t="str">
        <f t="shared" si="64"/>
        <v>film &amp; video</v>
      </c>
      <c r="R2059" t="str">
        <f t="shared" si="65"/>
        <v>television</v>
      </c>
      <c r="S2059" s="11">
        <f>(((J2059/60)/60)/24)+DATE(1970,1,1)</f>
        <v>42200.758240740746</v>
      </c>
      <c r="T2059" s="11">
        <f>(((I2059/60)/60)/24)+DATE(1970,1,1)</f>
        <v>42260.758240740746</v>
      </c>
    </row>
    <row r="2060" spans="1:20" ht="43.2" hidden="1" x14ac:dyDescent="0.3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20">
        <f>E2060/D2060</f>
        <v>1.002</v>
      </c>
      <c r="P2060" s="6">
        <f>L2060/COUNT(L2060:L6173)</f>
        <v>8.2684824902723737E-3</v>
      </c>
      <c r="Q2060" t="str">
        <f t="shared" si="64"/>
        <v>theater</v>
      </c>
      <c r="R2060" t="str">
        <f t="shared" si="65"/>
        <v>plays</v>
      </c>
      <c r="S2060" s="11">
        <f>(((J2060/60)/60)/24)+DATE(1970,1,1)</f>
        <v>42482.43478009259</v>
      </c>
      <c r="T2060" s="11">
        <f>(((I2060/60)/60)/24)+DATE(1970,1,1)</f>
        <v>42506.43478009259</v>
      </c>
    </row>
    <row r="2061" spans="1:20" ht="43.2" hidden="1" x14ac:dyDescent="0.3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20">
        <f>E2061/D2061</f>
        <v>1.002</v>
      </c>
      <c r="P2061" s="6">
        <f>L2061/COUNT(L2061:L6174)</f>
        <v>3.8929440389294406E-3</v>
      </c>
      <c r="Q2061" t="str">
        <f t="shared" si="64"/>
        <v>theater</v>
      </c>
      <c r="R2061" t="str">
        <f t="shared" si="65"/>
        <v>plays</v>
      </c>
      <c r="S2061" s="11">
        <f>(((J2061/60)/60)/24)+DATE(1970,1,1)</f>
        <v>42593.865405092598</v>
      </c>
      <c r="T2061" s="11">
        <f>(((I2061/60)/60)/24)+DATE(1970,1,1)</f>
        <v>42613.865405092598</v>
      </c>
    </row>
    <row r="2062" spans="1:20" ht="43.2" hidden="1" x14ac:dyDescent="0.3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20">
        <f>E2062/D2062</f>
        <v>1.0024166666666667</v>
      </c>
      <c r="P2062" s="6">
        <f>L2062/COUNT(L2062:L6175)</f>
        <v>3.4079844206426485E-2</v>
      </c>
      <c r="Q2062" t="str">
        <f t="shared" si="64"/>
        <v>film &amp; video</v>
      </c>
      <c r="R2062" t="str">
        <f t="shared" si="65"/>
        <v>television</v>
      </c>
      <c r="S2062" s="11">
        <f>(((J2062/60)/60)/24)+DATE(1970,1,1)</f>
        <v>41760.796423611115</v>
      </c>
      <c r="T2062" s="11">
        <f>(((I2062/60)/60)/24)+DATE(1970,1,1)</f>
        <v>41806.229166666664</v>
      </c>
    </row>
    <row r="2063" spans="1:20" ht="43.2" hidden="1" x14ac:dyDescent="0.3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20">
        <f>E2063/D2063</f>
        <v>1.0024444444444445</v>
      </c>
      <c r="P2063" s="6">
        <f>L2063/COUNT(L2063:L6176)</f>
        <v>3.360935216755967E-2</v>
      </c>
      <c r="Q2063" t="str">
        <f t="shared" si="64"/>
        <v>theater</v>
      </c>
      <c r="R2063" t="str">
        <f t="shared" si="65"/>
        <v>plays</v>
      </c>
      <c r="S2063" s="11">
        <f>(((J2063/60)/60)/24)+DATE(1970,1,1)</f>
        <v>42208.84646990741</v>
      </c>
      <c r="T2063" s="11">
        <f>(((I2063/60)/60)/24)+DATE(1970,1,1)</f>
        <v>42238.84646990741</v>
      </c>
    </row>
    <row r="2064" spans="1:20" ht="43.2" hidden="1" x14ac:dyDescent="0.3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20">
        <f>E2064/D2064</f>
        <v>1.0024500000000001</v>
      </c>
      <c r="P2064" s="6">
        <f>L2064/COUNT(L2064:L6177)</f>
        <v>1.2183235867446393E-2</v>
      </c>
      <c r="Q2064" t="str">
        <f t="shared" si="64"/>
        <v>theater</v>
      </c>
      <c r="R2064" t="str">
        <f t="shared" si="65"/>
        <v>plays</v>
      </c>
      <c r="S2064" s="11">
        <f>(((J2064/60)/60)/24)+DATE(1970,1,1)</f>
        <v>41787.218229166669</v>
      </c>
      <c r="T2064" s="11">
        <f>(((I2064/60)/60)/24)+DATE(1970,1,1)</f>
        <v>41817.218229166669</v>
      </c>
    </row>
    <row r="2065" spans="1:20" ht="43.2" hidden="1" x14ac:dyDescent="0.3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20">
        <f>E2065/D2065</f>
        <v>1.0024604569420035</v>
      </c>
      <c r="P2065" s="6">
        <f>L2065/COUNT(L2065:L6178)</f>
        <v>4.3393466601657729E-2</v>
      </c>
      <c r="Q2065" t="str">
        <f t="shared" si="64"/>
        <v>film &amp; video</v>
      </c>
      <c r="R2065" t="str">
        <f t="shared" si="65"/>
        <v>television</v>
      </c>
      <c r="S2065" s="11">
        <f>(((J2065/60)/60)/24)+DATE(1970,1,1)</f>
        <v>42461.627511574072</v>
      </c>
      <c r="T2065" s="11">
        <f>(((I2065/60)/60)/24)+DATE(1970,1,1)</f>
        <v>42503.165972222225</v>
      </c>
    </row>
    <row r="2066" spans="1:20" ht="43.2" hidden="1" x14ac:dyDescent="0.3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20">
        <f>E2066/D2066</f>
        <v>1.0024761904761905</v>
      </c>
      <c r="P2066" s="6">
        <f>L2066/COUNT(L2066:L6179)</f>
        <v>2.5365853658536587E-2</v>
      </c>
      <c r="Q2066" t="str">
        <f t="shared" si="64"/>
        <v>film &amp; video</v>
      </c>
      <c r="R2066" t="str">
        <f t="shared" si="65"/>
        <v>documentary</v>
      </c>
      <c r="S2066" s="11">
        <f>(((J2066/60)/60)/24)+DATE(1970,1,1)</f>
        <v>41360.970601851855</v>
      </c>
      <c r="T2066" s="11">
        <f>(((I2066/60)/60)/24)+DATE(1970,1,1)</f>
        <v>41372.189583333333</v>
      </c>
    </row>
    <row r="2067" spans="1:20" ht="43.2" hidden="1" x14ac:dyDescent="0.3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20">
        <f>E2067/D2067</f>
        <v>1.0024999999999999</v>
      </c>
      <c r="P2067" s="6">
        <f>L2067/COUNT(L2067:L6180)</f>
        <v>2.1473889702293802E-2</v>
      </c>
      <c r="Q2067" t="str">
        <f t="shared" si="64"/>
        <v>publishing</v>
      </c>
      <c r="R2067" t="str">
        <f t="shared" si="65"/>
        <v>nonfiction</v>
      </c>
      <c r="S2067" s="11">
        <f>(((J2067/60)/60)/24)+DATE(1970,1,1)</f>
        <v>41831.846828703703</v>
      </c>
      <c r="T2067" s="11">
        <f>(((I2067/60)/60)/24)+DATE(1970,1,1)</f>
        <v>41861.846828703703</v>
      </c>
    </row>
    <row r="2068" spans="1:20" ht="43.2" hidden="1" x14ac:dyDescent="0.3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20">
        <f>E2068/D2068</f>
        <v>1.0024999999999999</v>
      </c>
      <c r="P2068" s="6">
        <f>L2068/COUNT(L2068:L6181)</f>
        <v>2.880859375E-2</v>
      </c>
      <c r="Q2068" t="str">
        <f t="shared" si="64"/>
        <v>music</v>
      </c>
      <c r="R2068" t="str">
        <f t="shared" si="65"/>
        <v>classical music</v>
      </c>
      <c r="S2068" s="11">
        <f>(((J2068/60)/60)/24)+DATE(1970,1,1)</f>
        <v>41977.902222222227</v>
      </c>
      <c r="T2068" s="11">
        <f>(((I2068/60)/60)/24)+DATE(1970,1,1)</f>
        <v>42037.902222222227</v>
      </c>
    </row>
    <row r="2069" spans="1:20" ht="43.2" hidden="1" x14ac:dyDescent="0.3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20">
        <f>E2069/D2069</f>
        <v>1.0024999999999999</v>
      </c>
      <c r="P2069" s="6">
        <f>L2069/COUNT(L2069:L6182)</f>
        <v>1.4655593551538837E-2</v>
      </c>
      <c r="Q2069" t="str">
        <f t="shared" si="64"/>
        <v>theater</v>
      </c>
      <c r="R2069" t="str">
        <f t="shared" si="65"/>
        <v>plays</v>
      </c>
      <c r="S2069" s="11">
        <f>(((J2069/60)/60)/24)+DATE(1970,1,1)</f>
        <v>42179.854629629626</v>
      </c>
      <c r="T2069" s="11">
        <f>(((I2069/60)/60)/24)+DATE(1970,1,1)</f>
        <v>42203.666666666672</v>
      </c>
    </row>
    <row r="2070" spans="1:20" ht="43.2" hidden="1" x14ac:dyDescent="0.3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20">
        <f>E2070/D2070</f>
        <v>1.0024999999999999</v>
      </c>
      <c r="P2070" s="6">
        <f>L2070/COUNT(L2070:L6183)</f>
        <v>6.8426197458455523E-3</v>
      </c>
      <c r="Q2070" t="str">
        <f t="shared" si="64"/>
        <v>theater</v>
      </c>
      <c r="R2070" t="str">
        <f t="shared" si="65"/>
        <v>musical</v>
      </c>
      <c r="S2070" s="11">
        <f>(((J2070/60)/60)/24)+DATE(1970,1,1)</f>
        <v>42075.942627314813</v>
      </c>
      <c r="T2070" s="11">
        <f>(((I2070/60)/60)/24)+DATE(1970,1,1)</f>
        <v>42103.166666666672</v>
      </c>
    </row>
    <row r="2071" spans="1:20" ht="43.2" hidden="1" x14ac:dyDescent="0.3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20">
        <f>E2071/D2071</f>
        <v>1.0026315789473683</v>
      </c>
      <c r="P2071" s="6">
        <f>L2071/COUNT(L2071:L6184)</f>
        <v>3.4718826405867972E-2</v>
      </c>
      <c r="Q2071" t="str">
        <f t="shared" si="64"/>
        <v>theater</v>
      </c>
      <c r="R2071" t="str">
        <f t="shared" si="65"/>
        <v>plays</v>
      </c>
      <c r="S2071" s="11">
        <f>(((J2071/60)/60)/24)+DATE(1970,1,1)</f>
        <v>41776.063136574077</v>
      </c>
      <c r="T2071" s="11">
        <f>(((I2071/60)/60)/24)+DATE(1970,1,1)</f>
        <v>41807.125</v>
      </c>
    </row>
    <row r="2072" spans="1:20" ht="43.2" hidden="1" x14ac:dyDescent="0.3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20">
        <f>E2072/D2072</f>
        <v>1.0026489999999999</v>
      </c>
      <c r="P2072" s="6">
        <f>L2072/COUNT(L2072:L6185)</f>
        <v>0.10127201565557729</v>
      </c>
      <c r="Q2072" t="str">
        <f t="shared" si="64"/>
        <v>theater</v>
      </c>
      <c r="R2072" t="str">
        <f t="shared" si="65"/>
        <v>plays</v>
      </c>
      <c r="S2072" s="11">
        <f>(((J2072/60)/60)/24)+DATE(1970,1,1)</f>
        <v>42505.774479166663</v>
      </c>
      <c r="T2072" s="11">
        <f>(((I2072/60)/60)/24)+DATE(1970,1,1)</f>
        <v>42541.958333333328</v>
      </c>
    </row>
    <row r="2073" spans="1:20" ht="43.2" hidden="1" x14ac:dyDescent="0.3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20">
        <f>E2073/D2073</f>
        <v>1.0026666666666666</v>
      </c>
      <c r="P2073" s="6">
        <f>L2073/COUNT(L2073:L6186)</f>
        <v>4.503181595692609E-2</v>
      </c>
      <c r="Q2073" t="str">
        <f t="shared" si="64"/>
        <v>music</v>
      </c>
      <c r="R2073" t="str">
        <f t="shared" si="65"/>
        <v>rock</v>
      </c>
      <c r="S2073" s="11">
        <f>(((J2073/60)/60)/24)+DATE(1970,1,1)</f>
        <v>42049.733240740738</v>
      </c>
      <c r="T2073" s="11">
        <f>(((I2073/60)/60)/24)+DATE(1970,1,1)</f>
        <v>42079.691574074073</v>
      </c>
    </row>
    <row r="2074" spans="1:20" ht="43.2" hidden="1" x14ac:dyDescent="0.3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20">
        <f>E2074/D2074</f>
        <v>1.0026999999999999</v>
      </c>
      <c r="P2074" s="6">
        <f>L2074/COUNT(L2074:L6187)</f>
        <v>5.2889324191968658E-2</v>
      </c>
      <c r="Q2074" t="str">
        <f t="shared" si="64"/>
        <v>theater</v>
      </c>
      <c r="R2074" t="str">
        <f t="shared" si="65"/>
        <v>plays</v>
      </c>
      <c r="S2074" s="11">
        <f>(((J2074/60)/60)/24)+DATE(1970,1,1)</f>
        <v>42028.496562500004</v>
      </c>
      <c r="T2074" s="11">
        <f>(((I2074/60)/60)/24)+DATE(1970,1,1)</f>
        <v>42058.496562500004</v>
      </c>
    </row>
    <row r="2075" spans="1:20" ht="43.2" hidden="1" x14ac:dyDescent="0.3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20">
        <f>E2075/D2075</f>
        <v>1.0027777777777778</v>
      </c>
      <c r="P2075" s="6">
        <f>L2075/COUNT(L2075:L6188)</f>
        <v>5.8794708476237138E-3</v>
      </c>
      <c r="Q2075" t="str">
        <f t="shared" si="64"/>
        <v>theater</v>
      </c>
      <c r="R2075" t="str">
        <f t="shared" si="65"/>
        <v>plays</v>
      </c>
      <c r="S2075" s="11">
        <f>(((J2075/60)/60)/24)+DATE(1970,1,1)</f>
        <v>42017.88045138889</v>
      </c>
      <c r="T2075" s="11">
        <f>(((I2075/60)/60)/24)+DATE(1970,1,1)</f>
        <v>42044.1875</v>
      </c>
    </row>
    <row r="2076" spans="1:20" ht="43.2" hidden="1" x14ac:dyDescent="0.3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20">
        <f>E2076/D2076</f>
        <v>1.0028571428571429</v>
      </c>
      <c r="P2076" s="6">
        <f>L2076/COUNT(L2076:L6189)</f>
        <v>4.9019607843137254E-3</v>
      </c>
      <c r="Q2076" t="str">
        <f t="shared" si="64"/>
        <v>theater</v>
      </c>
      <c r="R2076" t="str">
        <f t="shared" si="65"/>
        <v>musical</v>
      </c>
      <c r="S2076" s="11">
        <f>(((J2076/60)/60)/24)+DATE(1970,1,1)</f>
        <v>42167.534791666665</v>
      </c>
      <c r="T2076" s="11">
        <f>(((I2076/60)/60)/24)+DATE(1970,1,1)</f>
        <v>42196.165972222225</v>
      </c>
    </row>
    <row r="2077" spans="1:20" ht="43.2" hidden="1" x14ac:dyDescent="0.3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20">
        <f>E2077/D2077</f>
        <v>1.002909090909091</v>
      </c>
      <c r="P2077" s="6">
        <f>L2077/COUNT(L2077:L6190)</f>
        <v>3.8744482589504657E-2</v>
      </c>
      <c r="Q2077" t="str">
        <f t="shared" si="64"/>
        <v>theater</v>
      </c>
      <c r="R2077" t="str">
        <f t="shared" si="65"/>
        <v>plays</v>
      </c>
      <c r="S2077" s="11">
        <f>(((J2077/60)/60)/24)+DATE(1970,1,1)</f>
        <v>42466.558796296296</v>
      </c>
      <c r="T2077" s="11">
        <f>(((I2077/60)/60)/24)+DATE(1970,1,1)</f>
        <v>42490.165972222225</v>
      </c>
    </row>
    <row r="2078" spans="1:20" hidden="1" x14ac:dyDescent="0.3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20">
        <f>E2078/D2078</f>
        <v>1.0029999999999999</v>
      </c>
      <c r="P2078" s="6">
        <f>L2078/COUNT(L2078:L6191)</f>
        <v>1.0794896957801767E-2</v>
      </c>
      <c r="Q2078" t="str">
        <f t="shared" si="64"/>
        <v>theater</v>
      </c>
      <c r="R2078" t="str">
        <f t="shared" si="65"/>
        <v>spaces</v>
      </c>
      <c r="S2078" s="11">
        <f>(((J2078/60)/60)/24)+DATE(1970,1,1)</f>
        <v>42390.838738425926</v>
      </c>
      <c r="T2078" s="11">
        <f>(((I2078/60)/60)/24)+DATE(1970,1,1)</f>
        <v>42420.838738425926</v>
      </c>
    </row>
    <row r="2079" spans="1:20" ht="28.8" hidden="1" x14ac:dyDescent="0.3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20">
        <f>E2079/D2079</f>
        <v>1.0031000000000001</v>
      </c>
      <c r="P2079" s="6">
        <f>L2079/COUNT(L2079:L6192)</f>
        <v>4.4673539518900345E-2</v>
      </c>
      <c r="Q2079" t="str">
        <f t="shared" si="64"/>
        <v>theater</v>
      </c>
      <c r="R2079" t="str">
        <f t="shared" si="65"/>
        <v>plays</v>
      </c>
      <c r="S2079" s="11">
        <f>(((J2079/60)/60)/24)+DATE(1970,1,1)</f>
        <v>41791.492777777778</v>
      </c>
      <c r="T2079" s="11">
        <f>(((I2079/60)/60)/24)+DATE(1970,1,1)</f>
        <v>41836.492777777778</v>
      </c>
    </row>
    <row r="2080" spans="1:20" ht="43.2" hidden="1" x14ac:dyDescent="0.3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20">
        <f>E2080/D2080</f>
        <v>1.003125</v>
      </c>
      <c r="P2080" s="6">
        <f>L2080/COUNT(L2080:L6193)</f>
        <v>3.6836935166994107E-2</v>
      </c>
      <c r="Q2080" t="str">
        <f t="shared" si="64"/>
        <v>music</v>
      </c>
      <c r="R2080" t="str">
        <f t="shared" si="65"/>
        <v>indie rock</v>
      </c>
      <c r="S2080" s="11">
        <f>(((J2080/60)/60)/24)+DATE(1970,1,1)</f>
        <v>40687.021597222221</v>
      </c>
      <c r="T2080" s="11">
        <f>(((I2080/60)/60)/24)+DATE(1970,1,1)</f>
        <v>40729.021597222221</v>
      </c>
    </row>
    <row r="2081" spans="1:20" ht="43.2" hidden="1" x14ac:dyDescent="0.3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20">
        <f>E2081/D2081</f>
        <v>1.0032000000000001</v>
      </c>
      <c r="P2081" s="6">
        <f>L2081/COUNT(L2081:L6194)</f>
        <v>3.095823095823096E-2</v>
      </c>
      <c r="Q2081" t="str">
        <f t="shared" si="64"/>
        <v>theater</v>
      </c>
      <c r="R2081" t="str">
        <f t="shared" si="65"/>
        <v>plays</v>
      </c>
      <c r="S2081" s="11">
        <f>(((J2081/60)/60)/24)+DATE(1970,1,1)</f>
        <v>41827.674143518518</v>
      </c>
      <c r="T2081" s="11">
        <f>(((I2081/60)/60)/24)+DATE(1970,1,1)</f>
        <v>41854.958333333336</v>
      </c>
    </row>
    <row r="2082" spans="1:20" ht="43.2" hidden="1" x14ac:dyDescent="0.3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20">
        <f>E2082/D2082</f>
        <v>1.00325</v>
      </c>
      <c r="P2082" s="6">
        <f>L2082/COUNT(L2082:L6195)</f>
        <v>3.9331366764995081E-2</v>
      </c>
      <c r="Q2082" t="str">
        <f t="shared" si="64"/>
        <v>music</v>
      </c>
      <c r="R2082" t="str">
        <f t="shared" si="65"/>
        <v>classical music</v>
      </c>
      <c r="S2082" s="11">
        <f>(((J2082/60)/60)/24)+DATE(1970,1,1)</f>
        <v>41058.844571759262</v>
      </c>
      <c r="T2082" s="11">
        <f>(((I2082/60)/60)/24)+DATE(1970,1,1)</f>
        <v>41088.844571759262</v>
      </c>
    </row>
    <row r="2083" spans="1:20" ht="28.8" hidden="1" x14ac:dyDescent="0.3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20">
        <f>E2083/D2083</f>
        <v>1.0033333333333334</v>
      </c>
      <c r="P2083" s="6">
        <f>L2083/COUNT(L2083:L6196)</f>
        <v>3.9350713231677322E-3</v>
      </c>
      <c r="Q2083" t="str">
        <f t="shared" si="64"/>
        <v>music</v>
      </c>
      <c r="R2083" t="str">
        <f t="shared" si="65"/>
        <v>rock</v>
      </c>
      <c r="S2083" s="11">
        <f>(((J2083/60)/60)/24)+DATE(1970,1,1)</f>
        <v>41169.845590277779</v>
      </c>
      <c r="T2083" s="11">
        <f>(((I2083/60)/60)/24)+DATE(1970,1,1)</f>
        <v>41199.845590277779</v>
      </c>
    </row>
    <row r="2084" spans="1:20" ht="43.2" hidden="1" x14ac:dyDescent="0.3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20">
        <f>E2084/D2084</f>
        <v>1.0033333333333334</v>
      </c>
      <c r="P2084" s="6">
        <f>L2084/COUNT(L2084:L6197)</f>
        <v>1.5748031496062992E-2</v>
      </c>
      <c r="Q2084" t="str">
        <f t="shared" si="64"/>
        <v>music</v>
      </c>
      <c r="R2084" t="str">
        <f t="shared" si="65"/>
        <v>indie rock</v>
      </c>
      <c r="S2084" s="11">
        <f>(((J2084/60)/60)/24)+DATE(1970,1,1)</f>
        <v>40946.11383101852</v>
      </c>
      <c r="T2084" s="11">
        <f>(((I2084/60)/60)/24)+DATE(1970,1,1)</f>
        <v>40976.11383101852</v>
      </c>
    </row>
    <row r="2085" spans="1:20" ht="43.2" hidden="1" x14ac:dyDescent="0.3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20">
        <f>E2085/D2085</f>
        <v>1.0033333333333334</v>
      </c>
      <c r="P2085" s="6">
        <f>L2085/COUNT(L2085:L6198)</f>
        <v>1.9202363367799114E-2</v>
      </c>
      <c r="Q2085" t="str">
        <f t="shared" si="64"/>
        <v>theater</v>
      </c>
      <c r="R2085" t="str">
        <f t="shared" si="65"/>
        <v>plays</v>
      </c>
      <c r="S2085" s="11">
        <f>(((J2085/60)/60)/24)+DATE(1970,1,1)</f>
        <v>42129.541585648149</v>
      </c>
      <c r="T2085" s="11">
        <f>(((I2085/60)/60)/24)+DATE(1970,1,1)</f>
        <v>42159.541585648149</v>
      </c>
    </row>
    <row r="2086" spans="1:20" ht="43.2" hidden="1" x14ac:dyDescent="0.3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20">
        <f>E2086/D2086</f>
        <v>1.0033493333333334</v>
      </c>
      <c r="P2086" s="6">
        <f>L2086/COUNT(L2086:L6199)</f>
        <v>2.3645320197044337E-2</v>
      </c>
      <c r="Q2086" t="str">
        <f t="shared" si="64"/>
        <v>music</v>
      </c>
      <c r="R2086" t="str">
        <f t="shared" si="65"/>
        <v>pop</v>
      </c>
      <c r="S2086" s="11">
        <f>(((J2086/60)/60)/24)+DATE(1970,1,1)</f>
        <v>41226.928842592592</v>
      </c>
      <c r="T2086" s="11">
        <f>(((I2086/60)/60)/24)+DATE(1970,1,1)</f>
        <v>41256.928842592592</v>
      </c>
    </row>
    <row r="2087" spans="1:20" ht="28.8" hidden="1" x14ac:dyDescent="0.3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20">
        <f>E2087/D2087</f>
        <v>1.0035000000000001</v>
      </c>
      <c r="P2087" s="6">
        <f>L2087/COUNT(L2087:L6200)</f>
        <v>3.4992607195662891E-2</v>
      </c>
      <c r="Q2087" t="str">
        <f t="shared" si="64"/>
        <v>film &amp; video</v>
      </c>
      <c r="R2087" t="str">
        <f t="shared" si="65"/>
        <v>television</v>
      </c>
      <c r="S2087" s="11">
        <f>(((J2087/60)/60)/24)+DATE(1970,1,1)</f>
        <v>42324.96393518518</v>
      </c>
      <c r="T2087" s="11">
        <f>(((I2087/60)/60)/24)+DATE(1970,1,1)</f>
        <v>42354.96393518518</v>
      </c>
    </row>
    <row r="2088" spans="1:20" ht="43.2" hidden="1" x14ac:dyDescent="0.3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20">
        <f>E2088/D2088</f>
        <v>1.0035000000000001</v>
      </c>
      <c r="P2088" s="6">
        <f>L2088/COUNT(L2088:L6201)</f>
        <v>6.9033530571992116E-2</v>
      </c>
      <c r="Q2088" t="str">
        <f t="shared" si="64"/>
        <v>publishing</v>
      </c>
      <c r="R2088" t="str">
        <f t="shared" si="65"/>
        <v>nonfiction</v>
      </c>
      <c r="S2088" s="11">
        <f>(((J2088/60)/60)/24)+DATE(1970,1,1)</f>
        <v>42321.626296296294</v>
      </c>
      <c r="T2088" s="11">
        <f>(((I2088/60)/60)/24)+DATE(1970,1,1)</f>
        <v>42351.626296296294</v>
      </c>
    </row>
    <row r="2089" spans="1:20" ht="28.8" hidden="1" x14ac:dyDescent="0.3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20">
        <f>E2089/D2089</f>
        <v>1.0035000000000001</v>
      </c>
      <c r="P2089" s="6">
        <f>L2089/COUNT(L2089:L6202)</f>
        <v>1.8746916625555006E-2</v>
      </c>
      <c r="Q2089" t="str">
        <f t="shared" si="64"/>
        <v>music</v>
      </c>
      <c r="R2089" t="str">
        <f t="shared" si="65"/>
        <v>indie rock</v>
      </c>
      <c r="S2089" s="11">
        <f>(((J2089/60)/60)/24)+DATE(1970,1,1)</f>
        <v>41759.670937499999</v>
      </c>
      <c r="T2089" s="11">
        <f>(((I2089/60)/60)/24)+DATE(1970,1,1)</f>
        <v>41787.207638888889</v>
      </c>
    </row>
    <row r="2090" spans="1:20" ht="57.6" hidden="1" x14ac:dyDescent="0.3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20">
        <f>E2090/D2090</f>
        <v>1.0035142857142858</v>
      </c>
      <c r="P2090" s="6">
        <f>L2090/COUNT(L2090:L6203)</f>
        <v>6.6140177690029611E-2</v>
      </c>
      <c r="Q2090" t="str">
        <f t="shared" si="64"/>
        <v>theater</v>
      </c>
      <c r="R2090" t="str">
        <f t="shared" si="65"/>
        <v>plays</v>
      </c>
      <c r="S2090" s="11">
        <f>(((J2090/60)/60)/24)+DATE(1970,1,1)</f>
        <v>42219.665173611109</v>
      </c>
      <c r="T2090" s="11">
        <f>(((I2090/60)/60)/24)+DATE(1970,1,1)</f>
        <v>42257.165972222225</v>
      </c>
    </row>
    <row r="2091" spans="1:20" ht="43.2" hidden="1" x14ac:dyDescent="0.3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20">
        <f>E2091/D2091</f>
        <v>1.00352</v>
      </c>
      <c r="P2091" s="6">
        <f>L2091/COUNT(L2091:L6204)</f>
        <v>0.10765432098765432</v>
      </c>
      <c r="Q2091" t="str">
        <f t="shared" si="64"/>
        <v>theater</v>
      </c>
      <c r="R2091" t="str">
        <f t="shared" si="65"/>
        <v>spaces</v>
      </c>
      <c r="S2091" s="11">
        <f>(((J2091/60)/60)/24)+DATE(1970,1,1)</f>
        <v>42576.278715277775</v>
      </c>
      <c r="T2091" s="11">
        <f>(((I2091/60)/60)/24)+DATE(1970,1,1)</f>
        <v>42606.278715277775</v>
      </c>
    </row>
    <row r="2092" spans="1:20" ht="28.8" hidden="1" x14ac:dyDescent="0.3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20">
        <f>E2092/D2092</f>
        <v>1.0036639999999999</v>
      </c>
      <c r="P2092" s="6">
        <f>L2092/COUNT(L2092:L6205)</f>
        <v>0.16057312252964426</v>
      </c>
      <c r="Q2092" t="str">
        <f t="shared" si="64"/>
        <v>film &amp; video</v>
      </c>
      <c r="R2092" t="str">
        <f t="shared" si="65"/>
        <v>documentary</v>
      </c>
      <c r="S2092" s="11">
        <f>(((J2092/60)/60)/24)+DATE(1970,1,1)</f>
        <v>42459.780844907407</v>
      </c>
      <c r="T2092" s="11">
        <f>(((I2092/60)/60)/24)+DATE(1970,1,1)</f>
        <v>42489.780844907407</v>
      </c>
    </row>
    <row r="2093" spans="1:20" ht="43.2" hidden="1" x14ac:dyDescent="0.3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20">
        <f>E2093/D2093</f>
        <v>1.0037894736842106</v>
      </c>
      <c r="P2093" s="6">
        <f>L2093/COUNT(L2093:L6206)</f>
        <v>4.7948591201186358E-2</v>
      </c>
      <c r="Q2093" t="str">
        <f t="shared" si="64"/>
        <v>theater</v>
      </c>
      <c r="R2093" t="str">
        <f t="shared" si="65"/>
        <v>plays</v>
      </c>
      <c r="S2093" s="11">
        <f>(((J2093/60)/60)/24)+DATE(1970,1,1)</f>
        <v>42254.264687499999</v>
      </c>
      <c r="T2093" s="11">
        <f>(((I2093/60)/60)/24)+DATE(1970,1,1)</f>
        <v>42279.958333333328</v>
      </c>
    </row>
    <row r="2094" spans="1:20" ht="28.8" hidden="1" x14ac:dyDescent="0.3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20">
        <f>E2094/D2094</f>
        <v>1.003825</v>
      </c>
      <c r="P2094" s="6">
        <f>L2094/COUNT(L2094:L6207)</f>
        <v>3.6102868447082097E-2</v>
      </c>
      <c r="Q2094" t="str">
        <f t="shared" si="64"/>
        <v>theater</v>
      </c>
      <c r="R2094" t="str">
        <f t="shared" si="65"/>
        <v>plays</v>
      </c>
      <c r="S2094" s="11">
        <f>(((J2094/60)/60)/24)+DATE(1970,1,1)</f>
        <v>41887.292187500003</v>
      </c>
      <c r="T2094" s="11">
        <f>(((I2094/60)/60)/24)+DATE(1970,1,1)</f>
        <v>41917.292187500003</v>
      </c>
    </row>
    <row r="2095" spans="1:20" ht="43.2" hidden="1" x14ac:dyDescent="0.3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20">
        <f>E2095/D2095</f>
        <v>1.0039275000000001</v>
      </c>
      <c r="P2095" s="6">
        <f>L2095/COUNT(L2095:L6208)</f>
        <v>5.6902523503216229E-2</v>
      </c>
      <c r="Q2095" t="str">
        <f t="shared" si="64"/>
        <v>theater</v>
      </c>
      <c r="R2095" t="str">
        <f t="shared" si="65"/>
        <v>plays</v>
      </c>
      <c r="S2095" s="11">
        <f>(((J2095/60)/60)/24)+DATE(1970,1,1)</f>
        <v>42734.789444444439</v>
      </c>
      <c r="T2095" s="11">
        <f>(((I2095/60)/60)/24)+DATE(1970,1,1)</f>
        <v>42767.979861111111</v>
      </c>
    </row>
    <row r="2096" spans="1:20" ht="28.8" hidden="1" x14ac:dyDescent="0.3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20">
        <f>E2096/D2096</f>
        <v>1.004</v>
      </c>
      <c r="P2096" s="6">
        <f>L2096/COUNT(L2096:L6209)</f>
        <v>7.9207920792079209E-3</v>
      </c>
      <c r="Q2096" t="str">
        <f t="shared" si="64"/>
        <v>film &amp; video</v>
      </c>
      <c r="R2096" t="str">
        <f t="shared" si="65"/>
        <v>shorts</v>
      </c>
      <c r="S2096" s="11">
        <f>(((J2096/60)/60)/24)+DATE(1970,1,1)</f>
        <v>40706.297442129631</v>
      </c>
      <c r="T2096" s="11">
        <f>(((I2096/60)/60)/24)+DATE(1970,1,1)</f>
        <v>40736.297442129631</v>
      </c>
    </row>
    <row r="2097" spans="1:20" ht="43.2" hidden="1" x14ac:dyDescent="0.3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20">
        <f>E2097/D2097</f>
        <v>1.004</v>
      </c>
      <c r="P2097" s="6">
        <f>L2097/COUNT(L2097:L6210)</f>
        <v>3.0212976721149084E-2</v>
      </c>
      <c r="Q2097" t="str">
        <f t="shared" si="64"/>
        <v>music</v>
      </c>
      <c r="R2097" t="str">
        <f t="shared" si="65"/>
        <v>classical music</v>
      </c>
      <c r="S2097" s="11">
        <f>(((J2097/60)/60)/24)+DATE(1970,1,1)</f>
        <v>42208.680023148147</v>
      </c>
      <c r="T2097" s="11">
        <f>(((I2097/60)/60)/24)+DATE(1970,1,1)</f>
        <v>42231.165972222225</v>
      </c>
    </row>
    <row r="2098" spans="1:20" ht="28.8" hidden="1" x14ac:dyDescent="0.3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20">
        <f>E2098/D2098</f>
        <v>1.004</v>
      </c>
      <c r="P2098" s="6">
        <f>L2098/COUNT(L2098:L6211)</f>
        <v>1.6848364717542121E-2</v>
      </c>
      <c r="Q2098" t="str">
        <f t="shared" si="64"/>
        <v>theater</v>
      </c>
      <c r="R2098" t="str">
        <f t="shared" si="65"/>
        <v>plays</v>
      </c>
      <c r="S2098" s="11">
        <f>(((J2098/60)/60)/24)+DATE(1970,1,1)</f>
        <v>41862.83997685185</v>
      </c>
      <c r="T2098" s="11">
        <f>(((I2098/60)/60)/24)+DATE(1970,1,1)</f>
        <v>41892.83997685185</v>
      </c>
    </row>
    <row r="2099" spans="1:20" ht="43.2" hidden="1" x14ac:dyDescent="0.3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20">
        <f>E2099/D2099</f>
        <v>1.004</v>
      </c>
      <c r="P2099" s="6">
        <f>L2099/COUNT(L2099:L6212)</f>
        <v>3.9662865642042635E-3</v>
      </c>
      <c r="Q2099" t="str">
        <f t="shared" si="64"/>
        <v>theater</v>
      </c>
      <c r="R2099" t="str">
        <f t="shared" si="65"/>
        <v>plays</v>
      </c>
      <c r="S2099" s="11">
        <f>(((J2099/60)/60)/24)+DATE(1970,1,1)</f>
        <v>42075.807395833333</v>
      </c>
      <c r="T2099" s="11">
        <f>(((I2099/60)/60)/24)+DATE(1970,1,1)</f>
        <v>42105.807395833333</v>
      </c>
    </row>
    <row r="2100" spans="1:20" ht="43.2" hidden="1" x14ac:dyDescent="0.3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20">
        <f>E2100/D2100</f>
        <v>1.0041</v>
      </c>
      <c r="P2100" s="6">
        <f>L2100/COUNT(L2100:L6213)</f>
        <v>4.2162698412698416E-2</v>
      </c>
      <c r="Q2100" t="str">
        <f t="shared" si="64"/>
        <v>theater</v>
      </c>
      <c r="R2100" t="str">
        <f t="shared" si="65"/>
        <v>plays</v>
      </c>
      <c r="S2100" s="11">
        <f>(((J2100/60)/60)/24)+DATE(1970,1,1)</f>
        <v>41834.953865740739</v>
      </c>
      <c r="T2100" s="11">
        <f>(((I2100/60)/60)/24)+DATE(1970,1,1)</f>
        <v>41879.953865740739</v>
      </c>
    </row>
    <row r="2101" spans="1:20" ht="43.2" hidden="1" x14ac:dyDescent="0.3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20">
        <f>E2101/D2101</f>
        <v>1.0041666666666667</v>
      </c>
      <c r="P2101" s="6">
        <f>L2101/COUNT(L2101:L6214)</f>
        <v>3.3250620347394538E-2</v>
      </c>
      <c r="Q2101" t="str">
        <f t="shared" si="64"/>
        <v>photography</v>
      </c>
      <c r="R2101" t="str">
        <f t="shared" si="65"/>
        <v>photobooks</v>
      </c>
      <c r="S2101" s="11">
        <f>(((J2101/60)/60)/24)+DATE(1970,1,1)</f>
        <v>42586.925636574073</v>
      </c>
      <c r="T2101" s="11">
        <f>(((I2101/60)/60)/24)+DATE(1970,1,1)</f>
        <v>42609.165972222225</v>
      </c>
    </row>
    <row r="2102" spans="1:20" ht="28.8" hidden="1" x14ac:dyDescent="0.3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20">
        <f>E2102/D2102</f>
        <v>1.0043200000000001</v>
      </c>
      <c r="P2102" s="6">
        <f>L2102/COUNT(L2102:L6215)</f>
        <v>4.9155908639523335E-2</v>
      </c>
      <c r="Q2102" t="str">
        <f t="shared" si="64"/>
        <v>music</v>
      </c>
      <c r="R2102" t="str">
        <f t="shared" si="65"/>
        <v>rock</v>
      </c>
      <c r="S2102" s="11">
        <f>(((J2102/60)/60)/24)+DATE(1970,1,1)</f>
        <v>41186.306527777779</v>
      </c>
      <c r="T2102" s="11">
        <f>(((I2102/60)/60)/24)+DATE(1970,1,1)</f>
        <v>41211.306527777779</v>
      </c>
    </row>
    <row r="2103" spans="1:20" ht="43.2" hidden="1" x14ac:dyDescent="0.3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20">
        <f>E2103/D2103</f>
        <v>1.004375</v>
      </c>
      <c r="P2103" s="6">
        <f>L2103/COUNT(L2103:L6216)</f>
        <v>3.6264282165921508E-2</v>
      </c>
      <c r="Q2103" t="str">
        <f t="shared" si="64"/>
        <v>film &amp; video</v>
      </c>
      <c r="R2103" t="str">
        <f t="shared" si="65"/>
        <v>documentary</v>
      </c>
      <c r="S2103" s="11">
        <f>(((J2103/60)/60)/24)+DATE(1970,1,1)</f>
        <v>41394.842442129629</v>
      </c>
      <c r="T2103" s="11">
        <f>(((I2103/60)/60)/24)+DATE(1970,1,1)</f>
        <v>41454.842442129629</v>
      </c>
    </row>
    <row r="2104" spans="1:20" ht="28.8" hidden="1" x14ac:dyDescent="0.3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20">
        <f>E2104/D2104</f>
        <v>1.0044440000000001</v>
      </c>
      <c r="P2104" s="6">
        <f>L2104/COUNT(L2104:L6217)</f>
        <v>2.982107355864811E-2</v>
      </c>
      <c r="Q2104" t="str">
        <f t="shared" si="64"/>
        <v>music</v>
      </c>
      <c r="R2104" t="str">
        <f t="shared" si="65"/>
        <v>rock</v>
      </c>
      <c r="S2104" s="11">
        <f>(((J2104/60)/60)/24)+DATE(1970,1,1)</f>
        <v>41555.873645833337</v>
      </c>
      <c r="T2104" s="11">
        <f>(((I2104/60)/60)/24)+DATE(1970,1,1)</f>
        <v>41585.915312500001</v>
      </c>
    </row>
    <row r="2105" spans="1:20" ht="43.2" hidden="1" x14ac:dyDescent="0.3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20">
        <f>E2105/D2105</f>
        <v>1.0044999999999999</v>
      </c>
      <c r="P2105" s="6">
        <f>L2105/COUNT(L2105:L6218)</f>
        <v>3.0333167578319244E-2</v>
      </c>
      <c r="Q2105" t="str">
        <f t="shared" si="64"/>
        <v>theater</v>
      </c>
      <c r="R2105" t="str">
        <f t="shared" si="65"/>
        <v>plays</v>
      </c>
      <c r="S2105" s="11">
        <f>(((J2105/60)/60)/24)+DATE(1970,1,1)</f>
        <v>42561.154664351852</v>
      </c>
      <c r="T2105" s="11">
        <f>(((I2105/60)/60)/24)+DATE(1970,1,1)</f>
        <v>42592.166666666672</v>
      </c>
    </row>
    <row r="2106" spans="1:20" ht="86.4" hidden="1" x14ac:dyDescent="0.3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20">
        <f>E2106/D2106</f>
        <v>1.0044999999999999</v>
      </c>
      <c r="P2106" s="6">
        <f>L2106/COUNT(L2106:L6219)</f>
        <v>1.3930348258706468E-2</v>
      </c>
      <c r="Q2106" t="str">
        <f t="shared" si="64"/>
        <v>theater</v>
      </c>
      <c r="R2106" t="str">
        <f t="shared" si="65"/>
        <v>musical</v>
      </c>
      <c r="S2106" s="11">
        <f>(((J2106/60)/60)/24)+DATE(1970,1,1)</f>
        <v>42016.981574074074</v>
      </c>
      <c r="T2106" s="11">
        <f>(((I2106/60)/60)/24)+DATE(1970,1,1)</f>
        <v>42045.332638888889</v>
      </c>
    </row>
    <row r="2107" spans="1:20" ht="43.2" hidden="1" x14ac:dyDescent="0.3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20">
        <f>E2107/D2107</f>
        <v>1.0045454545454546</v>
      </c>
      <c r="P2107" s="6">
        <f>L2107/COUNT(L2107:L6220)</f>
        <v>2.4390243902439025E-2</v>
      </c>
      <c r="Q2107" t="str">
        <f t="shared" si="64"/>
        <v>theater</v>
      </c>
      <c r="R2107" t="str">
        <f t="shared" si="65"/>
        <v>plays</v>
      </c>
      <c r="S2107" s="11">
        <f>(((J2107/60)/60)/24)+DATE(1970,1,1)</f>
        <v>42171.725416666668</v>
      </c>
      <c r="T2107" s="11">
        <f>(((I2107/60)/60)/24)+DATE(1970,1,1)</f>
        <v>42201.725416666668</v>
      </c>
    </row>
    <row r="2108" spans="1:20" ht="43.2" hidden="1" x14ac:dyDescent="0.3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20">
        <f>E2108/D2108</f>
        <v>1.0045454545454546</v>
      </c>
      <c r="P2108" s="6">
        <f>L2108/COUNT(L2108:L6221)</f>
        <v>9.9601593625498006E-3</v>
      </c>
      <c r="Q2108" t="str">
        <f t="shared" si="64"/>
        <v>theater</v>
      </c>
      <c r="R2108" t="str">
        <f t="shared" si="65"/>
        <v>plays</v>
      </c>
      <c r="S2108" s="11">
        <f>(((J2108/60)/60)/24)+DATE(1970,1,1)</f>
        <v>41808.649583333332</v>
      </c>
      <c r="T2108" s="11">
        <f>(((I2108/60)/60)/24)+DATE(1970,1,1)</f>
        <v>41868.649583333332</v>
      </c>
    </row>
    <row r="2109" spans="1:20" ht="43.2" hidden="1" x14ac:dyDescent="0.3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20">
        <f>E2109/D2109</f>
        <v>1.0045999999999999</v>
      </c>
      <c r="P2109" s="6">
        <f>L2109/COUNT(L2109:L6222)</f>
        <v>5.3811659192825115E-2</v>
      </c>
      <c r="Q2109" t="str">
        <f t="shared" si="64"/>
        <v>film &amp; video</v>
      </c>
      <c r="R2109" t="str">
        <f t="shared" si="65"/>
        <v>documentary</v>
      </c>
      <c r="S2109" s="11">
        <f>(((J2109/60)/60)/24)+DATE(1970,1,1)</f>
        <v>40933.856921296298</v>
      </c>
      <c r="T2109" s="11">
        <f>(((I2109/60)/60)/24)+DATE(1970,1,1)</f>
        <v>40963.856921296298</v>
      </c>
    </row>
    <row r="2110" spans="1:20" ht="43.2" hidden="1" x14ac:dyDescent="0.3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20">
        <f>E2110/D2110</f>
        <v>1.0046666666666666</v>
      </c>
      <c r="P2110" s="6">
        <f>L2110/COUNT(L2110:L6223)</f>
        <v>1.3958125623130608E-2</v>
      </c>
      <c r="Q2110" t="str">
        <f t="shared" si="64"/>
        <v>technology</v>
      </c>
      <c r="R2110" t="str">
        <f t="shared" si="65"/>
        <v>wearables</v>
      </c>
      <c r="S2110" s="11">
        <f>(((J2110/60)/60)/24)+DATE(1970,1,1)</f>
        <v>42675.690393518518</v>
      </c>
      <c r="T2110" s="11">
        <f>(((I2110/60)/60)/24)+DATE(1970,1,1)</f>
        <v>42705.732060185182</v>
      </c>
    </row>
    <row r="2111" spans="1:20" ht="28.8" hidden="1" x14ac:dyDescent="0.3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20">
        <f>E2111/D2111</f>
        <v>1.0047368421052632</v>
      </c>
      <c r="P2111" s="6">
        <f>L2111/COUNT(L2111:L6224)</f>
        <v>2.4937655860349128E-2</v>
      </c>
      <c r="Q2111" t="str">
        <f t="shared" si="64"/>
        <v>music</v>
      </c>
      <c r="R2111" t="str">
        <f t="shared" si="65"/>
        <v>rock</v>
      </c>
      <c r="S2111" s="11">
        <f>(((J2111/60)/60)/24)+DATE(1970,1,1)</f>
        <v>41620.87667824074</v>
      </c>
      <c r="T2111" s="11">
        <f>(((I2111/60)/60)/24)+DATE(1970,1,1)</f>
        <v>41650.87667824074</v>
      </c>
    </row>
    <row r="2112" spans="1:20" ht="43.2" hidden="1" x14ac:dyDescent="0.3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20">
        <f>E2112/D2112</f>
        <v>1.0047999999999999</v>
      </c>
      <c r="P2112" s="6">
        <f>L2112/COUNT(L2112:L6225)</f>
        <v>2.0459081836327345E-2</v>
      </c>
      <c r="Q2112" t="str">
        <f t="shared" si="64"/>
        <v>theater</v>
      </c>
      <c r="R2112" t="str">
        <f t="shared" si="65"/>
        <v>plays</v>
      </c>
      <c r="S2112" s="11">
        <f>(((J2112/60)/60)/24)+DATE(1970,1,1)</f>
        <v>41982.688611111109</v>
      </c>
      <c r="T2112" s="11">
        <f>(((I2112/60)/60)/24)+DATE(1970,1,1)</f>
        <v>42012.688611111109</v>
      </c>
    </row>
    <row r="2113" spans="1:20" ht="43.2" hidden="1" x14ac:dyDescent="0.3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20">
        <f>E2113/D2113</f>
        <v>1.0049377777777779</v>
      </c>
      <c r="P2113" s="6">
        <f>L2113/COUNT(L2113:L6226)</f>
        <v>1.3479780329505741E-2</v>
      </c>
      <c r="Q2113" t="str">
        <f t="shared" si="64"/>
        <v>film &amp; video</v>
      </c>
      <c r="R2113" t="str">
        <f t="shared" si="65"/>
        <v>shorts</v>
      </c>
      <c r="S2113" s="11">
        <f>(((J2113/60)/60)/24)+DATE(1970,1,1)</f>
        <v>40248.834999999999</v>
      </c>
      <c r="T2113" s="11">
        <f>(((I2113/60)/60)/24)+DATE(1970,1,1)</f>
        <v>40338.791666666664</v>
      </c>
    </row>
    <row r="2114" spans="1:20" ht="43.2" hidden="1" x14ac:dyDescent="0.3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20">
        <f>E2114/D2114</f>
        <v>1.0049999999999999</v>
      </c>
      <c r="P2114" s="6">
        <f>L2114/COUNT(L2114:L6227)</f>
        <v>9.4905094905094901E-3</v>
      </c>
      <c r="Q2114" t="str">
        <f t="shared" ref="Q2114:Q2177" si="66">LEFT(N2114,FIND("/",N2114)-1)</f>
        <v>film &amp; video</v>
      </c>
      <c r="R2114" t="str">
        <f t="shared" ref="R2114:R2177" si="67">RIGHT(N2114,LEN(N2114)-FIND("/",N2114))</f>
        <v>television</v>
      </c>
      <c r="S2114" s="11">
        <f>(((J2114/60)/60)/24)+DATE(1970,1,1)</f>
        <v>41780.068043981482</v>
      </c>
      <c r="T2114" s="11">
        <f>(((I2114/60)/60)/24)+DATE(1970,1,1)</f>
        <v>41815.068043981482</v>
      </c>
    </row>
    <row r="2115" spans="1:20" hidden="1" x14ac:dyDescent="0.3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20">
        <f>E2115/D2115</f>
        <v>1.0049999999999999</v>
      </c>
      <c r="P2115" s="6">
        <f>L2115/COUNT(L2115:L6228)</f>
        <v>1.3493253373313344E-2</v>
      </c>
      <c r="Q2115" t="str">
        <f t="shared" si="66"/>
        <v>film &amp; video</v>
      </c>
      <c r="R2115" t="str">
        <f t="shared" si="67"/>
        <v>shorts</v>
      </c>
      <c r="S2115" s="11">
        <f>(((J2115/60)/60)/24)+DATE(1970,1,1)</f>
        <v>40987.776631944449</v>
      </c>
      <c r="T2115" s="11">
        <f>(((I2115/60)/60)/24)+DATE(1970,1,1)</f>
        <v>41001.776631944449</v>
      </c>
    </row>
    <row r="2116" spans="1:20" ht="28.8" hidden="1" x14ac:dyDescent="0.3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20">
        <f>E2116/D2116</f>
        <v>1.0049999999999999</v>
      </c>
      <c r="P2116" s="6">
        <f>L2116/COUNT(L2116:L6229)</f>
        <v>1.6E-2</v>
      </c>
      <c r="Q2116" t="str">
        <f t="shared" si="66"/>
        <v>music</v>
      </c>
      <c r="R2116" t="str">
        <f t="shared" si="67"/>
        <v>rock</v>
      </c>
      <c r="S2116" s="11">
        <f>(((J2116/60)/60)/24)+DATE(1970,1,1)</f>
        <v>40658.189826388887</v>
      </c>
      <c r="T2116" s="11">
        <f>(((I2116/60)/60)/24)+DATE(1970,1,1)</f>
        <v>40696.249305555553</v>
      </c>
    </row>
    <row r="2117" spans="1:20" ht="43.2" hidden="1" x14ac:dyDescent="0.3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20">
        <f>E2117/D2117</f>
        <v>1.0049999999999999</v>
      </c>
      <c r="P2117" s="6">
        <f>L2117/COUNT(L2117:L6230)</f>
        <v>1.3506753376688344E-2</v>
      </c>
      <c r="Q2117" t="str">
        <f t="shared" si="66"/>
        <v>theater</v>
      </c>
      <c r="R2117" t="str">
        <f t="shared" si="67"/>
        <v>spaces</v>
      </c>
      <c r="S2117" s="11">
        <f>(((J2117/60)/60)/24)+DATE(1970,1,1)</f>
        <v>42373.252280092594</v>
      </c>
      <c r="T2117" s="11">
        <f>(((I2117/60)/60)/24)+DATE(1970,1,1)</f>
        <v>42433.252280092594</v>
      </c>
    </row>
    <row r="2118" spans="1:20" ht="28.8" hidden="1" x14ac:dyDescent="0.3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20">
        <f>E2118/D2118</f>
        <v>1.0049999999999999</v>
      </c>
      <c r="P2118" s="6">
        <f>L2118/COUNT(L2118:L6231)</f>
        <v>8.5085085085085093E-3</v>
      </c>
      <c r="Q2118" t="str">
        <f t="shared" si="66"/>
        <v>theater</v>
      </c>
      <c r="R2118" t="str">
        <f t="shared" si="67"/>
        <v>plays</v>
      </c>
      <c r="S2118" s="11">
        <f>(((J2118/60)/60)/24)+DATE(1970,1,1)</f>
        <v>42236.623252314821</v>
      </c>
      <c r="T2118" s="11">
        <f>(((I2118/60)/60)/24)+DATE(1970,1,1)</f>
        <v>42282.666666666672</v>
      </c>
    </row>
    <row r="2119" spans="1:20" ht="43.2" hidden="1" x14ac:dyDescent="0.3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20">
        <f>E2119/D2119</f>
        <v>1.0049999999999999</v>
      </c>
      <c r="P2119" s="6">
        <f>L2119/COUNT(L2119:L6232)</f>
        <v>5.5082623935903859E-3</v>
      </c>
      <c r="Q2119" t="str">
        <f t="shared" si="66"/>
        <v>theater</v>
      </c>
      <c r="R2119" t="str">
        <f t="shared" si="67"/>
        <v>plays</v>
      </c>
      <c r="S2119" s="11">
        <f>(((J2119/60)/60)/24)+DATE(1970,1,1)</f>
        <v>42101.828819444447</v>
      </c>
      <c r="T2119" s="11">
        <f>(((I2119/60)/60)/24)+DATE(1970,1,1)</f>
        <v>42123.958333333328</v>
      </c>
    </row>
    <row r="2120" spans="1:20" ht="43.2" hidden="1" x14ac:dyDescent="0.3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20">
        <f>E2120/D2120</f>
        <v>1.0049999999999999</v>
      </c>
      <c r="P2120" s="6">
        <f>L2120/COUNT(L2120:L6233)</f>
        <v>1.6533066132264528E-2</v>
      </c>
      <c r="Q2120" t="str">
        <f t="shared" si="66"/>
        <v>theater</v>
      </c>
      <c r="R2120" t="str">
        <f t="shared" si="67"/>
        <v>plays</v>
      </c>
      <c r="S2120" s="11">
        <f>(((J2120/60)/60)/24)+DATE(1970,1,1)</f>
        <v>42191.363506944443</v>
      </c>
      <c r="T2120" s="11">
        <f>(((I2120/60)/60)/24)+DATE(1970,1,1)</f>
        <v>42221.363506944443</v>
      </c>
    </row>
    <row r="2121" spans="1:20" ht="43.2" hidden="1" x14ac:dyDescent="0.3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20">
        <f>E2121/D2121</f>
        <v>1.00528</v>
      </c>
      <c r="P2121" s="6">
        <f>L2121/COUNT(L2121:L6234)</f>
        <v>5.2631578947368418E-2</v>
      </c>
      <c r="Q2121" t="str">
        <f t="shared" si="66"/>
        <v>technology</v>
      </c>
      <c r="R2121" t="str">
        <f t="shared" si="67"/>
        <v>wearables</v>
      </c>
      <c r="S2121" s="11">
        <f>(((J2121/60)/60)/24)+DATE(1970,1,1)</f>
        <v>41956.017488425925</v>
      </c>
      <c r="T2121" s="11">
        <f>(((I2121/60)/60)/24)+DATE(1970,1,1)</f>
        <v>41986.017488425925</v>
      </c>
    </row>
    <row r="2122" spans="1:20" ht="43.2" hidden="1" x14ac:dyDescent="0.3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20">
        <f>E2122/D2122</f>
        <v>1.0055555555555555</v>
      </c>
      <c r="P2122" s="6">
        <f>L2122/COUNT(L2122:L6235)</f>
        <v>7.5225677031093277E-3</v>
      </c>
      <c r="Q2122" t="str">
        <f t="shared" si="66"/>
        <v>theater</v>
      </c>
      <c r="R2122" t="str">
        <f t="shared" si="67"/>
        <v>plays</v>
      </c>
      <c r="S2122" s="11">
        <f>(((J2122/60)/60)/24)+DATE(1970,1,1)</f>
        <v>41802.62090277778</v>
      </c>
      <c r="T2122" s="11">
        <f>(((I2122/60)/60)/24)+DATE(1970,1,1)</f>
        <v>41822.62090277778</v>
      </c>
    </row>
    <row r="2123" spans="1:20" hidden="1" x14ac:dyDescent="0.3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20">
        <f>E2123/D2123</f>
        <v>1.0056666666666667</v>
      </c>
      <c r="P2123" s="6">
        <f>L2123/COUNT(L2123:L6236)</f>
        <v>1.0536879076768691E-2</v>
      </c>
      <c r="Q2123" t="str">
        <f t="shared" si="66"/>
        <v>technology</v>
      </c>
      <c r="R2123" t="str">
        <f t="shared" si="67"/>
        <v>wearables</v>
      </c>
      <c r="S2123" s="11">
        <f>(((J2123/60)/60)/24)+DATE(1970,1,1)</f>
        <v>42209.593692129631</v>
      </c>
      <c r="T2123" s="11">
        <f>(((I2123/60)/60)/24)+DATE(1970,1,1)</f>
        <v>42239.593692129631</v>
      </c>
    </row>
    <row r="2124" spans="1:20" ht="43.2" hidden="1" x14ac:dyDescent="0.3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20">
        <f>E2124/D2124</f>
        <v>1.0056666666666667</v>
      </c>
      <c r="P2124" s="6">
        <f>L2124/COUNT(L2124:L6237)</f>
        <v>1.7068273092369479E-2</v>
      </c>
      <c r="Q2124" t="str">
        <f t="shared" si="66"/>
        <v>theater</v>
      </c>
      <c r="R2124" t="str">
        <f t="shared" si="67"/>
        <v>plays</v>
      </c>
      <c r="S2124" s="11">
        <f>(((J2124/60)/60)/24)+DATE(1970,1,1)</f>
        <v>42754.693842592591</v>
      </c>
      <c r="T2124" s="11">
        <f>(((I2124/60)/60)/24)+DATE(1970,1,1)</f>
        <v>42782.958333333328</v>
      </c>
    </row>
    <row r="2125" spans="1:20" ht="43.2" hidden="1" x14ac:dyDescent="0.3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20">
        <f>E2125/D2125</f>
        <v>1.0057142857142858</v>
      </c>
      <c r="P2125" s="6">
        <f>L2125/COUNT(L2125:L6238)</f>
        <v>1.5067805123053743E-2</v>
      </c>
      <c r="Q2125" t="str">
        <f t="shared" si="66"/>
        <v>theater</v>
      </c>
      <c r="R2125" t="str">
        <f t="shared" si="67"/>
        <v>spaces</v>
      </c>
      <c r="S2125" s="11">
        <f>(((J2125/60)/60)/24)+DATE(1970,1,1)</f>
        <v>42170.846446759257</v>
      </c>
      <c r="T2125" s="11">
        <f>(((I2125/60)/60)/24)+DATE(1970,1,1)</f>
        <v>42230.846446759257</v>
      </c>
    </row>
    <row r="2126" spans="1:20" ht="43.2" hidden="1" x14ac:dyDescent="0.3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20">
        <f>E2126/D2126</f>
        <v>1.0058763157894737</v>
      </c>
      <c r="P2126" s="6">
        <f>L2126/COUNT(L2126:L6239)</f>
        <v>4.0703517587939698E-2</v>
      </c>
      <c r="Q2126" t="str">
        <f t="shared" si="66"/>
        <v>music</v>
      </c>
      <c r="R2126" t="str">
        <f t="shared" si="67"/>
        <v>pop</v>
      </c>
      <c r="S2126" s="11">
        <f>(((J2126/60)/60)/24)+DATE(1970,1,1)</f>
        <v>41737.684664351851</v>
      </c>
      <c r="T2126" s="11">
        <f>(((I2126/60)/60)/24)+DATE(1970,1,1)</f>
        <v>41782.684664351851</v>
      </c>
    </row>
    <row r="2127" spans="1:20" ht="28.8" hidden="1" x14ac:dyDescent="0.3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20">
        <f>E2127/D2127</f>
        <v>1.006</v>
      </c>
      <c r="P2127" s="6">
        <f>L2127/COUNT(L2127:L6240)</f>
        <v>9.5525389643036709E-3</v>
      </c>
      <c r="Q2127" t="str">
        <f t="shared" si="66"/>
        <v>music</v>
      </c>
      <c r="R2127" t="str">
        <f t="shared" si="67"/>
        <v>rock</v>
      </c>
      <c r="S2127" s="11">
        <f>(((J2127/60)/60)/24)+DATE(1970,1,1)</f>
        <v>40948.042233796295</v>
      </c>
      <c r="T2127" s="11">
        <f>(((I2127/60)/60)/24)+DATE(1970,1,1)</f>
        <v>40982.165972222225</v>
      </c>
    </row>
    <row r="2128" spans="1:20" ht="43.2" hidden="1" x14ac:dyDescent="0.3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20">
        <f>E2128/D2128</f>
        <v>1.006</v>
      </c>
      <c r="P2128" s="6">
        <f>L2128/COUNT(L2128:L6241)</f>
        <v>5.5331991951710263E-2</v>
      </c>
      <c r="Q2128" t="str">
        <f t="shared" si="66"/>
        <v>theater</v>
      </c>
      <c r="R2128" t="str">
        <f t="shared" si="67"/>
        <v>plays</v>
      </c>
      <c r="S2128" s="11">
        <f>(((J2128/60)/60)/24)+DATE(1970,1,1)</f>
        <v>42702.917048611111</v>
      </c>
      <c r="T2128" s="11">
        <f>(((I2128/60)/60)/24)+DATE(1970,1,1)</f>
        <v>42732.917048611111</v>
      </c>
    </row>
    <row r="2129" spans="1:20" ht="43.2" hidden="1" x14ac:dyDescent="0.3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20">
        <f>E2129/D2129</f>
        <v>1.0060606060606061</v>
      </c>
      <c r="P2129" s="6">
        <f>L2129/COUNT(L2129:L6242)</f>
        <v>1.509813789632612E-2</v>
      </c>
      <c r="Q2129" t="str">
        <f t="shared" si="66"/>
        <v>theater</v>
      </c>
      <c r="R2129" t="str">
        <f t="shared" si="67"/>
        <v>plays</v>
      </c>
      <c r="S2129" s="11">
        <f>(((J2129/60)/60)/24)+DATE(1970,1,1)</f>
        <v>42372.693055555559</v>
      </c>
      <c r="T2129" s="11">
        <f>(((I2129/60)/60)/24)+DATE(1970,1,1)</f>
        <v>42402.693055555559</v>
      </c>
    </row>
    <row r="2130" spans="1:20" ht="43.2" hidden="1" x14ac:dyDescent="0.3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20">
        <f>E2130/D2130</f>
        <v>1.0060706666666666</v>
      </c>
      <c r="P2130" s="6">
        <f>L2130/COUNT(L2130:L6243)</f>
        <v>7.7542799597180259E-2</v>
      </c>
      <c r="Q2130" t="str">
        <f t="shared" si="66"/>
        <v>music</v>
      </c>
      <c r="R2130" t="str">
        <f t="shared" si="67"/>
        <v>rock</v>
      </c>
      <c r="S2130" s="11">
        <f>(((J2130/60)/60)/24)+DATE(1970,1,1)</f>
        <v>40869.675173611111</v>
      </c>
      <c r="T2130" s="11">
        <f>(((I2130/60)/60)/24)+DATE(1970,1,1)</f>
        <v>40929.342361111114</v>
      </c>
    </row>
    <row r="2131" spans="1:20" ht="43.2" hidden="1" x14ac:dyDescent="0.3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20">
        <f>E2131/D2131</f>
        <v>1.0061</v>
      </c>
      <c r="P2131" s="6">
        <f>L2131/COUNT(L2131:L6244)</f>
        <v>9.7229219143576823E-2</v>
      </c>
      <c r="Q2131" t="str">
        <f t="shared" si="66"/>
        <v>film &amp; video</v>
      </c>
      <c r="R2131" t="str">
        <f t="shared" si="67"/>
        <v>documentary</v>
      </c>
      <c r="S2131" s="11">
        <f>(((J2131/60)/60)/24)+DATE(1970,1,1)</f>
        <v>40865.042256944449</v>
      </c>
      <c r="T2131" s="11">
        <f>(((I2131/60)/60)/24)+DATE(1970,1,1)</f>
        <v>40895.040972222225</v>
      </c>
    </row>
    <row r="2132" spans="1:20" ht="43.2" hidden="1" x14ac:dyDescent="0.3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20">
        <f>E2132/D2132</f>
        <v>1.0063375000000001</v>
      </c>
      <c r="P2132" s="6">
        <f>L2132/COUNT(L2132:L6245)</f>
        <v>1.1592741935483871E-2</v>
      </c>
      <c r="Q2132" t="str">
        <f t="shared" si="66"/>
        <v>technology</v>
      </c>
      <c r="R2132" t="str">
        <f t="shared" si="67"/>
        <v>hardware</v>
      </c>
      <c r="S2132" s="11">
        <f>(((J2132/60)/60)/24)+DATE(1970,1,1)</f>
        <v>40102.918055555558</v>
      </c>
      <c r="T2132" s="11">
        <f>(((I2132/60)/60)/24)+DATE(1970,1,1)</f>
        <v>40140.249305555553</v>
      </c>
    </row>
    <row r="2133" spans="1:20" ht="43.2" hidden="1" x14ac:dyDescent="0.3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20">
        <f>E2133/D2133</f>
        <v>1.0063392857142857</v>
      </c>
      <c r="P2133" s="6">
        <f>L2133/COUNT(L2133:L6246)</f>
        <v>5.2445789208270296E-2</v>
      </c>
      <c r="Q2133" t="str">
        <f t="shared" si="66"/>
        <v>film &amp; video</v>
      </c>
      <c r="R2133" t="str">
        <f t="shared" si="67"/>
        <v>documentary</v>
      </c>
      <c r="S2133" s="11">
        <f>(((J2133/60)/60)/24)+DATE(1970,1,1)</f>
        <v>42178.282372685186</v>
      </c>
      <c r="T2133" s="11">
        <f>(((I2133/60)/60)/24)+DATE(1970,1,1)</f>
        <v>42208.282372685186</v>
      </c>
    </row>
    <row r="2134" spans="1:20" ht="43.2" hidden="1" x14ac:dyDescent="0.3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20">
        <f>E2134/D2134</f>
        <v>1.0064</v>
      </c>
      <c r="P2134" s="6">
        <f>L2134/COUNT(L2134:L6247)</f>
        <v>7.1644803229061554E-2</v>
      </c>
      <c r="Q2134" t="str">
        <f t="shared" si="66"/>
        <v>film &amp; video</v>
      </c>
      <c r="R2134" t="str">
        <f t="shared" si="67"/>
        <v>documentary</v>
      </c>
      <c r="S2134" s="11">
        <f>(((J2134/60)/60)/24)+DATE(1970,1,1)</f>
        <v>42089.72802083334</v>
      </c>
      <c r="T2134" s="11">
        <f>(((I2134/60)/60)/24)+DATE(1970,1,1)</f>
        <v>42125.165972222225</v>
      </c>
    </row>
    <row r="2135" spans="1:20" ht="43.2" hidden="1" x14ac:dyDescent="0.3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20">
        <f>E2135/D2135</f>
        <v>1.00644</v>
      </c>
      <c r="P2135" s="6">
        <f>L2135/COUNT(L2135:L6248)</f>
        <v>1.0095911155981827E-2</v>
      </c>
      <c r="Q2135" t="str">
        <f t="shared" si="66"/>
        <v>theater</v>
      </c>
      <c r="R2135" t="str">
        <f t="shared" si="67"/>
        <v>plays</v>
      </c>
      <c r="S2135" s="11">
        <f>(((J2135/60)/60)/24)+DATE(1970,1,1)</f>
        <v>42535.049849537041</v>
      </c>
      <c r="T2135" s="11">
        <f>(((I2135/60)/60)/24)+DATE(1970,1,1)</f>
        <v>42556.049849537041</v>
      </c>
    </row>
    <row r="2136" spans="1:20" ht="43.2" hidden="1" x14ac:dyDescent="0.3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20">
        <f>E2136/D2136</f>
        <v>1.0065</v>
      </c>
      <c r="P2136" s="6">
        <f>L2136/COUNT(L2136:L6249)</f>
        <v>3.4848484848484851E-2</v>
      </c>
      <c r="Q2136" t="str">
        <f t="shared" si="66"/>
        <v>theater</v>
      </c>
      <c r="R2136" t="str">
        <f t="shared" si="67"/>
        <v>plays</v>
      </c>
      <c r="S2136" s="11">
        <f>(((J2136/60)/60)/24)+DATE(1970,1,1)</f>
        <v>42626.7503125</v>
      </c>
      <c r="T2136" s="11">
        <f>(((I2136/60)/60)/24)+DATE(1970,1,1)</f>
        <v>42656.7503125</v>
      </c>
    </row>
    <row r="2137" spans="1:20" ht="43.2" hidden="1" x14ac:dyDescent="0.3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20">
        <f>E2137/D2137</f>
        <v>1.0066250000000001</v>
      </c>
      <c r="P2137" s="6">
        <f>L2137/COUNT(L2137:L6250)</f>
        <v>4.8509348155634159E-2</v>
      </c>
      <c r="Q2137" t="str">
        <f t="shared" si="66"/>
        <v>music</v>
      </c>
      <c r="R2137" t="str">
        <f t="shared" si="67"/>
        <v>rock</v>
      </c>
      <c r="S2137" s="11">
        <f>(((J2137/60)/60)/24)+DATE(1970,1,1)</f>
        <v>40555.325937499998</v>
      </c>
      <c r="T2137" s="11">
        <f>(((I2137/60)/60)/24)+DATE(1970,1,1)</f>
        <v>40605.325937499998</v>
      </c>
    </row>
    <row r="2138" spans="1:20" ht="43.2" hidden="1" x14ac:dyDescent="0.3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20">
        <f>E2138/D2138</f>
        <v>1.0066666666666666</v>
      </c>
      <c r="P2138" s="6">
        <f>L2138/COUNT(L2138:L6251)</f>
        <v>1.8200202224469161E-2</v>
      </c>
      <c r="Q2138" t="str">
        <f t="shared" si="66"/>
        <v>film &amp; video</v>
      </c>
      <c r="R2138" t="str">
        <f t="shared" si="67"/>
        <v>television</v>
      </c>
      <c r="S2138" s="11">
        <f>(((J2138/60)/60)/24)+DATE(1970,1,1)</f>
        <v>41917.731736111113</v>
      </c>
      <c r="T2138" s="11">
        <f>(((I2138/60)/60)/24)+DATE(1970,1,1)</f>
        <v>41947.773402777777</v>
      </c>
    </row>
    <row r="2139" spans="1:20" ht="43.2" hidden="1" x14ac:dyDescent="0.3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20">
        <f>E2139/D2139</f>
        <v>1.0066666666666666</v>
      </c>
      <c r="P2139" s="6">
        <f>L2139/COUNT(L2139:L6252)</f>
        <v>3.5407182599898834E-2</v>
      </c>
      <c r="Q2139" t="str">
        <f t="shared" si="66"/>
        <v>music</v>
      </c>
      <c r="R2139" t="str">
        <f t="shared" si="67"/>
        <v>pop</v>
      </c>
      <c r="S2139" s="11">
        <f>(((J2139/60)/60)/24)+DATE(1970,1,1)</f>
        <v>41572.492974537039</v>
      </c>
      <c r="T2139" s="11">
        <f>(((I2139/60)/60)/24)+DATE(1970,1,1)</f>
        <v>41602.534641203703</v>
      </c>
    </row>
    <row r="2140" spans="1:20" ht="43.2" hidden="1" x14ac:dyDescent="0.3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20">
        <f>E2140/D2140</f>
        <v>1.0066666666666666</v>
      </c>
      <c r="P2140" s="6">
        <f>L2140/COUNT(L2140:L6253)</f>
        <v>2.1255060728744939E-2</v>
      </c>
      <c r="Q2140" t="str">
        <f t="shared" si="66"/>
        <v>theater</v>
      </c>
      <c r="R2140" t="str">
        <f t="shared" si="67"/>
        <v>plays</v>
      </c>
      <c r="S2140" s="11">
        <f>(((J2140/60)/60)/24)+DATE(1970,1,1)</f>
        <v>42233.763831018514</v>
      </c>
      <c r="T2140" s="11">
        <f>(((I2140/60)/60)/24)+DATE(1970,1,1)</f>
        <v>42258.763831018514</v>
      </c>
    </row>
    <row r="2141" spans="1:20" ht="28.8" hidden="1" x14ac:dyDescent="0.3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20">
        <f>E2141/D2141</f>
        <v>1.0066666666666666</v>
      </c>
      <c r="P2141" s="6">
        <f>L2141/COUNT(L2141:L6254)</f>
        <v>1.0126582278481013E-2</v>
      </c>
      <c r="Q2141" t="str">
        <f t="shared" si="66"/>
        <v>theater</v>
      </c>
      <c r="R2141" t="str">
        <f t="shared" si="67"/>
        <v>plays</v>
      </c>
      <c r="S2141" s="11">
        <f>(((J2141/60)/60)/24)+DATE(1970,1,1)</f>
        <v>41775.858564814815</v>
      </c>
      <c r="T2141" s="11">
        <f>(((I2141/60)/60)/24)+DATE(1970,1,1)</f>
        <v>41822.165972222225</v>
      </c>
    </row>
    <row r="2142" spans="1:20" ht="28.8" hidden="1" x14ac:dyDescent="0.3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20">
        <f>E2142/D2142</f>
        <v>1.0067349999999999</v>
      </c>
      <c r="P2142" s="6">
        <f>L2142/COUNT(L2142:L6255)</f>
        <v>3.9007092198581561E-2</v>
      </c>
      <c r="Q2142" t="str">
        <f t="shared" si="66"/>
        <v>music</v>
      </c>
      <c r="R2142" t="str">
        <f t="shared" si="67"/>
        <v>pop</v>
      </c>
      <c r="S2142" s="11">
        <f>(((J2142/60)/60)/24)+DATE(1970,1,1)</f>
        <v>42553.54414351852</v>
      </c>
      <c r="T2142" s="11">
        <f>(((I2142/60)/60)/24)+DATE(1970,1,1)</f>
        <v>42583.54414351852</v>
      </c>
    </row>
    <row r="2143" spans="1:20" ht="28.8" hidden="1" x14ac:dyDescent="0.3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20">
        <f>E2143/D2143</f>
        <v>1.0067894736842105</v>
      </c>
      <c r="P2143" s="6">
        <f>L2143/COUNT(L2143:L6256)</f>
        <v>7.1464774455144445E-2</v>
      </c>
      <c r="Q2143" t="str">
        <f t="shared" si="66"/>
        <v>photography</v>
      </c>
      <c r="R2143" t="str">
        <f t="shared" si="67"/>
        <v>photobooks</v>
      </c>
      <c r="S2143" s="11">
        <f>(((J2143/60)/60)/24)+DATE(1970,1,1)</f>
        <v>42052.628703703704</v>
      </c>
      <c r="T2143" s="11">
        <f>(((I2143/60)/60)/24)+DATE(1970,1,1)</f>
        <v>42082.587037037039</v>
      </c>
    </row>
    <row r="2144" spans="1:20" ht="43.2" hidden="1" x14ac:dyDescent="0.3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20">
        <f>E2144/D2144</f>
        <v>1.0069333333333335</v>
      </c>
      <c r="P2144" s="6">
        <f>L2144/COUNT(L2144:L6257)</f>
        <v>2.231237322515213E-2</v>
      </c>
      <c r="Q2144" t="str">
        <f t="shared" si="66"/>
        <v>music</v>
      </c>
      <c r="R2144" t="str">
        <f t="shared" si="67"/>
        <v>rock</v>
      </c>
      <c r="S2144" s="11">
        <f>(((J2144/60)/60)/24)+DATE(1970,1,1)</f>
        <v>40747.012881944444</v>
      </c>
      <c r="T2144" s="11">
        <f>(((I2144/60)/60)/24)+DATE(1970,1,1)</f>
        <v>40756.291666666664</v>
      </c>
    </row>
    <row r="2145" spans="1:20" ht="28.8" hidden="1" x14ac:dyDescent="0.3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20">
        <f>E2145/D2145</f>
        <v>1.0069999999999999</v>
      </c>
      <c r="P2145" s="6">
        <f>L2145/COUNT(L2145:L6258)</f>
        <v>1.7757483510908167E-2</v>
      </c>
      <c r="Q2145" t="str">
        <f t="shared" si="66"/>
        <v>music</v>
      </c>
      <c r="R2145" t="str">
        <f t="shared" si="67"/>
        <v>indie rock</v>
      </c>
      <c r="S2145" s="11">
        <f>(((J2145/60)/60)/24)+DATE(1970,1,1)</f>
        <v>40860.67050925926</v>
      </c>
      <c r="T2145" s="11">
        <f>(((I2145/60)/60)/24)+DATE(1970,1,1)</f>
        <v>40891.207638888889</v>
      </c>
    </row>
    <row r="2146" spans="1:20" ht="43.2" hidden="1" x14ac:dyDescent="0.3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20">
        <f>E2146/D2146</f>
        <v>1.0070033333333335</v>
      </c>
      <c r="P2146" s="6">
        <f>L2146/COUNT(L2146:L6259)</f>
        <v>5.736040609137056E-2</v>
      </c>
      <c r="Q2146" t="str">
        <f t="shared" si="66"/>
        <v>music</v>
      </c>
      <c r="R2146" t="str">
        <f t="shared" si="67"/>
        <v>indie rock</v>
      </c>
      <c r="S2146" s="11">
        <f>(((J2146/60)/60)/24)+DATE(1970,1,1)</f>
        <v>40502.815868055557</v>
      </c>
      <c r="T2146" s="11">
        <f>(((I2146/60)/60)/24)+DATE(1970,1,1)</f>
        <v>40544.207638888889</v>
      </c>
    </row>
    <row r="2147" spans="1:20" ht="43.2" hidden="1" x14ac:dyDescent="0.3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20">
        <f>E2147/D2147</f>
        <v>1.0071379999999999</v>
      </c>
      <c r="P2147" s="6">
        <f>L2147/COUNT(L2147:L6260)</f>
        <v>9.9542915185373282E-2</v>
      </c>
      <c r="Q2147" t="str">
        <f t="shared" si="66"/>
        <v>theater</v>
      </c>
      <c r="R2147" t="str">
        <f t="shared" si="67"/>
        <v>plays</v>
      </c>
      <c r="S2147" s="11">
        <f>(((J2147/60)/60)/24)+DATE(1970,1,1)</f>
        <v>41827.909942129627</v>
      </c>
      <c r="T2147" s="11">
        <f>(((I2147/60)/60)/24)+DATE(1970,1,1)</f>
        <v>41857.897222222222</v>
      </c>
    </row>
    <row r="2148" spans="1:20" ht="43.2" hidden="1" x14ac:dyDescent="0.3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20">
        <f>E2148/D2148</f>
        <v>1.0071428571428571</v>
      </c>
      <c r="P2148" s="6">
        <f>L2148/COUNT(L2148:L6261)</f>
        <v>2.0833333333333332E-2</v>
      </c>
      <c r="Q2148" t="str">
        <f t="shared" si="66"/>
        <v>theater</v>
      </c>
      <c r="R2148" t="str">
        <f t="shared" si="67"/>
        <v>spaces</v>
      </c>
      <c r="S2148" s="11">
        <f>(((J2148/60)/60)/24)+DATE(1970,1,1)</f>
        <v>42163.29833333334</v>
      </c>
      <c r="T2148" s="11">
        <f>(((I2148/60)/60)/24)+DATE(1970,1,1)</f>
        <v>42205.916666666672</v>
      </c>
    </row>
    <row r="2149" spans="1:20" ht="43.2" hidden="1" x14ac:dyDescent="0.3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20">
        <f>E2149/D2149</f>
        <v>1.0071428571428571</v>
      </c>
      <c r="P2149" s="6">
        <f>L2149/COUNT(L2149:L6262)</f>
        <v>1.0676156583629894E-2</v>
      </c>
      <c r="Q2149" t="str">
        <f t="shared" si="66"/>
        <v>theater</v>
      </c>
      <c r="R2149" t="str">
        <f t="shared" si="67"/>
        <v>plays</v>
      </c>
      <c r="S2149" s="11">
        <f>(((J2149/60)/60)/24)+DATE(1970,1,1)</f>
        <v>41821.698599537034</v>
      </c>
      <c r="T2149" s="11">
        <f>(((I2149/60)/60)/24)+DATE(1970,1,1)</f>
        <v>41851.698599537034</v>
      </c>
    </row>
    <row r="2150" spans="1:20" ht="43.2" hidden="1" x14ac:dyDescent="0.3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20">
        <f>E2150/D2150</f>
        <v>1.007161125319693</v>
      </c>
      <c r="P2150" s="6">
        <f>L2150/COUNT(L2150:L6263)</f>
        <v>3.7131230925737536E-2</v>
      </c>
      <c r="Q2150" t="str">
        <f t="shared" si="66"/>
        <v>theater</v>
      </c>
      <c r="R2150" t="str">
        <f t="shared" si="67"/>
        <v>spaces</v>
      </c>
      <c r="S2150" s="11">
        <f>(((J2150/60)/60)/24)+DATE(1970,1,1)</f>
        <v>41780.745254629634</v>
      </c>
      <c r="T2150" s="11">
        <f>(((I2150/60)/60)/24)+DATE(1970,1,1)</f>
        <v>41810.917361111111</v>
      </c>
    </row>
    <row r="2151" spans="1:20" ht="43.2" hidden="1" x14ac:dyDescent="0.3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20">
        <f>E2151/D2151</f>
        <v>1.0073333333333334</v>
      </c>
      <c r="P2151" s="6">
        <f>L2151/COUNT(L2151:L6264)</f>
        <v>3.5623409669211198E-3</v>
      </c>
      <c r="Q2151" t="str">
        <f t="shared" si="66"/>
        <v>film &amp; video</v>
      </c>
      <c r="R2151" t="str">
        <f t="shared" si="67"/>
        <v>documentary</v>
      </c>
      <c r="S2151" s="11">
        <f>(((J2151/60)/60)/24)+DATE(1970,1,1)</f>
        <v>40924.650868055556</v>
      </c>
      <c r="T2151" s="11">
        <f>(((I2151/60)/60)/24)+DATE(1970,1,1)</f>
        <v>40954.650868055556</v>
      </c>
    </row>
    <row r="2152" spans="1:20" ht="43.2" hidden="1" x14ac:dyDescent="0.3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20">
        <f>E2152/D2152</f>
        <v>1.0074285714285713</v>
      </c>
      <c r="P2152" s="6">
        <f>L2152/COUNT(L2152:L6265)</f>
        <v>2.3421588594704685E-2</v>
      </c>
      <c r="Q2152" t="str">
        <f t="shared" si="66"/>
        <v>theater</v>
      </c>
      <c r="R2152" t="str">
        <f t="shared" si="67"/>
        <v>plays</v>
      </c>
      <c r="S2152" s="11">
        <f>(((J2152/60)/60)/24)+DATE(1970,1,1)</f>
        <v>42559.431203703702</v>
      </c>
      <c r="T2152" s="11">
        <f>(((I2152/60)/60)/24)+DATE(1970,1,1)</f>
        <v>42583.957638888889</v>
      </c>
    </row>
    <row r="2153" spans="1:20" ht="43.2" hidden="1" x14ac:dyDescent="0.3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20">
        <f>E2153/D2153</f>
        <v>1.0075000000000001</v>
      </c>
      <c r="P2153" s="6">
        <f>L2153/COUNT(L2153:L6266)</f>
        <v>1.0188487009679063E-2</v>
      </c>
      <c r="Q2153" t="str">
        <f t="shared" si="66"/>
        <v>music</v>
      </c>
      <c r="R2153" t="str">
        <f t="shared" si="67"/>
        <v>pop</v>
      </c>
      <c r="S2153" s="11">
        <f>(((J2153/60)/60)/24)+DATE(1970,1,1)</f>
        <v>40625.900694444441</v>
      </c>
      <c r="T2153" s="11">
        <f>(((I2153/60)/60)/24)+DATE(1970,1,1)</f>
        <v>40659.290972222225</v>
      </c>
    </row>
    <row r="2154" spans="1:20" ht="43.2" hidden="1" x14ac:dyDescent="0.3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20">
        <f>E2154/D2154</f>
        <v>1.0075000000000001</v>
      </c>
      <c r="P2154" s="6">
        <f>L2154/COUNT(L2154:L6267)</f>
        <v>1.1213047910295617E-2</v>
      </c>
      <c r="Q2154" t="str">
        <f t="shared" si="66"/>
        <v>music</v>
      </c>
      <c r="R2154" t="str">
        <f t="shared" si="67"/>
        <v>indie rock</v>
      </c>
      <c r="S2154" s="11">
        <f>(((J2154/60)/60)/24)+DATE(1970,1,1)</f>
        <v>41107.130150462966</v>
      </c>
      <c r="T2154" s="11">
        <f>(((I2154/60)/60)/24)+DATE(1970,1,1)</f>
        <v>41137.130150462966</v>
      </c>
    </row>
    <row r="2155" spans="1:20" ht="28.8" hidden="1" x14ac:dyDescent="0.3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20">
        <f>E2155/D2155</f>
        <v>1.0075000000000001</v>
      </c>
      <c r="P2155" s="6">
        <f>L2155/COUNT(L2155:L6268)</f>
        <v>1.0708822029576747E-2</v>
      </c>
      <c r="Q2155" t="str">
        <f t="shared" si="66"/>
        <v>theater</v>
      </c>
      <c r="R2155" t="str">
        <f t="shared" si="67"/>
        <v>plays</v>
      </c>
      <c r="S2155" s="11">
        <f>(((J2155/60)/60)/24)+DATE(1970,1,1)</f>
        <v>42227.824212962965</v>
      </c>
      <c r="T2155" s="11">
        <f>(((I2155/60)/60)/24)+DATE(1970,1,1)</f>
        <v>42253.57430555555</v>
      </c>
    </row>
    <row r="2156" spans="1:20" ht="43.2" hidden="1" x14ac:dyDescent="0.3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20">
        <f>E2156/D2156</f>
        <v>1.0075000000000001</v>
      </c>
      <c r="P2156" s="6">
        <f>L2156/COUNT(L2156:L6269)</f>
        <v>6.6326530612244895E-3</v>
      </c>
      <c r="Q2156" t="str">
        <f t="shared" si="66"/>
        <v>theater</v>
      </c>
      <c r="R2156" t="str">
        <f t="shared" si="67"/>
        <v>plays</v>
      </c>
      <c r="S2156" s="11">
        <f>(((J2156/60)/60)/24)+DATE(1970,1,1)</f>
        <v>42102.866307870368</v>
      </c>
      <c r="T2156" s="11">
        <f>(((I2156/60)/60)/24)+DATE(1970,1,1)</f>
        <v>42133.866307870368</v>
      </c>
    </row>
    <row r="2157" spans="1:20" ht="43.2" hidden="1" x14ac:dyDescent="0.3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20">
        <f>E2157/D2157</f>
        <v>1.0075000000000001</v>
      </c>
      <c r="P2157" s="6">
        <f>L2157/COUNT(L2157:L6270)</f>
        <v>1.6845329249617153E-2</v>
      </c>
      <c r="Q2157" t="str">
        <f t="shared" si="66"/>
        <v>theater</v>
      </c>
      <c r="R2157" t="str">
        <f t="shared" si="67"/>
        <v>plays</v>
      </c>
      <c r="S2157" s="11">
        <f>(((J2157/60)/60)/24)+DATE(1970,1,1)</f>
        <v>42632.348310185189</v>
      </c>
      <c r="T2157" s="11">
        <f>(((I2157/60)/60)/24)+DATE(1970,1,1)</f>
        <v>42663.204861111109</v>
      </c>
    </row>
    <row r="2158" spans="1:20" ht="28.8" hidden="1" x14ac:dyDescent="0.3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20">
        <f>E2158/D2158</f>
        <v>1.0078754285714286</v>
      </c>
      <c r="P2158" s="6">
        <f>L2158/COUNT(L2158:L6271)</f>
        <v>0.13738508682328907</v>
      </c>
      <c r="Q2158" t="str">
        <f t="shared" si="66"/>
        <v>theater</v>
      </c>
      <c r="R2158" t="str">
        <f t="shared" si="67"/>
        <v>plays</v>
      </c>
      <c r="S2158" s="11">
        <f>(((J2158/60)/60)/24)+DATE(1970,1,1)</f>
        <v>42252.474351851852</v>
      </c>
      <c r="T2158" s="11">
        <f>(((I2158/60)/60)/24)+DATE(1970,1,1)</f>
        <v>42276.165972222225</v>
      </c>
    </row>
    <row r="2159" spans="1:20" ht="43.2" hidden="1" x14ac:dyDescent="0.3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20">
        <f>E2159/D2159</f>
        <v>1.0078823529411765</v>
      </c>
      <c r="P2159" s="6">
        <f>L2159/COUNT(L2159:L6272)</f>
        <v>3.4747061829330607E-2</v>
      </c>
      <c r="Q2159" t="str">
        <f t="shared" si="66"/>
        <v>food</v>
      </c>
      <c r="R2159" t="str">
        <f t="shared" si="67"/>
        <v>small batch</v>
      </c>
      <c r="S2159" s="11">
        <f>(((J2159/60)/60)/24)+DATE(1970,1,1)</f>
        <v>42704.187118055561</v>
      </c>
      <c r="T2159" s="11">
        <f>(((I2159/60)/60)/24)+DATE(1970,1,1)</f>
        <v>42738.178472222222</v>
      </c>
    </row>
    <row r="2160" spans="1:20" ht="28.8" hidden="1" x14ac:dyDescent="0.3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20">
        <f>E2160/D2160</f>
        <v>1.0079166666666666</v>
      </c>
      <c r="P2160" s="6">
        <f>L2160/COUNT(L2160:L6273)</f>
        <v>0.10224948875255624</v>
      </c>
      <c r="Q2160" t="str">
        <f t="shared" si="66"/>
        <v>theater</v>
      </c>
      <c r="R2160" t="str">
        <f t="shared" si="67"/>
        <v>plays</v>
      </c>
      <c r="S2160" s="11">
        <f>(((J2160/60)/60)/24)+DATE(1970,1,1)</f>
        <v>42068.888391203705</v>
      </c>
      <c r="T2160" s="11">
        <f>(((I2160/60)/60)/24)+DATE(1970,1,1)</f>
        <v>42098.846724537041</v>
      </c>
    </row>
    <row r="2161" spans="1:20" ht="43.2" hidden="1" x14ac:dyDescent="0.3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20">
        <f>E2161/D2161</f>
        <v>1.008</v>
      </c>
      <c r="P2161" s="6">
        <f>L2161/COUNT(L2161:L6274)</f>
        <v>3.631713554987212E-2</v>
      </c>
      <c r="Q2161" t="str">
        <f t="shared" si="66"/>
        <v>theater</v>
      </c>
      <c r="R2161" t="str">
        <f t="shared" si="67"/>
        <v>plays</v>
      </c>
      <c r="S2161" s="11">
        <f>(((J2161/60)/60)/24)+DATE(1970,1,1)</f>
        <v>42144.041851851856</v>
      </c>
      <c r="T2161" s="11">
        <f>(((I2161/60)/60)/24)+DATE(1970,1,1)</f>
        <v>42174.041851851856</v>
      </c>
    </row>
    <row r="2162" spans="1:20" ht="43.2" hidden="1" x14ac:dyDescent="0.3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20">
        <f>E2162/D2162</f>
        <v>1.008</v>
      </c>
      <c r="P2162" s="6">
        <f>L2162/COUNT(L2162:L6275)</f>
        <v>2.0470829068577279E-2</v>
      </c>
      <c r="Q2162" t="str">
        <f t="shared" si="66"/>
        <v>theater</v>
      </c>
      <c r="R2162" t="str">
        <f t="shared" si="67"/>
        <v>plays</v>
      </c>
      <c r="S2162" s="11">
        <f>(((J2162/60)/60)/24)+DATE(1970,1,1)</f>
        <v>41897.602037037039</v>
      </c>
      <c r="T2162" s="11">
        <f>(((I2162/60)/60)/24)+DATE(1970,1,1)</f>
        <v>41927.602037037039</v>
      </c>
    </row>
    <row r="2163" spans="1:20" ht="43.2" hidden="1" x14ac:dyDescent="0.3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20">
        <f>E2163/D2163</f>
        <v>1.008</v>
      </c>
      <c r="P2163" s="6">
        <f>L2163/COUNT(L2163:L6276)</f>
        <v>2.2529441884280594E-2</v>
      </c>
      <c r="Q2163" t="str">
        <f t="shared" si="66"/>
        <v>theater</v>
      </c>
      <c r="R2163" t="str">
        <f t="shared" si="67"/>
        <v>plays</v>
      </c>
      <c r="S2163" s="11">
        <f>(((J2163/60)/60)/24)+DATE(1970,1,1)</f>
        <v>41927.936157407406</v>
      </c>
      <c r="T2163" s="11">
        <f>(((I2163/60)/60)/24)+DATE(1970,1,1)</f>
        <v>41948.977824074071</v>
      </c>
    </row>
    <row r="2164" spans="1:20" ht="28.8" hidden="1" x14ac:dyDescent="0.3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20">
        <f>E2164/D2164</f>
        <v>1.0080333333333333</v>
      </c>
      <c r="P2164" s="6">
        <f>L2164/COUNT(L2164:L6277)</f>
        <v>0.16188524590163936</v>
      </c>
      <c r="Q2164" t="str">
        <f t="shared" si="66"/>
        <v>film &amp; video</v>
      </c>
      <c r="R2164" t="str">
        <f t="shared" si="67"/>
        <v>documentary</v>
      </c>
      <c r="S2164" s="11">
        <f>(((J2164/60)/60)/24)+DATE(1970,1,1)</f>
        <v>41589.676886574074</v>
      </c>
      <c r="T2164" s="11">
        <f>(((I2164/60)/60)/24)+DATE(1970,1,1)</f>
        <v>41619.676886574074</v>
      </c>
    </row>
    <row r="2165" spans="1:20" ht="43.2" hidden="1" x14ac:dyDescent="0.3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20">
        <f>E2165/D2165</f>
        <v>1.0082</v>
      </c>
      <c r="P2165" s="6">
        <f>L2165/COUNT(L2165:L6278)</f>
        <v>2.92157867760123E-2</v>
      </c>
      <c r="Q2165" t="str">
        <f t="shared" si="66"/>
        <v>music</v>
      </c>
      <c r="R2165" t="str">
        <f t="shared" si="67"/>
        <v>classical music</v>
      </c>
      <c r="S2165" s="11">
        <f>(((J2165/60)/60)/24)+DATE(1970,1,1)</f>
        <v>41068.520474537036</v>
      </c>
      <c r="T2165" s="11">
        <f>(((I2165/60)/60)/24)+DATE(1970,1,1)</f>
        <v>41098.520474537036</v>
      </c>
    </row>
    <row r="2166" spans="1:20" ht="43.2" hidden="1" x14ac:dyDescent="0.3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20">
        <f>E2166/D2166</f>
        <v>1.00824</v>
      </c>
      <c r="P2166" s="6">
        <f>L2166/COUNT(L2166:L6279)</f>
        <v>5.128205128205128E-2</v>
      </c>
      <c r="Q2166" t="str">
        <f t="shared" si="66"/>
        <v>theater</v>
      </c>
      <c r="R2166" t="str">
        <f t="shared" si="67"/>
        <v>plays</v>
      </c>
      <c r="S2166" s="11">
        <f>(((J2166/60)/60)/24)+DATE(1970,1,1)</f>
        <v>42116.710752314815</v>
      </c>
      <c r="T2166" s="11">
        <f>(((I2166/60)/60)/24)+DATE(1970,1,1)</f>
        <v>42146.710752314815</v>
      </c>
    </row>
    <row r="2167" spans="1:20" ht="28.8" hidden="1" x14ac:dyDescent="0.3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20">
        <f>E2167/D2167</f>
        <v>1.0084</v>
      </c>
      <c r="P2167" s="6">
        <f>L2167/COUNT(L2167:L6280)</f>
        <v>3.0271934325295024E-2</v>
      </c>
      <c r="Q2167" t="str">
        <f t="shared" si="66"/>
        <v>theater</v>
      </c>
      <c r="R2167" t="str">
        <f t="shared" si="67"/>
        <v>plays</v>
      </c>
      <c r="S2167" s="11">
        <f>(((J2167/60)/60)/24)+DATE(1970,1,1)</f>
        <v>42772.833379629628</v>
      </c>
      <c r="T2167" s="11">
        <f>(((I2167/60)/60)/24)+DATE(1970,1,1)</f>
        <v>42806.875</v>
      </c>
    </row>
    <row r="2168" spans="1:20" ht="43.2" hidden="1" x14ac:dyDescent="0.3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20">
        <f>E2168/D2168</f>
        <v>1.0084571428571429</v>
      </c>
      <c r="P2168" s="6">
        <f>L2168/COUNT(L2168:L6281)</f>
        <v>6.6735112936344973E-2</v>
      </c>
      <c r="Q2168" t="str">
        <f t="shared" si="66"/>
        <v>food</v>
      </c>
      <c r="R2168" t="str">
        <f t="shared" si="67"/>
        <v>small batch</v>
      </c>
      <c r="S2168" s="11">
        <f>(((J2168/60)/60)/24)+DATE(1970,1,1)</f>
        <v>42770.201481481476</v>
      </c>
      <c r="T2168" s="11">
        <f>(((I2168/60)/60)/24)+DATE(1970,1,1)</f>
        <v>42805.201481481476</v>
      </c>
    </row>
    <row r="2169" spans="1:20" ht="43.2" hidden="1" x14ac:dyDescent="0.3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20">
        <f>E2169/D2169</f>
        <v>1.0084615384615385</v>
      </c>
      <c r="P2169" s="6">
        <f>L2169/COUNT(L2169:L6282)</f>
        <v>7.7041602465331274E-2</v>
      </c>
      <c r="Q2169" t="str">
        <f t="shared" si="66"/>
        <v>music</v>
      </c>
      <c r="R2169" t="str">
        <f t="shared" si="67"/>
        <v>classical music</v>
      </c>
      <c r="S2169" s="11">
        <f>(((J2169/60)/60)/24)+DATE(1970,1,1)</f>
        <v>42228.634328703702</v>
      </c>
      <c r="T2169" s="11">
        <f>(((I2169/60)/60)/24)+DATE(1970,1,1)</f>
        <v>42285.165972222225</v>
      </c>
    </row>
    <row r="2170" spans="1:20" ht="43.2" hidden="1" x14ac:dyDescent="0.3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20">
        <f>E2170/D2170</f>
        <v>1.0085</v>
      </c>
      <c r="P2170" s="6">
        <f>L2170/COUNT(L2170:L6283)</f>
        <v>8.1192189105858167E-2</v>
      </c>
      <c r="Q2170" t="str">
        <f t="shared" si="66"/>
        <v>theater</v>
      </c>
      <c r="R2170" t="str">
        <f t="shared" si="67"/>
        <v>plays</v>
      </c>
      <c r="S2170" s="11">
        <f>(((J2170/60)/60)/24)+DATE(1970,1,1)</f>
        <v>42753.205625000002</v>
      </c>
      <c r="T2170" s="11">
        <f>(((I2170/60)/60)/24)+DATE(1970,1,1)</f>
        <v>42783.670138888891</v>
      </c>
    </row>
    <row r="2171" spans="1:20" ht="43.2" hidden="1" x14ac:dyDescent="0.3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20">
        <f>E2171/D2171</f>
        <v>1.0085533333333332</v>
      </c>
      <c r="P2171" s="6">
        <f>L2171/COUNT(L2171:L6284)</f>
        <v>2.4678663239074552E-2</v>
      </c>
      <c r="Q2171" t="str">
        <f t="shared" si="66"/>
        <v>music</v>
      </c>
      <c r="R2171" t="str">
        <f t="shared" si="67"/>
        <v>rock</v>
      </c>
      <c r="S2171" s="11">
        <f>(((J2171/60)/60)/24)+DATE(1970,1,1)</f>
        <v>40978.125046296293</v>
      </c>
      <c r="T2171" s="11">
        <f>(((I2171/60)/60)/24)+DATE(1970,1,1)</f>
        <v>41038.083379629628</v>
      </c>
    </row>
    <row r="2172" spans="1:20" ht="43.2" hidden="1" x14ac:dyDescent="0.3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20">
        <f>E2172/D2172</f>
        <v>1.0085714285714287</v>
      </c>
      <c r="P2172" s="6">
        <f>L2172/COUNT(L2172:L6285)</f>
        <v>2.0576131687242798E-2</v>
      </c>
      <c r="Q2172" t="str">
        <f t="shared" si="66"/>
        <v>theater</v>
      </c>
      <c r="R2172" t="str">
        <f t="shared" si="67"/>
        <v>plays</v>
      </c>
      <c r="S2172" s="11">
        <f>(((J2172/60)/60)/24)+DATE(1970,1,1)</f>
        <v>41820.62809027778</v>
      </c>
      <c r="T2172" s="11">
        <f>(((I2172/60)/60)/24)+DATE(1970,1,1)</f>
        <v>41841.165972222225</v>
      </c>
    </row>
    <row r="2173" spans="1:20" ht="43.2" hidden="1" x14ac:dyDescent="0.3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20">
        <f>E2173/D2173</f>
        <v>1.0086153846153847</v>
      </c>
      <c r="P2173" s="6">
        <f>L2173/COUNT(L2173:L6286)</f>
        <v>3.1909418425115799E-2</v>
      </c>
      <c r="Q2173" t="str">
        <f t="shared" si="66"/>
        <v>photography</v>
      </c>
      <c r="R2173" t="str">
        <f t="shared" si="67"/>
        <v>photobooks</v>
      </c>
      <c r="S2173" s="11">
        <f>(((J2173/60)/60)/24)+DATE(1970,1,1)</f>
        <v>42138.506377314814</v>
      </c>
      <c r="T2173" s="11">
        <f>(((I2173/60)/60)/24)+DATE(1970,1,1)</f>
        <v>42168.506377314814</v>
      </c>
    </row>
    <row r="2174" spans="1:20" ht="43.2" hidden="1" x14ac:dyDescent="0.3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20">
        <f>E2174/D2174</f>
        <v>1.00875</v>
      </c>
      <c r="P2174" s="6">
        <f>L2174/COUNT(L2174:L6287)</f>
        <v>2.8836251287332648E-2</v>
      </c>
      <c r="Q2174" t="str">
        <f t="shared" si="66"/>
        <v>theater</v>
      </c>
      <c r="R2174" t="str">
        <f t="shared" si="67"/>
        <v>plays</v>
      </c>
      <c r="S2174" s="11">
        <f>(((J2174/60)/60)/24)+DATE(1970,1,1)</f>
        <v>41752.83457175926</v>
      </c>
      <c r="T2174" s="11">
        <f>(((I2174/60)/60)/24)+DATE(1970,1,1)</f>
        <v>41782.83457175926</v>
      </c>
    </row>
    <row r="2175" spans="1:20" ht="43.2" hidden="1" x14ac:dyDescent="0.3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20">
        <f>E2175/D2175</f>
        <v>1.0087999999999999</v>
      </c>
      <c r="P2175" s="6">
        <f>L2175/COUNT(L2175:L6288)</f>
        <v>3.1942297784647092E-2</v>
      </c>
      <c r="Q2175" t="str">
        <f t="shared" si="66"/>
        <v>theater</v>
      </c>
      <c r="R2175" t="str">
        <f t="shared" si="67"/>
        <v>spaces</v>
      </c>
      <c r="S2175" s="11">
        <f>(((J2175/60)/60)/24)+DATE(1970,1,1)</f>
        <v>42564.95380787037</v>
      </c>
      <c r="T2175" s="11">
        <f>(((I2175/60)/60)/24)+DATE(1970,1,1)</f>
        <v>42609.95380787037</v>
      </c>
    </row>
    <row r="2176" spans="1:20" ht="43.2" hidden="1" x14ac:dyDescent="0.3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20">
        <f>E2176/D2176</f>
        <v>1.00880375</v>
      </c>
      <c r="P2176" s="6">
        <f>L2176/COUNT(L2176:L6289)</f>
        <v>3.5567010309278349E-2</v>
      </c>
      <c r="Q2176" t="str">
        <f t="shared" si="66"/>
        <v>music</v>
      </c>
      <c r="R2176" t="str">
        <f t="shared" si="67"/>
        <v>indie rock</v>
      </c>
      <c r="S2176" s="11">
        <f>(((J2176/60)/60)/24)+DATE(1970,1,1)</f>
        <v>41591.964537037034</v>
      </c>
      <c r="T2176" s="11">
        <f>(((I2176/60)/60)/24)+DATE(1970,1,1)</f>
        <v>41640.964537037034</v>
      </c>
    </row>
    <row r="2177" spans="1:20" ht="43.2" hidden="1" x14ac:dyDescent="0.3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20">
        <f>E2177/D2177</f>
        <v>1.0088571428571429</v>
      </c>
      <c r="P2177" s="6">
        <f>L2177/COUNT(L2177:L6290)</f>
        <v>2.0113460546673543E-2</v>
      </c>
      <c r="Q2177" t="str">
        <f t="shared" si="66"/>
        <v>theater</v>
      </c>
      <c r="R2177" t="str">
        <f t="shared" si="67"/>
        <v>musical</v>
      </c>
      <c r="S2177" s="11">
        <f>(((J2177/60)/60)/24)+DATE(1970,1,1)</f>
        <v>42553.583425925928</v>
      </c>
      <c r="T2177" s="11">
        <f>(((I2177/60)/60)/24)+DATE(1970,1,1)</f>
        <v>42611.708333333328</v>
      </c>
    </row>
    <row r="2178" spans="1:20" ht="57.6" hidden="1" x14ac:dyDescent="0.3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20">
        <f>E2178/D2178</f>
        <v>1.0088571428571429</v>
      </c>
      <c r="P2178" s="6">
        <f>L2178/COUNT(L2178:L6291)</f>
        <v>7.7915376676986586E-2</v>
      </c>
      <c r="Q2178" t="str">
        <f t="shared" ref="Q2178:Q2241" si="68">LEFT(N2178,FIND("/",N2178)-1)</f>
        <v>theater</v>
      </c>
      <c r="R2178" t="str">
        <f t="shared" ref="R2178:R2241" si="69">RIGHT(N2178,LEN(N2178)-FIND("/",N2178))</f>
        <v>plays</v>
      </c>
      <c r="S2178" s="11">
        <f>(((J2178/60)/60)/24)+DATE(1970,1,1)</f>
        <v>40883.949317129627</v>
      </c>
      <c r="T2178" s="11">
        <f>(((I2178/60)/60)/24)+DATE(1970,1,1)</f>
        <v>40939.708333333336</v>
      </c>
    </row>
    <row r="2179" spans="1:20" ht="43.2" hidden="1" x14ac:dyDescent="0.3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20">
        <f>E2179/D2179</f>
        <v>1.008955223880597</v>
      </c>
      <c r="P2179" s="6">
        <f>L2179/COUNT(L2179:L6292)</f>
        <v>4.1817243159525036E-2</v>
      </c>
      <c r="Q2179" t="str">
        <f t="shared" si="68"/>
        <v>music</v>
      </c>
      <c r="R2179" t="str">
        <f t="shared" si="69"/>
        <v>indie rock</v>
      </c>
      <c r="S2179" s="11">
        <f>(((J2179/60)/60)/24)+DATE(1970,1,1)</f>
        <v>41067.949212962965</v>
      </c>
      <c r="T2179" s="11">
        <f>(((I2179/60)/60)/24)+DATE(1970,1,1)</f>
        <v>41100.991666666669</v>
      </c>
    </row>
    <row r="2180" spans="1:20" ht="43.2" hidden="1" x14ac:dyDescent="0.3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20">
        <f>E2180/D2180</f>
        <v>1.009027027027027</v>
      </c>
      <c r="P2180" s="6">
        <f>L2180/COUNT(L2180:L6293)</f>
        <v>0.10640495867768596</v>
      </c>
      <c r="Q2180" t="str">
        <f t="shared" si="68"/>
        <v>film &amp; video</v>
      </c>
      <c r="R2180" t="str">
        <f t="shared" si="69"/>
        <v>documentary</v>
      </c>
      <c r="S2180" s="11">
        <f>(((J2180/60)/60)/24)+DATE(1970,1,1)</f>
        <v>40763.717256944445</v>
      </c>
      <c r="T2180" s="11">
        <f>(((I2180/60)/60)/24)+DATE(1970,1,1)</f>
        <v>40794.125</v>
      </c>
    </row>
    <row r="2181" spans="1:20" ht="43.2" hidden="1" x14ac:dyDescent="0.3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20">
        <f>E2181/D2181</f>
        <v>1.0090416666666666</v>
      </c>
      <c r="P2181" s="6">
        <f>L2181/COUNT(L2181:L6294)</f>
        <v>4.7545219638242896E-2</v>
      </c>
      <c r="Q2181" t="str">
        <f t="shared" si="68"/>
        <v>music</v>
      </c>
      <c r="R2181" t="str">
        <f t="shared" si="69"/>
        <v>indie rock</v>
      </c>
      <c r="S2181" s="11">
        <f>(((J2181/60)/60)/24)+DATE(1970,1,1)</f>
        <v>41136.777812500004</v>
      </c>
      <c r="T2181" s="11">
        <f>(((I2181/60)/60)/24)+DATE(1970,1,1)</f>
        <v>41184.777812500004</v>
      </c>
    </row>
    <row r="2182" spans="1:20" ht="43.2" hidden="1" x14ac:dyDescent="0.3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20">
        <f>E2182/D2182</f>
        <v>1.0092000000000001</v>
      </c>
      <c r="P2182" s="6">
        <f>L2182/COUNT(L2182:L6295)</f>
        <v>3.2057911065149949E-2</v>
      </c>
      <c r="Q2182" t="str">
        <f t="shared" si="68"/>
        <v>theater</v>
      </c>
      <c r="R2182" t="str">
        <f t="shared" si="69"/>
        <v>musical</v>
      </c>
      <c r="S2182" s="11">
        <f>(((J2182/60)/60)/24)+DATE(1970,1,1)</f>
        <v>42101.584074074075</v>
      </c>
      <c r="T2182" s="11">
        <f>(((I2182/60)/60)/24)+DATE(1970,1,1)</f>
        <v>42131.584074074075</v>
      </c>
    </row>
    <row r="2183" spans="1:20" ht="28.8" hidden="1" x14ac:dyDescent="0.3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20">
        <f>E2183/D2183</f>
        <v>1.00925</v>
      </c>
      <c r="P2183" s="6">
        <f>L2183/COUNT(L2183:L6296)</f>
        <v>4.552509053285049E-2</v>
      </c>
      <c r="Q2183" t="str">
        <f t="shared" si="68"/>
        <v>music</v>
      </c>
      <c r="R2183" t="str">
        <f t="shared" si="69"/>
        <v>rock</v>
      </c>
      <c r="S2183" s="11">
        <f>(((J2183/60)/60)/24)+DATE(1970,1,1)</f>
        <v>41774.737060185187</v>
      </c>
      <c r="T2183" s="11">
        <f>(((I2183/60)/60)/24)+DATE(1970,1,1)</f>
        <v>41807.737060185187</v>
      </c>
    </row>
    <row r="2184" spans="1:20" hidden="1" x14ac:dyDescent="0.3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20">
        <f>E2184/D2184</f>
        <v>1.009304</v>
      </c>
      <c r="P2184" s="6">
        <f>L2184/COUNT(L2184:L6297)</f>
        <v>2.3809523809523808E-2</v>
      </c>
      <c r="Q2184" t="str">
        <f t="shared" si="68"/>
        <v>music</v>
      </c>
      <c r="R2184" t="str">
        <f t="shared" si="69"/>
        <v>rock</v>
      </c>
      <c r="S2184" s="11">
        <f>(((J2184/60)/60)/24)+DATE(1970,1,1)</f>
        <v>41524.056921296295</v>
      </c>
      <c r="T2184" s="11">
        <f>(((I2184/60)/60)/24)+DATE(1970,1,1)</f>
        <v>41554.056921296295</v>
      </c>
    </row>
    <row r="2185" spans="1:20" ht="28.8" hidden="1" x14ac:dyDescent="0.3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20">
        <f>E2185/D2185</f>
        <v>1.0093333333333334</v>
      </c>
      <c r="P2185" s="6">
        <f>L2185/COUNT(L2185:L6298)</f>
        <v>2.1232522009321596E-2</v>
      </c>
      <c r="Q2185" t="str">
        <f t="shared" si="68"/>
        <v>film &amp; video</v>
      </c>
      <c r="R2185" t="str">
        <f t="shared" si="69"/>
        <v>television</v>
      </c>
      <c r="S2185" s="11">
        <f>(((J2185/60)/60)/24)+DATE(1970,1,1)</f>
        <v>41808.02648148148</v>
      </c>
      <c r="T2185" s="11">
        <f>(((I2185/60)/60)/24)+DATE(1970,1,1)</f>
        <v>41833.582638888889</v>
      </c>
    </row>
    <row r="2186" spans="1:20" ht="43.2" hidden="1" x14ac:dyDescent="0.3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20">
        <f>E2186/D2186</f>
        <v>1.0095190476190474</v>
      </c>
      <c r="P2186" s="6">
        <f>L2186/COUNT(L2186:L6299)</f>
        <v>1.3989637305699482E-2</v>
      </c>
      <c r="Q2186" t="str">
        <f t="shared" si="68"/>
        <v>theater</v>
      </c>
      <c r="R2186" t="str">
        <f t="shared" si="69"/>
        <v>plays</v>
      </c>
      <c r="S2186" s="11">
        <f>(((J2186/60)/60)/24)+DATE(1970,1,1)</f>
        <v>42497.275706018518</v>
      </c>
      <c r="T2186" s="11">
        <f>(((I2186/60)/60)/24)+DATE(1970,1,1)</f>
        <v>42535.904861111107</v>
      </c>
    </row>
    <row r="2187" spans="1:20" ht="43.2" hidden="1" x14ac:dyDescent="0.3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20">
        <f>E2187/D2187</f>
        <v>1.01</v>
      </c>
      <c r="P2187" s="6">
        <f>L2187/COUNT(L2187:L6300)</f>
        <v>2.6956972524624159E-2</v>
      </c>
      <c r="Q2187" t="str">
        <f t="shared" si="68"/>
        <v>film &amp; video</v>
      </c>
      <c r="R2187" t="str">
        <f t="shared" si="69"/>
        <v>television</v>
      </c>
      <c r="S2187" s="11">
        <f>(((J2187/60)/60)/24)+DATE(1970,1,1)</f>
        <v>42333.713206018518</v>
      </c>
      <c r="T2187" s="11">
        <f>(((I2187/60)/60)/24)+DATE(1970,1,1)</f>
        <v>42363.713206018518</v>
      </c>
    </row>
    <row r="2188" spans="1:20" ht="43.2" hidden="1" x14ac:dyDescent="0.3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20">
        <f>E2188/D2188</f>
        <v>1.01</v>
      </c>
      <c r="P2188" s="6">
        <f>L2188/COUNT(L2188:L6301)</f>
        <v>1.6078838174273857E-2</v>
      </c>
      <c r="Q2188" t="str">
        <f t="shared" si="68"/>
        <v>theater</v>
      </c>
      <c r="R2188" t="str">
        <f t="shared" si="69"/>
        <v>plays</v>
      </c>
      <c r="S2188" s="11">
        <f>(((J2188/60)/60)/24)+DATE(1970,1,1)</f>
        <v>42712.23474537037</v>
      </c>
      <c r="T2188" s="11">
        <f>(((I2188/60)/60)/24)+DATE(1970,1,1)</f>
        <v>42735.707638888889</v>
      </c>
    </row>
    <row r="2189" spans="1:20" hidden="1" x14ac:dyDescent="0.3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20">
        <f>E2189/D2189</f>
        <v>1.01</v>
      </c>
      <c r="P2189" s="6">
        <f>L2189/COUNT(L2189:L6302)</f>
        <v>1.9719771665801765E-2</v>
      </c>
      <c r="Q2189" t="str">
        <f t="shared" si="68"/>
        <v>music</v>
      </c>
      <c r="R2189" t="str">
        <f t="shared" si="69"/>
        <v>rock</v>
      </c>
      <c r="S2189" s="11">
        <f>(((J2189/60)/60)/24)+DATE(1970,1,1)</f>
        <v>41657.923807870371</v>
      </c>
      <c r="T2189" s="11">
        <f>(((I2189/60)/60)/24)+DATE(1970,1,1)</f>
        <v>41687.923807870371</v>
      </c>
    </row>
    <row r="2190" spans="1:20" ht="57.6" hidden="1" x14ac:dyDescent="0.3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20">
        <f>E2190/D2190</f>
        <v>1.01</v>
      </c>
      <c r="P2190" s="6">
        <f>L2190/COUNT(L2190:L6303)</f>
        <v>5.3997923156801658E-2</v>
      </c>
      <c r="Q2190" t="str">
        <f t="shared" si="68"/>
        <v>theater</v>
      </c>
      <c r="R2190" t="str">
        <f t="shared" si="69"/>
        <v>plays</v>
      </c>
      <c r="S2190" s="11">
        <f>(((J2190/60)/60)/24)+DATE(1970,1,1)</f>
        <v>40478.263923611114</v>
      </c>
      <c r="T2190" s="11">
        <f>(((I2190/60)/60)/24)+DATE(1970,1,1)</f>
        <v>40568.166666666664</v>
      </c>
    </row>
    <row r="2191" spans="1:20" ht="28.8" hidden="1" x14ac:dyDescent="0.3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20">
        <f>E2191/D2191</f>
        <v>1.01</v>
      </c>
      <c r="P2191" s="6">
        <f>L2191/COUNT(L2191:L6304)</f>
        <v>2.12987012987013E-2</v>
      </c>
      <c r="Q2191" t="str">
        <f t="shared" si="68"/>
        <v>theater</v>
      </c>
      <c r="R2191" t="str">
        <f t="shared" si="69"/>
        <v>plays</v>
      </c>
      <c r="S2191" s="11">
        <f>(((J2191/60)/60)/24)+DATE(1970,1,1)</f>
        <v>41829.788252314815</v>
      </c>
      <c r="T2191" s="11">
        <f>(((I2191/60)/60)/24)+DATE(1970,1,1)</f>
        <v>41839.208333333336</v>
      </c>
    </row>
    <row r="2192" spans="1:20" ht="43.2" hidden="1" x14ac:dyDescent="0.3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20">
        <f>E2192/D2192</f>
        <v>1.01</v>
      </c>
      <c r="P2192" s="6">
        <f>L2192/COUNT(L2192:L6305)</f>
        <v>1.9750519750519752E-2</v>
      </c>
      <c r="Q2192" t="str">
        <f t="shared" si="68"/>
        <v>theater</v>
      </c>
      <c r="R2192" t="str">
        <f t="shared" si="69"/>
        <v>plays</v>
      </c>
      <c r="S2192" s="11">
        <f>(((J2192/60)/60)/24)+DATE(1970,1,1)</f>
        <v>42513.045798611114</v>
      </c>
      <c r="T2192" s="11">
        <f>(((I2192/60)/60)/24)+DATE(1970,1,1)</f>
        <v>42543.045798611114</v>
      </c>
    </row>
    <row r="2193" spans="1:20" ht="43.2" hidden="1" x14ac:dyDescent="0.3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20">
        <f>E2193/D2193</f>
        <v>1.01</v>
      </c>
      <c r="P2193" s="6">
        <f>L2193/COUNT(L2193:L6306)</f>
        <v>1.0920436817472699E-2</v>
      </c>
      <c r="Q2193" t="str">
        <f t="shared" si="68"/>
        <v>theater</v>
      </c>
      <c r="R2193" t="str">
        <f t="shared" si="69"/>
        <v>plays</v>
      </c>
      <c r="S2193" s="11">
        <f>(((J2193/60)/60)/24)+DATE(1970,1,1)</f>
        <v>41822.417939814812</v>
      </c>
      <c r="T2193" s="11">
        <f>(((I2193/60)/60)/24)+DATE(1970,1,1)</f>
        <v>41852.417939814812</v>
      </c>
    </row>
    <row r="2194" spans="1:20" ht="43.2" hidden="1" x14ac:dyDescent="0.3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20">
        <f>E2194/D2194</f>
        <v>1.01</v>
      </c>
      <c r="P2194" s="6">
        <f>L2194/COUNT(L2194:L6307)</f>
        <v>1.8730489073881373E-2</v>
      </c>
      <c r="Q2194" t="str">
        <f t="shared" si="68"/>
        <v>theater</v>
      </c>
      <c r="R2194" t="str">
        <f t="shared" si="69"/>
        <v>plays</v>
      </c>
      <c r="S2194" s="11">
        <f>(((J2194/60)/60)/24)+DATE(1970,1,1)</f>
        <v>42205.710879629631</v>
      </c>
      <c r="T2194" s="11">
        <f>(((I2194/60)/60)/24)+DATE(1970,1,1)</f>
        <v>42235.710879629631</v>
      </c>
    </row>
    <row r="2195" spans="1:20" hidden="1" x14ac:dyDescent="0.3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20">
        <f>E2195/D2195</f>
        <v>1.01</v>
      </c>
      <c r="P2195" s="6">
        <f>L2195/COUNT(L2195:L6308)</f>
        <v>2.4466423737636647E-2</v>
      </c>
      <c r="Q2195" t="str">
        <f t="shared" si="68"/>
        <v>theater</v>
      </c>
      <c r="R2195" t="str">
        <f t="shared" si="69"/>
        <v>plays</v>
      </c>
      <c r="S2195" s="11">
        <f>(((J2195/60)/60)/24)+DATE(1970,1,1)</f>
        <v>42053.671666666662</v>
      </c>
      <c r="T2195" s="11">
        <f>(((I2195/60)/60)/24)+DATE(1970,1,1)</f>
        <v>42083.630000000005</v>
      </c>
    </row>
    <row r="2196" spans="1:20" ht="43.2" hidden="1" x14ac:dyDescent="0.3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20">
        <f>E2196/D2196</f>
        <v>1.01</v>
      </c>
      <c r="P2196" s="6">
        <f>L2196/COUNT(L2196:L6309)</f>
        <v>2.0312500000000001E-2</v>
      </c>
      <c r="Q2196" t="str">
        <f t="shared" si="68"/>
        <v>theater</v>
      </c>
      <c r="R2196" t="str">
        <f t="shared" si="69"/>
        <v>plays</v>
      </c>
      <c r="S2196" s="11">
        <f>(((J2196/60)/60)/24)+DATE(1970,1,1)</f>
        <v>42541.501516203702</v>
      </c>
      <c r="T2196" s="11">
        <f>(((I2196/60)/60)/24)+DATE(1970,1,1)</f>
        <v>42571.501516203702</v>
      </c>
    </row>
    <row r="2197" spans="1:20" ht="43.2" hidden="1" x14ac:dyDescent="0.3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20">
        <f>E2197/D2197</f>
        <v>1.01</v>
      </c>
      <c r="P2197" s="6">
        <f>L2197/COUNT(L2197:L6310)</f>
        <v>2.9181865554976549E-2</v>
      </c>
      <c r="Q2197" t="str">
        <f t="shared" si="68"/>
        <v>theater</v>
      </c>
      <c r="R2197" t="str">
        <f t="shared" si="69"/>
        <v>plays</v>
      </c>
      <c r="S2197" s="11">
        <f>(((J2197/60)/60)/24)+DATE(1970,1,1)</f>
        <v>42128.627893518518</v>
      </c>
      <c r="T2197" s="11">
        <f>(((I2197/60)/60)/24)+DATE(1970,1,1)</f>
        <v>42158.627893518518</v>
      </c>
    </row>
    <row r="2198" spans="1:20" ht="43.2" hidden="1" x14ac:dyDescent="0.3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20">
        <f>E2198/D2198</f>
        <v>1.01004125</v>
      </c>
      <c r="P2198" s="6">
        <f>L2198/COUNT(L2198:L6311)</f>
        <v>4.7966631908237745E-2</v>
      </c>
      <c r="Q2198" t="str">
        <f t="shared" si="68"/>
        <v>music</v>
      </c>
      <c r="R2198" t="str">
        <f t="shared" si="69"/>
        <v>rock</v>
      </c>
      <c r="S2198" s="11">
        <f>(((J2198/60)/60)/24)+DATE(1970,1,1)</f>
        <v>40536.111550925925</v>
      </c>
      <c r="T2198" s="11">
        <f>(((I2198/60)/60)/24)+DATE(1970,1,1)</f>
        <v>40626.069884259261</v>
      </c>
    </row>
    <row r="2199" spans="1:20" ht="43.2" hidden="1" x14ac:dyDescent="0.3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20">
        <f>E2199/D2199</f>
        <v>1.0100533333333332</v>
      </c>
      <c r="P2199" s="6">
        <f>L2199/COUNT(L2199:L6312)</f>
        <v>2.0344287949921751E-2</v>
      </c>
      <c r="Q2199" t="str">
        <f t="shared" si="68"/>
        <v>music</v>
      </c>
      <c r="R2199" t="str">
        <f t="shared" si="69"/>
        <v>indie rock</v>
      </c>
      <c r="S2199" s="11">
        <f>(((J2199/60)/60)/24)+DATE(1970,1,1)</f>
        <v>41022.645185185182</v>
      </c>
      <c r="T2199" s="11">
        <f>(((I2199/60)/60)/24)+DATE(1970,1,1)</f>
        <v>41052.645185185182</v>
      </c>
    </row>
    <row r="2200" spans="1:20" ht="43.2" hidden="1" x14ac:dyDescent="0.3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20">
        <f>E2200/D2200</f>
        <v>1.0101333333333333</v>
      </c>
      <c r="P2200" s="6">
        <f>L2200/COUNT(L2200:L6313)</f>
        <v>1.4613778705636743E-2</v>
      </c>
      <c r="Q2200" t="str">
        <f t="shared" si="68"/>
        <v>technology</v>
      </c>
      <c r="R2200" t="str">
        <f t="shared" si="69"/>
        <v>space exploration</v>
      </c>
      <c r="S2200" s="11">
        <f>(((J2200/60)/60)/24)+DATE(1970,1,1)</f>
        <v>41143.81821759259</v>
      </c>
      <c r="T2200" s="11">
        <f>(((I2200/60)/60)/24)+DATE(1970,1,1)</f>
        <v>41173.81821759259</v>
      </c>
    </row>
    <row r="2201" spans="1:20" ht="43.2" hidden="1" x14ac:dyDescent="0.3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20">
        <f>E2201/D2201</f>
        <v>1.010154</v>
      </c>
      <c r="P2201" s="6">
        <f>L2201/COUNT(L2201:L6314)</f>
        <v>4.7519582245430812E-2</v>
      </c>
      <c r="Q2201" t="str">
        <f t="shared" si="68"/>
        <v>theater</v>
      </c>
      <c r="R2201" t="str">
        <f t="shared" si="69"/>
        <v>musical</v>
      </c>
      <c r="S2201" s="11">
        <f>(((J2201/60)/60)/24)+DATE(1970,1,1)</f>
        <v>41739.525300925925</v>
      </c>
      <c r="T2201" s="11">
        <f>(((I2201/60)/60)/24)+DATE(1970,1,1)</f>
        <v>41764.525300925925</v>
      </c>
    </row>
    <row r="2202" spans="1:20" ht="43.2" hidden="1" x14ac:dyDescent="0.3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20">
        <f>E2202/D2202</f>
        <v>1.0102</v>
      </c>
      <c r="P2202" s="6">
        <f>L2202/COUNT(L2202:L6315)</f>
        <v>6.3218390804597707E-2</v>
      </c>
      <c r="Q2202" t="str">
        <f t="shared" si="68"/>
        <v>technology</v>
      </c>
      <c r="R2202" t="str">
        <f t="shared" si="69"/>
        <v>hardware</v>
      </c>
      <c r="S2202" s="11">
        <f>(((J2202/60)/60)/24)+DATE(1970,1,1)</f>
        <v>42303.617488425924</v>
      </c>
      <c r="T2202" s="11">
        <f>(((I2202/60)/60)/24)+DATE(1970,1,1)</f>
        <v>42333.659155092595</v>
      </c>
    </row>
    <row r="2203" spans="1:20" ht="43.2" hidden="1" x14ac:dyDescent="0.3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20">
        <f>E2203/D2203</f>
        <v>1.0103500000000001</v>
      </c>
      <c r="P2203" s="6">
        <f>L2203/COUNT(L2203:L6316)</f>
        <v>0.21170935703084162</v>
      </c>
      <c r="Q2203" t="str">
        <f t="shared" si="68"/>
        <v>photography</v>
      </c>
      <c r="R2203" t="str">
        <f t="shared" si="69"/>
        <v>photobooks</v>
      </c>
      <c r="S2203" s="11">
        <f>(((J2203/60)/60)/24)+DATE(1970,1,1)</f>
        <v>41809.385162037033</v>
      </c>
      <c r="T2203" s="11">
        <f>(((I2203/60)/60)/24)+DATE(1970,1,1)</f>
        <v>41839.385162037033</v>
      </c>
    </row>
    <row r="2204" spans="1:20" ht="43.2" hidden="1" x14ac:dyDescent="0.3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20">
        <f>E2204/D2204</f>
        <v>1.0105</v>
      </c>
      <c r="P2204" s="6">
        <f>L2204/COUNT(L2204:L6317)</f>
        <v>0.1260460251046025</v>
      </c>
      <c r="Q2204" t="str">
        <f t="shared" si="68"/>
        <v>film &amp; video</v>
      </c>
      <c r="R2204" t="str">
        <f t="shared" si="69"/>
        <v>documentary</v>
      </c>
      <c r="S2204" s="11">
        <f>(((J2204/60)/60)/24)+DATE(1970,1,1)</f>
        <v>41598.17597222222</v>
      </c>
      <c r="T2204" s="11">
        <f>(((I2204/60)/60)/24)+DATE(1970,1,1)</f>
        <v>41630.208333333336</v>
      </c>
    </row>
    <row r="2205" spans="1:20" ht="43.2" hidden="1" x14ac:dyDescent="0.3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20">
        <f>E2205/D2205</f>
        <v>1.0105</v>
      </c>
      <c r="P2205" s="6">
        <f>L2205/COUNT(L2205:L6318)</f>
        <v>4.0293040293040296E-2</v>
      </c>
      <c r="Q2205" t="str">
        <f t="shared" si="68"/>
        <v>theater</v>
      </c>
      <c r="R2205" t="str">
        <f t="shared" si="69"/>
        <v>plays</v>
      </c>
      <c r="S2205" s="11">
        <f>(((J2205/60)/60)/24)+DATE(1970,1,1)</f>
        <v>42053.732627314821</v>
      </c>
      <c r="T2205" s="11">
        <f>(((I2205/60)/60)/24)+DATE(1970,1,1)</f>
        <v>42083.705555555556</v>
      </c>
    </row>
    <row r="2206" spans="1:20" ht="43.2" hidden="1" x14ac:dyDescent="0.3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20">
        <f>E2206/D2206</f>
        <v>1.0106666666666666</v>
      </c>
      <c r="P2206" s="6">
        <f>L2206/COUNT(L2206:L6319)</f>
        <v>9.4240837696335077E-3</v>
      </c>
      <c r="Q2206" t="str">
        <f t="shared" si="68"/>
        <v>music</v>
      </c>
      <c r="R2206" t="str">
        <f t="shared" si="69"/>
        <v>rock</v>
      </c>
      <c r="S2206" s="11">
        <f>(((J2206/60)/60)/24)+DATE(1970,1,1)</f>
        <v>41453.688530092593</v>
      </c>
      <c r="T2206" s="11">
        <f>(((I2206/60)/60)/24)+DATE(1970,1,1)</f>
        <v>41513.688530092593</v>
      </c>
    </row>
    <row r="2207" spans="1:20" ht="43.2" hidden="1" x14ac:dyDescent="0.3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20">
        <f>E2207/D2207</f>
        <v>1.0109999999999999</v>
      </c>
      <c r="P2207" s="6">
        <f>L2207/COUNT(L2207:L6320)</f>
        <v>3.1430068098480882E-3</v>
      </c>
      <c r="Q2207" t="str">
        <f t="shared" si="68"/>
        <v>photography</v>
      </c>
      <c r="R2207" t="str">
        <f t="shared" si="69"/>
        <v>photobooks</v>
      </c>
      <c r="S2207" s="11">
        <f>(((J2207/60)/60)/24)+DATE(1970,1,1)</f>
        <v>42515.866446759261</v>
      </c>
      <c r="T2207" s="11">
        <f>(((I2207/60)/60)/24)+DATE(1970,1,1)</f>
        <v>42530.866446759261</v>
      </c>
    </row>
    <row r="2208" spans="1:20" ht="43.2" hidden="1" x14ac:dyDescent="0.3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20">
        <f>E2208/D2208</f>
        <v>1.0109999999999999</v>
      </c>
      <c r="P2208" s="6">
        <f>L2208/COUNT(L2208:L6321)</f>
        <v>2.8301886792452831E-2</v>
      </c>
      <c r="Q2208" t="str">
        <f t="shared" si="68"/>
        <v>theater</v>
      </c>
      <c r="R2208" t="str">
        <f t="shared" si="69"/>
        <v>plays</v>
      </c>
      <c r="S2208" s="11">
        <f>(((J2208/60)/60)/24)+DATE(1970,1,1)</f>
        <v>41806.395428240743</v>
      </c>
      <c r="T2208" s="11">
        <f>(((I2208/60)/60)/24)+DATE(1970,1,1)</f>
        <v>41843.458333333336</v>
      </c>
    </row>
    <row r="2209" spans="1:20" ht="43.2" hidden="1" x14ac:dyDescent="0.3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20">
        <f>E2209/D2209</f>
        <v>1.0111111111111111</v>
      </c>
      <c r="P2209" s="6">
        <f>L2209/COUNT(L2209:L6322)</f>
        <v>8.9145254326166747E-3</v>
      </c>
      <c r="Q2209" t="str">
        <f t="shared" si="68"/>
        <v>theater</v>
      </c>
      <c r="R2209" t="str">
        <f t="shared" si="69"/>
        <v>musical</v>
      </c>
      <c r="S2209" s="11">
        <f>(((J2209/60)/60)/24)+DATE(1970,1,1)</f>
        <v>41771.814791666664</v>
      </c>
      <c r="T2209" s="11">
        <f>(((I2209/60)/60)/24)+DATE(1970,1,1)</f>
        <v>41801.814791666664</v>
      </c>
    </row>
    <row r="2210" spans="1:20" ht="43.2" hidden="1" x14ac:dyDescent="0.3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20">
        <f>E2210/D2210</f>
        <v>1.0113333333333334</v>
      </c>
      <c r="P2210" s="6">
        <f>L2210/COUNT(L2210:L6323)</f>
        <v>1.2067156348373556E-2</v>
      </c>
      <c r="Q2210" t="str">
        <f t="shared" si="68"/>
        <v>theater</v>
      </c>
      <c r="R2210" t="str">
        <f t="shared" si="69"/>
        <v>plays</v>
      </c>
      <c r="S2210" s="11">
        <f>(((J2210/60)/60)/24)+DATE(1970,1,1)</f>
        <v>41862.864675925928</v>
      </c>
      <c r="T2210" s="11">
        <f>(((I2210/60)/60)/24)+DATE(1970,1,1)</f>
        <v>41876.864675925928</v>
      </c>
    </row>
    <row r="2211" spans="1:20" ht="43.2" hidden="1" x14ac:dyDescent="0.3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20">
        <f>E2211/D2211</f>
        <v>1.0114285714285713</v>
      </c>
      <c r="P2211" s="6">
        <f>L2211/COUNT(L2211:L6324)</f>
        <v>3.6220472440944881E-2</v>
      </c>
      <c r="Q2211" t="str">
        <f t="shared" si="68"/>
        <v>music</v>
      </c>
      <c r="R2211" t="str">
        <f t="shared" si="69"/>
        <v>electronic music</v>
      </c>
      <c r="S2211" s="11">
        <f>(((J2211/60)/60)/24)+DATE(1970,1,1)</f>
        <v>41452.060601851852</v>
      </c>
      <c r="T2211" s="11">
        <f>(((I2211/60)/60)/24)+DATE(1970,1,1)</f>
        <v>41482.060601851852</v>
      </c>
    </row>
    <row r="2212" spans="1:20" ht="43.2" hidden="1" x14ac:dyDescent="0.3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20">
        <f>E2212/D2212</f>
        <v>1.0114333333333334</v>
      </c>
      <c r="P2212" s="6">
        <f>L2212/COUNT(L2212:L6325)</f>
        <v>6.460084033613446E-2</v>
      </c>
      <c r="Q2212" t="str">
        <f t="shared" si="68"/>
        <v>food</v>
      </c>
      <c r="R2212" t="str">
        <f t="shared" si="69"/>
        <v>small batch</v>
      </c>
      <c r="S2212" s="11">
        <f>(((J2212/60)/60)/24)+DATE(1970,1,1)</f>
        <v>41789.896805555552</v>
      </c>
      <c r="T2212" s="11">
        <f>(((I2212/60)/60)/24)+DATE(1970,1,1)</f>
        <v>41819.896805555552</v>
      </c>
    </row>
    <row r="2213" spans="1:20" ht="43.2" hidden="1" x14ac:dyDescent="0.3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20">
        <f>E2213/D2213</f>
        <v>1.0115000000000001</v>
      </c>
      <c r="P2213" s="6">
        <f>L2213/COUNT(L2213:L6326)</f>
        <v>5.1497635312664214E-2</v>
      </c>
      <c r="Q2213" t="str">
        <f t="shared" si="68"/>
        <v>theater</v>
      </c>
      <c r="R2213" t="str">
        <f t="shared" si="69"/>
        <v>plays</v>
      </c>
      <c r="S2213" s="11">
        <f>(((J2213/60)/60)/24)+DATE(1970,1,1)</f>
        <v>42037.791238425925</v>
      </c>
      <c r="T2213" s="11">
        <f>(((I2213/60)/60)/24)+DATE(1970,1,1)</f>
        <v>42067.791238425925</v>
      </c>
    </row>
    <row r="2214" spans="1:20" ht="43.2" hidden="1" x14ac:dyDescent="0.3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20">
        <f>E2214/D2214</f>
        <v>1.0115151515151515</v>
      </c>
      <c r="P2214" s="6">
        <f>L2214/COUNT(L2214:L6327)</f>
        <v>1.9453207150368034E-2</v>
      </c>
      <c r="Q2214" t="str">
        <f t="shared" si="68"/>
        <v>theater</v>
      </c>
      <c r="R2214" t="str">
        <f t="shared" si="69"/>
        <v>plays</v>
      </c>
      <c r="S2214" s="11">
        <f>(((J2214/60)/60)/24)+DATE(1970,1,1)</f>
        <v>42733.50136574074</v>
      </c>
      <c r="T2214" s="11">
        <f>(((I2214/60)/60)/24)+DATE(1970,1,1)</f>
        <v>42753.50136574074</v>
      </c>
    </row>
    <row r="2215" spans="1:20" ht="28.8" hidden="1" x14ac:dyDescent="0.3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20">
        <f>E2215/D2215</f>
        <v>1.0116666666666667</v>
      </c>
      <c r="P2215" s="6">
        <f>L2215/COUNT(L2215:L6328)</f>
        <v>1.262493424513414E-2</v>
      </c>
      <c r="Q2215" t="str">
        <f t="shared" si="68"/>
        <v>theater</v>
      </c>
      <c r="R2215" t="str">
        <f t="shared" si="69"/>
        <v>plays</v>
      </c>
      <c r="S2215" s="11">
        <f>(((J2215/60)/60)/24)+DATE(1970,1,1)</f>
        <v>42056.013124999998</v>
      </c>
      <c r="T2215" s="11">
        <f>(((I2215/60)/60)/24)+DATE(1970,1,1)</f>
        <v>42075.166666666672</v>
      </c>
    </row>
    <row r="2216" spans="1:20" ht="43.2" hidden="1" x14ac:dyDescent="0.3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20">
        <f>E2216/D2216</f>
        <v>1.0116666666666667</v>
      </c>
      <c r="P2216" s="6">
        <f>L2216/COUNT(L2216:L6329)</f>
        <v>8.9473684210526309E-3</v>
      </c>
      <c r="Q2216" t="str">
        <f t="shared" si="68"/>
        <v>theater</v>
      </c>
      <c r="R2216" t="str">
        <f t="shared" si="69"/>
        <v>spaces</v>
      </c>
      <c r="S2216" s="11">
        <f>(((J2216/60)/60)/24)+DATE(1970,1,1)</f>
        <v>42398.849259259259</v>
      </c>
      <c r="T2216" s="11">
        <f>(((I2216/60)/60)/24)+DATE(1970,1,1)</f>
        <v>42430.249305555553</v>
      </c>
    </row>
    <row r="2217" spans="1:20" ht="43.2" hidden="1" x14ac:dyDescent="0.3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20">
        <f>E2217/D2217</f>
        <v>1.0116666666666667</v>
      </c>
      <c r="P2217" s="6">
        <f>L2217/COUNT(L2217:L6330)</f>
        <v>1.369141653501843E-2</v>
      </c>
      <c r="Q2217" t="str">
        <f t="shared" si="68"/>
        <v>theater</v>
      </c>
      <c r="R2217" t="str">
        <f t="shared" si="69"/>
        <v>spaces</v>
      </c>
      <c r="S2217" s="11">
        <f>(((J2217/60)/60)/24)+DATE(1970,1,1)</f>
        <v>42360.212025462963</v>
      </c>
      <c r="T2217" s="11">
        <f>(((I2217/60)/60)/24)+DATE(1970,1,1)</f>
        <v>42390.212025462963</v>
      </c>
    </row>
    <row r="2218" spans="1:20" ht="43.2" hidden="1" x14ac:dyDescent="0.3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20">
        <f>E2218/D2218</f>
        <v>1.0116833333333335</v>
      </c>
      <c r="P2218" s="6">
        <f>L2218/COUNT(L2218:L6331)</f>
        <v>1.6332982086406742E-2</v>
      </c>
      <c r="Q2218" t="str">
        <f t="shared" si="68"/>
        <v>film &amp; video</v>
      </c>
      <c r="R2218" t="str">
        <f t="shared" si="69"/>
        <v>documentary</v>
      </c>
      <c r="S2218" s="11">
        <f>(((J2218/60)/60)/24)+DATE(1970,1,1)</f>
        <v>42047.128564814819</v>
      </c>
      <c r="T2218" s="11">
        <f>(((I2218/60)/60)/24)+DATE(1970,1,1)</f>
        <v>42077.086898148147</v>
      </c>
    </row>
    <row r="2219" spans="1:20" ht="43.2" hidden="1" x14ac:dyDescent="0.3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20">
        <f>E2219/D2219</f>
        <v>1.0118750000000001</v>
      </c>
      <c r="P2219" s="6">
        <f>L2219/COUNT(L2219:L6332)</f>
        <v>5.6931997891407488E-2</v>
      </c>
      <c r="Q2219" t="str">
        <f t="shared" si="68"/>
        <v>music</v>
      </c>
      <c r="R2219" t="str">
        <f t="shared" si="69"/>
        <v>rock</v>
      </c>
      <c r="S2219" s="11">
        <f>(((J2219/60)/60)/24)+DATE(1970,1,1)</f>
        <v>41579.847997685189</v>
      </c>
      <c r="T2219" s="11">
        <f>(((I2219/60)/60)/24)+DATE(1970,1,1)</f>
        <v>41609.889664351853</v>
      </c>
    </row>
    <row r="2220" spans="1:20" ht="43.2" hidden="1" x14ac:dyDescent="0.3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20">
        <f>E2220/D2220</f>
        <v>1.0118888888888888</v>
      </c>
      <c r="P2220" s="6">
        <f>L2220/COUNT(L2220:L6333)</f>
        <v>9.440928270042194E-2</v>
      </c>
      <c r="Q2220" t="str">
        <f t="shared" si="68"/>
        <v>film &amp; video</v>
      </c>
      <c r="R2220" t="str">
        <f t="shared" si="69"/>
        <v>documentary</v>
      </c>
      <c r="S2220" s="11">
        <f>(((J2220/60)/60)/24)+DATE(1970,1,1)</f>
        <v>40194.920046296298</v>
      </c>
      <c r="T2220" s="11">
        <f>(((I2220/60)/60)/24)+DATE(1970,1,1)</f>
        <v>40231.916666666664</v>
      </c>
    </row>
    <row r="2221" spans="1:20" ht="43.2" hidden="1" x14ac:dyDescent="0.3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20">
        <f>E2221/D2221</f>
        <v>1.0119</v>
      </c>
      <c r="P2221" s="6">
        <f>L2221/COUNT(L2221:L6334)</f>
        <v>3.641160949868074E-2</v>
      </c>
      <c r="Q2221" t="str">
        <f t="shared" si="68"/>
        <v>film &amp; video</v>
      </c>
      <c r="R2221" t="str">
        <f t="shared" si="69"/>
        <v>documentary</v>
      </c>
      <c r="S2221" s="11">
        <f>(((J2221/60)/60)/24)+DATE(1970,1,1)</f>
        <v>42101.682372685187</v>
      </c>
      <c r="T2221" s="11">
        <f>(((I2221/60)/60)/24)+DATE(1970,1,1)</f>
        <v>42139.791666666672</v>
      </c>
    </row>
    <row r="2222" spans="1:20" ht="43.2" hidden="1" x14ac:dyDescent="0.3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20">
        <f>E2222/D2222</f>
        <v>1.0119047619047619</v>
      </c>
      <c r="P2222" s="6">
        <f>L2222/COUNT(L2222:L6335)</f>
        <v>4.7518479408658922E-3</v>
      </c>
      <c r="Q2222" t="str">
        <f t="shared" si="68"/>
        <v>music</v>
      </c>
      <c r="R2222" t="str">
        <f t="shared" si="69"/>
        <v>electronic music</v>
      </c>
      <c r="S2222" s="11">
        <f>(((J2222/60)/60)/24)+DATE(1970,1,1)</f>
        <v>42299.776770833334</v>
      </c>
      <c r="T2222" s="11">
        <f>(((I2222/60)/60)/24)+DATE(1970,1,1)</f>
        <v>42310.333333333328</v>
      </c>
    </row>
    <row r="2223" spans="1:20" ht="43.2" hidden="1" x14ac:dyDescent="0.3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20">
        <f>E2223/D2223</f>
        <v>1.012</v>
      </c>
      <c r="P2223" s="6">
        <f>L2223/COUNT(L2223:L6336)</f>
        <v>1.0036978341257264E-2</v>
      </c>
      <c r="Q2223" t="str">
        <f t="shared" si="68"/>
        <v>theater</v>
      </c>
      <c r="R2223" t="str">
        <f t="shared" si="69"/>
        <v>plays</v>
      </c>
      <c r="S2223" s="11">
        <f>(((J2223/60)/60)/24)+DATE(1970,1,1)</f>
        <v>41927.873784722222</v>
      </c>
      <c r="T2223" s="11">
        <f>(((I2223/60)/60)/24)+DATE(1970,1,1)</f>
        <v>41950.770833333336</v>
      </c>
    </row>
    <row r="2224" spans="1:20" ht="43.2" hidden="1" x14ac:dyDescent="0.3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20">
        <f>E2224/D2224</f>
        <v>1.0122222222222221</v>
      </c>
      <c r="P2224" s="6">
        <f>L2224/COUNT(L2224:L6337)</f>
        <v>3.0126849894291756E-2</v>
      </c>
      <c r="Q2224" t="str">
        <f t="shared" si="68"/>
        <v>film &amp; video</v>
      </c>
      <c r="R2224" t="str">
        <f t="shared" si="69"/>
        <v>television</v>
      </c>
      <c r="S2224" s="11">
        <f>(((J2224/60)/60)/24)+DATE(1970,1,1)</f>
        <v>42516.047071759262</v>
      </c>
      <c r="T2224" s="11">
        <f>(((I2224/60)/60)/24)+DATE(1970,1,1)</f>
        <v>42556.047071759262</v>
      </c>
    </row>
    <row r="2225" spans="1:20" ht="43.2" hidden="1" x14ac:dyDescent="0.3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20">
        <f>E2225/D2225</f>
        <v>1.0122777777777778</v>
      </c>
      <c r="P2225" s="6">
        <f>L2225/COUNT(L2225:L6338)</f>
        <v>8.8313061872025381E-2</v>
      </c>
      <c r="Q2225" t="str">
        <f t="shared" si="68"/>
        <v>music</v>
      </c>
      <c r="R2225" t="str">
        <f t="shared" si="69"/>
        <v>indie rock</v>
      </c>
      <c r="S2225" s="11">
        <f>(((J2225/60)/60)/24)+DATE(1970,1,1)</f>
        <v>41834.695277777777</v>
      </c>
      <c r="T2225" s="11">
        <f>(((I2225/60)/60)/24)+DATE(1970,1,1)</f>
        <v>41859.75</v>
      </c>
    </row>
    <row r="2226" spans="1:20" ht="43.2" hidden="1" x14ac:dyDescent="0.3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20">
        <f>E2226/D2226</f>
        <v>1.0123076923076924</v>
      </c>
      <c r="P2226" s="6">
        <f>L2226/COUNT(L2226:L6339)</f>
        <v>8.4656084656084662E-3</v>
      </c>
      <c r="Q2226" t="str">
        <f t="shared" si="68"/>
        <v>theater</v>
      </c>
      <c r="R2226" t="str">
        <f t="shared" si="69"/>
        <v>plays</v>
      </c>
      <c r="S2226" s="11">
        <f>(((J2226/60)/60)/24)+DATE(1970,1,1)</f>
        <v>42088.723692129628</v>
      </c>
      <c r="T2226" s="11">
        <f>(((I2226/60)/60)/24)+DATE(1970,1,1)</f>
        <v>42115.723692129628</v>
      </c>
    </row>
    <row r="2227" spans="1:20" ht="28.8" hidden="1" x14ac:dyDescent="0.3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20">
        <f>E2227/D2227</f>
        <v>1.012446</v>
      </c>
      <c r="P2227" s="6">
        <f>L2227/COUNT(L2227:L6340)</f>
        <v>0.17998941238750663</v>
      </c>
      <c r="Q2227" t="str">
        <f t="shared" si="68"/>
        <v>publishing</v>
      </c>
      <c r="R2227" t="str">
        <f t="shared" si="69"/>
        <v>radio &amp; podcasts</v>
      </c>
      <c r="S2227" s="11">
        <f>(((J2227/60)/60)/24)+DATE(1970,1,1)</f>
        <v>41899.645300925928</v>
      </c>
      <c r="T2227" s="11">
        <f>(((I2227/60)/60)/24)+DATE(1970,1,1)</f>
        <v>41933</v>
      </c>
    </row>
    <row r="2228" spans="1:20" ht="43.2" hidden="1" x14ac:dyDescent="0.3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20">
        <f>E2228/D2228</f>
        <v>1.01248</v>
      </c>
      <c r="P2228" s="6">
        <f>L2228/COUNT(L2228:L6341)</f>
        <v>6.6737288135593223E-2</v>
      </c>
      <c r="Q2228" t="str">
        <f t="shared" si="68"/>
        <v>film &amp; video</v>
      </c>
      <c r="R2228" t="str">
        <f t="shared" si="69"/>
        <v>documentary</v>
      </c>
      <c r="S2228" s="11">
        <f>(((J2228/60)/60)/24)+DATE(1970,1,1)</f>
        <v>41113.77238425926</v>
      </c>
      <c r="T2228" s="11">
        <f>(((I2228/60)/60)/24)+DATE(1970,1,1)</f>
        <v>41143.77238425926</v>
      </c>
    </row>
    <row r="2229" spans="1:20" ht="28.8" hidden="1" x14ac:dyDescent="0.3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20">
        <f>E2229/D2229</f>
        <v>1.0125</v>
      </c>
      <c r="P2229" s="6">
        <f>L2229/COUNT(L2229:L6342)</f>
        <v>2.7556968733439321E-2</v>
      </c>
      <c r="Q2229" t="str">
        <f t="shared" si="68"/>
        <v>music</v>
      </c>
      <c r="R2229" t="str">
        <f t="shared" si="69"/>
        <v>rock</v>
      </c>
      <c r="S2229" s="11">
        <f>(((J2229/60)/60)/24)+DATE(1970,1,1)</f>
        <v>41638.342905092592</v>
      </c>
      <c r="T2229" s="11">
        <f>(((I2229/60)/60)/24)+DATE(1970,1,1)</f>
        <v>41668.342905092592</v>
      </c>
    </row>
    <row r="2230" spans="1:20" ht="28.8" hidden="1" x14ac:dyDescent="0.3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20">
        <f>E2230/D2230</f>
        <v>1.0125</v>
      </c>
      <c r="P2230" s="6">
        <f>L2230/COUNT(L2230:L6343)</f>
        <v>1.2195121951219513E-2</v>
      </c>
      <c r="Q2230" t="str">
        <f t="shared" si="68"/>
        <v>music</v>
      </c>
      <c r="R2230" t="str">
        <f t="shared" si="69"/>
        <v>rock</v>
      </c>
      <c r="S2230" s="11">
        <f>(((J2230/60)/60)/24)+DATE(1970,1,1)</f>
        <v>41607.83085648148</v>
      </c>
      <c r="T2230" s="11">
        <f>(((I2230/60)/60)/24)+DATE(1970,1,1)</f>
        <v>41640.226388888892</v>
      </c>
    </row>
    <row r="2231" spans="1:20" ht="43.2" hidden="1" x14ac:dyDescent="0.3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20">
        <f>E2231/D2231</f>
        <v>1.0125</v>
      </c>
      <c r="P2231" s="6">
        <f>L2231/COUNT(L2231:L6344)</f>
        <v>2.0159151193633953E-2</v>
      </c>
      <c r="Q2231" t="str">
        <f t="shared" si="68"/>
        <v>music</v>
      </c>
      <c r="R2231" t="str">
        <f t="shared" si="69"/>
        <v>rock</v>
      </c>
      <c r="S2231" s="11">
        <f>(((J2231/60)/60)/24)+DATE(1970,1,1)</f>
        <v>41817.854999999996</v>
      </c>
      <c r="T2231" s="11">
        <f>(((I2231/60)/60)/24)+DATE(1970,1,1)</f>
        <v>41838.854999999996</v>
      </c>
    </row>
    <row r="2232" spans="1:20" ht="43.2" hidden="1" x14ac:dyDescent="0.3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20">
        <f>E2232/D2232</f>
        <v>1.0125</v>
      </c>
      <c r="P2232" s="6">
        <f>L2232/COUNT(L2232:L6345)</f>
        <v>3.7154989384288748E-3</v>
      </c>
      <c r="Q2232" t="str">
        <f t="shared" si="68"/>
        <v>music</v>
      </c>
      <c r="R2232" t="str">
        <f t="shared" si="69"/>
        <v>rock</v>
      </c>
      <c r="S2232" s="11">
        <f>(((J2232/60)/60)/24)+DATE(1970,1,1)</f>
        <v>41074.727037037039</v>
      </c>
      <c r="T2232" s="11">
        <f>(((I2232/60)/60)/24)+DATE(1970,1,1)</f>
        <v>41088.727037037039</v>
      </c>
    </row>
    <row r="2233" spans="1:20" ht="43.2" hidden="1" x14ac:dyDescent="0.3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20">
        <f>E2233/D2233</f>
        <v>1.0125</v>
      </c>
      <c r="P2233" s="6">
        <f>L2233/COUNT(L2233:L6346)</f>
        <v>1.7525225703664365E-2</v>
      </c>
      <c r="Q2233" t="str">
        <f t="shared" si="68"/>
        <v>theater</v>
      </c>
      <c r="R2233" t="str">
        <f t="shared" si="69"/>
        <v>plays</v>
      </c>
      <c r="S2233" s="11">
        <f>(((J2233/60)/60)/24)+DATE(1970,1,1)</f>
        <v>42468.374606481477</v>
      </c>
      <c r="T2233" s="11">
        <f>(((I2233/60)/60)/24)+DATE(1970,1,1)</f>
        <v>42498.374606481477</v>
      </c>
    </row>
    <row r="2234" spans="1:20" ht="43.2" hidden="1" x14ac:dyDescent="0.3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20">
        <f>E2234/D2234</f>
        <v>1.0125</v>
      </c>
      <c r="P2234" s="6">
        <f>L2234/COUNT(L2234:L6347)</f>
        <v>2.0191285866099893E-2</v>
      </c>
      <c r="Q2234" t="str">
        <f t="shared" si="68"/>
        <v>theater</v>
      </c>
      <c r="R2234" t="str">
        <f t="shared" si="69"/>
        <v>plays</v>
      </c>
      <c r="S2234" s="11">
        <f>(((J2234/60)/60)/24)+DATE(1970,1,1)</f>
        <v>41800.526701388888</v>
      </c>
      <c r="T2234" s="11">
        <f>(((I2234/60)/60)/24)+DATE(1970,1,1)</f>
        <v>41850.958333333336</v>
      </c>
    </row>
    <row r="2235" spans="1:20" ht="43.2" hidden="1" x14ac:dyDescent="0.3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20">
        <f>E2235/D2235</f>
        <v>1.0125</v>
      </c>
      <c r="P2235" s="6">
        <f>L2235/COUNT(L2235:L6348)</f>
        <v>1.7012227538543329E-2</v>
      </c>
      <c r="Q2235" t="str">
        <f t="shared" si="68"/>
        <v>theater</v>
      </c>
      <c r="R2235" t="str">
        <f t="shared" si="69"/>
        <v>plays</v>
      </c>
      <c r="S2235" s="11">
        <f>(((J2235/60)/60)/24)+DATE(1970,1,1)</f>
        <v>42155.142638888887</v>
      </c>
      <c r="T2235" s="11">
        <f>(((I2235/60)/60)/24)+DATE(1970,1,1)</f>
        <v>42215.142638888887</v>
      </c>
    </row>
    <row r="2236" spans="1:20" ht="43.2" hidden="1" x14ac:dyDescent="0.3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20">
        <f>E2236/D2236</f>
        <v>1.012576923076923</v>
      </c>
      <c r="P2236" s="6">
        <f>L2236/COUNT(L2236:L6349)</f>
        <v>9.8936170212765961E-2</v>
      </c>
      <c r="Q2236" t="str">
        <f t="shared" si="68"/>
        <v>theater</v>
      </c>
      <c r="R2236" t="str">
        <f t="shared" si="69"/>
        <v>plays</v>
      </c>
      <c r="S2236" s="11">
        <f>(((J2236/60)/60)/24)+DATE(1970,1,1)</f>
        <v>42059.085752314815</v>
      </c>
      <c r="T2236" s="11">
        <f>(((I2236/60)/60)/24)+DATE(1970,1,1)</f>
        <v>42089.044085648144</v>
      </c>
    </row>
    <row r="2237" spans="1:20" ht="28.8" hidden="1" x14ac:dyDescent="0.3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20">
        <f>E2237/D2237</f>
        <v>1.0126500000000001</v>
      </c>
      <c r="P2237" s="6">
        <f>L2237/COUNT(L2237:L6350)</f>
        <v>6.3863757317722189E-2</v>
      </c>
      <c r="Q2237" t="str">
        <f t="shared" si="68"/>
        <v>publishing</v>
      </c>
      <c r="R2237" t="str">
        <f t="shared" si="69"/>
        <v>nonfiction</v>
      </c>
      <c r="S2237" s="11">
        <f>(((J2237/60)/60)/24)+DATE(1970,1,1)</f>
        <v>42382.74009259259</v>
      </c>
      <c r="T2237" s="11">
        <f>(((I2237/60)/60)/24)+DATE(1970,1,1)</f>
        <v>42412.74009259259</v>
      </c>
    </row>
    <row r="2238" spans="1:20" ht="43.2" hidden="1" x14ac:dyDescent="0.3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20">
        <f>E2238/D2238</f>
        <v>1.0128333333333333</v>
      </c>
      <c r="P2238" s="6">
        <f>L2238/COUNT(L2238:L6351)</f>
        <v>2.9286474973375932E-2</v>
      </c>
      <c r="Q2238" t="str">
        <f t="shared" si="68"/>
        <v>music</v>
      </c>
      <c r="R2238" t="str">
        <f t="shared" si="69"/>
        <v>indie rock</v>
      </c>
      <c r="S2238" s="11">
        <f>(((J2238/60)/60)/24)+DATE(1970,1,1)</f>
        <v>40763.707546296297</v>
      </c>
      <c r="T2238" s="11">
        <f>(((I2238/60)/60)/24)+DATE(1970,1,1)</f>
        <v>40823.707546296297</v>
      </c>
    </row>
    <row r="2239" spans="1:20" ht="43.2" hidden="1" x14ac:dyDescent="0.3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20">
        <f>E2239/D2239</f>
        <v>1.0129975</v>
      </c>
      <c r="P2239" s="6">
        <f>L2239/COUNT(L2239:L6352)</f>
        <v>2.8236547682472031E-2</v>
      </c>
      <c r="Q2239" t="str">
        <f t="shared" si="68"/>
        <v>film &amp; video</v>
      </c>
      <c r="R2239" t="str">
        <f t="shared" si="69"/>
        <v>television</v>
      </c>
      <c r="S2239" s="11">
        <f>(((J2239/60)/60)/24)+DATE(1970,1,1)</f>
        <v>41842.292997685188</v>
      </c>
      <c r="T2239" s="11">
        <f>(((I2239/60)/60)/24)+DATE(1970,1,1)</f>
        <v>41872.292997685188</v>
      </c>
    </row>
    <row r="2240" spans="1:20" ht="43.2" hidden="1" x14ac:dyDescent="0.3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20">
        <f>E2240/D2240</f>
        <v>1.0130622</v>
      </c>
      <c r="P2240" s="6">
        <f>L2240/COUNT(L2240:L6353)</f>
        <v>0.3272921108742004</v>
      </c>
      <c r="Q2240" t="str">
        <f t="shared" si="68"/>
        <v>music</v>
      </c>
      <c r="R2240" t="str">
        <f t="shared" si="69"/>
        <v>indie rock</v>
      </c>
      <c r="S2240" s="11">
        <f>(((J2240/60)/60)/24)+DATE(1970,1,1)</f>
        <v>41851.962916666671</v>
      </c>
      <c r="T2240" s="11">
        <f>(((I2240/60)/60)/24)+DATE(1970,1,1)</f>
        <v>41880.041666666664</v>
      </c>
    </row>
    <row r="2241" spans="1:20" ht="43.2" hidden="1" x14ac:dyDescent="0.3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20">
        <f>E2241/D2241</f>
        <v>1.013157894736842</v>
      </c>
      <c r="P2241" s="6">
        <f>L2241/COUNT(L2241:L6354)</f>
        <v>7.1466666666666664E-2</v>
      </c>
      <c r="Q2241" t="str">
        <f t="shared" si="68"/>
        <v>film &amp; video</v>
      </c>
      <c r="R2241" t="str">
        <f t="shared" si="69"/>
        <v>documentary</v>
      </c>
      <c r="S2241" s="11">
        <f>(((J2241/60)/60)/24)+DATE(1970,1,1)</f>
        <v>41019.793032407404</v>
      </c>
      <c r="T2241" s="11">
        <f>(((I2241/60)/60)/24)+DATE(1970,1,1)</f>
        <v>41049.793032407404</v>
      </c>
    </row>
    <row r="2242" spans="1:20" ht="43.2" hidden="1" x14ac:dyDescent="0.3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20">
        <f>E2242/D2242</f>
        <v>1.0131677953348381</v>
      </c>
      <c r="P2242" s="6">
        <f>L2242/COUNT(L2242:L6355)</f>
        <v>4.8025613660618999E-3</v>
      </c>
      <c r="Q2242" t="str">
        <f t="shared" ref="Q2242:Q2305" si="70">LEFT(N2242,FIND("/",N2242)-1)</f>
        <v>photography</v>
      </c>
      <c r="R2242" t="str">
        <f t="shared" ref="R2242:R2305" si="71">RIGHT(N2242,LEN(N2242)-FIND("/",N2242))</f>
        <v>photobooks</v>
      </c>
      <c r="S2242" s="11">
        <f>(((J2242/60)/60)/24)+DATE(1970,1,1)</f>
        <v>42161.770833333328</v>
      </c>
      <c r="T2242" s="11">
        <f>(((I2242/60)/60)/24)+DATE(1970,1,1)</f>
        <v>42193.770833333328</v>
      </c>
    </row>
    <row r="2243" spans="1:20" ht="43.2" hidden="1" x14ac:dyDescent="0.3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20">
        <f>E2243/D2243</f>
        <v>1.0132000000000001</v>
      </c>
      <c r="P2243" s="6">
        <f>L2243/COUNT(L2243:L6356)</f>
        <v>5.0186865990389747E-2</v>
      </c>
      <c r="Q2243" t="str">
        <f t="shared" si="70"/>
        <v>music</v>
      </c>
      <c r="R2243" t="str">
        <f t="shared" si="71"/>
        <v>metal</v>
      </c>
      <c r="S2243" s="11">
        <f>(((J2243/60)/60)/24)+DATE(1970,1,1)</f>
        <v>41923.838692129626</v>
      </c>
      <c r="T2243" s="11">
        <f>(((I2243/60)/60)/24)+DATE(1970,1,1)</f>
        <v>41953.88035879629</v>
      </c>
    </row>
    <row r="2244" spans="1:20" ht="43.2" hidden="1" x14ac:dyDescent="0.3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20">
        <f>E2244/D2244</f>
        <v>1.0132258064516129</v>
      </c>
      <c r="P2244" s="6">
        <f>L2244/COUNT(L2244:L6357)</f>
        <v>0.15277777777777779</v>
      </c>
      <c r="Q2244" t="str">
        <f t="shared" si="70"/>
        <v>theater</v>
      </c>
      <c r="R2244" t="str">
        <f t="shared" si="71"/>
        <v>plays</v>
      </c>
      <c r="S2244" s="11">
        <f>(((J2244/60)/60)/24)+DATE(1970,1,1)</f>
        <v>42400.704537037032</v>
      </c>
      <c r="T2244" s="11">
        <f>(((I2244/60)/60)/24)+DATE(1970,1,1)</f>
        <v>42444.875</v>
      </c>
    </row>
    <row r="2245" spans="1:20" ht="43.2" hidden="1" x14ac:dyDescent="0.3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20">
        <f>E2245/D2245</f>
        <v>1.0133000000000001</v>
      </c>
      <c r="P2245" s="6">
        <f>L2245/COUNT(L2245:L6358)</f>
        <v>5.451630144307857E-2</v>
      </c>
      <c r="Q2245" t="str">
        <f t="shared" si="70"/>
        <v>theater</v>
      </c>
      <c r="R2245" t="str">
        <f t="shared" si="71"/>
        <v>plays</v>
      </c>
      <c r="S2245" s="11">
        <f>(((J2245/60)/60)/24)+DATE(1970,1,1)</f>
        <v>42561.783877314811</v>
      </c>
      <c r="T2245" s="11">
        <f>(((I2245/60)/60)/24)+DATE(1970,1,1)</f>
        <v>42593.165972222225</v>
      </c>
    </row>
    <row r="2246" spans="1:20" ht="43.2" hidden="1" x14ac:dyDescent="0.3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20">
        <f>E2246/D2246</f>
        <v>1.0133294117647058</v>
      </c>
      <c r="P2246" s="6">
        <f>L2246/COUNT(L2246:L6359)</f>
        <v>7.8074866310160432E-2</v>
      </c>
      <c r="Q2246" t="str">
        <f t="shared" si="70"/>
        <v>film &amp; video</v>
      </c>
      <c r="R2246" t="str">
        <f t="shared" si="71"/>
        <v>documentary</v>
      </c>
      <c r="S2246" s="11">
        <f>(((J2246/60)/60)/24)+DATE(1970,1,1)</f>
        <v>40870.774409722224</v>
      </c>
      <c r="T2246" s="11">
        <f>(((I2246/60)/60)/24)+DATE(1970,1,1)</f>
        <v>40915.774409722224</v>
      </c>
    </row>
    <row r="2247" spans="1:20" ht="43.2" hidden="1" x14ac:dyDescent="0.3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20">
        <f>E2247/D2247</f>
        <v>1.0133333333333334</v>
      </c>
      <c r="P2247" s="6">
        <f>L2247/COUNT(L2247:L6360)</f>
        <v>1.3911182450508293E-2</v>
      </c>
      <c r="Q2247" t="str">
        <f t="shared" si="70"/>
        <v>film &amp; video</v>
      </c>
      <c r="R2247" t="str">
        <f t="shared" si="71"/>
        <v>documentary</v>
      </c>
      <c r="S2247" s="11">
        <f>(((J2247/60)/60)/24)+DATE(1970,1,1)</f>
        <v>40255.744629629626</v>
      </c>
      <c r="T2247" s="11">
        <f>(((I2247/60)/60)/24)+DATE(1970,1,1)</f>
        <v>40300.806944444441</v>
      </c>
    </row>
    <row r="2248" spans="1:20" ht="43.2" hidden="1" x14ac:dyDescent="0.3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20">
        <f>E2248/D2248</f>
        <v>1.0133333333333334</v>
      </c>
      <c r="P2248" s="6">
        <f>L2248/COUNT(L2248:L6361)</f>
        <v>4.0149892933618841E-2</v>
      </c>
      <c r="Q2248" t="str">
        <f t="shared" si="70"/>
        <v>music</v>
      </c>
      <c r="R2248" t="str">
        <f t="shared" si="71"/>
        <v>rock</v>
      </c>
      <c r="S2248" s="11">
        <f>(((J2248/60)/60)/24)+DATE(1970,1,1)</f>
        <v>41123.022268518522</v>
      </c>
      <c r="T2248" s="11">
        <f>(((I2248/60)/60)/24)+DATE(1970,1,1)</f>
        <v>41169.170138888891</v>
      </c>
    </row>
    <row r="2249" spans="1:20" ht="43.2" hidden="1" x14ac:dyDescent="0.3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20">
        <f>E2249/D2249</f>
        <v>1.0135000000000001</v>
      </c>
      <c r="P2249" s="6">
        <f>L2249/COUNT(L2249:L6362)</f>
        <v>8.5698982324584894E-3</v>
      </c>
      <c r="Q2249" t="str">
        <f t="shared" si="70"/>
        <v>film &amp; video</v>
      </c>
      <c r="R2249" t="str">
        <f t="shared" si="71"/>
        <v>television</v>
      </c>
      <c r="S2249" s="11">
        <f>(((J2249/60)/60)/24)+DATE(1970,1,1)</f>
        <v>41789.21398148148</v>
      </c>
      <c r="T2249" s="11">
        <f>(((I2249/60)/60)/24)+DATE(1970,1,1)</f>
        <v>41809.166666666664</v>
      </c>
    </row>
    <row r="2250" spans="1:20" ht="57.6" hidden="1" x14ac:dyDescent="0.3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20">
        <f>E2250/D2250</f>
        <v>1.0135000000000001</v>
      </c>
      <c r="P2250" s="6">
        <f>L2250/COUNT(L2250:L6363)</f>
        <v>4.8231511254019289E-2</v>
      </c>
      <c r="Q2250" t="str">
        <f t="shared" si="70"/>
        <v>music</v>
      </c>
      <c r="R2250" t="str">
        <f t="shared" si="71"/>
        <v>rock</v>
      </c>
      <c r="S2250" s="11">
        <f>(((J2250/60)/60)/24)+DATE(1970,1,1)</f>
        <v>41502.882928240739</v>
      </c>
      <c r="T2250" s="11">
        <f>(((I2250/60)/60)/24)+DATE(1970,1,1)</f>
        <v>41532.881944444445</v>
      </c>
    </row>
    <row r="2251" spans="1:20" ht="43.2" hidden="1" x14ac:dyDescent="0.3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20">
        <f>E2251/D2251</f>
        <v>1.0135000000000001</v>
      </c>
      <c r="P2251" s="6">
        <f>L2251/COUNT(L2251:L6364)</f>
        <v>1.5013404825737266E-2</v>
      </c>
      <c r="Q2251" t="str">
        <f t="shared" si="70"/>
        <v>theater</v>
      </c>
      <c r="R2251" t="str">
        <f t="shared" si="71"/>
        <v>plays</v>
      </c>
      <c r="S2251" s="11">
        <f>(((J2251/60)/60)/24)+DATE(1970,1,1)</f>
        <v>42037.598958333328</v>
      </c>
      <c r="T2251" s="11">
        <f>(((I2251/60)/60)/24)+DATE(1970,1,1)</f>
        <v>42067.598958333328</v>
      </c>
    </row>
    <row r="2252" spans="1:20" ht="43.2" hidden="1" x14ac:dyDescent="0.3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20">
        <f>E2252/D2252</f>
        <v>1.0137499999999999</v>
      </c>
      <c r="P2252" s="6">
        <f>L2252/COUNT(L2252:L6365)</f>
        <v>4.667381974248927E-2</v>
      </c>
      <c r="Q2252" t="str">
        <f t="shared" si="70"/>
        <v>film &amp; video</v>
      </c>
      <c r="R2252" t="str">
        <f t="shared" si="71"/>
        <v>documentary</v>
      </c>
      <c r="S2252" s="11">
        <f>(((J2252/60)/60)/24)+DATE(1970,1,1)</f>
        <v>42163.897916666669</v>
      </c>
      <c r="T2252" s="11">
        <f>(((I2252/60)/60)/24)+DATE(1970,1,1)</f>
        <v>42208.132638888885</v>
      </c>
    </row>
    <row r="2253" spans="1:20" ht="43.2" hidden="1" x14ac:dyDescent="0.3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20">
        <f>E2253/D2253</f>
        <v>1.0137499999999999</v>
      </c>
      <c r="P2253" s="6">
        <f>L2253/COUNT(L2253:L6366)</f>
        <v>1.7176596886741814E-2</v>
      </c>
      <c r="Q2253" t="str">
        <f t="shared" si="70"/>
        <v>theater</v>
      </c>
      <c r="R2253" t="str">
        <f t="shared" si="71"/>
        <v>musical</v>
      </c>
      <c r="S2253" s="11">
        <f>(((J2253/60)/60)/24)+DATE(1970,1,1)</f>
        <v>42004.703865740739</v>
      </c>
      <c r="T2253" s="11">
        <f>(((I2253/60)/60)/24)+DATE(1970,1,1)</f>
        <v>42034.703865740739</v>
      </c>
    </row>
    <row r="2254" spans="1:20" ht="43.2" hidden="1" x14ac:dyDescent="0.3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20">
        <f>E2254/D2254</f>
        <v>1.0137499999999999</v>
      </c>
      <c r="P2254" s="6">
        <f>L2254/COUNT(L2254:L6367)</f>
        <v>3.0612244897959183E-2</v>
      </c>
      <c r="Q2254" t="str">
        <f t="shared" si="70"/>
        <v>theater</v>
      </c>
      <c r="R2254" t="str">
        <f t="shared" si="71"/>
        <v>plays</v>
      </c>
      <c r="S2254" s="11">
        <f>(((J2254/60)/60)/24)+DATE(1970,1,1)</f>
        <v>42041.714178240742</v>
      </c>
      <c r="T2254" s="11">
        <f>(((I2254/60)/60)/24)+DATE(1970,1,1)</f>
        <v>42071.67251157407</v>
      </c>
    </row>
    <row r="2255" spans="1:20" ht="28.8" hidden="1" x14ac:dyDescent="0.3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20">
        <f>E2255/D2255</f>
        <v>1.0137777777777779</v>
      </c>
      <c r="P2255" s="6">
        <f>L2255/COUNT(L2255:L6368)</f>
        <v>3.8688876947877482E-2</v>
      </c>
      <c r="Q2255" t="str">
        <f t="shared" si="70"/>
        <v>theater</v>
      </c>
      <c r="R2255" t="str">
        <f t="shared" si="71"/>
        <v>plays</v>
      </c>
      <c r="S2255" s="11">
        <f>(((J2255/60)/60)/24)+DATE(1970,1,1)</f>
        <v>42697.082673611112</v>
      </c>
      <c r="T2255" s="11">
        <f>(((I2255/60)/60)/24)+DATE(1970,1,1)</f>
        <v>42718.665972222225</v>
      </c>
    </row>
    <row r="2256" spans="1:20" ht="43.2" hidden="1" x14ac:dyDescent="0.3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20">
        <f>E2256/D2256</f>
        <v>1.0138461538461538</v>
      </c>
      <c r="P2256" s="6">
        <f>L2256/COUNT(L2256:L6369)</f>
        <v>7.0430107526881724E-2</v>
      </c>
      <c r="Q2256" t="str">
        <f t="shared" si="70"/>
        <v>film &amp; video</v>
      </c>
      <c r="R2256" t="str">
        <f t="shared" si="71"/>
        <v>documentary</v>
      </c>
      <c r="S2256" s="11">
        <f>(((J2256/60)/60)/24)+DATE(1970,1,1)</f>
        <v>41719.667986111112</v>
      </c>
      <c r="T2256" s="11">
        <f>(((I2256/60)/60)/24)+DATE(1970,1,1)</f>
        <v>41749.667986111112</v>
      </c>
    </row>
    <row r="2257" spans="1:20" ht="43.2" hidden="1" x14ac:dyDescent="0.3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20">
        <f>E2257/D2257</f>
        <v>1.014</v>
      </c>
      <c r="P2257" s="6">
        <f>L2257/COUNT(L2257:L6370)</f>
        <v>1.8827326519634213E-2</v>
      </c>
      <c r="Q2257" t="str">
        <f t="shared" si="70"/>
        <v>publishing</v>
      </c>
      <c r="R2257" t="str">
        <f t="shared" si="71"/>
        <v>nonfiction</v>
      </c>
      <c r="S2257" s="11">
        <f>(((J2257/60)/60)/24)+DATE(1970,1,1)</f>
        <v>41346.042673611111</v>
      </c>
      <c r="T2257" s="11">
        <f>(((I2257/60)/60)/24)+DATE(1970,1,1)</f>
        <v>41376.042673611111</v>
      </c>
    </row>
    <row r="2258" spans="1:20" ht="28.8" hidden="1" x14ac:dyDescent="0.3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20">
        <f>E2258/D2258</f>
        <v>1.014</v>
      </c>
      <c r="P2258" s="6">
        <f>L2258/COUNT(L2258:L6371)</f>
        <v>1.3993541442411194E-2</v>
      </c>
      <c r="Q2258" t="str">
        <f t="shared" si="70"/>
        <v>music</v>
      </c>
      <c r="R2258" t="str">
        <f t="shared" si="71"/>
        <v>pop</v>
      </c>
      <c r="S2258" s="11">
        <f>(((J2258/60)/60)/24)+DATE(1970,1,1)</f>
        <v>41962.596574074079</v>
      </c>
      <c r="T2258" s="11">
        <f>(((I2258/60)/60)/24)+DATE(1970,1,1)</f>
        <v>41992.596574074079</v>
      </c>
    </row>
    <row r="2259" spans="1:20" ht="43.2" hidden="1" x14ac:dyDescent="0.3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20">
        <f>E2259/D2259</f>
        <v>1.014</v>
      </c>
      <c r="P2259" s="6">
        <f>L2259/COUNT(L2259:L6372)</f>
        <v>1.0770059235325794E-2</v>
      </c>
      <c r="Q2259" t="str">
        <f t="shared" si="70"/>
        <v>music</v>
      </c>
      <c r="R2259" t="str">
        <f t="shared" si="71"/>
        <v>rock</v>
      </c>
      <c r="S2259" s="11">
        <f>(((J2259/60)/60)/24)+DATE(1970,1,1)</f>
        <v>40666.973541666666</v>
      </c>
      <c r="T2259" s="11">
        <f>(((I2259/60)/60)/24)+DATE(1970,1,1)</f>
        <v>40705.125</v>
      </c>
    </row>
    <row r="2260" spans="1:20" ht="43.2" hidden="1" x14ac:dyDescent="0.3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20">
        <f>E2260/D2260</f>
        <v>1.014</v>
      </c>
      <c r="P2260" s="6">
        <f>L2260/COUNT(L2260:L6373)</f>
        <v>7.4892241379310345E-2</v>
      </c>
      <c r="Q2260" t="str">
        <f t="shared" si="70"/>
        <v>theater</v>
      </c>
      <c r="R2260" t="str">
        <f t="shared" si="71"/>
        <v>plays</v>
      </c>
      <c r="S2260" s="11">
        <f>(((J2260/60)/60)/24)+DATE(1970,1,1)</f>
        <v>42201.675011574072</v>
      </c>
      <c r="T2260" s="11">
        <f>(((I2260/60)/60)/24)+DATE(1970,1,1)</f>
        <v>42216.666666666672</v>
      </c>
    </row>
    <row r="2261" spans="1:20" ht="43.2" hidden="1" x14ac:dyDescent="0.3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20">
        <f>E2261/D2261</f>
        <v>1.014</v>
      </c>
      <c r="P2261" s="6">
        <f>L2261/COUNT(L2261:L6374)</f>
        <v>2.4797843665768194E-2</v>
      </c>
      <c r="Q2261" t="str">
        <f t="shared" si="70"/>
        <v>theater</v>
      </c>
      <c r="R2261" t="str">
        <f t="shared" si="71"/>
        <v>plays</v>
      </c>
      <c r="S2261" s="11">
        <f>(((J2261/60)/60)/24)+DATE(1970,1,1)</f>
        <v>41993.824340277773</v>
      </c>
      <c r="T2261" s="11">
        <f>(((I2261/60)/60)/24)+DATE(1970,1,1)</f>
        <v>42010.25</v>
      </c>
    </row>
    <row r="2262" spans="1:20" ht="43.2" hidden="1" x14ac:dyDescent="0.3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20">
        <f>E2262/D2262</f>
        <v>1.014</v>
      </c>
      <c r="P2262" s="6">
        <f>L2262/COUNT(L2262:L6375)</f>
        <v>1.4563106796116505E-2</v>
      </c>
      <c r="Q2262" t="str">
        <f t="shared" si="70"/>
        <v>theater</v>
      </c>
      <c r="R2262" t="str">
        <f t="shared" si="71"/>
        <v>plays</v>
      </c>
      <c r="S2262" s="11">
        <f>(((J2262/60)/60)/24)+DATE(1970,1,1)</f>
        <v>42536.815648148149</v>
      </c>
      <c r="T2262" s="11">
        <f>(((I2262/60)/60)/24)+DATE(1970,1,1)</f>
        <v>42566.815648148149</v>
      </c>
    </row>
    <row r="2263" spans="1:20" ht="43.2" hidden="1" x14ac:dyDescent="0.3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20">
        <f>E2263/D2263</f>
        <v>1.0141935483870967</v>
      </c>
      <c r="P2263" s="6">
        <f>L2263/COUNT(L2263:L6376)</f>
        <v>1.4031300593631947E-2</v>
      </c>
      <c r="Q2263" t="str">
        <f t="shared" si="70"/>
        <v>theater</v>
      </c>
      <c r="R2263" t="str">
        <f t="shared" si="71"/>
        <v>plays</v>
      </c>
      <c r="S2263" s="11">
        <f>(((J2263/60)/60)/24)+DATE(1970,1,1)</f>
        <v>41851.771354166667</v>
      </c>
      <c r="T2263" s="11">
        <f>(((I2263/60)/60)/24)+DATE(1970,1,1)</f>
        <v>41870.666666666664</v>
      </c>
    </row>
    <row r="2264" spans="1:20" ht="43.2" x14ac:dyDescent="0.3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20">
        <f>E2264/D2264</f>
        <v>1.0142212307692309</v>
      </c>
      <c r="P2264" s="6">
        <f>L2264/COUNT(L2264:L6377)</f>
        <v>0.47732181425485959</v>
      </c>
      <c r="Q2264" t="str">
        <f t="shared" si="70"/>
        <v>music</v>
      </c>
      <c r="R2264" t="str">
        <f t="shared" si="71"/>
        <v>faith</v>
      </c>
      <c r="S2264" s="11">
        <f>(((J2264/60)/60)/24)+DATE(1970,1,1)</f>
        <v>42774.121342592596</v>
      </c>
      <c r="T2264" s="11">
        <f>(((I2264/60)/60)/24)+DATE(1970,1,1)</f>
        <v>42823.083333333328</v>
      </c>
    </row>
    <row r="2265" spans="1:20" ht="43.2" hidden="1" x14ac:dyDescent="0.3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20">
        <f>E2265/D2265</f>
        <v>1.0142500000000001</v>
      </c>
      <c r="P2265" s="6">
        <f>L2265/COUNT(L2265:L6378)</f>
        <v>2.1609940572663425E-2</v>
      </c>
      <c r="Q2265" t="str">
        <f t="shared" si="70"/>
        <v>theater</v>
      </c>
      <c r="R2265" t="str">
        <f t="shared" si="71"/>
        <v>plays</v>
      </c>
      <c r="S2265" s="11">
        <f>(((J2265/60)/60)/24)+DATE(1970,1,1)</f>
        <v>42064.220069444447</v>
      </c>
      <c r="T2265" s="11">
        <f>(((I2265/60)/60)/24)+DATE(1970,1,1)</f>
        <v>42094.178402777776</v>
      </c>
    </row>
    <row r="2266" spans="1:20" ht="43.2" hidden="1" x14ac:dyDescent="0.3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20">
        <f>E2266/D2266</f>
        <v>1.0142857142857142</v>
      </c>
      <c r="P2266" s="6">
        <f>L2266/COUNT(L2266:L6379)</f>
        <v>3.2432432432432431E-3</v>
      </c>
      <c r="Q2266" t="str">
        <f t="shared" si="70"/>
        <v>theater</v>
      </c>
      <c r="R2266" t="str">
        <f t="shared" si="71"/>
        <v>plays</v>
      </c>
      <c r="S2266" s="11">
        <f>(((J2266/60)/60)/24)+DATE(1970,1,1)</f>
        <v>42230.662731481483</v>
      </c>
      <c r="T2266" s="11">
        <f>(((I2266/60)/60)/24)+DATE(1970,1,1)</f>
        <v>42245.165972222225</v>
      </c>
    </row>
    <row r="2267" spans="1:20" ht="43.2" hidden="1" x14ac:dyDescent="0.3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20">
        <f>E2267/D2267</f>
        <v>1.0143766666666667</v>
      </c>
      <c r="P2267" s="6">
        <f>L2267/COUNT(L2267:L6380)</f>
        <v>2.0551649540292049E-2</v>
      </c>
      <c r="Q2267" t="str">
        <f t="shared" si="70"/>
        <v>film &amp; video</v>
      </c>
      <c r="R2267" t="str">
        <f t="shared" si="71"/>
        <v>documentary</v>
      </c>
      <c r="S2267" s="11">
        <f>(((J2267/60)/60)/24)+DATE(1970,1,1)</f>
        <v>41543.735995370371</v>
      </c>
      <c r="T2267" s="11">
        <f>(((I2267/60)/60)/24)+DATE(1970,1,1)</f>
        <v>41583.777662037035</v>
      </c>
    </row>
    <row r="2268" spans="1:20" ht="43.2" hidden="1" x14ac:dyDescent="0.3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20">
        <f>E2268/D2268</f>
        <v>1.0144444444444445</v>
      </c>
      <c r="P2268" s="6">
        <f>L2268/COUNT(L2268:L6381)</f>
        <v>2.1645021645021644E-2</v>
      </c>
      <c r="Q2268" t="str">
        <f t="shared" si="70"/>
        <v>theater</v>
      </c>
      <c r="R2268" t="str">
        <f t="shared" si="71"/>
        <v>plays</v>
      </c>
      <c r="S2268" s="11">
        <f>(((J2268/60)/60)/24)+DATE(1970,1,1)</f>
        <v>41851.200150462959</v>
      </c>
      <c r="T2268" s="11">
        <f>(((I2268/60)/60)/24)+DATE(1970,1,1)</f>
        <v>41881.200150462959</v>
      </c>
    </row>
    <row r="2269" spans="1:20" ht="43.2" hidden="1" x14ac:dyDescent="0.3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20">
        <f>E2269/D2269</f>
        <v>1.0144545454545455</v>
      </c>
      <c r="P2269" s="6">
        <f>L2269/COUNT(L2269:L6382)</f>
        <v>0.1781266919328641</v>
      </c>
      <c r="Q2269" t="str">
        <f t="shared" si="70"/>
        <v>photography</v>
      </c>
      <c r="R2269" t="str">
        <f t="shared" si="71"/>
        <v>photobooks</v>
      </c>
      <c r="S2269" s="11">
        <f>(((J2269/60)/60)/24)+DATE(1970,1,1)</f>
        <v>42426.542592592596</v>
      </c>
      <c r="T2269" s="11">
        <f>(((I2269/60)/60)/24)+DATE(1970,1,1)</f>
        <v>42454.916666666672</v>
      </c>
    </row>
    <row r="2270" spans="1:20" ht="43.2" hidden="1" x14ac:dyDescent="0.3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20">
        <f>E2270/D2270</f>
        <v>1.0145454545454546</v>
      </c>
      <c r="P2270" s="6">
        <f>L2270/COUNT(L2270:L6383)</f>
        <v>2.6543878656554713E-2</v>
      </c>
      <c r="Q2270" t="str">
        <f t="shared" si="70"/>
        <v>music</v>
      </c>
      <c r="R2270" t="str">
        <f t="shared" si="71"/>
        <v>rock</v>
      </c>
      <c r="S2270" s="11">
        <f>(((J2270/60)/60)/24)+DATE(1970,1,1)</f>
        <v>40973.038541666669</v>
      </c>
      <c r="T2270" s="11">
        <f>(((I2270/60)/60)/24)+DATE(1970,1,1)</f>
        <v>40993.996874999997</v>
      </c>
    </row>
    <row r="2271" spans="1:20" ht="28.8" hidden="1" x14ac:dyDescent="0.3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20">
        <f>E2271/D2271</f>
        <v>1.0148571428571429</v>
      </c>
      <c r="P2271" s="6">
        <f>L2271/COUNT(L2271:L6384)</f>
        <v>2.7100271002710029E-2</v>
      </c>
      <c r="Q2271" t="str">
        <f t="shared" si="70"/>
        <v>technology</v>
      </c>
      <c r="R2271" t="str">
        <f t="shared" si="71"/>
        <v>space exploration</v>
      </c>
      <c r="S2271" s="11">
        <f>(((J2271/60)/60)/24)+DATE(1970,1,1)</f>
        <v>41617.912662037037</v>
      </c>
      <c r="T2271" s="11">
        <f>(((I2271/60)/60)/24)+DATE(1970,1,1)</f>
        <v>41631.912662037037</v>
      </c>
    </row>
    <row r="2272" spans="1:20" ht="43.2" hidden="1" x14ac:dyDescent="0.3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20">
        <f>E2272/D2272</f>
        <v>1.0149999999999999</v>
      </c>
      <c r="P2272" s="6">
        <f>L2272/COUNT(L2272:L6385)</f>
        <v>1.4099783080260303E-2</v>
      </c>
      <c r="Q2272" t="str">
        <f t="shared" si="70"/>
        <v>music</v>
      </c>
      <c r="R2272" t="str">
        <f t="shared" si="71"/>
        <v>rock</v>
      </c>
      <c r="S2272" s="11">
        <f>(((J2272/60)/60)/24)+DATE(1970,1,1)</f>
        <v>41082.069467592592</v>
      </c>
      <c r="T2272" s="11">
        <f>(((I2272/60)/60)/24)+DATE(1970,1,1)</f>
        <v>41112.069467592592</v>
      </c>
    </row>
    <row r="2273" spans="1:20" ht="43.2" hidden="1" x14ac:dyDescent="0.3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20">
        <f>E2273/D2273</f>
        <v>1.0149999999999999</v>
      </c>
      <c r="P2273" s="6">
        <f>L2273/COUNT(L2273:L6386)</f>
        <v>1.0309278350515464E-2</v>
      </c>
      <c r="Q2273" t="str">
        <f t="shared" si="70"/>
        <v>music</v>
      </c>
      <c r="R2273" t="str">
        <f t="shared" si="71"/>
        <v>electronic music</v>
      </c>
      <c r="S2273" s="11">
        <f>(((J2273/60)/60)/24)+DATE(1970,1,1)</f>
        <v>42205.718888888892</v>
      </c>
      <c r="T2273" s="11">
        <f>(((I2273/60)/60)/24)+DATE(1970,1,1)</f>
        <v>42235.718888888892</v>
      </c>
    </row>
    <row r="2274" spans="1:20" ht="43.2" hidden="1" x14ac:dyDescent="0.3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20">
        <f>E2274/D2274</f>
        <v>1.0149999999999999</v>
      </c>
      <c r="P2274" s="6">
        <f>L2274/COUNT(L2274:L6387)</f>
        <v>3.8002171552660155E-2</v>
      </c>
      <c r="Q2274" t="str">
        <f t="shared" si="70"/>
        <v>theater</v>
      </c>
      <c r="R2274" t="str">
        <f t="shared" si="71"/>
        <v>plays</v>
      </c>
      <c r="S2274" s="11">
        <f>(((J2274/60)/60)/24)+DATE(1970,1,1)</f>
        <v>42137.395798611105</v>
      </c>
      <c r="T2274" s="11">
        <f>(((I2274/60)/60)/24)+DATE(1970,1,1)</f>
        <v>42171.458333333328</v>
      </c>
    </row>
    <row r="2275" spans="1:20" ht="43.2" hidden="1" x14ac:dyDescent="0.3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20">
        <f>E2275/D2275</f>
        <v>1.0149999999999999</v>
      </c>
      <c r="P2275" s="6">
        <f>L2275/COUNT(L2275:L6388)</f>
        <v>1.5752308527973928E-2</v>
      </c>
      <c r="Q2275" t="str">
        <f t="shared" si="70"/>
        <v>theater</v>
      </c>
      <c r="R2275" t="str">
        <f t="shared" si="71"/>
        <v>plays</v>
      </c>
      <c r="S2275" s="11">
        <f>(((J2275/60)/60)/24)+DATE(1970,1,1)</f>
        <v>41829.734259259261</v>
      </c>
      <c r="T2275" s="11">
        <f>(((I2275/60)/60)/24)+DATE(1970,1,1)</f>
        <v>41874.734259259261</v>
      </c>
    </row>
    <row r="2276" spans="1:20" ht="43.2" hidden="1" x14ac:dyDescent="0.3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20">
        <f>E2276/D2276</f>
        <v>1.0149999999999999</v>
      </c>
      <c r="P2276" s="6">
        <f>L2276/COUNT(L2276:L6389)</f>
        <v>1.0326086956521738E-2</v>
      </c>
      <c r="Q2276" t="str">
        <f t="shared" si="70"/>
        <v>theater</v>
      </c>
      <c r="R2276" t="str">
        <f t="shared" si="71"/>
        <v>plays</v>
      </c>
      <c r="S2276" s="11">
        <f>(((J2276/60)/60)/24)+DATE(1970,1,1)</f>
        <v>42505.738032407404</v>
      </c>
      <c r="T2276" s="11">
        <f>(((I2276/60)/60)/24)+DATE(1970,1,1)</f>
        <v>42525.738032407404</v>
      </c>
    </row>
    <row r="2277" spans="1:20" ht="43.2" hidden="1" x14ac:dyDescent="0.3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20">
        <f>E2277/D2277</f>
        <v>1.0150693333333334</v>
      </c>
      <c r="P2277" s="6">
        <f>L2277/COUNT(L2277:L6390)</f>
        <v>0.26808047852093531</v>
      </c>
      <c r="Q2277" t="str">
        <f t="shared" si="70"/>
        <v>film &amp; video</v>
      </c>
      <c r="R2277" t="str">
        <f t="shared" si="71"/>
        <v>documentary</v>
      </c>
      <c r="S2277" s="11">
        <f>(((J2277/60)/60)/24)+DATE(1970,1,1)</f>
        <v>40812.803229166668</v>
      </c>
      <c r="T2277" s="11">
        <f>(((I2277/60)/60)/24)+DATE(1970,1,1)</f>
        <v>40845.165972222225</v>
      </c>
    </row>
    <row r="2278" spans="1:20" ht="43.2" hidden="1" x14ac:dyDescent="0.3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20">
        <f>E2278/D2278</f>
        <v>1.0151515151515151</v>
      </c>
      <c r="P2278" s="6">
        <f>L2278/COUNT(L2278:L6391)</f>
        <v>1.2513601741022852E-2</v>
      </c>
      <c r="Q2278" t="str">
        <f t="shared" si="70"/>
        <v>theater</v>
      </c>
      <c r="R2278" t="str">
        <f t="shared" si="71"/>
        <v>plays</v>
      </c>
      <c r="S2278" s="11">
        <f>(((J2278/60)/60)/24)+DATE(1970,1,1)</f>
        <v>42521.010370370372</v>
      </c>
      <c r="T2278" s="11">
        <f>(((I2278/60)/60)/24)+DATE(1970,1,1)</f>
        <v>42543.163194444445</v>
      </c>
    </row>
    <row r="2279" spans="1:20" ht="43.2" hidden="1" x14ac:dyDescent="0.3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20">
        <f>E2279/D2279</f>
        <v>1.0152222222222222</v>
      </c>
      <c r="P2279" s="6">
        <f>L2279/COUNT(L2279:L6392)</f>
        <v>9.7441480675013611E-2</v>
      </c>
      <c r="Q2279" t="str">
        <f t="shared" si="70"/>
        <v>music</v>
      </c>
      <c r="R2279" t="str">
        <f t="shared" si="71"/>
        <v>rock</v>
      </c>
      <c r="S2279" s="11">
        <f>(((J2279/60)/60)/24)+DATE(1970,1,1)</f>
        <v>41800.959490740745</v>
      </c>
      <c r="T2279" s="11">
        <f>(((I2279/60)/60)/24)+DATE(1970,1,1)</f>
        <v>41830.959490740745</v>
      </c>
    </row>
    <row r="2280" spans="1:20" ht="43.2" hidden="1" x14ac:dyDescent="0.3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20">
        <f>E2280/D2280</f>
        <v>1.0153333333333334</v>
      </c>
      <c r="P2280" s="6">
        <f>L2280/COUNT(L2280:L6393)</f>
        <v>0.12309368191721133</v>
      </c>
      <c r="Q2280" t="str">
        <f t="shared" si="70"/>
        <v>music</v>
      </c>
      <c r="R2280" t="str">
        <f t="shared" si="71"/>
        <v>rock</v>
      </c>
      <c r="S2280" s="11">
        <f>(((J2280/60)/60)/24)+DATE(1970,1,1)</f>
        <v>41664.684108796297</v>
      </c>
      <c r="T2280" s="11">
        <f>(((I2280/60)/60)/24)+DATE(1970,1,1)</f>
        <v>41694.684108796297</v>
      </c>
    </row>
    <row r="2281" spans="1:20" ht="43.2" hidden="1" x14ac:dyDescent="0.3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20">
        <f>E2281/D2281</f>
        <v>1.0153333333333334</v>
      </c>
      <c r="P2281" s="6">
        <f>L2281/COUNT(L2281:L6394)</f>
        <v>3.1062670299727521E-2</v>
      </c>
      <c r="Q2281" t="str">
        <f t="shared" si="70"/>
        <v>theater</v>
      </c>
      <c r="R2281" t="str">
        <f t="shared" si="71"/>
        <v>plays</v>
      </c>
      <c r="S2281" s="11">
        <f>(((J2281/60)/60)/24)+DATE(1970,1,1)</f>
        <v>41841.26489583333</v>
      </c>
      <c r="T2281" s="11">
        <f>(((I2281/60)/60)/24)+DATE(1970,1,1)</f>
        <v>41864.207638888889</v>
      </c>
    </row>
    <row r="2282" spans="1:20" ht="43.2" hidden="1" x14ac:dyDescent="0.3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20">
        <f>E2282/D2282</f>
        <v>1.0153333333333334</v>
      </c>
      <c r="P2282" s="6">
        <f>L2282/COUNT(L2282:L6395)</f>
        <v>3.1079607415485277E-2</v>
      </c>
      <c r="Q2282" t="str">
        <f t="shared" si="70"/>
        <v>theater</v>
      </c>
      <c r="R2282" t="str">
        <f t="shared" si="71"/>
        <v>plays</v>
      </c>
      <c r="S2282" s="11">
        <f>(((J2282/60)/60)/24)+DATE(1970,1,1)</f>
        <v>41878.946574074071</v>
      </c>
      <c r="T2282" s="11">
        <f>(((I2282/60)/60)/24)+DATE(1970,1,1)</f>
        <v>41908.946574074071</v>
      </c>
    </row>
    <row r="2283" spans="1:20" ht="43.2" hidden="1" x14ac:dyDescent="0.3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20">
        <f>E2283/D2283</f>
        <v>1.0153353333333335</v>
      </c>
      <c r="P2283" s="6">
        <f>L2283/COUNT(L2283:L6396)</f>
        <v>5.5646481178396073E-2</v>
      </c>
      <c r="Q2283" t="str">
        <f t="shared" si="70"/>
        <v>food</v>
      </c>
      <c r="R2283" t="str">
        <f t="shared" si="71"/>
        <v>small batch</v>
      </c>
      <c r="S2283" s="11">
        <f>(((J2283/60)/60)/24)+DATE(1970,1,1)</f>
        <v>41902.07240740741</v>
      </c>
      <c r="T2283" s="11">
        <f>(((I2283/60)/60)/24)+DATE(1970,1,1)</f>
        <v>41940.132638888892</v>
      </c>
    </row>
    <row r="2284" spans="1:20" ht="43.2" hidden="1" x14ac:dyDescent="0.3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20">
        <f>E2284/D2284</f>
        <v>1.0155000000000001</v>
      </c>
      <c r="P2284" s="6">
        <f>L2284/COUNT(L2284:L6397)</f>
        <v>1.2008733624454149E-2</v>
      </c>
      <c r="Q2284" t="str">
        <f t="shared" si="70"/>
        <v>film &amp; video</v>
      </c>
      <c r="R2284" t="str">
        <f t="shared" si="71"/>
        <v>documentary</v>
      </c>
      <c r="S2284" s="11">
        <f>(((J2284/60)/60)/24)+DATE(1970,1,1)</f>
        <v>40806.870949074073</v>
      </c>
      <c r="T2284" s="11">
        <f>(((I2284/60)/60)/24)+DATE(1970,1,1)</f>
        <v>40866.912615740745</v>
      </c>
    </row>
    <row r="2285" spans="1:20" ht="43.2" hidden="1" x14ac:dyDescent="0.3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20">
        <f>E2285/D2285</f>
        <v>1.01552</v>
      </c>
      <c r="P2285" s="6">
        <f>L2285/COUNT(L2285:L6398)</f>
        <v>0.11632987438558165</v>
      </c>
      <c r="Q2285" t="str">
        <f t="shared" si="70"/>
        <v>theater</v>
      </c>
      <c r="R2285" t="str">
        <f t="shared" si="71"/>
        <v>plays</v>
      </c>
      <c r="S2285" s="11">
        <f>(((J2285/60)/60)/24)+DATE(1970,1,1)</f>
        <v>41918.742175925923</v>
      </c>
      <c r="T2285" s="11">
        <f>(((I2285/60)/60)/24)+DATE(1970,1,1)</f>
        <v>41948.783842592595</v>
      </c>
    </row>
    <row r="2286" spans="1:20" ht="43.2" hidden="1" x14ac:dyDescent="0.3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20">
        <f>E2286/D2286</f>
        <v>1.0156000000000001</v>
      </c>
      <c r="P2286" s="6">
        <f>L2286/COUNT(L2286:L6399)</f>
        <v>4.0437158469945354E-2</v>
      </c>
      <c r="Q2286" t="str">
        <f t="shared" si="70"/>
        <v>theater</v>
      </c>
      <c r="R2286" t="str">
        <f t="shared" si="71"/>
        <v>plays</v>
      </c>
      <c r="S2286" s="11">
        <f>(((J2286/60)/60)/24)+DATE(1970,1,1)</f>
        <v>41880.76357638889</v>
      </c>
      <c r="T2286" s="11">
        <f>(((I2286/60)/60)/24)+DATE(1970,1,1)</f>
        <v>41895.166666666664</v>
      </c>
    </row>
    <row r="2287" spans="1:20" ht="43.2" hidden="1" x14ac:dyDescent="0.3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20">
        <f>E2287/D2287</f>
        <v>1.016</v>
      </c>
      <c r="P2287" s="6">
        <f>L2287/COUNT(L2287:L6400)</f>
        <v>4.4833242208857302E-2</v>
      </c>
      <c r="Q2287" t="str">
        <f t="shared" si="70"/>
        <v>film &amp; video</v>
      </c>
      <c r="R2287" t="str">
        <f t="shared" si="71"/>
        <v>documentary</v>
      </c>
      <c r="S2287" s="11">
        <f>(((J2287/60)/60)/24)+DATE(1970,1,1)</f>
        <v>42184.626250000001</v>
      </c>
      <c r="T2287" s="11">
        <f>(((I2287/60)/60)/24)+DATE(1970,1,1)</f>
        <v>42217.626250000001</v>
      </c>
    </row>
    <row r="2288" spans="1:20" ht="43.2" hidden="1" x14ac:dyDescent="0.3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20">
        <f>E2288/D2288</f>
        <v>1.016</v>
      </c>
      <c r="P2288" s="6">
        <f>L2288/COUNT(L2288:L6401)</f>
        <v>1.3129102844638949E-2</v>
      </c>
      <c r="Q2288" t="str">
        <f t="shared" si="70"/>
        <v>music</v>
      </c>
      <c r="R2288" t="str">
        <f t="shared" si="71"/>
        <v>electronic music</v>
      </c>
      <c r="S2288" s="11">
        <f>(((J2288/60)/60)/24)+DATE(1970,1,1)</f>
        <v>40946.882245370369</v>
      </c>
      <c r="T2288" s="11">
        <f>(((I2288/60)/60)/24)+DATE(1970,1,1)</f>
        <v>41006.166666666664</v>
      </c>
    </row>
    <row r="2289" spans="1:20" ht="28.8" hidden="1" x14ac:dyDescent="0.3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20">
        <f>E2289/D2289</f>
        <v>1.016</v>
      </c>
      <c r="P2289" s="6">
        <f>L2289/COUNT(L2289:L6402)</f>
        <v>2.353585112205802E-2</v>
      </c>
      <c r="Q2289" t="str">
        <f t="shared" si="70"/>
        <v>music</v>
      </c>
      <c r="R2289" t="str">
        <f t="shared" si="71"/>
        <v>classical music</v>
      </c>
      <c r="S2289" s="11">
        <f>(((J2289/60)/60)/24)+DATE(1970,1,1)</f>
        <v>41961.807372685187</v>
      </c>
      <c r="T2289" s="11">
        <f>(((I2289/60)/60)/24)+DATE(1970,1,1)</f>
        <v>41994.1875</v>
      </c>
    </row>
    <row r="2290" spans="1:20" ht="43.2" hidden="1" x14ac:dyDescent="0.3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20">
        <f>E2290/D2290</f>
        <v>1.016</v>
      </c>
      <c r="P2290" s="6">
        <f>L2290/COUNT(L2290:L6403)</f>
        <v>8.2146768893756848E-3</v>
      </c>
      <c r="Q2290" t="str">
        <f t="shared" si="70"/>
        <v>theater</v>
      </c>
      <c r="R2290" t="str">
        <f t="shared" si="71"/>
        <v>plays</v>
      </c>
      <c r="S2290" s="11">
        <f>(((J2290/60)/60)/24)+DATE(1970,1,1)</f>
        <v>42380.884872685187</v>
      </c>
      <c r="T2290" s="11">
        <f>(((I2290/60)/60)/24)+DATE(1970,1,1)</f>
        <v>42398.249305555553</v>
      </c>
    </row>
    <row r="2291" spans="1:20" ht="43.2" hidden="1" x14ac:dyDescent="0.3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20">
        <f>E2291/D2291</f>
        <v>1.01606</v>
      </c>
      <c r="P2291" s="6">
        <f>L2291/COUNT(L2291:L6404)</f>
        <v>0.16876712328767124</v>
      </c>
      <c r="Q2291" t="str">
        <f t="shared" si="70"/>
        <v>theater</v>
      </c>
      <c r="R2291" t="str">
        <f t="shared" si="71"/>
        <v>spaces</v>
      </c>
      <c r="S2291" s="11">
        <f>(((J2291/60)/60)/24)+DATE(1970,1,1)</f>
        <v>42612.149780092594</v>
      </c>
      <c r="T2291" s="11">
        <f>(((I2291/60)/60)/24)+DATE(1970,1,1)</f>
        <v>42647.165972222225</v>
      </c>
    </row>
    <row r="2292" spans="1:20" ht="43.2" hidden="1" x14ac:dyDescent="0.3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20">
        <f>E2292/D2292</f>
        <v>1.0162500000000001</v>
      </c>
      <c r="P2292" s="6">
        <f>L2292/COUNT(L2292:L6405)</f>
        <v>2.5767543859649123E-2</v>
      </c>
      <c r="Q2292" t="str">
        <f t="shared" si="70"/>
        <v>music</v>
      </c>
      <c r="R2292" t="str">
        <f t="shared" si="71"/>
        <v>rock</v>
      </c>
      <c r="S2292" s="11">
        <f>(((J2292/60)/60)/24)+DATE(1970,1,1)</f>
        <v>40750.340902777774</v>
      </c>
      <c r="T2292" s="11">
        <f>(((I2292/60)/60)/24)+DATE(1970,1,1)</f>
        <v>40810.340902777774</v>
      </c>
    </row>
    <row r="2293" spans="1:20" ht="43.2" hidden="1" x14ac:dyDescent="0.3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20">
        <f>E2293/D2293</f>
        <v>1.0165</v>
      </c>
      <c r="P2293" s="6">
        <f>L2293/COUNT(L2293:L6406)</f>
        <v>3.4558420186505762E-2</v>
      </c>
      <c r="Q2293" t="str">
        <f t="shared" si="70"/>
        <v>theater</v>
      </c>
      <c r="R2293" t="str">
        <f t="shared" si="71"/>
        <v>plays</v>
      </c>
      <c r="S2293" s="11">
        <f>(((J2293/60)/60)/24)+DATE(1970,1,1)</f>
        <v>42160.583043981482</v>
      </c>
      <c r="T2293" s="11">
        <f>(((I2293/60)/60)/24)+DATE(1970,1,1)</f>
        <v>42175.583043981482</v>
      </c>
    </row>
    <row r="2294" spans="1:20" hidden="1" x14ac:dyDescent="0.3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20">
        <f>E2294/D2294</f>
        <v>1.0166666666666666</v>
      </c>
      <c r="P2294" s="6">
        <f>L2294/COUNT(L2294:L6407)</f>
        <v>2.2502744237102086E-2</v>
      </c>
      <c r="Q2294" t="str">
        <f t="shared" si="70"/>
        <v>music</v>
      </c>
      <c r="R2294" t="str">
        <f t="shared" si="71"/>
        <v>rock</v>
      </c>
      <c r="S2294" s="11">
        <f>(((J2294/60)/60)/24)+DATE(1970,1,1)</f>
        <v>41718.878182870372</v>
      </c>
      <c r="T2294" s="11">
        <f>(((I2294/60)/60)/24)+DATE(1970,1,1)</f>
        <v>41748.878182870372</v>
      </c>
    </row>
    <row r="2295" spans="1:20" ht="43.2" hidden="1" x14ac:dyDescent="0.3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20">
        <f>E2295/D2295</f>
        <v>1.0166666666666666</v>
      </c>
      <c r="P2295" s="6">
        <f>L2295/COUNT(L2295:L6408)</f>
        <v>7.6880834706205383E-3</v>
      </c>
      <c r="Q2295" t="str">
        <f t="shared" si="70"/>
        <v>music</v>
      </c>
      <c r="R2295" t="str">
        <f t="shared" si="71"/>
        <v>indie rock</v>
      </c>
      <c r="S2295" s="11">
        <f>(((J2295/60)/60)/24)+DATE(1970,1,1)</f>
        <v>41192.758506944447</v>
      </c>
      <c r="T2295" s="11">
        <f>(((I2295/60)/60)/24)+DATE(1970,1,1)</f>
        <v>41208.165972222225</v>
      </c>
    </row>
    <row r="2296" spans="1:20" ht="43.2" hidden="1" x14ac:dyDescent="0.3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20">
        <f>E2296/D2296</f>
        <v>1.0166666666666666</v>
      </c>
      <c r="P2296" s="6">
        <f>L2296/COUNT(L2296:L6409)</f>
        <v>1.6483516483516484E-2</v>
      </c>
      <c r="Q2296" t="str">
        <f t="shared" si="70"/>
        <v>theater</v>
      </c>
      <c r="R2296" t="str">
        <f t="shared" si="71"/>
        <v>plays</v>
      </c>
      <c r="S2296" s="11">
        <f>(((J2296/60)/60)/24)+DATE(1970,1,1)</f>
        <v>42167.533159722225</v>
      </c>
      <c r="T2296" s="11">
        <f>(((I2296/60)/60)/24)+DATE(1970,1,1)</f>
        <v>42197.533159722225</v>
      </c>
    </row>
    <row r="2297" spans="1:20" ht="28.8" hidden="1" x14ac:dyDescent="0.3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20">
        <f>E2297/D2297</f>
        <v>1.0166666666666666</v>
      </c>
      <c r="P2297" s="6">
        <f>L2297/COUNT(L2297:L6410)</f>
        <v>5.4975261132490377E-3</v>
      </c>
      <c r="Q2297" t="str">
        <f t="shared" si="70"/>
        <v>theater</v>
      </c>
      <c r="R2297" t="str">
        <f t="shared" si="71"/>
        <v>plays</v>
      </c>
      <c r="S2297" s="11">
        <f>(((J2297/60)/60)/24)+DATE(1970,1,1)</f>
        <v>42512.58321759259</v>
      </c>
      <c r="T2297" s="11">
        <f>(((I2297/60)/60)/24)+DATE(1970,1,1)</f>
        <v>42526.58321759259</v>
      </c>
    </row>
    <row r="2298" spans="1:20" ht="28.8" hidden="1" x14ac:dyDescent="0.3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20">
        <f>E2298/D2298</f>
        <v>1.0166666666666666</v>
      </c>
      <c r="P2298" s="6">
        <f>L2298/COUNT(L2298:L6411)</f>
        <v>4.2904290429042903E-2</v>
      </c>
      <c r="Q2298" t="str">
        <f t="shared" si="70"/>
        <v>theater</v>
      </c>
      <c r="R2298" t="str">
        <f t="shared" si="71"/>
        <v>plays</v>
      </c>
      <c r="S2298" s="11">
        <f>(((J2298/60)/60)/24)+DATE(1970,1,1)</f>
        <v>42062.296412037031</v>
      </c>
      <c r="T2298" s="11">
        <f>(((I2298/60)/60)/24)+DATE(1970,1,1)</f>
        <v>42095.207638888889</v>
      </c>
    </row>
    <row r="2299" spans="1:20" ht="43.2" hidden="1" x14ac:dyDescent="0.3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20">
        <f>E2299/D2299</f>
        <v>1.0171957671957672</v>
      </c>
      <c r="P2299" s="6">
        <f>L2299/COUNT(L2299:L6412)</f>
        <v>2.5866813428728673E-2</v>
      </c>
      <c r="Q2299" t="str">
        <f t="shared" si="70"/>
        <v>music</v>
      </c>
      <c r="R2299" t="str">
        <f t="shared" si="71"/>
        <v>indie rock</v>
      </c>
      <c r="S2299" s="11">
        <f>(((J2299/60)/60)/24)+DATE(1970,1,1)</f>
        <v>42267.746782407412</v>
      </c>
      <c r="T2299" s="11">
        <f>(((I2299/60)/60)/24)+DATE(1970,1,1)</f>
        <v>42297.746782407412</v>
      </c>
    </row>
    <row r="2300" spans="1:20" ht="43.2" hidden="1" x14ac:dyDescent="0.3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20">
        <f>E2300/D2300</f>
        <v>1.0172264</v>
      </c>
      <c r="P2300" s="6">
        <f>L2300/COUNT(L2300:L6413)</f>
        <v>0.16409691629955947</v>
      </c>
      <c r="Q2300" t="str">
        <f t="shared" si="70"/>
        <v>film &amp; video</v>
      </c>
      <c r="R2300" t="str">
        <f t="shared" si="71"/>
        <v>documentary</v>
      </c>
      <c r="S2300" s="11">
        <f>(((J2300/60)/60)/24)+DATE(1970,1,1)</f>
        <v>40626.959930555553</v>
      </c>
      <c r="T2300" s="11">
        <f>(((I2300/60)/60)/24)+DATE(1970,1,1)</f>
        <v>40657.959930555553</v>
      </c>
    </row>
    <row r="2301" spans="1:20" ht="43.2" hidden="1" x14ac:dyDescent="0.3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20">
        <f>E2301/D2301</f>
        <v>1.0172463768115942</v>
      </c>
      <c r="P2301" s="6">
        <f>L2301/COUNT(L2301:L6414)</f>
        <v>3.5812672176308541E-2</v>
      </c>
      <c r="Q2301" t="str">
        <f t="shared" si="70"/>
        <v>music</v>
      </c>
      <c r="R2301" t="str">
        <f t="shared" si="71"/>
        <v>rock</v>
      </c>
      <c r="S2301" s="11">
        <f>(((J2301/60)/60)/24)+DATE(1970,1,1)</f>
        <v>41950.29483796296</v>
      </c>
      <c r="T2301" s="11">
        <f>(((I2301/60)/60)/24)+DATE(1970,1,1)</f>
        <v>41990.332638888889</v>
      </c>
    </row>
    <row r="2302" spans="1:20" ht="43.2" hidden="1" x14ac:dyDescent="0.3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20">
        <f>E2302/D2302</f>
        <v>1.0172910662824208</v>
      </c>
      <c r="P2302" s="6">
        <f>L2302/COUNT(L2302:L6415)</f>
        <v>7.717750826901874E-3</v>
      </c>
      <c r="Q2302" t="str">
        <f t="shared" si="70"/>
        <v>technology</v>
      </c>
      <c r="R2302" t="str">
        <f t="shared" si="71"/>
        <v>space exploration</v>
      </c>
      <c r="S2302" s="11">
        <f>(((J2302/60)/60)/24)+DATE(1970,1,1)</f>
        <v>41989.913136574076</v>
      </c>
      <c r="T2302" s="11">
        <f>(((I2302/60)/60)/24)+DATE(1970,1,1)</f>
        <v>42019.913136574076</v>
      </c>
    </row>
    <row r="2303" spans="1:20" ht="43.2" hidden="1" x14ac:dyDescent="0.3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20">
        <f>E2303/D2303</f>
        <v>1.0173000000000001</v>
      </c>
      <c r="P2303" s="6">
        <f>L2303/COUNT(L2303:L6416)</f>
        <v>3.9713182570325425E-2</v>
      </c>
      <c r="Q2303" t="str">
        <f t="shared" si="70"/>
        <v>theater</v>
      </c>
      <c r="R2303" t="str">
        <f t="shared" si="71"/>
        <v>plays</v>
      </c>
      <c r="S2303" s="11">
        <f>(((J2303/60)/60)/24)+DATE(1970,1,1)</f>
        <v>42239.957962962959</v>
      </c>
      <c r="T2303" s="11">
        <f>(((I2303/60)/60)/24)+DATE(1970,1,1)</f>
        <v>42260</v>
      </c>
    </row>
    <row r="2304" spans="1:20" ht="28.8" hidden="1" x14ac:dyDescent="0.3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20">
        <f>E2304/D2304</f>
        <v>1.0175000000000001</v>
      </c>
      <c r="P2304" s="6">
        <f>L2304/COUNT(L2304:L6417)</f>
        <v>2.2075055187637971E-2</v>
      </c>
      <c r="Q2304" t="str">
        <f t="shared" si="70"/>
        <v>music</v>
      </c>
      <c r="R2304" t="str">
        <f t="shared" si="71"/>
        <v>rock</v>
      </c>
      <c r="S2304" s="11">
        <f>(((J2304/60)/60)/24)+DATE(1970,1,1)</f>
        <v>41745.84542824074</v>
      </c>
      <c r="T2304" s="11">
        <f>(((I2304/60)/60)/24)+DATE(1970,1,1)</f>
        <v>41779.207638888889</v>
      </c>
    </row>
    <row r="2305" spans="1:20" ht="43.2" hidden="1" x14ac:dyDescent="0.3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20">
        <f>E2305/D2305</f>
        <v>1.0175000000000001</v>
      </c>
      <c r="P2305" s="6">
        <f>L2305/COUNT(L2305:L6418)</f>
        <v>1.4908890115958034E-2</v>
      </c>
      <c r="Q2305" t="str">
        <f t="shared" si="70"/>
        <v>theater</v>
      </c>
      <c r="R2305" t="str">
        <f t="shared" si="71"/>
        <v>musical</v>
      </c>
      <c r="S2305" s="11">
        <f>(((J2305/60)/60)/24)+DATE(1970,1,1)</f>
        <v>42546.862233796302</v>
      </c>
      <c r="T2305" s="11">
        <f>(((I2305/60)/60)/24)+DATE(1970,1,1)</f>
        <v>42575.958333333328</v>
      </c>
    </row>
    <row r="2306" spans="1:20" ht="43.2" hidden="1" x14ac:dyDescent="0.3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20">
        <f>E2306/D2306</f>
        <v>1.0176666666666667</v>
      </c>
      <c r="P2306" s="6">
        <f>L2306/COUNT(L2306:L6419)</f>
        <v>6.7403314917127075E-2</v>
      </c>
      <c r="Q2306" t="str">
        <f t="shared" ref="Q2306:Q2369" si="72">LEFT(N2306,FIND("/",N2306)-1)</f>
        <v>theater</v>
      </c>
      <c r="R2306" t="str">
        <f t="shared" ref="R2306:R2369" si="73">RIGHT(N2306,LEN(N2306)-FIND("/",N2306))</f>
        <v>plays</v>
      </c>
      <c r="S2306" s="11">
        <f>(((J2306/60)/60)/24)+DATE(1970,1,1)</f>
        <v>42567.840069444443</v>
      </c>
      <c r="T2306" s="11">
        <f>(((I2306/60)/60)/24)+DATE(1970,1,1)</f>
        <v>42597.840069444443</v>
      </c>
    </row>
    <row r="2307" spans="1:20" ht="28.8" hidden="1" x14ac:dyDescent="0.3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20">
        <f>E2307/D2307</f>
        <v>1.018</v>
      </c>
      <c r="P2307" s="6">
        <f>L2307/COUNT(L2307:L6420)</f>
        <v>4.0906578220011057E-2</v>
      </c>
      <c r="Q2307" t="str">
        <f t="shared" si="72"/>
        <v>music</v>
      </c>
      <c r="R2307" t="str">
        <f t="shared" si="73"/>
        <v>rock</v>
      </c>
      <c r="S2307" s="11">
        <f>(((J2307/60)/60)/24)+DATE(1970,1,1)</f>
        <v>40751.814432870371</v>
      </c>
      <c r="T2307" s="11">
        <f>(((I2307/60)/60)/24)+DATE(1970,1,1)</f>
        <v>40811.814432870371</v>
      </c>
    </row>
    <row r="2308" spans="1:20" ht="43.2" hidden="1" x14ac:dyDescent="0.3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20">
        <f>E2308/D2308</f>
        <v>1.018</v>
      </c>
      <c r="P2308" s="6">
        <f>L2308/COUNT(L2308:L6421)</f>
        <v>8.7942477876106193E-2</v>
      </c>
      <c r="Q2308" t="str">
        <f t="shared" si="72"/>
        <v>music</v>
      </c>
      <c r="R2308" t="str">
        <f t="shared" si="73"/>
        <v>rock</v>
      </c>
      <c r="S2308" s="11">
        <f>(((J2308/60)/60)/24)+DATE(1970,1,1)</f>
        <v>41449.585162037038</v>
      </c>
      <c r="T2308" s="11">
        <f>(((I2308/60)/60)/24)+DATE(1970,1,1)</f>
        <v>41479.585162037038</v>
      </c>
    </row>
    <row r="2309" spans="1:20" ht="43.2" hidden="1" x14ac:dyDescent="0.3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20">
        <f>E2309/D2309</f>
        <v>1.018</v>
      </c>
      <c r="P2309" s="6">
        <f>L2309/COUNT(L2309:L6422)</f>
        <v>1.7155506364139459E-2</v>
      </c>
      <c r="Q2309" t="str">
        <f t="shared" si="72"/>
        <v>music</v>
      </c>
      <c r="R2309" t="str">
        <f t="shared" si="73"/>
        <v>rock</v>
      </c>
      <c r="S2309" s="11">
        <f>(((J2309/60)/60)/24)+DATE(1970,1,1)</f>
        <v>41561.683553240742</v>
      </c>
      <c r="T2309" s="11">
        <f>(((I2309/60)/60)/24)+DATE(1970,1,1)</f>
        <v>41591.725219907406</v>
      </c>
    </row>
    <row r="2310" spans="1:20" ht="43.2" hidden="1" x14ac:dyDescent="0.3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20">
        <f>E2310/D2310</f>
        <v>1.0181818181818181</v>
      </c>
      <c r="P2310" s="6">
        <f>L2310/COUNT(L2310:L6423)</f>
        <v>4.9280177187153933E-2</v>
      </c>
      <c r="Q2310" t="str">
        <f t="shared" si="72"/>
        <v>theater</v>
      </c>
      <c r="R2310" t="str">
        <f t="shared" si="73"/>
        <v>plays</v>
      </c>
      <c r="S2310" s="11">
        <f>(((J2310/60)/60)/24)+DATE(1970,1,1)</f>
        <v>41026.953055555554</v>
      </c>
      <c r="T2310" s="11">
        <f>(((I2310/60)/60)/24)+DATE(1970,1,1)</f>
        <v>41061.953055555554</v>
      </c>
    </row>
    <row r="2311" spans="1:20" ht="43.2" hidden="1" x14ac:dyDescent="0.3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20">
        <f>E2311/D2311</f>
        <v>1.0182500000000001</v>
      </c>
      <c r="P2311" s="6">
        <f>L2311/COUNT(L2311:L6424)</f>
        <v>6.3711911357340723E-2</v>
      </c>
      <c r="Q2311" t="str">
        <f t="shared" si="72"/>
        <v>theater</v>
      </c>
      <c r="R2311" t="str">
        <f t="shared" si="73"/>
        <v>plays</v>
      </c>
      <c r="S2311" s="11">
        <f>(((J2311/60)/60)/24)+DATE(1970,1,1)</f>
        <v>42602.576712962968</v>
      </c>
      <c r="T2311" s="11">
        <f>(((I2311/60)/60)/24)+DATE(1970,1,1)</f>
        <v>42621.15625</v>
      </c>
    </row>
    <row r="2312" spans="1:20" ht="43.2" hidden="1" x14ac:dyDescent="0.3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20">
        <f>E2312/D2312</f>
        <v>1.0182500000000001</v>
      </c>
      <c r="P2312" s="6">
        <f>L2312/COUNT(L2312:L6425)</f>
        <v>2.6607538802660754E-2</v>
      </c>
      <c r="Q2312" t="str">
        <f t="shared" si="72"/>
        <v>theater</v>
      </c>
      <c r="R2312" t="str">
        <f t="shared" si="73"/>
        <v>plays</v>
      </c>
      <c r="S2312" s="11">
        <f>(((J2312/60)/60)/24)+DATE(1970,1,1)</f>
        <v>41846.667326388888</v>
      </c>
      <c r="T2312" s="11">
        <f>(((I2312/60)/60)/24)+DATE(1970,1,1)</f>
        <v>41867.667326388888</v>
      </c>
    </row>
    <row r="2313" spans="1:20" ht="43.2" hidden="1" x14ac:dyDescent="0.3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20">
        <f>E2313/D2313</f>
        <v>1.0182857142857142</v>
      </c>
      <c r="P2313" s="6">
        <f>L2313/COUNT(L2313:L6426)</f>
        <v>0.18857459789240155</v>
      </c>
      <c r="Q2313" t="str">
        <f t="shared" si="72"/>
        <v>film &amp; video</v>
      </c>
      <c r="R2313" t="str">
        <f t="shared" si="73"/>
        <v>documentary</v>
      </c>
      <c r="S2313" s="11">
        <f>(((J2313/60)/60)/24)+DATE(1970,1,1)</f>
        <v>41379.515775462962</v>
      </c>
      <c r="T2313" s="11">
        <f>(((I2313/60)/60)/24)+DATE(1970,1,1)</f>
        <v>41411.165972222225</v>
      </c>
    </row>
    <row r="2314" spans="1:20" ht="43.2" hidden="1" x14ac:dyDescent="0.3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20">
        <f>E2314/D2314</f>
        <v>1.0183333333333333</v>
      </c>
      <c r="P2314" s="6">
        <f>L2314/COUNT(L2314:L6427)</f>
        <v>4.9944506104328525E-2</v>
      </c>
      <c r="Q2314" t="str">
        <f t="shared" si="72"/>
        <v>theater</v>
      </c>
      <c r="R2314" t="str">
        <f t="shared" si="73"/>
        <v>plays</v>
      </c>
      <c r="S2314" s="11">
        <f>(((J2314/60)/60)/24)+DATE(1970,1,1)</f>
        <v>42192.64707175926</v>
      </c>
      <c r="T2314" s="11">
        <f>(((I2314/60)/60)/24)+DATE(1970,1,1)</f>
        <v>42222.64707175926</v>
      </c>
    </row>
    <row r="2315" spans="1:20" ht="43.2" hidden="1" x14ac:dyDescent="0.3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20">
        <f>E2315/D2315</f>
        <v>1.0183333333333333</v>
      </c>
      <c r="P2315" s="6">
        <f>L2315/COUNT(L2315:L6428)</f>
        <v>1.38811771238201E-2</v>
      </c>
      <c r="Q2315" t="str">
        <f t="shared" si="72"/>
        <v>theater</v>
      </c>
      <c r="R2315" t="str">
        <f t="shared" si="73"/>
        <v>plays</v>
      </c>
      <c r="S2315" s="11">
        <f>(((J2315/60)/60)/24)+DATE(1970,1,1)</f>
        <v>41753.515856481477</v>
      </c>
      <c r="T2315" s="11">
        <f>(((I2315/60)/60)/24)+DATE(1970,1,1)</f>
        <v>41781.921527777777</v>
      </c>
    </row>
    <row r="2316" spans="1:20" ht="43.2" hidden="1" x14ac:dyDescent="0.3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20">
        <f>E2316/D2316</f>
        <v>1.0185</v>
      </c>
      <c r="P2316" s="6">
        <f>L2316/COUNT(L2316:L6429)</f>
        <v>2.0555555555555556E-2</v>
      </c>
      <c r="Q2316" t="str">
        <f t="shared" si="72"/>
        <v>music</v>
      </c>
      <c r="R2316" t="str">
        <f t="shared" si="73"/>
        <v>classical music</v>
      </c>
      <c r="S2316" s="11">
        <f>(((J2316/60)/60)/24)+DATE(1970,1,1)</f>
        <v>42618.625428240746</v>
      </c>
      <c r="T2316" s="11">
        <f>(((I2316/60)/60)/24)+DATE(1970,1,1)</f>
        <v>42643.185416666667</v>
      </c>
    </row>
    <row r="2317" spans="1:20" ht="43.2" hidden="1" x14ac:dyDescent="0.3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20">
        <f>E2317/D2317</f>
        <v>1.0186206896551724</v>
      </c>
      <c r="P2317" s="6">
        <f>L2317/COUNT(L2317:L6430)</f>
        <v>3.6687048360200113E-2</v>
      </c>
      <c r="Q2317" t="str">
        <f t="shared" si="72"/>
        <v>theater</v>
      </c>
      <c r="R2317" t="str">
        <f t="shared" si="73"/>
        <v>plays</v>
      </c>
      <c r="S2317" s="11">
        <f>(((J2317/60)/60)/24)+DATE(1970,1,1)</f>
        <v>42193.723912037036</v>
      </c>
      <c r="T2317" s="11">
        <f>(((I2317/60)/60)/24)+DATE(1970,1,1)</f>
        <v>42223.723912037036</v>
      </c>
    </row>
    <row r="2318" spans="1:20" ht="43.2" hidden="1" x14ac:dyDescent="0.3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20">
        <f>E2318/D2318</f>
        <v>1.018723404255319</v>
      </c>
      <c r="P2318" s="6">
        <f>L2318/COUNT(L2318:L6431)</f>
        <v>1.4460511679644048E-2</v>
      </c>
      <c r="Q2318" t="str">
        <f t="shared" si="72"/>
        <v>publishing</v>
      </c>
      <c r="R2318" t="str">
        <f t="shared" si="73"/>
        <v>nonfiction</v>
      </c>
      <c r="S2318" s="11">
        <f>(((J2318/60)/60)/24)+DATE(1970,1,1)</f>
        <v>41963.506168981476</v>
      </c>
      <c r="T2318" s="11">
        <f>(((I2318/60)/60)/24)+DATE(1970,1,1)</f>
        <v>41991.506168981476</v>
      </c>
    </row>
    <row r="2319" spans="1:20" ht="43.2" hidden="1" x14ac:dyDescent="0.3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20">
        <f>E2319/D2319</f>
        <v>1.01875</v>
      </c>
      <c r="P2319" s="6">
        <f>L2319/COUNT(L2319:L6432)</f>
        <v>7.7907623817473565E-3</v>
      </c>
      <c r="Q2319" t="str">
        <f t="shared" si="72"/>
        <v>music</v>
      </c>
      <c r="R2319" t="str">
        <f t="shared" si="73"/>
        <v>rock</v>
      </c>
      <c r="S2319" s="11">
        <f>(((J2319/60)/60)/24)+DATE(1970,1,1)</f>
        <v>41177.060381944444</v>
      </c>
      <c r="T2319" s="11">
        <f>(((I2319/60)/60)/24)+DATE(1970,1,1)</f>
        <v>41227.102048611108</v>
      </c>
    </row>
    <row r="2320" spans="1:20" ht="43.2" hidden="1" x14ac:dyDescent="0.3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20">
        <f>E2320/D2320</f>
        <v>1.0189999999999999</v>
      </c>
      <c r="P2320" s="6">
        <f>L2320/COUNT(L2320:L6433)</f>
        <v>3.8418708240534519E-2</v>
      </c>
      <c r="Q2320" t="str">
        <f t="shared" si="72"/>
        <v>film &amp; video</v>
      </c>
      <c r="R2320" t="str">
        <f t="shared" si="73"/>
        <v>television</v>
      </c>
      <c r="S2320" s="11">
        <f>(((J2320/60)/60)/24)+DATE(1970,1,1)</f>
        <v>42089.83289351852</v>
      </c>
      <c r="T2320" s="11">
        <f>(((I2320/60)/60)/24)+DATE(1970,1,1)</f>
        <v>42119.83289351852</v>
      </c>
    </row>
    <row r="2321" spans="1:20" ht="43.2" hidden="1" x14ac:dyDescent="0.3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20">
        <f>E2321/D2321</f>
        <v>1.019047619047619</v>
      </c>
      <c r="P2321" s="6">
        <f>L2321/COUNT(L2321:L6434)</f>
        <v>7.2423398328690805E-3</v>
      </c>
      <c r="Q2321" t="str">
        <f t="shared" si="72"/>
        <v>theater</v>
      </c>
      <c r="R2321" t="str">
        <f t="shared" si="73"/>
        <v>plays</v>
      </c>
      <c r="S2321" s="11">
        <f>(((J2321/60)/60)/24)+DATE(1970,1,1)</f>
        <v>42411.942291666666</v>
      </c>
      <c r="T2321" s="11">
        <f>(((I2321/60)/60)/24)+DATE(1970,1,1)</f>
        <v>42434.041666666672</v>
      </c>
    </row>
    <row r="2322" spans="1:20" ht="43.2" hidden="1" x14ac:dyDescent="0.3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20">
        <f>E2322/D2322</f>
        <v>1.0190760000000001</v>
      </c>
      <c r="P2322" s="6">
        <f>L2322/COUNT(L2322:L6435)</f>
        <v>3.79041248606466E-2</v>
      </c>
      <c r="Q2322" t="str">
        <f t="shared" si="72"/>
        <v>publishing</v>
      </c>
      <c r="R2322" t="str">
        <f t="shared" si="73"/>
        <v>nonfiction</v>
      </c>
      <c r="S2322" s="11">
        <f>(((J2322/60)/60)/24)+DATE(1970,1,1)</f>
        <v>41383.605057870373</v>
      </c>
      <c r="T2322" s="11">
        <f>(((I2322/60)/60)/24)+DATE(1970,1,1)</f>
        <v>41414.02847222222</v>
      </c>
    </row>
    <row r="2323" spans="1:20" ht="43.2" hidden="1" x14ac:dyDescent="0.3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20">
        <f>E2323/D2323</f>
        <v>1.0190833333333333</v>
      </c>
      <c r="P2323" s="6">
        <f>L2323/COUNT(L2323:L6436)</f>
        <v>6.5811489124372555E-2</v>
      </c>
      <c r="Q2323" t="str">
        <f t="shared" si="72"/>
        <v>photography</v>
      </c>
      <c r="R2323" t="str">
        <f t="shared" si="73"/>
        <v>photobooks</v>
      </c>
      <c r="S2323" s="11">
        <f>(((J2323/60)/60)/24)+DATE(1970,1,1)</f>
        <v>42636.868518518517</v>
      </c>
      <c r="T2323" s="11">
        <f>(((I2323/60)/60)/24)+DATE(1970,1,1)</f>
        <v>42666.868518518517</v>
      </c>
    </row>
    <row r="2324" spans="1:20" ht="43.2" hidden="1" x14ac:dyDescent="0.3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20">
        <f>E2324/D2324</f>
        <v>1.0192000000000001</v>
      </c>
      <c r="P2324" s="6">
        <f>L2324/COUNT(L2324:L6437)</f>
        <v>5.5245535714285712E-2</v>
      </c>
      <c r="Q2324" t="str">
        <f t="shared" si="72"/>
        <v>publishing</v>
      </c>
      <c r="R2324" t="str">
        <f t="shared" si="73"/>
        <v>nonfiction</v>
      </c>
      <c r="S2324" s="11">
        <f>(((J2324/60)/60)/24)+DATE(1970,1,1)</f>
        <v>41789.330312500002</v>
      </c>
      <c r="T2324" s="11">
        <f>(((I2324/60)/60)/24)+DATE(1970,1,1)</f>
        <v>41829.330312500002</v>
      </c>
    </row>
    <row r="2325" spans="1:20" ht="28.8" hidden="1" x14ac:dyDescent="0.3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20">
        <f>E2325/D2325</f>
        <v>1.0193333333333334</v>
      </c>
      <c r="P2325" s="6">
        <f>L2325/COUNT(L2325:L6438)</f>
        <v>3.0709101060859854E-2</v>
      </c>
      <c r="Q2325" t="str">
        <f t="shared" si="72"/>
        <v>theater</v>
      </c>
      <c r="R2325" t="str">
        <f t="shared" si="73"/>
        <v>plays</v>
      </c>
      <c r="S2325" s="11">
        <f>(((J2325/60)/60)/24)+DATE(1970,1,1)</f>
        <v>42270.7269212963</v>
      </c>
      <c r="T2325" s="11">
        <f>(((I2325/60)/60)/24)+DATE(1970,1,1)</f>
        <v>42306.167361111111</v>
      </c>
    </row>
    <row r="2326" spans="1:20" ht="43.2" hidden="1" x14ac:dyDescent="0.3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20">
        <f>E2326/D2326</f>
        <v>1.0195000000000001</v>
      </c>
      <c r="P2326" s="6">
        <f>L2326/COUNT(L2326:L6439)</f>
        <v>3.7430167597765365E-2</v>
      </c>
      <c r="Q2326" t="str">
        <f t="shared" si="72"/>
        <v>food</v>
      </c>
      <c r="R2326" t="str">
        <f t="shared" si="73"/>
        <v>small batch</v>
      </c>
      <c r="S2326" s="11">
        <f>(((J2326/60)/60)/24)+DATE(1970,1,1)</f>
        <v>41918.670115740737</v>
      </c>
      <c r="T2326" s="11">
        <f>(((I2326/60)/60)/24)+DATE(1970,1,1)</f>
        <v>41948.731944444444</v>
      </c>
    </row>
    <row r="2327" spans="1:20" ht="43.2" hidden="1" x14ac:dyDescent="0.3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20">
        <f>E2327/D2327</f>
        <v>1.0196000000000001</v>
      </c>
      <c r="P2327" s="6">
        <f>L2327/COUNT(L2327:L6440)</f>
        <v>3.5774175517048631E-2</v>
      </c>
      <c r="Q2327" t="str">
        <f t="shared" si="72"/>
        <v>theater</v>
      </c>
      <c r="R2327" t="str">
        <f t="shared" si="73"/>
        <v>plays</v>
      </c>
      <c r="S2327" s="11">
        <f>(((J2327/60)/60)/24)+DATE(1970,1,1)</f>
        <v>42184.572881944448</v>
      </c>
      <c r="T2327" s="11">
        <f>(((I2327/60)/60)/24)+DATE(1970,1,1)</f>
        <v>42214.708333333328</v>
      </c>
    </row>
    <row r="2328" spans="1:20" ht="28.8" hidden="1" x14ac:dyDescent="0.3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20">
        <f>E2328/D2328</f>
        <v>1.02</v>
      </c>
      <c r="P2328" s="6">
        <f>L2328/COUNT(L2328:L6441)</f>
        <v>1.0626398210290829E-2</v>
      </c>
      <c r="Q2328" t="str">
        <f t="shared" si="72"/>
        <v>publishing</v>
      </c>
      <c r="R2328" t="str">
        <f t="shared" si="73"/>
        <v>nonfiction</v>
      </c>
      <c r="S2328" s="11">
        <f>(((J2328/60)/60)/24)+DATE(1970,1,1)</f>
        <v>40429.836435185185</v>
      </c>
      <c r="T2328" s="11">
        <f>(((I2328/60)/60)/24)+DATE(1970,1,1)</f>
        <v>40459.836435185185</v>
      </c>
    </row>
    <row r="2329" spans="1:20" ht="43.2" hidden="1" x14ac:dyDescent="0.3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20">
        <f>E2329/D2329</f>
        <v>1.02</v>
      </c>
      <c r="P2329" s="6">
        <f>L2329/COUNT(L2329:L6442)</f>
        <v>5.5959709009513151E-2</v>
      </c>
      <c r="Q2329" t="str">
        <f t="shared" si="72"/>
        <v>technology</v>
      </c>
      <c r="R2329" t="str">
        <f t="shared" si="73"/>
        <v>space exploration</v>
      </c>
      <c r="S2329" s="11">
        <f>(((J2329/60)/60)/24)+DATE(1970,1,1)</f>
        <v>41730.708472222221</v>
      </c>
      <c r="T2329" s="11">
        <f>(((I2329/60)/60)/24)+DATE(1970,1,1)</f>
        <v>41759.208333333336</v>
      </c>
    </row>
    <row r="2330" spans="1:20" ht="43.2" hidden="1" x14ac:dyDescent="0.3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20">
        <f>E2330/D2330</f>
        <v>1.02</v>
      </c>
      <c r="P2330" s="6">
        <f>L2330/COUNT(L2330:L6443)</f>
        <v>4.8712206047032476E-2</v>
      </c>
      <c r="Q2330" t="str">
        <f t="shared" si="72"/>
        <v>theater</v>
      </c>
      <c r="R2330" t="str">
        <f t="shared" si="73"/>
        <v>plays</v>
      </c>
      <c r="S2330" s="11">
        <f>(((J2330/60)/60)/24)+DATE(1970,1,1)</f>
        <v>41880.061006944445</v>
      </c>
      <c r="T2330" s="11">
        <f>(((I2330/60)/60)/24)+DATE(1970,1,1)</f>
        <v>41908.065972222219</v>
      </c>
    </row>
    <row r="2331" spans="1:20" ht="43.2" hidden="1" x14ac:dyDescent="0.3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20">
        <f>E2331/D2331</f>
        <v>1.02</v>
      </c>
      <c r="P2331" s="6">
        <f>L2331/COUNT(L2331:L6444)</f>
        <v>1.9047619047619049E-2</v>
      </c>
      <c r="Q2331" t="str">
        <f t="shared" si="72"/>
        <v>theater</v>
      </c>
      <c r="R2331" t="str">
        <f t="shared" si="73"/>
        <v>plays</v>
      </c>
      <c r="S2331" s="11">
        <f>(((J2331/60)/60)/24)+DATE(1970,1,1)</f>
        <v>42460.335312499999</v>
      </c>
      <c r="T2331" s="11">
        <f>(((I2331/60)/60)/24)+DATE(1970,1,1)</f>
        <v>42488.249305555553</v>
      </c>
    </row>
    <row r="2332" spans="1:20" ht="43.2" hidden="1" x14ac:dyDescent="0.3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20">
        <f>E2332/D2332</f>
        <v>1.02</v>
      </c>
      <c r="P2332" s="6">
        <f>L2332/COUNT(L2332:L6445)</f>
        <v>2.3542600896860985E-2</v>
      </c>
      <c r="Q2332" t="str">
        <f t="shared" si="72"/>
        <v>theater</v>
      </c>
      <c r="R2332" t="str">
        <f t="shared" si="73"/>
        <v>plays</v>
      </c>
      <c r="S2332" s="11">
        <f>(((J2332/60)/60)/24)+DATE(1970,1,1)</f>
        <v>42223.394363425927</v>
      </c>
      <c r="T2332" s="11">
        <f>(((I2332/60)/60)/24)+DATE(1970,1,1)</f>
        <v>42251.394363425927</v>
      </c>
    </row>
    <row r="2333" spans="1:20" ht="43.2" hidden="1" x14ac:dyDescent="0.3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20">
        <f>E2333/D2333</f>
        <v>1.0202500000000001</v>
      </c>
      <c r="P2333" s="6">
        <f>L2333/COUNT(L2333:L6446)</f>
        <v>1.1217049915872126E-2</v>
      </c>
      <c r="Q2333" t="str">
        <f t="shared" si="72"/>
        <v>theater</v>
      </c>
      <c r="R2333" t="str">
        <f t="shared" si="73"/>
        <v>plays</v>
      </c>
      <c r="S2333" s="11">
        <f>(((J2333/60)/60)/24)+DATE(1970,1,1)</f>
        <v>42186.855879629627</v>
      </c>
      <c r="T2333" s="11">
        <f>(((I2333/60)/60)/24)+DATE(1970,1,1)</f>
        <v>42216.855879629627</v>
      </c>
    </row>
    <row r="2334" spans="1:20" ht="43.2" hidden="1" x14ac:dyDescent="0.3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20">
        <f>E2334/D2334</f>
        <v>1.0202863333333334</v>
      </c>
      <c r="P2334" s="6">
        <f>L2334/COUNT(L2334:L6447)</f>
        <v>0.29405162738496071</v>
      </c>
      <c r="Q2334" t="str">
        <f t="shared" si="72"/>
        <v>film &amp; video</v>
      </c>
      <c r="R2334" t="str">
        <f t="shared" si="73"/>
        <v>documentary</v>
      </c>
      <c r="S2334" s="11">
        <f>(((J2334/60)/60)/24)+DATE(1970,1,1)</f>
        <v>41926.73778935185</v>
      </c>
      <c r="T2334" s="11">
        <f>(((I2334/60)/60)/24)+DATE(1970,1,1)</f>
        <v>41957.125</v>
      </c>
    </row>
    <row r="2335" spans="1:20" ht="43.2" hidden="1" x14ac:dyDescent="0.3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20">
        <f>E2335/D2335</f>
        <v>1.0203333333333333</v>
      </c>
      <c r="P2335" s="6">
        <f>L2335/COUNT(L2335:L6448)</f>
        <v>0.12128017967434025</v>
      </c>
      <c r="Q2335" t="str">
        <f t="shared" si="72"/>
        <v>theater</v>
      </c>
      <c r="R2335" t="str">
        <f t="shared" si="73"/>
        <v>plays</v>
      </c>
      <c r="S2335" s="11">
        <f>(((J2335/60)/60)/24)+DATE(1970,1,1)</f>
        <v>42697.850844907407</v>
      </c>
      <c r="T2335" s="11">
        <f>(((I2335/60)/60)/24)+DATE(1970,1,1)</f>
        <v>42745.208333333328</v>
      </c>
    </row>
    <row r="2336" spans="1:20" ht="43.2" hidden="1" x14ac:dyDescent="0.3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20">
        <f>E2336/D2336</f>
        <v>1.0203333333333333</v>
      </c>
      <c r="P2336" s="6">
        <f>L2336/COUNT(L2336:L6449)</f>
        <v>7.3033707865168543E-3</v>
      </c>
      <c r="Q2336" t="str">
        <f t="shared" si="72"/>
        <v>theater</v>
      </c>
      <c r="R2336" t="str">
        <f t="shared" si="73"/>
        <v>plays</v>
      </c>
      <c r="S2336" s="11">
        <f>(((J2336/60)/60)/24)+DATE(1970,1,1)</f>
        <v>42055.277199074073</v>
      </c>
      <c r="T2336" s="11">
        <f>(((I2336/60)/60)/24)+DATE(1970,1,1)</f>
        <v>42082.610416666663</v>
      </c>
    </row>
    <row r="2337" spans="1:20" ht="28.8" hidden="1" x14ac:dyDescent="0.3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20">
        <f>E2337/D2337</f>
        <v>1.0204444444444445</v>
      </c>
      <c r="P2337" s="6">
        <f>L2337/COUNT(L2337:L6450)</f>
        <v>3.5413153456998317E-2</v>
      </c>
      <c r="Q2337" t="str">
        <f t="shared" si="72"/>
        <v>theater</v>
      </c>
      <c r="R2337" t="str">
        <f t="shared" si="73"/>
        <v>plays</v>
      </c>
      <c r="S2337" s="11">
        <f>(((J2337/60)/60)/24)+DATE(1970,1,1)</f>
        <v>41943.753032407411</v>
      </c>
      <c r="T2337" s="11">
        <f>(((I2337/60)/60)/24)+DATE(1970,1,1)</f>
        <v>41973.794699074075</v>
      </c>
    </row>
    <row r="2338" spans="1:20" ht="43.2" hidden="1" x14ac:dyDescent="0.3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20">
        <f>E2338/D2338</f>
        <v>1.0205</v>
      </c>
      <c r="P2338" s="6">
        <f>L2338/COUNT(L2338:L6451)</f>
        <v>1.2935883014623173E-2</v>
      </c>
      <c r="Q2338" t="str">
        <f t="shared" si="72"/>
        <v>theater</v>
      </c>
      <c r="R2338" t="str">
        <f t="shared" si="73"/>
        <v>plays</v>
      </c>
      <c r="S2338" s="11">
        <f>(((J2338/60)/60)/24)+DATE(1970,1,1)</f>
        <v>41928.170497685183</v>
      </c>
      <c r="T2338" s="11">
        <f>(((I2338/60)/60)/24)+DATE(1970,1,1)</f>
        <v>41949.249305555553</v>
      </c>
    </row>
    <row r="2339" spans="1:20" ht="28.8" hidden="1" x14ac:dyDescent="0.3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20">
        <f>E2339/D2339</f>
        <v>1.0206</v>
      </c>
      <c r="P2339" s="6">
        <f>L2339/COUNT(L2339:L6452)</f>
        <v>3.3202025886325266E-2</v>
      </c>
      <c r="Q2339" t="str">
        <f t="shared" si="72"/>
        <v>theater</v>
      </c>
      <c r="R2339" t="str">
        <f t="shared" si="73"/>
        <v>spaces</v>
      </c>
      <c r="S2339" s="11">
        <f>(((J2339/60)/60)/24)+DATE(1970,1,1)</f>
        <v>42381.686840277776</v>
      </c>
      <c r="T2339" s="11">
        <f>(((I2339/60)/60)/24)+DATE(1970,1,1)</f>
        <v>42411.686840277776</v>
      </c>
    </row>
    <row r="2340" spans="1:20" ht="43.2" hidden="1" x14ac:dyDescent="0.3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20">
        <f>E2340/D2340</f>
        <v>1.02069375</v>
      </c>
      <c r="P2340" s="6">
        <f>L2340/COUNT(L2340:L6453)</f>
        <v>1.8018018018018018E-2</v>
      </c>
      <c r="Q2340" t="str">
        <f t="shared" si="72"/>
        <v>theater</v>
      </c>
      <c r="R2340" t="str">
        <f t="shared" si="73"/>
        <v>musical</v>
      </c>
      <c r="S2340" s="11">
        <f>(((J2340/60)/60)/24)+DATE(1970,1,1)</f>
        <v>41754.564328703702</v>
      </c>
      <c r="T2340" s="11">
        <f>(((I2340/60)/60)/24)+DATE(1970,1,1)</f>
        <v>41784.564328703702</v>
      </c>
    </row>
    <row r="2341" spans="1:20" ht="43.2" hidden="1" x14ac:dyDescent="0.3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20">
        <f>E2341/D2341</f>
        <v>1.0208333333333333</v>
      </c>
      <c r="P2341" s="6">
        <f>L2341/COUNT(L2341:L6454)</f>
        <v>1.6338028169014085E-2</v>
      </c>
      <c r="Q2341" t="str">
        <f t="shared" si="72"/>
        <v>music</v>
      </c>
      <c r="R2341" t="str">
        <f t="shared" si="73"/>
        <v>indie rock</v>
      </c>
      <c r="S2341" s="11">
        <f>(((J2341/60)/60)/24)+DATE(1970,1,1)</f>
        <v>41925.906689814816</v>
      </c>
      <c r="T2341" s="11">
        <f>(((I2341/60)/60)/24)+DATE(1970,1,1)</f>
        <v>41955.94835648148</v>
      </c>
    </row>
    <row r="2342" spans="1:20" ht="43.2" hidden="1" x14ac:dyDescent="0.3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20">
        <f>E2342/D2342</f>
        <v>1.0208358208955224</v>
      </c>
      <c r="P2342" s="6">
        <f>L2342/COUNT(L2342:L6455)</f>
        <v>0.16065388951521983</v>
      </c>
      <c r="Q2342" t="str">
        <f t="shared" si="72"/>
        <v>film &amp; video</v>
      </c>
      <c r="R2342" t="str">
        <f t="shared" si="73"/>
        <v>documentary</v>
      </c>
      <c r="S2342" s="11">
        <f>(((J2342/60)/60)/24)+DATE(1970,1,1)</f>
        <v>42111.970995370371</v>
      </c>
      <c r="T2342" s="11">
        <f>(((I2342/60)/60)/24)+DATE(1970,1,1)</f>
        <v>42156.097222222219</v>
      </c>
    </row>
    <row r="2343" spans="1:20" ht="43.2" hidden="1" x14ac:dyDescent="0.3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20">
        <f>E2343/D2343</f>
        <v>1.0209523809523811</v>
      </c>
      <c r="P2343" s="6">
        <f>L2343/COUNT(L2343:L6456)</f>
        <v>3.609701071630006E-2</v>
      </c>
      <c r="Q2343" t="str">
        <f t="shared" si="72"/>
        <v>film &amp; video</v>
      </c>
      <c r="R2343" t="str">
        <f t="shared" si="73"/>
        <v>television</v>
      </c>
      <c r="S2343" s="11">
        <f>(((J2343/60)/60)/24)+DATE(1970,1,1)</f>
        <v>42286.660891203705</v>
      </c>
      <c r="T2343" s="11">
        <f>(((I2343/60)/60)/24)+DATE(1970,1,1)</f>
        <v>42316.702557870376</v>
      </c>
    </row>
    <row r="2344" spans="1:20" ht="43.2" hidden="1" x14ac:dyDescent="0.3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20">
        <f>E2344/D2344</f>
        <v>1.0209999999999999</v>
      </c>
      <c r="P2344" s="6">
        <f>L2344/COUNT(L2344:L6457)</f>
        <v>1.9187358916478554E-2</v>
      </c>
      <c r="Q2344" t="str">
        <f t="shared" si="72"/>
        <v>theater</v>
      </c>
      <c r="R2344" t="str">
        <f t="shared" si="73"/>
        <v>plays</v>
      </c>
      <c r="S2344" s="11">
        <f>(((J2344/60)/60)/24)+DATE(1970,1,1)</f>
        <v>42318.702094907407</v>
      </c>
      <c r="T2344" s="11">
        <f>(((I2344/60)/60)/24)+DATE(1970,1,1)</f>
        <v>42348.702094907407</v>
      </c>
    </row>
    <row r="2345" spans="1:20" ht="43.2" hidden="1" x14ac:dyDescent="0.3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20">
        <f>E2345/D2345</f>
        <v>1.0209999999999999</v>
      </c>
      <c r="P2345" s="6">
        <f>L2345/COUNT(L2345:L6458)</f>
        <v>1.1857707509881422E-2</v>
      </c>
      <c r="Q2345" t="str">
        <f t="shared" si="72"/>
        <v>music</v>
      </c>
      <c r="R2345" t="str">
        <f t="shared" si="73"/>
        <v>electronic music</v>
      </c>
      <c r="S2345" s="11">
        <f>(((J2345/60)/60)/24)+DATE(1970,1,1)</f>
        <v>42119.822476851856</v>
      </c>
      <c r="T2345" s="11">
        <f>(((I2345/60)/60)/24)+DATE(1970,1,1)</f>
        <v>42142.208333333328</v>
      </c>
    </row>
    <row r="2346" spans="1:20" ht="43.2" hidden="1" x14ac:dyDescent="0.3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20">
        <f>E2346/D2346</f>
        <v>1.0209999999999999</v>
      </c>
      <c r="P2346" s="6">
        <f>L2346/COUNT(L2346:L6459)</f>
        <v>0.103954802259887</v>
      </c>
      <c r="Q2346" t="str">
        <f t="shared" si="72"/>
        <v>theater</v>
      </c>
      <c r="R2346" t="str">
        <f t="shared" si="73"/>
        <v>plays</v>
      </c>
      <c r="S2346" s="11">
        <f>(((J2346/60)/60)/24)+DATE(1970,1,1)</f>
        <v>41971.002152777779</v>
      </c>
      <c r="T2346" s="11">
        <f>(((I2346/60)/60)/24)+DATE(1970,1,1)</f>
        <v>42004</v>
      </c>
    </row>
    <row r="2347" spans="1:20" ht="43.2" hidden="1" x14ac:dyDescent="0.3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20">
        <f>E2347/D2347</f>
        <v>1.0209999999999999</v>
      </c>
      <c r="P2347" s="6">
        <f>L2347/COUNT(L2347:L6460)</f>
        <v>0.16280384397964953</v>
      </c>
      <c r="Q2347" t="str">
        <f t="shared" si="72"/>
        <v>theater</v>
      </c>
      <c r="R2347" t="str">
        <f t="shared" si="73"/>
        <v>plays</v>
      </c>
      <c r="S2347" s="11">
        <f>(((J2347/60)/60)/24)+DATE(1970,1,1)</f>
        <v>42172.757638888885</v>
      </c>
      <c r="T2347" s="11">
        <f>(((I2347/60)/60)/24)+DATE(1970,1,1)</f>
        <v>42202.757638888885</v>
      </c>
    </row>
    <row r="2348" spans="1:20" ht="28.8" hidden="1" x14ac:dyDescent="0.3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20">
        <f>E2348/D2348</f>
        <v>1.0209999999999999</v>
      </c>
      <c r="P2348" s="6">
        <f>L2348/COUNT(L2348:L6461)</f>
        <v>9.6153846153846159E-3</v>
      </c>
      <c r="Q2348" t="str">
        <f t="shared" si="72"/>
        <v>theater</v>
      </c>
      <c r="R2348" t="str">
        <f t="shared" si="73"/>
        <v>plays</v>
      </c>
      <c r="S2348" s="11">
        <f>(((J2348/60)/60)/24)+DATE(1970,1,1)</f>
        <v>42152.765717592592</v>
      </c>
      <c r="T2348" s="11">
        <f>(((I2348/60)/60)/24)+DATE(1970,1,1)</f>
        <v>42188.765717592592</v>
      </c>
    </row>
    <row r="2349" spans="1:20" ht="43.2" hidden="1" x14ac:dyDescent="0.3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20">
        <f>E2349/D2349</f>
        <v>1.0212366666666666</v>
      </c>
      <c r="P2349" s="6">
        <f>L2349/COUNT(L2349:L6462)</f>
        <v>9.8471986417657045E-2</v>
      </c>
      <c r="Q2349" t="str">
        <f t="shared" si="72"/>
        <v>music</v>
      </c>
      <c r="R2349" t="str">
        <f t="shared" si="73"/>
        <v>rock</v>
      </c>
      <c r="S2349" s="11">
        <f>(((J2349/60)/60)/24)+DATE(1970,1,1)</f>
        <v>41388.021261574075</v>
      </c>
      <c r="T2349" s="11">
        <f>(((I2349/60)/60)/24)+DATE(1970,1,1)</f>
        <v>41418.021261574075</v>
      </c>
    </row>
    <row r="2350" spans="1:20" ht="43.2" hidden="1" x14ac:dyDescent="0.3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20">
        <f>E2350/D2350</f>
        <v>1.02125</v>
      </c>
      <c r="P2350" s="6">
        <f>L2350/COUNT(L2350:L6463)</f>
        <v>4.0203850509626271E-2</v>
      </c>
      <c r="Q2350" t="str">
        <f t="shared" si="72"/>
        <v>music</v>
      </c>
      <c r="R2350" t="str">
        <f t="shared" si="73"/>
        <v>classical music</v>
      </c>
      <c r="S2350" s="11">
        <f>(((J2350/60)/60)/24)+DATE(1970,1,1)</f>
        <v>41546.75105324074</v>
      </c>
      <c r="T2350" s="11">
        <f>(((I2350/60)/60)/24)+DATE(1970,1,1)</f>
        <v>41565.165972222225</v>
      </c>
    </row>
    <row r="2351" spans="1:20" ht="43.2" hidden="1" x14ac:dyDescent="0.3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20">
        <f>E2351/D2351</f>
        <v>1.0213333333333334</v>
      </c>
      <c r="P2351" s="6">
        <f>L2351/COUNT(L2351:L6464)</f>
        <v>6.5155807365439092E-2</v>
      </c>
      <c r="Q2351" t="str">
        <f t="shared" si="72"/>
        <v>theater</v>
      </c>
      <c r="R2351" t="str">
        <f t="shared" si="73"/>
        <v>plays</v>
      </c>
      <c r="S2351" s="11">
        <f>(((J2351/60)/60)/24)+DATE(1970,1,1)</f>
        <v>42337.792511574073</v>
      </c>
      <c r="T2351" s="11">
        <f>(((I2351/60)/60)/24)+DATE(1970,1,1)</f>
        <v>42374.996527777781</v>
      </c>
    </row>
    <row r="2352" spans="1:20" ht="57.6" hidden="1" x14ac:dyDescent="0.3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20">
        <f>E2352/D2352</f>
        <v>1.0214714285714286</v>
      </c>
      <c r="P2352" s="6">
        <f>L2352/COUNT(L2352:L6465)</f>
        <v>1.1904761904761904E-2</v>
      </c>
      <c r="Q2352" t="str">
        <f t="shared" si="72"/>
        <v>film &amp; video</v>
      </c>
      <c r="R2352" t="str">
        <f t="shared" si="73"/>
        <v>documentary</v>
      </c>
      <c r="S2352" s="11">
        <f>(((J2352/60)/60)/24)+DATE(1970,1,1)</f>
        <v>41904.851875</v>
      </c>
      <c r="T2352" s="11">
        <f>(((I2352/60)/60)/24)+DATE(1970,1,1)</f>
        <v>41929.5</v>
      </c>
    </row>
    <row r="2353" spans="1:20" ht="28.8" hidden="1" x14ac:dyDescent="0.3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20">
        <f>E2353/D2353</f>
        <v>1.0218</v>
      </c>
      <c r="P2353" s="6">
        <f>L2353/COUNT(L2353:L6466)</f>
        <v>6.3528077141236525E-2</v>
      </c>
      <c r="Q2353" t="str">
        <f t="shared" si="72"/>
        <v>theater</v>
      </c>
      <c r="R2353" t="str">
        <f t="shared" si="73"/>
        <v>plays</v>
      </c>
      <c r="S2353" s="11">
        <f>(((J2353/60)/60)/24)+DATE(1970,1,1)</f>
        <v>42769.574999999997</v>
      </c>
      <c r="T2353" s="11">
        <f>(((I2353/60)/60)/24)+DATE(1970,1,1)</f>
        <v>42790.574999999997</v>
      </c>
    </row>
    <row r="2354" spans="1:20" ht="43.2" hidden="1" x14ac:dyDescent="0.3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20">
        <f>E2354/D2354</f>
        <v>1.0218750000000001</v>
      </c>
      <c r="P2354" s="6">
        <f>L2354/COUNT(L2354:L6467)</f>
        <v>3.9727582292849034E-2</v>
      </c>
      <c r="Q2354" t="str">
        <f t="shared" si="72"/>
        <v>theater</v>
      </c>
      <c r="R2354" t="str">
        <f t="shared" si="73"/>
        <v>plays</v>
      </c>
      <c r="S2354" s="11">
        <f>(((J2354/60)/60)/24)+DATE(1970,1,1)</f>
        <v>41868.924050925925</v>
      </c>
      <c r="T2354" s="11">
        <f>(((I2354/60)/60)/24)+DATE(1970,1,1)</f>
        <v>41898.875</v>
      </c>
    </row>
    <row r="2355" spans="1:20" ht="43.2" hidden="1" x14ac:dyDescent="0.3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20">
        <f>E2355/D2355</f>
        <v>1.022</v>
      </c>
      <c r="P2355" s="6">
        <f>L2355/COUNT(L2355:L6468)</f>
        <v>1.7603634298693924E-2</v>
      </c>
      <c r="Q2355" t="str">
        <f t="shared" si="72"/>
        <v>publishing</v>
      </c>
      <c r="R2355" t="str">
        <f t="shared" si="73"/>
        <v>nonfiction</v>
      </c>
      <c r="S2355" s="11">
        <f>(((J2355/60)/60)/24)+DATE(1970,1,1)</f>
        <v>42040.638020833328</v>
      </c>
      <c r="T2355" s="11">
        <f>(((I2355/60)/60)/24)+DATE(1970,1,1)</f>
        <v>42070.638020833328</v>
      </c>
    </row>
    <row r="2356" spans="1:20" ht="43.2" hidden="1" x14ac:dyDescent="0.3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20">
        <f>E2356/D2356</f>
        <v>1.0223076923076924</v>
      </c>
      <c r="P2356" s="6">
        <f>L2356/COUNT(L2356:L6469)</f>
        <v>6.1363636363636363E-2</v>
      </c>
      <c r="Q2356" t="str">
        <f t="shared" si="72"/>
        <v>photography</v>
      </c>
      <c r="R2356" t="str">
        <f t="shared" si="73"/>
        <v>photobooks</v>
      </c>
      <c r="S2356" s="11">
        <f>(((J2356/60)/60)/24)+DATE(1970,1,1)</f>
        <v>42731.755787037036</v>
      </c>
      <c r="T2356" s="11">
        <f>(((I2356/60)/60)/24)+DATE(1970,1,1)</f>
        <v>42766.755787037036</v>
      </c>
    </row>
    <row r="2357" spans="1:20" ht="43.2" hidden="1" x14ac:dyDescent="0.3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20">
        <f>E2357/D2357</f>
        <v>1.0223333333333333</v>
      </c>
      <c r="P2357" s="6">
        <f>L2357/COUNT(L2357:L6470)</f>
        <v>6.8220579874928938E-2</v>
      </c>
      <c r="Q2357" t="str">
        <f t="shared" si="72"/>
        <v>theater</v>
      </c>
      <c r="R2357" t="str">
        <f t="shared" si="73"/>
        <v>plays</v>
      </c>
      <c r="S2357" s="11">
        <f>(((J2357/60)/60)/24)+DATE(1970,1,1)</f>
        <v>42292.701053240744</v>
      </c>
      <c r="T2357" s="11">
        <f>(((I2357/60)/60)/24)+DATE(1970,1,1)</f>
        <v>42322.742719907401</v>
      </c>
    </row>
    <row r="2358" spans="1:20" ht="43.2" hidden="1" x14ac:dyDescent="0.3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20">
        <f>E2358/D2358</f>
        <v>1.0223636363636364</v>
      </c>
      <c r="P2358" s="6">
        <f>L2358/COUNT(L2358:L6471)</f>
        <v>4.8350398179749718E-2</v>
      </c>
      <c r="Q2358" t="str">
        <f t="shared" si="72"/>
        <v>theater</v>
      </c>
      <c r="R2358" t="str">
        <f t="shared" si="73"/>
        <v>plays</v>
      </c>
      <c r="S2358" s="11">
        <f>(((J2358/60)/60)/24)+DATE(1970,1,1)</f>
        <v>41829.599791666667</v>
      </c>
      <c r="T2358" s="11">
        <f>(((I2358/60)/60)/24)+DATE(1970,1,1)</f>
        <v>41889.599791666667</v>
      </c>
    </row>
    <row r="2359" spans="1:20" ht="43.2" hidden="1" x14ac:dyDescent="0.3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20">
        <f>E2359/D2359</f>
        <v>1.0224133333333334</v>
      </c>
      <c r="P2359" s="6">
        <f>L2359/COUNT(L2359:L6472)</f>
        <v>0.80819578827546956</v>
      </c>
      <c r="Q2359" t="str">
        <f t="shared" si="72"/>
        <v>theater</v>
      </c>
      <c r="R2359" t="str">
        <f t="shared" si="73"/>
        <v>spaces</v>
      </c>
      <c r="S2359" s="11">
        <f>(((J2359/60)/60)/24)+DATE(1970,1,1)</f>
        <v>42322.653749999998</v>
      </c>
      <c r="T2359" s="11">
        <f>(((I2359/60)/60)/24)+DATE(1970,1,1)</f>
        <v>42362.653749999998</v>
      </c>
    </row>
    <row r="2360" spans="1:20" ht="43.2" hidden="1" x14ac:dyDescent="0.3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20">
        <f>E2360/D2360</f>
        <v>1.0224343076923077</v>
      </c>
      <c r="P2360" s="6">
        <f>L2360/COUNT(L2360:L6473)</f>
        <v>0.25626423690205014</v>
      </c>
      <c r="Q2360" t="str">
        <f t="shared" si="72"/>
        <v>technology</v>
      </c>
      <c r="R2360" t="str">
        <f t="shared" si="73"/>
        <v>hardware</v>
      </c>
      <c r="S2360" s="11">
        <f>(((J2360/60)/60)/24)+DATE(1970,1,1)</f>
        <v>42199.365844907406</v>
      </c>
      <c r="T2360" s="11">
        <f>(((I2360/60)/60)/24)+DATE(1970,1,1)</f>
        <v>42229.365844907406</v>
      </c>
    </row>
    <row r="2361" spans="1:20" ht="43.2" hidden="1" x14ac:dyDescent="0.3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20">
        <f>E2361/D2361</f>
        <v>1.0225</v>
      </c>
      <c r="P2361" s="6">
        <f>L2361/COUNT(L2361:L6474)</f>
        <v>0.1606837606837607</v>
      </c>
      <c r="Q2361" t="str">
        <f t="shared" si="72"/>
        <v>food</v>
      </c>
      <c r="R2361" t="str">
        <f t="shared" si="73"/>
        <v>small batch</v>
      </c>
      <c r="S2361" s="11">
        <f>(((J2361/60)/60)/24)+DATE(1970,1,1)</f>
        <v>42407.637557870374</v>
      </c>
      <c r="T2361" s="11">
        <f>(((I2361/60)/60)/24)+DATE(1970,1,1)</f>
        <v>42452.595891203702</v>
      </c>
    </row>
    <row r="2362" spans="1:20" ht="43.2" hidden="1" x14ac:dyDescent="0.3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20">
        <f>E2362/D2362</f>
        <v>1.0225</v>
      </c>
      <c r="P2362" s="6">
        <f>L2362/COUNT(L2362:L6475)</f>
        <v>2.7366020524515394E-2</v>
      </c>
      <c r="Q2362" t="str">
        <f t="shared" si="72"/>
        <v>theater</v>
      </c>
      <c r="R2362" t="str">
        <f t="shared" si="73"/>
        <v>plays</v>
      </c>
      <c r="S2362" s="11">
        <f>(((J2362/60)/60)/24)+DATE(1970,1,1)</f>
        <v>42044.184988425928</v>
      </c>
      <c r="T2362" s="11">
        <f>(((I2362/60)/60)/24)+DATE(1970,1,1)</f>
        <v>42074.143321759257</v>
      </c>
    </row>
    <row r="2363" spans="1:20" ht="28.8" hidden="1" x14ac:dyDescent="0.3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20">
        <f>E2363/D2363</f>
        <v>1.0226</v>
      </c>
      <c r="P2363" s="6">
        <f>L2363/COUNT(L2363:L6476)</f>
        <v>5.3622361665715913E-2</v>
      </c>
      <c r="Q2363" t="str">
        <f t="shared" si="72"/>
        <v>publishing</v>
      </c>
      <c r="R2363" t="str">
        <f t="shared" si="73"/>
        <v>nonfiction</v>
      </c>
      <c r="S2363" s="11">
        <f>(((J2363/60)/60)/24)+DATE(1970,1,1)</f>
        <v>41401.648217592592</v>
      </c>
      <c r="T2363" s="11">
        <f>(((I2363/60)/60)/24)+DATE(1970,1,1)</f>
        <v>41436.648217592592</v>
      </c>
    </row>
    <row r="2364" spans="1:20" ht="43.2" hidden="1" x14ac:dyDescent="0.3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20">
        <f>E2364/D2364</f>
        <v>1.0227200000000001</v>
      </c>
      <c r="P2364" s="6">
        <f>L2364/COUNT(L2364:L6477)</f>
        <v>0.12614155251141554</v>
      </c>
      <c r="Q2364" t="str">
        <f t="shared" si="72"/>
        <v>food</v>
      </c>
      <c r="R2364" t="str">
        <f t="shared" si="73"/>
        <v>small batch</v>
      </c>
      <c r="S2364" s="11">
        <f>(((J2364/60)/60)/24)+DATE(1970,1,1)</f>
        <v>41771.572256944448</v>
      </c>
      <c r="T2364" s="11">
        <f>(((I2364/60)/60)/24)+DATE(1970,1,1)</f>
        <v>41801.572256944448</v>
      </c>
    </row>
    <row r="2365" spans="1:20" ht="43.2" hidden="1" x14ac:dyDescent="0.3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20">
        <f>E2365/D2365</f>
        <v>1.0227272727272727</v>
      </c>
      <c r="P2365" s="6">
        <f>L2365/COUNT(L2365:L6478)</f>
        <v>1.0850942318675044E-2</v>
      </c>
      <c r="Q2365" t="str">
        <f t="shared" si="72"/>
        <v>theater</v>
      </c>
      <c r="R2365" t="str">
        <f t="shared" si="73"/>
        <v>plays</v>
      </c>
      <c r="S2365" s="11">
        <f>(((J2365/60)/60)/24)+DATE(1970,1,1)</f>
        <v>42073.660694444443</v>
      </c>
      <c r="T2365" s="11">
        <f>(((I2365/60)/60)/24)+DATE(1970,1,1)</f>
        <v>42095.165972222225</v>
      </c>
    </row>
    <row r="2366" spans="1:20" ht="43.2" hidden="1" x14ac:dyDescent="0.3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20">
        <f>E2366/D2366</f>
        <v>1.02298</v>
      </c>
      <c r="P2366" s="6">
        <f>L2366/COUNT(L2366:L6479)</f>
        <v>0.18457142857142858</v>
      </c>
      <c r="Q2366" t="str">
        <f t="shared" si="72"/>
        <v>technology</v>
      </c>
      <c r="R2366" t="str">
        <f t="shared" si="73"/>
        <v>wearables</v>
      </c>
      <c r="S2366" s="11">
        <f>(((J2366/60)/60)/24)+DATE(1970,1,1)</f>
        <v>42542.526423611111</v>
      </c>
      <c r="T2366" s="11">
        <f>(((I2366/60)/60)/24)+DATE(1970,1,1)</f>
        <v>42601.165972222225</v>
      </c>
    </row>
    <row r="2367" spans="1:20" ht="43.2" hidden="1" x14ac:dyDescent="0.3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20">
        <f>E2367/D2367</f>
        <v>1.0230434782608695</v>
      </c>
      <c r="P2367" s="6">
        <f>L2367/COUNT(L2367:L6480)</f>
        <v>7.0897655803316181E-2</v>
      </c>
      <c r="Q2367" t="str">
        <f t="shared" si="72"/>
        <v>food</v>
      </c>
      <c r="R2367" t="str">
        <f t="shared" si="73"/>
        <v>small batch</v>
      </c>
      <c r="S2367" s="11">
        <f>(((J2367/60)/60)/24)+DATE(1970,1,1)</f>
        <v>42423.602500000001</v>
      </c>
      <c r="T2367" s="11">
        <f>(((I2367/60)/60)/24)+DATE(1970,1,1)</f>
        <v>42453.560833333337</v>
      </c>
    </row>
    <row r="2368" spans="1:20" ht="28.8" hidden="1" x14ac:dyDescent="0.3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20">
        <f>E2368/D2368</f>
        <v>1.0232000000000001</v>
      </c>
      <c r="P2368" s="6">
        <f>L2368/COUNT(L2368:L6481)</f>
        <v>3.5469107551487411E-2</v>
      </c>
      <c r="Q2368" t="str">
        <f t="shared" si="72"/>
        <v>publishing</v>
      </c>
      <c r="R2368" t="str">
        <f t="shared" si="73"/>
        <v>nonfiction</v>
      </c>
      <c r="S2368" s="11">
        <f>(((J2368/60)/60)/24)+DATE(1970,1,1)</f>
        <v>41226.95721064815</v>
      </c>
      <c r="T2368" s="11">
        <f>(((I2368/60)/60)/24)+DATE(1970,1,1)</f>
        <v>41256.95721064815</v>
      </c>
    </row>
    <row r="2369" spans="1:20" ht="43.2" hidden="1" x14ac:dyDescent="0.3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20">
        <f>E2369/D2369</f>
        <v>1.023236</v>
      </c>
      <c r="P2369" s="6">
        <f>L2369/COUNT(L2369:L6482)</f>
        <v>5.3234115626788779E-2</v>
      </c>
      <c r="Q2369" t="str">
        <f t="shared" si="72"/>
        <v>theater</v>
      </c>
      <c r="R2369" t="str">
        <f t="shared" si="73"/>
        <v>plays</v>
      </c>
      <c r="S2369" s="11">
        <f>(((J2369/60)/60)/24)+DATE(1970,1,1)</f>
        <v>42575.130057870367</v>
      </c>
      <c r="T2369" s="11">
        <f>(((I2369/60)/60)/24)+DATE(1970,1,1)</f>
        <v>42605.130057870367</v>
      </c>
    </row>
    <row r="2370" spans="1:20" ht="28.8" hidden="1" x14ac:dyDescent="0.3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20">
        <f>E2370/D2370</f>
        <v>1.0233333333333334</v>
      </c>
      <c r="P2370" s="6">
        <f>L2370/COUNT(L2370:L6483)</f>
        <v>1.4891179839633447E-2</v>
      </c>
      <c r="Q2370" t="str">
        <f t="shared" ref="Q2370:Q2433" si="74">LEFT(N2370,FIND("/",N2370)-1)</f>
        <v>theater</v>
      </c>
      <c r="R2370" t="str">
        <f t="shared" ref="R2370:R2433" si="75">RIGHT(N2370,LEN(N2370)-FIND("/",N2370))</f>
        <v>musical</v>
      </c>
      <c r="S2370" s="11">
        <f>(((J2370/60)/60)/24)+DATE(1970,1,1)</f>
        <v>41747.471504629626</v>
      </c>
      <c r="T2370" s="11">
        <f>(((I2370/60)/60)/24)+DATE(1970,1,1)</f>
        <v>41778.208333333336</v>
      </c>
    </row>
    <row r="2371" spans="1:20" ht="28.8" hidden="1" x14ac:dyDescent="0.3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20">
        <f>E2371/D2371</f>
        <v>1.0234285714285714</v>
      </c>
      <c r="P2371" s="6">
        <f>L2371/COUNT(L2371:L6484)</f>
        <v>2.1203438395415473E-2</v>
      </c>
      <c r="Q2371" t="str">
        <f t="shared" si="74"/>
        <v>theater</v>
      </c>
      <c r="R2371" t="str">
        <f t="shared" si="75"/>
        <v>plays</v>
      </c>
      <c r="S2371" s="11">
        <f>(((J2371/60)/60)/24)+DATE(1970,1,1)</f>
        <v>42323.70930555556</v>
      </c>
      <c r="T2371" s="11">
        <f>(((I2371/60)/60)/24)+DATE(1970,1,1)</f>
        <v>42355.207638888889</v>
      </c>
    </row>
    <row r="2372" spans="1:20" hidden="1" x14ac:dyDescent="0.3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20">
        <f>E2372/D2372</f>
        <v>1.0235000000000001</v>
      </c>
      <c r="P2372" s="6">
        <f>L2372/COUNT(L2372:L6485)</f>
        <v>2.9816513761467892E-2</v>
      </c>
      <c r="Q2372" t="str">
        <f t="shared" si="74"/>
        <v>music</v>
      </c>
      <c r="R2372" t="str">
        <f t="shared" si="75"/>
        <v>rock</v>
      </c>
      <c r="S2372" s="11">
        <f>(((J2372/60)/60)/24)+DATE(1970,1,1)</f>
        <v>42553.681979166664</v>
      </c>
      <c r="T2372" s="11">
        <f>(((I2372/60)/60)/24)+DATE(1970,1,1)</f>
        <v>42583.681979166664</v>
      </c>
    </row>
    <row r="2373" spans="1:20" ht="43.2" hidden="1" x14ac:dyDescent="0.3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20">
        <f>E2373/D2373</f>
        <v>1.0235000000000001</v>
      </c>
      <c r="P2373" s="6">
        <f>L2373/COUNT(L2373:L6486)</f>
        <v>2.2375215146299483E-2</v>
      </c>
      <c r="Q2373" t="str">
        <f t="shared" si="74"/>
        <v>theater</v>
      </c>
      <c r="R2373" t="str">
        <f t="shared" si="75"/>
        <v>plays</v>
      </c>
      <c r="S2373" s="11">
        <f>(((J2373/60)/60)/24)+DATE(1970,1,1)</f>
        <v>42503.559467592597</v>
      </c>
      <c r="T2373" s="11">
        <f>(((I2373/60)/60)/24)+DATE(1970,1,1)</f>
        <v>42524.875</v>
      </c>
    </row>
    <row r="2374" spans="1:20" ht="43.2" hidden="1" x14ac:dyDescent="0.3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20">
        <f>E2374/D2374</f>
        <v>1.0235000000000001</v>
      </c>
      <c r="P2374" s="6">
        <f>L2374/COUNT(L2374:L6487)</f>
        <v>5.5683122847301952E-2</v>
      </c>
      <c r="Q2374" t="str">
        <f t="shared" si="74"/>
        <v>theater</v>
      </c>
      <c r="R2374" t="str">
        <f t="shared" si="75"/>
        <v>plays</v>
      </c>
      <c r="S2374" s="11">
        <f>(((J2374/60)/60)/24)+DATE(1970,1,1)</f>
        <v>42118.556331018524</v>
      </c>
      <c r="T2374" s="11">
        <f>(((I2374/60)/60)/24)+DATE(1970,1,1)</f>
        <v>42150.165972222225</v>
      </c>
    </row>
    <row r="2375" spans="1:20" ht="43.2" hidden="1" x14ac:dyDescent="0.3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20">
        <f>E2375/D2375</f>
        <v>1.0236842105263158</v>
      </c>
      <c r="P2375" s="6">
        <f>L2375/COUNT(L2375:L6488)</f>
        <v>0.16829408385985067</v>
      </c>
      <c r="Q2375" t="str">
        <f t="shared" si="74"/>
        <v>publishing</v>
      </c>
      <c r="R2375" t="str">
        <f t="shared" si="75"/>
        <v>radio &amp; podcasts</v>
      </c>
      <c r="S2375" s="11">
        <f>(((J2375/60)/60)/24)+DATE(1970,1,1)</f>
        <v>40646.014456018522</v>
      </c>
      <c r="T2375" s="11">
        <f>(((I2375/60)/60)/24)+DATE(1970,1,1)</f>
        <v>40706.014456018522</v>
      </c>
    </row>
    <row r="2376" spans="1:20" ht="43.2" hidden="1" x14ac:dyDescent="0.3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20">
        <f>E2376/D2376</f>
        <v>1.024</v>
      </c>
      <c r="P2376" s="6">
        <f>L2376/COUNT(L2376:L6489)</f>
        <v>1.2068965517241379E-2</v>
      </c>
      <c r="Q2376" t="str">
        <f t="shared" si="74"/>
        <v>theater</v>
      </c>
      <c r="R2376" t="str">
        <f t="shared" si="75"/>
        <v>plays</v>
      </c>
      <c r="S2376" s="11">
        <f>(((J2376/60)/60)/24)+DATE(1970,1,1)</f>
        <v>42451.496817129635</v>
      </c>
      <c r="T2376" s="11">
        <f>(((I2376/60)/60)/24)+DATE(1970,1,1)</f>
        <v>42459.610416666663</v>
      </c>
    </row>
    <row r="2377" spans="1:20" ht="43.2" hidden="1" x14ac:dyDescent="0.3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20">
        <f>E2377/D2377</f>
        <v>1.024</v>
      </c>
      <c r="P2377" s="6">
        <f>L2377/COUNT(L2377:L6490)</f>
        <v>1.2650948821161587E-2</v>
      </c>
      <c r="Q2377" t="str">
        <f t="shared" si="74"/>
        <v>theater</v>
      </c>
      <c r="R2377" t="str">
        <f t="shared" si="75"/>
        <v>plays</v>
      </c>
      <c r="S2377" s="11">
        <f>(((J2377/60)/60)/24)+DATE(1970,1,1)</f>
        <v>41815.774826388886</v>
      </c>
      <c r="T2377" s="11">
        <f>(((I2377/60)/60)/24)+DATE(1970,1,1)</f>
        <v>41830.774826388886</v>
      </c>
    </row>
    <row r="2378" spans="1:20" ht="100.8" hidden="1" x14ac:dyDescent="0.3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20">
        <f>E2378/D2378</f>
        <v>1.024</v>
      </c>
      <c r="P2378" s="6">
        <f>L2378/COUNT(L2378:L6491)</f>
        <v>3.1070195627157654E-2</v>
      </c>
      <c r="Q2378" t="str">
        <f t="shared" si="74"/>
        <v>theater</v>
      </c>
      <c r="R2378" t="str">
        <f t="shared" si="75"/>
        <v>plays</v>
      </c>
      <c r="S2378" s="11">
        <f>(((J2378/60)/60)/24)+DATE(1970,1,1)</f>
        <v>42203.680300925931</v>
      </c>
      <c r="T2378" s="11">
        <f>(((I2378/60)/60)/24)+DATE(1970,1,1)</f>
        <v>42221.774999999994</v>
      </c>
    </row>
    <row r="2379" spans="1:20" ht="43.2" hidden="1" x14ac:dyDescent="0.3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20">
        <f>E2379/D2379</f>
        <v>1.0242285714285715</v>
      </c>
      <c r="P2379" s="6">
        <f>L2379/COUNT(L2379:L6492)</f>
        <v>9.3839953943580884E-2</v>
      </c>
      <c r="Q2379" t="str">
        <f t="shared" si="74"/>
        <v>food</v>
      </c>
      <c r="R2379" t="str">
        <f t="shared" si="75"/>
        <v>small batch</v>
      </c>
      <c r="S2379" s="11">
        <f>(((J2379/60)/60)/24)+DATE(1970,1,1)</f>
        <v>42332.89980324074</v>
      </c>
      <c r="T2379" s="11">
        <f>(((I2379/60)/60)/24)+DATE(1970,1,1)</f>
        <v>42363</v>
      </c>
    </row>
    <row r="2380" spans="1:20" ht="43.2" hidden="1" x14ac:dyDescent="0.3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20">
        <f>E2380/D2380</f>
        <v>1.0242424242424242</v>
      </c>
      <c r="P2380" s="6">
        <f>L2380/COUNT(L2380:L6493)</f>
        <v>2.4193548387096774E-2</v>
      </c>
      <c r="Q2380" t="str">
        <f t="shared" si="74"/>
        <v>theater</v>
      </c>
      <c r="R2380" t="str">
        <f t="shared" si="75"/>
        <v>plays</v>
      </c>
      <c r="S2380" s="11">
        <f>(((J2380/60)/60)/24)+DATE(1970,1,1)</f>
        <v>42459.15861111111</v>
      </c>
      <c r="T2380" s="11">
        <f>(((I2380/60)/60)/24)+DATE(1970,1,1)</f>
        <v>42518.905555555553</v>
      </c>
    </row>
    <row r="2381" spans="1:20" ht="43.2" hidden="1" x14ac:dyDescent="0.3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20">
        <f>E2381/D2381</f>
        <v>1.0243783333333334</v>
      </c>
      <c r="P2381" s="6">
        <f>L2381/COUNT(L2381:L6494)</f>
        <v>6.397694524495677E-2</v>
      </c>
      <c r="Q2381" t="str">
        <f t="shared" si="74"/>
        <v>photography</v>
      </c>
      <c r="R2381" t="str">
        <f t="shared" si="75"/>
        <v>photobooks</v>
      </c>
      <c r="S2381" s="11">
        <f>(((J2381/60)/60)/24)+DATE(1970,1,1)</f>
        <v>42536.60701388889</v>
      </c>
      <c r="T2381" s="11">
        <f>(((I2381/60)/60)/24)+DATE(1970,1,1)</f>
        <v>42566.60701388889</v>
      </c>
    </row>
    <row r="2382" spans="1:20" ht="43.2" hidden="1" x14ac:dyDescent="0.3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20">
        <f>E2382/D2382</f>
        <v>1.0244597777777777</v>
      </c>
      <c r="P2382" s="6">
        <f>L2382/COUNT(L2382:L6495)</f>
        <v>0.11476355247981546</v>
      </c>
      <c r="Q2382" t="str">
        <f t="shared" si="74"/>
        <v>theater</v>
      </c>
      <c r="R2382" t="str">
        <f t="shared" si="75"/>
        <v>musical</v>
      </c>
      <c r="S2382" s="11">
        <f>(((J2382/60)/60)/24)+DATE(1970,1,1)</f>
        <v>41863.584120370368</v>
      </c>
      <c r="T2382" s="11">
        <f>(((I2382/60)/60)/24)+DATE(1970,1,1)</f>
        <v>41893.584120370368</v>
      </c>
    </row>
    <row r="2383" spans="1:20" ht="43.2" hidden="1" x14ac:dyDescent="0.3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20">
        <f>E2383/D2383</f>
        <v>1.0245398773006136</v>
      </c>
      <c r="P2383" s="6">
        <f>L2383/COUNT(L2383:L6496)</f>
        <v>5.8280438545874204E-2</v>
      </c>
      <c r="Q2383" t="str">
        <f t="shared" si="74"/>
        <v>photography</v>
      </c>
      <c r="R2383" t="str">
        <f t="shared" si="75"/>
        <v>photobooks</v>
      </c>
      <c r="S2383" s="11">
        <f>(((J2383/60)/60)/24)+DATE(1970,1,1)</f>
        <v>42125.614895833336</v>
      </c>
      <c r="T2383" s="11">
        <f>(((I2383/60)/60)/24)+DATE(1970,1,1)</f>
        <v>42155.614895833336</v>
      </c>
    </row>
    <row r="2384" spans="1:20" ht="43.2" hidden="1" x14ac:dyDescent="0.3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20">
        <f>E2384/D2384</f>
        <v>1.0245669291338582</v>
      </c>
      <c r="P2384" s="6">
        <f>L2384/COUNT(L2384:L6497)</f>
        <v>0.1056581986143187</v>
      </c>
      <c r="Q2384" t="str">
        <f t="shared" si="74"/>
        <v>music</v>
      </c>
      <c r="R2384" t="str">
        <f t="shared" si="75"/>
        <v>indie rock</v>
      </c>
      <c r="S2384" s="11">
        <f>(((J2384/60)/60)/24)+DATE(1970,1,1)</f>
        <v>41680.583402777782</v>
      </c>
      <c r="T2384" s="11">
        <f>(((I2384/60)/60)/24)+DATE(1970,1,1)</f>
        <v>41702.875</v>
      </c>
    </row>
    <row r="2385" spans="1:20" ht="43.2" hidden="1" x14ac:dyDescent="0.3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20">
        <f>E2385/D2385</f>
        <v>1.0246666666666666</v>
      </c>
      <c r="P2385" s="6">
        <f>L2385/COUNT(L2385:L6498)</f>
        <v>3.9861351819757362E-2</v>
      </c>
      <c r="Q2385" t="str">
        <f t="shared" si="74"/>
        <v>film &amp; video</v>
      </c>
      <c r="R2385" t="str">
        <f t="shared" si="75"/>
        <v>shorts</v>
      </c>
      <c r="S2385" s="11">
        <f>(((J2385/60)/60)/24)+DATE(1970,1,1)</f>
        <v>40635.982488425929</v>
      </c>
      <c r="T2385" s="11">
        <f>(((I2385/60)/60)/24)+DATE(1970,1,1)</f>
        <v>40657.982488425929</v>
      </c>
    </row>
    <row r="2386" spans="1:20" ht="43.2" hidden="1" x14ac:dyDescent="0.3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20">
        <f>E2386/D2386</f>
        <v>1.0246666666666666</v>
      </c>
      <c r="P2386" s="6">
        <f>L2386/COUNT(L2386:L6499)</f>
        <v>1.3294797687861272E-2</v>
      </c>
      <c r="Q2386" t="str">
        <f t="shared" si="74"/>
        <v>music</v>
      </c>
      <c r="R2386" t="str">
        <f t="shared" si="75"/>
        <v>indie rock</v>
      </c>
      <c r="S2386" s="11">
        <f>(((J2386/60)/60)/24)+DATE(1970,1,1)</f>
        <v>41205.854537037041</v>
      </c>
      <c r="T2386" s="11">
        <f>(((I2386/60)/60)/24)+DATE(1970,1,1)</f>
        <v>41265.896203703705</v>
      </c>
    </row>
    <row r="2387" spans="1:20" ht="43.2" hidden="1" x14ac:dyDescent="0.3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20">
        <f>E2387/D2387</f>
        <v>1.0249999999999999</v>
      </c>
      <c r="P2387" s="6">
        <f>L2387/COUNT(L2387:L6500)</f>
        <v>7.5187969924812026E-3</v>
      </c>
      <c r="Q2387" t="str">
        <f t="shared" si="74"/>
        <v>film &amp; video</v>
      </c>
      <c r="R2387" t="str">
        <f t="shared" si="75"/>
        <v>shorts</v>
      </c>
      <c r="S2387" s="11">
        <f>(((J2387/60)/60)/24)+DATE(1970,1,1)</f>
        <v>42042.615613425922</v>
      </c>
      <c r="T2387" s="11">
        <f>(((I2387/60)/60)/24)+DATE(1970,1,1)</f>
        <v>42057.479166666672</v>
      </c>
    </row>
    <row r="2388" spans="1:20" ht="28.8" hidden="1" x14ac:dyDescent="0.3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20">
        <f>E2388/D2388</f>
        <v>1.0249999999999999</v>
      </c>
      <c r="P2388" s="6">
        <f>L2388/COUNT(L2388:L6501)</f>
        <v>3.4143518518518517E-2</v>
      </c>
      <c r="Q2388" t="str">
        <f t="shared" si="74"/>
        <v>theater</v>
      </c>
      <c r="R2388" t="str">
        <f t="shared" si="75"/>
        <v>plays</v>
      </c>
      <c r="S2388" s="11">
        <f>(((J2388/60)/60)/24)+DATE(1970,1,1)</f>
        <v>42711.545196759253</v>
      </c>
      <c r="T2388" s="11">
        <f>(((I2388/60)/60)/24)+DATE(1970,1,1)</f>
        <v>42741.545196759253</v>
      </c>
    </row>
    <row r="2389" spans="1:20" ht="43.2" hidden="1" x14ac:dyDescent="0.3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20">
        <f>E2389/D2389</f>
        <v>1.0249999999999999</v>
      </c>
      <c r="P2389" s="6">
        <f>L2389/COUNT(L2389:L6502)</f>
        <v>5.7903879559930514E-3</v>
      </c>
      <c r="Q2389" t="str">
        <f t="shared" si="74"/>
        <v>music</v>
      </c>
      <c r="R2389" t="str">
        <f t="shared" si="75"/>
        <v>rock</v>
      </c>
      <c r="S2389" s="11">
        <f>(((J2389/60)/60)/24)+DATE(1970,1,1)</f>
        <v>41675.149525462963</v>
      </c>
      <c r="T2389" s="11">
        <f>(((I2389/60)/60)/24)+DATE(1970,1,1)</f>
        <v>41715.107858796298</v>
      </c>
    </row>
    <row r="2390" spans="1:20" ht="28.8" hidden="1" x14ac:dyDescent="0.3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20">
        <f>E2390/D2390</f>
        <v>1.0249999999999999</v>
      </c>
      <c r="P2390" s="6">
        <f>L2390/COUNT(L2390:L6503)</f>
        <v>1.7381228273464658E-3</v>
      </c>
      <c r="Q2390" t="str">
        <f t="shared" si="74"/>
        <v>technology</v>
      </c>
      <c r="R2390" t="str">
        <f t="shared" si="75"/>
        <v>hardware</v>
      </c>
      <c r="S2390" s="11">
        <f>(((J2390/60)/60)/24)+DATE(1970,1,1)</f>
        <v>42466.826180555552</v>
      </c>
      <c r="T2390" s="11">
        <f>(((I2390/60)/60)/24)+DATE(1970,1,1)</f>
        <v>42496.826180555552</v>
      </c>
    </row>
    <row r="2391" spans="1:20" ht="28.8" hidden="1" x14ac:dyDescent="0.3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20">
        <f>E2391/D2391</f>
        <v>1.0249999999999999</v>
      </c>
      <c r="P2391" s="6">
        <f>L2391/COUNT(L2391:L6504)</f>
        <v>1.1594202898550725E-2</v>
      </c>
      <c r="Q2391" t="str">
        <f t="shared" si="74"/>
        <v>theater</v>
      </c>
      <c r="R2391" t="str">
        <f t="shared" si="75"/>
        <v>plays</v>
      </c>
      <c r="S2391" s="11">
        <f>(((J2391/60)/60)/24)+DATE(1970,1,1)</f>
        <v>42550.701886574068</v>
      </c>
      <c r="T2391" s="11">
        <f>(((I2391/60)/60)/24)+DATE(1970,1,1)</f>
        <v>42580.701886574068</v>
      </c>
    </row>
    <row r="2392" spans="1:20" ht="43.2" hidden="1" x14ac:dyDescent="0.3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20">
        <f>E2392/D2392</f>
        <v>1.0249999999999999</v>
      </c>
      <c r="P2392" s="6">
        <f>L2392/COUNT(L2392:L6505)</f>
        <v>1.6241299303944315E-2</v>
      </c>
      <c r="Q2392" t="str">
        <f t="shared" si="74"/>
        <v>theater</v>
      </c>
      <c r="R2392" t="str">
        <f t="shared" si="75"/>
        <v>plays</v>
      </c>
      <c r="S2392" s="11">
        <f>(((J2392/60)/60)/24)+DATE(1970,1,1)</f>
        <v>42591.899988425925</v>
      </c>
      <c r="T2392" s="11">
        <f>(((I2392/60)/60)/24)+DATE(1970,1,1)</f>
        <v>42622.166666666672</v>
      </c>
    </row>
    <row r="2393" spans="1:20" ht="28.8" hidden="1" x14ac:dyDescent="0.3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20">
        <f>E2393/D2393</f>
        <v>1.0249999999999999</v>
      </c>
      <c r="P2393" s="6">
        <f>L2393/COUNT(L2393:L6506)</f>
        <v>1.7991874637260593E-2</v>
      </c>
      <c r="Q2393" t="str">
        <f t="shared" si="74"/>
        <v>theater</v>
      </c>
      <c r="R2393" t="str">
        <f t="shared" si="75"/>
        <v>plays</v>
      </c>
      <c r="S2393" s="11">
        <f>(((J2393/60)/60)/24)+DATE(1970,1,1)</f>
        <v>42120.531226851846</v>
      </c>
      <c r="T2393" s="11">
        <f>(((I2393/60)/60)/24)+DATE(1970,1,1)</f>
        <v>42155.531226851846</v>
      </c>
    </row>
    <row r="2394" spans="1:20" ht="43.2" hidden="1" x14ac:dyDescent="0.3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20">
        <f>E2394/D2394</f>
        <v>1.0250632911392406</v>
      </c>
      <c r="P2394" s="6">
        <f>L2394/COUNT(L2394:L6507)</f>
        <v>5.8652729384436698E-2</v>
      </c>
      <c r="Q2394" t="str">
        <f t="shared" si="74"/>
        <v>music</v>
      </c>
      <c r="R2394" t="str">
        <f t="shared" si="75"/>
        <v>pop</v>
      </c>
      <c r="S2394" s="11">
        <f>(((J2394/60)/60)/24)+DATE(1970,1,1)</f>
        <v>42343.998043981483</v>
      </c>
      <c r="T2394" s="11">
        <f>(((I2394/60)/60)/24)+DATE(1970,1,1)</f>
        <v>42386.875</v>
      </c>
    </row>
    <row r="2395" spans="1:20" ht="43.2" hidden="1" x14ac:dyDescent="0.3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20">
        <f>E2395/D2395</f>
        <v>1.0254767441860466</v>
      </c>
      <c r="P2395" s="6">
        <f>L2395/COUNT(L2395:L6508)</f>
        <v>5.1714119697850086E-2</v>
      </c>
      <c r="Q2395" t="str">
        <f t="shared" si="74"/>
        <v>theater</v>
      </c>
      <c r="R2395" t="str">
        <f t="shared" si="75"/>
        <v>plays</v>
      </c>
      <c r="S2395" s="11">
        <f>(((J2395/60)/60)/24)+DATE(1970,1,1)</f>
        <v>42465.491435185191</v>
      </c>
      <c r="T2395" s="11">
        <f>(((I2395/60)/60)/24)+DATE(1970,1,1)</f>
        <v>42494.958333333328</v>
      </c>
    </row>
    <row r="2396" spans="1:20" ht="43.2" hidden="1" x14ac:dyDescent="0.3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20">
        <f>E2396/D2396</f>
        <v>1.0257142857142858</v>
      </c>
      <c r="P2396" s="6">
        <f>L2396/COUNT(L2396:L6509)</f>
        <v>1.5697674418604653E-2</v>
      </c>
      <c r="Q2396" t="str">
        <f t="shared" si="74"/>
        <v>theater</v>
      </c>
      <c r="R2396" t="str">
        <f t="shared" si="75"/>
        <v>plays</v>
      </c>
      <c r="S2396" s="11">
        <f>(((J2396/60)/60)/24)+DATE(1970,1,1)</f>
        <v>42036.995590277773</v>
      </c>
      <c r="T2396" s="11">
        <f>(((I2396/60)/60)/24)+DATE(1970,1,1)</f>
        <v>42094.536111111112</v>
      </c>
    </row>
    <row r="2397" spans="1:20" ht="43.2" hidden="1" x14ac:dyDescent="0.3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20">
        <f>E2397/D2397</f>
        <v>1.0257499999999999</v>
      </c>
      <c r="P2397" s="6">
        <f>L2397/COUNT(L2397:L6510)</f>
        <v>3.8394415357766144E-2</v>
      </c>
      <c r="Q2397" t="str">
        <f t="shared" si="74"/>
        <v>music</v>
      </c>
      <c r="R2397" t="str">
        <f t="shared" si="75"/>
        <v>rock</v>
      </c>
      <c r="S2397" s="11">
        <f>(((J2397/60)/60)/24)+DATE(1970,1,1)</f>
        <v>41451.062905092593</v>
      </c>
      <c r="T2397" s="11">
        <f>(((I2397/60)/60)/24)+DATE(1970,1,1)</f>
        <v>41481.062905092593</v>
      </c>
    </row>
    <row r="2398" spans="1:20" ht="43.2" hidden="1" x14ac:dyDescent="0.3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20">
        <f>E2398/D2398</f>
        <v>1.0258775877587758</v>
      </c>
      <c r="P2398" s="6">
        <f>L2398/COUNT(L2398:L6511)</f>
        <v>3.4342258440046569E-2</v>
      </c>
      <c r="Q2398" t="str">
        <f t="shared" si="74"/>
        <v>publishing</v>
      </c>
      <c r="R2398" t="str">
        <f t="shared" si="75"/>
        <v>nonfiction</v>
      </c>
      <c r="S2398" s="11">
        <f>(((J2398/60)/60)/24)+DATE(1970,1,1)</f>
        <v>41299.878148148149</v>
      </c>
      <c r="T2398" s="11">
        <f>(((I2398/60)/60)/24)+DATE(1970,1,1)</f>
        <v>41329.878148148149</v>
      </c>
    </row>
    <row r="2399" spans="1:20" ht="43.2" hidden="1" x14ac:dyDescent="0.3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20">
        <f>E2399/D2399</f>
        <v>1.0259199999999999</v>
      </c>
      <c r="P2399" s="6">
        <f>L2399/COUNT(L2399:L6512)</f>
        <v>0.19103086779266162</v>
      </c>
      <c r="Q2399" t="str">
        <f t="shared" si="74"/>
        <v>film &amp; video</v>
      </c>
      <c r="R2399" t="str">
        <f t="shared" si="75"/>
        <v>documentary</v>
      </c>
      <c r="S2399" s="11">
        <f>(((J2399/60)/60)/24)+DATE(1970,1,1)</f>
        <v>41662.047500000001</v>
      </c>
      <c r="T2399" s="11">
        <f>(((I2399/60)/60)/24)+DATE(1970,1,1)</f>
        <v>41692.047500000001</v>
      </c>
    </row>
    <row r="2400" spans="1:20" ht="43.2" hidden="1" x14ac:dyDescent="0.3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20">
        <f>E2400/D2400</f>
        <v>1.026</v>
      </c>
      <c r="P2400" s="6">
        <f>L2400/COUNT(L2400:L6513)</f>
        <v>0.10664335664335664</v>
      </c>
      <c r="Q2400" t="str">
        <f t="shared" si="74"/>
        <v>photography</v>
      </c>
      <c r="R2400" t="str">
        <f t="shared" si="75"/>
        <v>photobooks</v>
      </c>
      <c r="S2400" s="11">
        <f>(((J2400/60)/60)/24)+DATE(1970,1,1)</f>
        <v>42535.809490740736</v>
      </c>
      <c r="T2400" s="11">
        <f>(((I2400/60)/60)/24)+DATE(1970,1,1)</f>
        <v>42565.809490740736</v>
      </c>
    </row>
    <row r="2401" spans="1:20" ht="43.2" hidden="1" x14ac:dyDescent="0.3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20">
        <f>E2401/D2401</f>
        <v>1.026</v>
      </c>
      <c r="P2401" s="6">
        <f>L2401/COUNT(L2401:L6514)</f>
        <v>1.3411078717201166E-2</v>
      </c>
      <c r="Q2401" t="str">
        <f t="shared" si="74"/>
        <v>music</v>
      </c>
      <c r="R2401" t="str">
        <f t="shared" si="75"/>
        <v>pop</v>
      </c>
      <c r="S2401" s="11">
        <f>(((J2401/60)/60)/24)+DATE(1970,1,1)</f>
        <v>40313.930543981485</v>
      </c>
      <c r="T2401" s="11">
        <f>(((I2401/60)/60)/24)+DATE(1970,1,1)</f>
        <v>40364.166666666664</v>
      </c>
    </row>
    <row r="2402" spans="1:20" ht="43.2" hidden="1" x14ac:dyDescent="0.3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20">
        <f>E2402/D2402</f>
        <v>1.026</v>
      </c>
      <c r="P2402" s="6">
        <f>L2402/COUNT(L2402:L6515)</f>
        <v>0.11318553092182031</v>
      </c>
      <c r="Q2402" t="str">
        <f t="shared" si="74"/>
        <v>games</v>
      </c>
      <c r="R2402" t="str">
        <f t="shared" si="75"/>
        <v>tabletop games</v>
      </c>
      <c r="S2402" s="11">
        <f>(((J2402/60)/60)/24)+DATE(1970,1,1)</f>
        <v>42776.082349537035</v>
      </c>
      <c r="T2402" s="11">
        <f>(((I2402/60)/60)/24)+DATE(1970,1,1)</f>
        <v>42806.082349537035</v>
      </c>
    </row>
    <row r="2403" spans="1:20" ht="28.8" hidden="1" x14ac:dyDescent="0.3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20">
        <f>E2403/D2403</f>
        <v>1.026</v>
      </c>
      <c r="P2403" s="6">
        <f>L2403/COUNT(L2403:L6516)</f>
        <v>3.7361354349095155E-2</v>
      </c>
      <c r="Q2403" t="str">
        <f t="shared" si="74"/>
        <v>music</v>
      </c>
      <c r="R2403" t="str">
        <f t="shared" si="75"/>
        <v>indie rock</v>
      </c>
      <c r="S2403" s="11">
        <f>(((J2403/60)/60)/24)+DATE(1970,1,1)</f>
        <v>41004.72619212963</v>
      </c>
      <c r="T2403" s="11">
        <f>(((I2403/60)/60)/24)+DATE(1970,1,1)</f>
        <v>41034.72619212963</v>
      </c>
    </row>
    <row r="2404" spans="1:20" ht="43.2" hidden="1" x14ac:dyDescent="0.3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20">
        <f>E2404/D2404</f>
        <v>1.026</v>
      </c>
      <c r="P2404" s="6">
        <f>L2404/COUNT(L2404:L6517)</f>
        <v>2.5116822429906541E-2</v>
      </c>
      <c r="Q2404" t="str">
        <f t="shared" si="74"/>
        <v>theater</v>
      </c>
      <c r="R2404" t="str">
        <f t="shared" si="75"/>
        <v>plays</v>
      </c>
      <c r="S2404" s="11">
        <f>(((J2404/60)/60)/24)+DATE(1970,1,1)</f>
        <v>42294.429641203707</v>
      </c>
      <c r="T2404" s="11">
        <f>(((I2404/60)/60)/24)+DATE(1970,1,1)</f>
        <v>42321.845138888893</v>
      </c>
    </row>
    <row r="2405" spans="1:20" ht="28.8" hidden="1" x14ac:dyDescent="0.3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20">
        <f>E2405/D2405</f>
        <v>1.026</v>
      </c>
      <c r="P2405" s="6">
        <f>L2405/COUNT(L2405:L6518)</f>
        <v>1.928696668614845E-2</v>
      </c>
      <c r="Q2405" t="str">
        <f t="shared" si="74"/>
        <v>theater</v>
      </c>
      <c r="R2405" t="str">
        <f t="shared" si="75"/>
        <v>plays</v>
      </c>
      <c r="S2405" s="11">
        <f>(((J2405/60)/60)/24)+DATE(1970,1,1)</f>
        <v>42417.585532407407</v>
      </c>
      <c r="T2405" s="11">
        <f>(((I2405/60)/60)/24)+DATE(1970,1,1)</f>
        <v>42432.249305555553</v>
      </c>
    </row>
    <row r="2406" spans="1:20" ht="43.2" hidden="1" x14ac:dyDescent="0.3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20">
        <f>E2406/D2406</f>
        <v>1.0261176470588236</v>
      </c>
      <c r="P2406" s="6">
        <f>L2406/COUNT(L2406:L6519)</f>
        <v>2.1052631578947368E-2</v>
      </c>
      <c r="Q2406" t="str">
        <f t="shared" si="74"/>
        <v>theater</v>
      </c>
      <c r="R2406" t="str">
        <f t="shared" si="75"/>
        <v>spaces</v>
      </c>
      <c r="S2406" s="11">
        <f>(((J2406/60)/60)/24)+DATE(1970,1,1)</f>
        <v>41778.548055555555</v>
      </c>
      <c r="T2406" s="11">
        <f>(((I2406/60)/60)/24)+DATE(1970,1,1)</f>
        <v>41838.548055555555</v>
      </c>
    </row>
    <row r="2407" spans="1:20" ht="43.2" hidden="1" x14ac:dyDescent="0.3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20">
        <f>E2407/D2407</f>
        <v>1.0262857142857142</v>
      </c>
      <c r="P2407" s="6">
        <f>L2407/COUNT(L2407:L6520)</f>
        <v>2.6916325336454067E-2</v>
      </c>
      <c r="Q2407" t="str">
        <f t="shared" si="74"/>
        <v>photography</v>
      </c>
      <c r="R2407" t="str">
        <f t="shared" si="75"/>
        <v>photobooks</v>
      </c>
      <c r="S2407" s="11">
        <f>(((J2407/60)/60)/24)+DATE(1970,1,1)</f>
        <v>41981.782060185185</v>
      </c>
      <c r="T2407" s="11">
        <f>(((I2407/60)/60)/24)+DATE(1970,1,1)</f>
        <v>42026.782060185185</v>
      </c>
    </row>
    <row r="2408" spans="1:20" ht="28.8" hidden="1" x14ac:dyDescent="0.3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20">
        <f>E2408/D2408</f>
        <v>1.0263636363636364</v>
      </c>
      <c r="P2408" s="6">
        <f>L2408/COUNT(L2408:L6521)</f>
        <v>4.8594847775175642E-2</v>
      </c>
      <c r="Q2408" t="str">
        <f t="shared" si="74"/>
        <v>music</v>
      </c>
      <c r="R2408" t="str">
        <f t="shared" si="75"/>
        <v>rock</v>
      </c>
      <c r="S2408" s="11">
        <f>(((J2408/60)/60)/24)+DATE(1970,1,1)</f>
        <v>42515.71775462963</v>
      </c>
      <c r="T2408" s="11">
        <f>(((I2408/60)/60)/24)+DATE(1970,1,1)</f>
        <v>42546.165972222225</v>
      </c>
    </row>
    <row r="2409" spans="1:20" ht="43.2" hidden="1" x14ac:dyDescent="0.3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20">
        <f>E2409/D2409</f>
        <v>1.026375</v>
      </c>
      <c r="P2409" s="6">
        <f>L2409/COUNT(L2409:L6522)</f>
        <v>3.6321031048623317E-2</v>
      </c>
      <c r="Q2409" t="str">
        <f t="shared" si="74"/>
        <v>music</v>
      </c>
      <c r="R2409" t="str">
        <f t="shared" si="75"/>
        <v>pop</v>
      </c>
      <c r="S2409" s="11">
        <f>(((J2409/60)/60)/24)+DATE(1970,1,1)</f>
        <v>40848.198333333334</v>
      </c>
      <c r="T2409" s="11">
        <f>(((I2409/60)/60)/24)+DATE(1970,1,1)</f>
        <v>40908.239999999998</v>
      </c>
    </row>
    <row r="2410" spans="1:20" ht="43.2" hidden="1" x14ac:dyDescent="0.3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20">
        <f>E2410/D2410</f>
        <v>1.026375</v>
      </c>
      <c r="P2410" s="6">
        <f>L2410/COUNT(L2410:L6523)</f>
        <v>6.799531066822978E-2</v>
      </c>
      <c r="Q2410" t="str">
        <f t="shared" si="74"/>
        <v>music</v>
      </c>
      <c r="R2410" t="str">
        <f t="shared" si="75"/>
        <v>pop</v>
      </c>
      <c r="S2410" s="11">
        <f>(((J2410/60)/60)/24)+DATE(1970,1,1)</f>
        <v>40845.14975694444</v>
      </c>
      <c r="T2410" s="11">
        <f>(((I2410/60)/60)/24)+DATE(1970,1,1)</f>
        <v>40875.191423611112</v>
      </c>
    </row>
    <row r="2411" spans="1:20" ht="43.2" hidden="1" x14ac:dyDescent="0.3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20">
        <f>E2411/D2411</f>
        <v>1.02645125</v>
      </c>
      <c r="P2411" s="6">
        <f>L2411/COUNT(L2411:L6524)</f>
        <v>5.5131964809384162E-2</v>
      </c>
      <c r="Q2411" t="str">
        <f t="shared" si="74"/>
        <v>theater</v>
      </c>
      <c r="R2411" t="str">
        <f t="shared" si="75"/>
        <v>plays</v>
      </c>
      <c r="S2411" s="11">
        <f>(((J2411/60)/60)/24)+DATE(1970,1,1)</f>
        <v>41798.94027777778</v>
      </c>
      <c r="T2411" s="11">
        <f>(((I2411/60)/60)/24)+DATE(1970,1,1)</f>
        <v>41828.94027777778</v>
      </c>
    </row>
    <row r="2412" spans="1:20" ht="43.2" hidden="1" x14ac:dyDescent="0.3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20">
        <f>E2412/D2412</f>
        <v>1.026467741935484</v>
      </c>
      <c r="P2412" s="6">
        <f>L2412/COUNT(L2412:L6525)</f>
        <v>0.13908450704225353</v>
      </c>
      <c r="Q2412" t="str">
        <f t="shared" si="74"/>
        <v>theater</v>
      </c>
      <c r="R2412" t="str">
        <f t="shared" si="75"/>
        <v>plays</v>
      </c>
      <c r="S2412" s="11">
        <f>(((J2412/60)/60)/24)+DATE(1970,1,1)</f>
        <v>42445.19430555556</v>
      </c>
      <c r="T2412" s="11">
        <f>(((I2412/60)/60)/24)+DATE(1970,1,1)</f>
        <v>42489.19430555556</v>
      </c>
    </row>
    <row r="2413" spans="1:20" ht="28.8" hidden="1" x14ac:dyDescent="0.3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20">
        <f>E2413/D2413</f>
        <v>1.0265010000000001</v>
      </c>
      <c r="P2413" s="6">
        <f>L2413/COUNT(L2413:L6526)</f>
        <v>5.6371109806224312E-2</v>
      </c>
      <c r="Q2413" t="str">
        <f t="shared" si="74"/>
        <v>theater</v>
      </c>
      <c r="R2413" t="str">
        <f t="shared" si="75"/>
        <v>musical</v>
      </c>
      <c r="S2413" s="11">
        <f>(((J2413/60)/60)/24)+DATE(1970,1,1)</f>
        <v>41788.167187500003</v>
      </c>
      <c r="T2413" s="11">
        <f>(((I2413/60)/60)/24)+DATE(1970,1,1)</f>
        <v>41823.167187500003</v>
      </c>
    </row>
    <row r="2414" spans="1:20" ht="43.2" hidden="1" x14ac:dyDescent="0.3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20">
        <f>E2414/D2414</f>
        <v>1.0266285714285714</v>
      </c>
      <c r="P2414" s="6">
        <f>L2414/COUNT(L2414:L6527)</f>
        <v>0.19800235017626322</v>
      </c>
      <c r="Q2414" t="str">
        <f t="shared" si="74"/>
        <v>film &amp; video</v>
      </c>
      <c r="R2414" t="str">
        <f t="shared" si="75"/>
        <v>documentary</v>
      </c>
      <c r="S2414" s="11">
        <f>(((J2414/60)/60)/24)+DATE(1970,1,1)</f>
        <v>42647.446597222224</v>
      </c>
      <c r="T2414" s="11">
        <f>(((I2414/60)/60)/24)+DATE(1970,1,1)</f>
        <v>42682.488263888896</v>
      </c>
    </row>
    <row r="2415" spans="1:20" ht="43.2" hidden="1" x14ac:dyDescent="0.3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20">
        <f>E2415/D2415</f>
        <v>1.0266666666666666</v>
      </c>
      <c r="P2415" s="6">
        <f>L2415/COUNT(L2415:L6528)</f>
        <v>2.7042915931804822E-2</v>
      </c>
      <c r="Q2415" t="str">
        <f t="shared" si="74"/>
        <v>theater</v>
      </c>
      <c r="R2415" t="str">
        <f t="shared" si="75"/>
        <v>plays</v>
      </c>
      <c r="S2415" s="11">
        <f>(((J2415/60)/60)/24)+DATE(1970,1,1)</f>
        <v>42125.772812499999</v>
      </c>
      <c r="T2415" s="11">
        <f>(((I2415/60)/60)/24)+DATE(1970,1,1)</f>
        <v>42155.772812499999</v>
      </c>
    </row>
    <row r="2416" spans="1:20" ht="43.2" hidden="1" x14ac:dyDescent="0.3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20">
        <f>E2416/D2416</f>
        <v>1.0266666666666666</v>
      </c>
      <c r="P2416" s="6">
        <f>L2416/COUNT(L2416:L6529)</f>
        <v>4.5882352941176471E-2</v>
      </c>
      <c r="Q2416" t="str">
        <f t="shared" si="74"/>
        <v>theater</v>
      </c>
      <c r="R2416" t="str">
        <f t="shared" si="75"/>
        <v>plays</v>
      </c>
      <c r="S2416" s="11">
        <f>(((J2416/60)/60)/24)+DATE(1970,1,1)</f>
        <v>42157.652511574073</v>
      </c>
      <c r="T2416" s="11">
        <f>(((I2416/60)/60)/24)+DATE(1970,1,1)</f>
        <v>42187.652511574073</v>
      </c>
    </row>
    <row r="2417" spans="1:20" ht="28.8" hidden="1" x14ac:dyDescent="0.3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20">
        <f>E2417/D2417</f>
        <v>1.0269239999999999</v>
      </c>
      <c r="P2417" s="6">
        <f>L2417/COUNT(L2417:L6530)</f>
        <v>5.7092407298410829E-2</v>
      </c>
      <c r="Q2417" t="str">
        <f t="shared" si="74"/>
        <v>film &amp; video</v>
      </c>
      <c r="R2417" t="str">
        <f t="shared" si="75"/>
        <v>documentary</v>
      </c>
      <c r="S2417" s="11">
        <f>(((J2417/60)/60)/24)+DATE(1970,1,1)</f>
        <v>42415.803159722222</v>
      </c>
      <c r="T2417" s="11">
        <f>(((I2417/60)/60)/24)+DATE(1970,1,1)</f>
        <v>42445.761493055557</v>
      </c>
    </row>
    <row r="2418" spans="1:20" ht="43.2" hidden="1" x14ac:dyDescent="0.3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20">
        <f>E2418/D2418</f>
        <v>1.0269999999999999</v>
      </c>
      <c r="P2418" s="6">
        <f>L2418/COUNT(L2418:L6531)</f>
        <v>4.5347467608951711E-2</v>
      </c>
      <c r="Q2418" t="str">
        <f t="shared" si="74"/>
        <v>music</v>
      </c>
      <c r="R2418" t="str">
        <f t="shared" si="75"/>
        <v>rock</v>
      </c>
      <c r="S2418" s="11">
        <f>(((J2418/60)/60)/24)+DATE(1970,1,1)</f>
        <v>41794.981122685182</v>
      </c>
      <c r="T2418" s="11">
        <f>(((I2418/60)/60)/24)+DATE(1970,1,1)</f>
        <v>41854.708333333336</v>
      </c>
    </row>
    <row r="2419" spans="1:20" ht="43.2" hidden="1" x14ac:dyDescent="0.3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20">
        <f>E2419/D2419</f>
        <v>1.0272727272727273</v>
      </c>
      <c r="P2419" s="6">
        <f>L2419/COUNT(L2419:L6532)</f>
        <v>2.0035356511490868E-2</v>
      </c>
      <c r="Q2419" t="str">
        <f t="shared" si="74"/>
        <v>music</v>
      </c>
      <c r="R2419" t="str">
        <f t="shared" si="75"/>
        <v>electronic music</v>
      </c>
      <c r="S2419" s="11">
        <f>(((J2419/60)/60)/24)+DATE(1970,1,1)</f>
        <v>40997.257222222222</v>
      </c>
      <c r="T2419" s="11">
        <f>(((I2419/60)/60)/24)+DATE(1970,1,1)</f>
        <v>41015.257222222222</v>
      </c>
    </row>
    <row r="2420" spans="1:20" ht="43.2" hidden="1" x14ac:dyDescent="0.3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20">
        <f>E2420/D2420</f>
        <v>1.0273469387755103</v>
      </c>
      <c r="P2420" s="6">
        <f>L2420/COUNT(L2420:L6533)</f>
        <v>3.3018867924528301E-2</v>
      </c>
      <c r="Q2420" t="str">
        <f t="shared" si="74"/>
        <v>music</v>
      </c>
      <c r="R2420" t="str">
        <f t="shared" si="75"/>
        <v>classical music</v>
      </c>
      <c r="S2420" s="11">
        <f>(((J2420/60)/60)/24)+DATE(1970,1,1)</f>
        <v>40961.252141203702</v>
      </c>
      <c r="T2420" s="11">
        <f>(((I2420/60)/60)/24)+DATE(1970,1,1)</f>
        <v>40989.866666666669</v>
      </c>
    </row>
    <row r="2421" spans="1:20" ht="43.2" hidden="1" x14ac:dyDescent="0.3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20">
        <f>E2421/D2421</f>
        <v>1.0275000000000001</v>
      </c>
      <c r="P2421" s="6">
        <f>L2421/COUNT(L2421:L6534)</f>
        <v>1.7109144542772861E-2</v>
      </c>
      <c r="Q2421" t="str">
        <f t="shared" si="74"/>
        <v>theater</v>
      </c>
      <c r="R2421" t="str">
        <f t="shared" si="75"/>
        <v>plays</v>
      </c>
      <c r="S2421" s="11">
        <f>(((J2421/60)/60)/24)+DATE(1970,1,1)</f>
        <v>42195.749745370369</v>
      </c>
      <c r="T2421" s="11">
        <f>(((I2421/60)/60)/24)+DATE(1970,1,1)</f>
        <v>42206.125</v>
      </c>
    </row>
    <row r="2422" spans="1:20" ht="43.2" hidden="1" x14ac:dyDescent="0.3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20">
        <f>E2422/D2422</f>
        <v>1.0275000000000001</v>
      </c>
      <c r="P2422" s="6">
        <f>L2422/COUNT(L2422:L6535)</f>
        <v>3.010625737898465E-2</v>
      </c>
      <c r="Q2422" t="str">
        <f t="shared" si="74"/>
        <v>theater</v>
      </c>
      <c r="R2422" t="str">
        <f t="shared" si="75"/>
        <v>plays</v>
      </c>
      <c r="S2422" s="11">
        <f>(((J2422/60)/60)/24)+DATE(1970,1,1)</f>
        <v>42038.720451388886</v>
      </c>
      <c r="T2422" s="11">
        <f>(((I2422/60)/60)/24)+DATE(1970,1,1)</f>
        <v>42063.708333333328</v>
      </c>
    </row>
    <row r="2423" spans="1:20" ht="43.2" hidden="1" x14ac:dyDescent="0.3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20">
        <f>E2423/D2423</f>
        <v>1.0276000000000001</v>
      </c>
      <c r="P2423" s="6">
        <f>L2423/COUNT(L2423:L6536)</f>
        <v>3.1896042528056702E-2</v>
      </c>
      <c r="Q2423" t="str">
        <f t="shared" si="74"/>
        <v>theater</v>
      </c>
      <c r="R2423" t="str">
        <f t="shared" si="75"/>
        <v>musical</v>
      </c>
      <c r="S2423" s="11">
        <f>(((J2423/60)/60)/24)+DATE(1970,1,1)</f>
        <v>42495.956631944442</v>
      </c>
      <c r="T2423" s="11">
        <f>(((I2423/60)/60)/24)+DATE(1970,1,1)</f>
        <v>42525.956631944442</v>
      </c>
    </row>
    <row r="2424" spans="1:20" ht="43.2" hidden="1" x14ac:dyDescent="0.3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20">
        <f>E2424/D2424</f>
        <v>1.0276470588235294</v>
      </c>
      <c r="P2424" s="6">
        <f>L2424/COUNT(L2424:L6537)</f>
        <v>4.7281323877068557E-2</v>
      </c>
      <c r="Q2424" t="str">
        <f t="shared" si="74"/>
        <v>film &amp; video</v>
      </c>
      <c r="R2424" t="str">
        <f t="shared" si="75"/>
        <v>documentary</v>
      </c>
      <c r="S2424" s="11">
        <f>(((J2424/60)/60)/24)+DATE(1970,1,1)</f>
        <v>42101.737442129626</v>
      </c>
      <c r="T2424" s="11">
        <f>(((I2424/60)/60)/24)+DATE(1970,1,1)</f>
        <v>42132.916666666672</v>
      </c>
    </row>
    <row r="2425" spans="1:20" ht="43.2" hidden="1" x14ac:dyDescent="0.3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20">
        <f>E2425/D2425</f>
        <v>1.0277927272727272</v>
      </c>
      <c r="P2425" s="6">
        <f>L2425/COUNT(L2425:L6538)</f>
        <v>1.8923713778829097E-2</v>
      </c>
      <c r="Q2425" t="str">
        <f t="shared" si="74"/>
        <v>music</v>
      </c>
      <c r="R2425" t="str">
        <f t="shared" si="75"/>
        <v>rock</v>
      </c>
      <c r="S2425" s="11">
        <f>(((J2425/60)/60)/24)+DATE(1970,1,1)</f>
        <v>41442.741249999999</v>
      </c>
      <c r="T2425" s="11">
        <f>(((I2425/60)/60)/24)+DATE(1970,1,1)</f>
        <v>41458.207638888889</v>
      </c>
    </row>
    <row r="2426" spans="1:20" ht="28.8" hidden="1" x14ac:dyDescent="0.3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20">
        <f>E2426/D2426</f>
        <v>1.028</v>
      </c>
      <c r="P2426" s="6">
        <f>L2426/COUNT(L2426:L6539)</f>
        <v>4.6153846153846156E-2</v>
      </c>
      <c r="Q2426" t="str">
        <f t="shared" si="74"/>
        <v>theater</v>
      </c>
      <c r="R2426" t="str">
        <f t="shared" si="75"/>
        <v>plays</v>
      </c>
      <c r="S2426" s="11">
        <f>(((J2426/60)/60)/24)+DATE(1970,1,1)</f>
        <v>41921.375532407408</v>
      </c>
      <c r="T2426" s="11">
        <f>(((I2426/60)/60)/24)+DATE(1970,1,1)</f>
        <v>41951.417199074072</v>
      </c>
    </row>
    <row r="2427" spans="1:20" ht="43.2" hidden="1" x14ac:dyDescent="0.3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20">
        <f>E2427/D2427</f>
        <v>1.0280254777070064</v>
      </c>
      <c r="P2427" s="6">
        <f>L2427/COUNT(L2427:L6540)</f>
        <v>2.1906453522794554E-2</v>
      </c>
      <c r="Q2427" t="str">
        <f t="shared" si="74"/>
        <v>music</v>
      </c>
      <c r="R2427" t="str">
        <f t="shared" si="75"/>
        <v>classical music</v>
      </c>
      <c r="S2427" s="11">
        <f>(((J2427/60)/60)/24)+DATE(1970,1,1)</f>
        <v>41390.757754629631</v>
      </c>
      <c r="T2427" s="11">
        <f>(((I2427/60)/60)/24)+DATE(1970,1,1)</f>
        <v>41425.708333333336</v>
      </c>
    </row>
    <row r="2428" spans="1:20" ht="43.2" hidden="1" x14ac:dyDescent="0.3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20">
        <f>E2428/D2428</f>
        <v>1.0282909090909091</v>
      </c>
      <c r="P2428" s="6">
        <f>L2428/COUNT(L2428:L6541)</f>
        <v>7.1090047393364927E-2</v>
      </c>
      <c r="Q2428" t="str">
        <f t="shared" si="74"/>
        <v>photography</v>
      </c>
      <c r="R2428" t="str">
        <f t="shared" si="75"/>
        <v>photobooks</v>
      </c>
      <c r="S2428" s="11">
        <f>(((J2428/60)/60)/24)+DATE(1970,1,1)</f>
        <v>42571.167465277773</v>
      </c>
      <c r="T2428" s="11">
        <f>(((I2428/60)/60)/24)+DATE(1970,1,1)</f>
        <v>42611.167465277773</v>
      </c>
    </row>
    <row r="2429" spans="1:20" ht="43.2" hidden="1" x14ac:dyDescent="0.3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20">
        <f>E2429/D2429</f>
        <v>1.028375</v>
      </c>
      <c r="P2429" s="6">
        <f>L2429/COUNT(L2429:L6542)</f>
        <v>4.2086544161232961E-2</v>
      </c>
      <c r="Q2429" t="str">
        <f t="shared" si="74"/>
        <v>theater</v>
      </c>
      <c r="R2429" t="str">
        <f t="shared" si="75"/>
        <v>plays</v>
      </c>
      <c r="S2429" s="11">
        <f>(((J2429/60)/60)/24)+DATE(1970,1,1)</f>
        <v>42262.096782407403</v>
      </c>
      <c r="T2429" s="11">
        <f>(((I2429/60)/60)/24)+DATE(1970,1,1)</f>
        <v>42286</v>
      </c>
    </row>
    <row r="2430" spans="1:20" ht="43.2" hidden="1" x14ac:dyDescent="0.3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20">
        <f>E2430/D2430</f>
        <v>1.0285405405405406</v>
      </c>
      <c r="P2430" s="6">
        <f>L2430/COUNT(L2430:L6543)</f>
        <v>0.12336892052194544</v>
      </c>
      <c r="Q2430" t="str">
        <f t="shared" si="74"/>
        <v>film &amp; video</v>
      </c>
      <c r="R2430" t="str">
        <f t="shared" si="75"/>
        <v>documentary</v>
      </c>
      <c r="S2430" s="11">
        <f>(((J2430/60)/60)/24)+DATE(1970,1,1)</f>
        <v>41529.063252314816</v>
      </c>
      <c r="T2430" s="11">
        <f>(((I2430/60)/60)/24)+DATE(1970,1,1)</f>
        <v>41559.063252314816</v>
      </c>
    </row>
    <row r="2431" spans="1:20" ht="43.2" x14ac:dyDescent="0.3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 s="20">
        <f>E2431/D2431</f>
        <v>1.0285714285714285</v>
      </c>
      <c r="P2431" s="6">
        <f>L2431/COUNT(L2431:L6544)</f>
        <v>8.9020771513353119E-3</v>
      </c>
      <c r="Q2431" t="str">
        <f t="shared" si="74"/>
        <v>music</v>
      </c>
      <c r="R2431" t="str">
        <f t="shared" si="75"/>
        <v>faith</v>
      </c>
      <c r="S2431" s="11">
        <f>(((J2431/60)/60)/24)+DATE(1970,1,1)</f>
        <v>42788.2502662037</v>
      </c>
      <c r="T2431" s="11">
        <f>(((I2431/60)/60)/24)+DATE(1970,1,1)</f>
        <v>42818.208599537036</v>
      </c>
    </row>
    <row r="2432" spans="1:20" ht="43.2" hidden="1" x14ac:dyDescent="0.3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 s="20">
        <f>E2432/D2432</f>
        <v>1.0285714285714285</v>
      </c>
      <c r="P2432" s="6">
        <f>L2432/COUNT(L2432:L6545)</f>
        <v>3.5629453681710214E-2</v>
      </c>
      <c r="Q2432" t="str">
        <f t="shared" si="74"/>
        <v>film &amp; video</v>
      </c>
      <c r="R2432" t="str">
        <f t="shared" si="75"/>
        <v>shorts</v>
      </c>
      <c r="S2432" s="11">
        <f>(((J2432/60)/60)/24)+DATE(1970,1,1)</f>
        <v>41786.65892361111</v>
      </c>
      <c r="T2432" s="11">
        <f>(((I2432/60)/60)/24)+DATE(1970,1,1)</f>
        <v>41812.65892361111</v>
      </c>
    </row>
    <row r="2433" spans="1:20" ht="43.2" hidden="1" x14ac:dyDescent="0.3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20">
        <f>E2433/D2433</f>
        <v>1.0285857142857142</v>
      </c>
      <c r="P2433" s="6">
        <f>L2433/COUNT(L2433:L6546)</f>
        <v>1.6042780748663103E-2</v>
      </c>
      <c r="Q2433" t="str">
        <f t="shared" si="74"/>
        <v>theater</v>
      </c>
      <c r="R2433" t="str">
        <f t="shared" si="75"/>
        <v>plays</v>
      </c>
      <c r="S2433" s="11">
        <f>(((J2433/60)/60)/24)+DATE(1970,1,1)</f>
        <v>42609.442465277782</v>
      </c>
      <c r="T2433" s="11">
        <f>(((I2433/60)/60)/24)+DATE(1970,1,1)</f>
        <v>42639.442465277782</v>
      </c>
    </row>
    <row r="2434" spans="1:20" ht="43.2" hidden="1" x14ac:dyDescent="0.3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20">
        <f>E2434/D2434</f>
        <v>1.0286144578313252</v>
      </c>
      <c r="P2434" s="6">
        <f>L2434/COUNT(L2434:L6547)</f>
        <v>1.6052318668252082E-2</v>
      </c>
      <c r="Q2434" t="str">
        <f t="shared" ref="Q2434:Q2497" si="76">LEFT(N2434,FIND("/",N2434)-1)</f>
        <v>music</v>
      </c>
      <c r="R2434" t="str">
        <f t="shared" ref="R2434:R2497" si="77">RIGHT(N2434,LEN(N2434)-FIND("/",N2434))</f>
        <v>electronic music</v>
      </c>
      <c r="S2434" s="11">
        <f>(((J2434/60)/60)/24)+DATE(1970,1,1)</f>
        <v>42688.732407407413</v>
      </c>
      <c r="T2434" s="11">
        <f>(((I2434/60)/60)/24)+DATE(1970,1,1)</f>
        <v>42716.732407407413</v>
      </c>
    </row>
    <row r="2435" spans="1:20" ht="43.2" hidden="1" x14ac:dyDescent="0.3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20">
        <f>E2435/D2435</f>
        <v>1.0287500000000001</v>
      </c>
      <c r="P2435" s="6">
        <f>L2435/COUNT(L2435:L6548)</f>
        <v>1.4872099940511601E-2</v>
      </c>
      <c r="Q2435" t="str">
        <f t="shared" si="76"/>
        <v>theater</v>
      </c>
      <c r="R2435" t="str">
        <f t="shared" si="77"/>
        <v>musical</v>
      </c>
      <c r="S2435" s="11">
        <f>(((J2435/60)/60)/24)+DATE(1970,1,1)</f>
        <v>41845.809166666666</v>
      </c>
      <c r="T2435" s="11">
        <f>(((I2435/60)/60)/24)+DATE(1970,1,1)</f>
        <v>41879.041666666664</v>
      </c>
    </row>
    <row r="2436" spans="1:20" ht="28.8" hidden="1" x14ac:dyDescent="0.3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20">
        <f>E2436/D2436</f>
        <v>1.0289999999999999</v>
      </c>
      <c r="P2436" s="6">
        <f>L2436/COUNT(L2436:L6549)</f>
        <v>3.6309523809523812E-2</v>
      </c>
      <c r="Q2436" t="str">
        <f t="shared" si="76"/>
        <v>photography</v>
      </c>
      <c r="R2436" t="str">
        <f t="shared" si="77"/>
        <v>photobooks</v>
      </c>
      <c r="S2436" s="11">
        <f>(((J2436/60)/60)/24)+DATE(1970,1,1)</f>
        <v>42052.7815162037</v>
      </c>
      <c r="T2436" s="11">
        <f>(((I2436/60)/60)/24)+DATE(1970,1,1)</f>
        <v>42082.739849537036</v>
      </c>
    </row>
    <row r="2437" spans="1:20" ht="43.2" hidden="1" x14ac:dyDescent="0.3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20">
        <f>E2437/D2437</f>
        <v>1.0289999999999999</v>
      </c>
      <c r="P2437" s="6">
        <f>L2437/COUNT(L2437:L6550)</f>
        <v>3.5735556879094701E-2</v>
      </c>
      <c r="Q2437" t="str">
        <f t="shared" si="76"/>
        <v>technology</v>
      </c>
      <c r="R2437" t="str">
        <f t="shared" si="77"/>
        <v>makerspaces</v>
      </c>
      <c r="S2437" s="11">
        <f>(((J2437/60)/60)/24)+DATE(1970,1,1)</f>
        <v>41542.958449074074</v>
      </c>
      <c r="T2437" s="11">
        <f>(((I2437/60)/60)/24)+DATE(1970,1,1)</f>
        <v>41572.958449074074</v>
      </c>
    </row>
    <row r="2438" spans="1:20" ht="28.8" hidden="1" x14ac:dyDescent="0.3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20">
        <f>E2438/D2438</f>
        <v>1.0290416666666666</v>
      </c>
      <c r="P2438" s="6">
        <f>L2438/COUNT(L2438:L6551)</f>
        <v>0.11859356376638856</v>
      </c>
      <c r="Q2438" t="str">
        <f t="shared" si="76"/>
        <v>theater</v>
      </c>
      <c r="R2438" t="str">
        <f t="shared" si="77"/>
        <v>plays</v>
      </c>
      <c r="S2438" s="11">
        <f>(((J2438/60)/60)/24)+DATE(1970,1,1)</f>
        <v>41802.574282407404</v>
      </c>
      <c r="T2438" s="11">
        <f>(((I2438/60)/60)/24)+DATE(1970,1,1)</f>
        <v>41823.165972222225</v>
      </c>
    </row>
    <row r="2439" spans="1:20" ht="28.8" hidden="1" x14ac:dyDescent="0.3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20">
        <f>E2439/D2439</f>
        <v>1.0290999999999999</v>
      </c>
      <c r="P2439" s="6">
        <f>L2439/COUNT(L2439:L6552)</f>
        <v>4.4722719141323794E-2</v>
      </c>
      <c r="Q2439" t="str">
        <f t="shared" si="76"/>
        <v>film &amp; video</v>
      </c>
      <c r="R2439" t="str">
        <f t="shared" si="77"/>
        <v>television</v>
      </c>
      <c r="S2439" s="11">
        <f>(((J2439/60)/60)/24)+DATE(1970,1,1)</f>
        <v>41932.745046296295</v>
      </c>
      <c r="T2439" s="11">
        <f>(((I2439/60)/60)/24)+DATE(1970,1,1)</f>
        <v>41962.786712962959</v>
      </c>
    </row>
    <row r="2440" spans="1:20" ht="43.2" hidden="1" x14ac:dyDescent="0.3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20">
        <f>E2440/D2440</f>
        <v>1.0293749999999999</v>
      </c>
      <c r="P2440" s="6">
        <f>L2440/COUNT(L2440:L6553)</f>
        <v>4.1169451073985681E-2</v>
      </c>
      <c r="Q2440" t="str">
        <f t="shared" si="76"/>
        <v>theater</v>
      </c>
      <c r="R2440" t="str">
        <f t="shared" si="77"/>
        <v>plays</v>
      </c>
      <c r="S2440" s="11">
        <f>(((J2440/60)/60)/24)+DATE(1970,1,1)</f>
        <v>42675.694236111114</v>
      </c>
      <c r="T2440" s="11">
        <f>(((I2440/60)/60)/24)+DATE(1970,1,1)</f>
        <v>42705.735902777778</v>
      </c>
    </row>
    <row r="2441" spans="1:20" ht="43.2" hidden="1" x14ac:dyDescent="0.3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20">
        <f>E2441/D2441</f>
        <v>1.0294615384615384</v>
      </c>
      <c r="P2441" s="6">
        <f>L2441/COUNT(L2441:L6554)</f>
        <v>3.4029850746268658E-2</v>
      </c>
      <c r="Q2441" t="str">
        <f t="shared" si="76"/>
        <v>photography</v>
      </c>
      <c r="R2441" t="str">
        <f t="shared" si="77"/>
        <v>photobooks</v>
      </c>
      <c r="S2441" s="11">
        <f>(((J2441/60)/60)/24)+DATE(1970,1,1)</f>
        <v>42297.748067129629</v>
      </c>
      <c r="T2441" s="11">
        <f>(((I2441/60)/60)/24)+DATE(1970,1,1)</f>
        <v>42342.208333333328</v>
      </c>
    </row>
    <row r="2442" spans="1:20" ht="43.2" hidden="1" x14ac:dyDescent="0.3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20">
        <f>E2442/D2442</f>
        <v>1.0297033333333332</v>
      </c>
      <c r="P2442" s="6">
        <f>L2442/COUNT(L2442:L6555)</f>
        <v>6.2126642771804061E-2</v>
      </c>
      <c r="Q2442" t="str">
        <f t="shared" si="76"/>
        <v>theater</v>
      </c>
      <c r="R2442" t="str">
        <f t="shared" si="77"/>
        <v>plays</v>
      </c>
      <c r="S2442" s="11">
        <f>(((J2442/60)/60)/24)+DATE(1970,1,1)</f>
        <v>41884.617314814815</v>
      </c>
      <c r="T2442" s="11">
        <f>(((I2442/60)/60)/24)+DATE(1970,1,1)</f>
        <v>41916.617314814815</v>
      </c>
    </row>
    <row r="2443" spans="1:20" ht="43.2" hidden="1" x14ac:dyDescent="0.3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20">
        <f>E2443/D2443</f>
        <v>1.0297499999999999</v>
      </c>
      <c r="P2443" s="6">
        <f>L2443/COUNT(L2443:L6556)</f>
        <v>3.7656903765690378E-2</v>
      </c>
      <c r="Q2443" t="str">
        <f t="shared" si="76"/>
        <v>music</v>
      </c>
      <c r="R2443" t="str">
        <f t="shared" si="77"/>
        <v>rock</v>
      </c>
      <c r="S2443" s="11">
        <f>(((J2443/60)/60)/24)+DATE(1970,1,1)</f>
        <v>42465.542905092589</v>
      </c>
      <c r="T2443" s="11">
        <f>(((I2443/60)/60)/24)+DATE(1970,1,1)</f>
        <v>42495.542905092589</v>
      </c>
    </row>
    <row r="2444" spans="1:20" ht="43.2" hidden="1" x14ac:dyDescent="0.3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20">
        <f>E2444/D2444</f>
        <v>1.0299</v>
      </c>
      <c r="P2444" s="6">
        <f>L2444/COUNT(L2444:L6557)</f>
        <v>9.6889952153110054E-2</v>
      </c>
      <c r="Q2444" t="str">
        <f t="shared" si="76"/>
        <v>theater</v>
      </c>
      <c r="R2444" t="str">
        <f t="shared" si="77"/>
        <v>plays</v>
      </c>
      <c r="S2444" s="11">
        <f>(((J2444/60)/60)/24)+DATE(1970,1,1)</f>
        <v>41932.311099537037</v>
      </c>
      <c r="T2444" s="11">
        <f>(((I2444/60)/60)/24)+DATE(1970,1,1)</f>
        <v>41962.352766203709</v>
      </c>
    </row>
    <row r="2445" spans="1:20" ht="43.2" hidden="1" x14ac:dyDescent="0.3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20">
        <f>E2445/D2445</f>
        <v>1.0299897959183673</v>
      </c>
      <c r="P2445" s="6">
        <f>L2445/COUNT(L2445:L6558)</f>
        <v>0.26511071214841414</v>
      </c>
      <c r="Q2445" t="str">
        <f t="shared" si="76"/>
        <v>technology</v>
      </c>
      <c r="R2445" t="str">
        <f t="shared" si="77"/>
        <v>hardware</v>
      </c>
      <c r="S2445" s="11">
        <f>(((J2445/60)/60)/24)+DATE(1970,1,1)</f>
        <v>42081.903587962966</v>
      </c>
      <c r="T2445" s="11">
        <f>(((I2445/60)/60)/24)+DATE(1970,1,1)</f>
        <v>42111</v>
      </c>
    </row>
    <row r="2446" spans="1:20" ht="43.2" hidden="1" x14ac:dyDescent="0.3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20">
        <f>E2446/D2446</f>
        <v>1.03</v>
      </c>
      <c r="P2446" s="6">
        <f>L2446/COUNT(L2446:L6559)</f>
        <v>7.1257485029940115E-2</v>
      </c>
      <c r="Q2446" t="str">
        <f t="shared" si="76"/>
        <v>film &amp; video</v>
      </c>
      <c r="R2446" t="str">
        <f t="shared" si="77"/>
        <v>documentary</v>
      </c>
      <c r="S2446" s="11">
        <f>(((J2446/60)/60)/24)+DATE(1970,1,1)</f>
        <v>42207.58699074074</v>
      </c>
      <c r="T2446" s="11">
        <f>(((I2446/60)/60)/24)+DATE(1970,1,1)</f>
        <v>42237.58699074074</v>
      </c>
    </row>
    <row r="2447" spans="1:20" ht="43.2" hidden="1" x14ac:dyDescent="0.3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20">
        <f>E2447/D2447</f>
        <v>1.03</v>
      </c>
      <c r="P2447" s="6">
        <f>L2447/COUNT(L2447:L6560)</f>
        <v>8.3882564409826239E-3</v>
      </c>
      <c r="Q2447" t="str">
        <f t="shared" si="76"/>
        <v>music</v>
      </c>
      <c r="R2447" t="str">
        <f t="shared" si="77"/>
        <v>rock</v>
      </c>
      <c r="S2447" s="11">
        <f>(((J2447/60)/60)/24)+DATE(1970,1,1)</f>
        <v>41026.996099537035</v>
      </c>
      <c r="T2447" s="11">
        <f>(((I2447/60)/60)/24)+DATE(1970,1,1)</f>
        <v>41041.996099537035</v>
      </c>
    </row>
    <row r="2448" spans="1:20" ht="43.2" hidden="1" x14ac:dyDescent="0.3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20">
        <f>E2448/D2448</f>
        <v>1.03</v>
      </c>
      <c r="P2448" s="6">
        <f>L2448/COUNT(L2448:L6561)</f>
        <v>3.5971223021582736E-3</v>
      </c>
      <c r="Q2448" t="str">
        <f t="shared" si="76"/>
        <v>theater</v>
      </c>
      <c r="R2448" t="str">
        <f t="shared" si="77"/>
        <v>spaces</v>
      </c>
      <c r="S2448" s="11">
        <f>(((J2448/60)/60)/24)+DATE(1970,1,1)</f>
        <v>42121.675763888896</v>
      </c>
      <c r="T2448" s="11">
        <f>(((I2448/60)/60)/24)+DATE(1970,1,1)</f>
        <v>42166.675763888896</v>
      </c>
    </row>
    <row r="2449" spans="1:20" ht="43.2" hidden="1" x14ac:dyDescent="0.3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20">
        <f>E2449/D2449</f>
        <v>1.03</v>
      </c>
      <c r="P2449" s="6">
        <f>L2449/COUNT(L2449:L6562)</f>
        <v>4.4391121775644873E-2</v>
      </c>
      <c r="Q2449" t="str">
        <f t="shared" si="76"/>
        <v>theater</v>
      </c>
      <c r="R2449" t="str">
        <f t="shared" si="77"/>
        <v>plays</v>
      </c>
      <c r="S2449" s="11">
        <f>(((J2449/60)/60)/24)+DATE(1970,1,1)</f>
        <v>41878.878379629627</v>
      </c>
      <c r="T2449" s="11">
        <f>(((I2449/60)/60)/24)+DATE(1970,1,1)</f>
        <v>41908.878379629627</v>
      </c>
    </row>
    <row r="2450" spans="1:20" ht="28.8" hidden="1" x14ac:dyDescent="0.3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20">
        <f>E2450/D2450</f>
        <v>1.03</v>
      </c>
      <c r="P2450" s="6">
        <f>L2450/COUNT(L2450:L6563)</f>
        <v>2.9411764705882353E-2</v>
      </c>
      <c r="Q2450" t="str">
        <f t="shared" si="76"/>
        <v>theater</v>
      </c>
      <c r="R2450" t="str">
        <f t="shared" si="77"/>
        <v>plays</v>
      </c>
      <c r="S2450" s="11">
        <f>(((J2450/60)/60)/24)+DATE(1970,1,1)</f>
        <v>42016.800208333334</v>
      </c>
      <c r="T2450" s="11">
        <f>(((I2450/60)/60)/24)+DATE(1970,1,1)</f>
        <v>42032.916666666672</v>
      </c>
    </row>
    <row r="2451" spans="1:20" ht="43.2" hidden="1" x14ac:dyDescent="0.3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20">
        <f>E2451/D2451</f>
        <v>1.03</v>
      </c>
      <c r="P2451" s="6">
        <f>L2451/COUNT(L2451:L6564)</f>
        <v>1.8018018018018018E-2</v>
      </c>
      <c r="Q2451" t="str">
        <f t="shared" si="76"/>
        <v>theater</v>
      </c>
      <c r="R2451" t="str">
        <f t="shared" si="77"/>
        <v>plays</v>
      </c>
      <c r="S2451" s="11">
        <f>(((J2451/60)/60)/24)+DATE(1970,1,1)</f>
        <v>42121.756921296299</v>
      </c>
      <c r="T2451" s="11">
        <f>(((I2451/60)/60)/24)+DATE(1970,1,1)</f>
        <v>42156.208333333328</v>
      </c>
    </row>
    <row r="2452" spans="1:20" ht="43.2" hidden="1" x14ac:dyDescent="0.3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20">
        <f>E2452/D2452</f>
        <v>1.03</v>
      </c>
      <c r="P2452" s="6">
        <f>L2452/COUNT(L2452:L6565)</f>
        <v>2.1634615384615384E-2</v>
      </c>
      <c r="Q2452" t="str">
        <f t="shared" si="76"/>
        <v>theater</v>
      </c>
      <c r="R2452" t="str">
        <f t="shared" si="77"/>
        <v>plays</v>
      </c>
      <c r="S2452" s="11">
        <f>(((J2452/60)/60)/24)+DATE(1970,1,1)</f>
        <v>42200.625833333332</v>
      </c>
      <c r="T2452" s="11">
        <f>(((I2452/60)/60)/24)+DATE(1970,1,1)</f>
        <v>42225.666666666672</v>
      </c>
    </row>
    <row r="2453" spans="1:20" ht="28.8" hidden="1" x14ac:dyDescent="0.3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20">
        <f>E2453/D2453</f>
        <v>1.030125</v>
      </c>
      <c r="P2453" s="6">
        <f>L2453/COUNT(L2453:L6566)</f>
        <v>4.9308478653036683E-2</v>
      </c>
      <c r="Q2453" t="str">
        <f t="shared" si="76"/>
        <v>theater</v>
      </c>
      <c r="R2453" t="str">
        <f t="shared" si="77"/>
        <v>plays</v>
      </c>
      <c r="S2453" s="11">
        <f>(((J2453/60)/60)/24)+DATE(1970,1,1)</f>
        <v>41591.737974537034</v>
      </c>
      <c r="T2453" s="11">
        <f>(((I2453/60)/60)/24)+DATE(1970,1,1)</f>
        <v>41621.207638888889</v>
      </c>
    </row>
    <row r="2454" spans="1:20" ht="43.2" hidden="1" x14ac:dyDescent="0.3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20">
        <f>E2454/D2454</f>
        <v>1.0302899999999999</v>
      </c>
      <c r="P2454" s="6">
        <f>L2454/COUNT(L2454:L6567)</f>
        <v>0.26052948255114322</v>
      </c>
      <c r="Q2454" t="str">
        <f t="shared" si="76"/>
        <v>theater</v>
      </c>
      <c r="R2454" t="str">
        <f t="shared" si="77"/>
        <v>spaces</v>
      </c>
      <c r="S2454" s="11">
        <f>(((J2454/60)/60)/24)+DATE(1970,1,1)</f>
        <v>41778.193622685183</v>
      </c>
      <c r="T2454" s="11">
        <f>(((I2454/60)/60)/24)+DATE(1970,1,1)</f>
        <v>41806.184027777781</v>
      </c>
    </row>
    <row r="2455" spans="1:20" ht="28.8" hidden="1" x14ac:dyDescent="0.3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20">
        <f>E2455/D2455</f>
        <v>1.0304098360655738</v>
      </c>
      <c r="P2455" s="6">
        <f>L2455/COUNT(L2455:L6568)</f>
        <v>8.0674292594822394E-2</v>
      </c>
      <c r="Q2455" t="str">
        <f t="shared" si="76"/>
        <v>theater</v>
      </c>
      <c r="R2455" t="str">
        <f t="shared" si="77"/>
        <v>plays</v>
      </c>
      <c r="S2455" s="11">
        <f>(((J2455/60)/60)/24)+DATE(1970,1,1)</f>
        <v>41964.315532407403</v>
      </c>
      <c r="T2455" s="11">
        <f>(((I2455/60)/60)/24)+DATE(1970,1,1)</f>
        <v>41995.166666666672</v>
      </c>
    </row>
    <row r="2456" spans="1:20" ht="43.2" hidden="1" x14ac:dyDescent="0.3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20">
        <f>E2456/D2456</f>
        <v>1.03088</v>
      </c>
      <c r="P2456" s="6">
        <f>L2456/COUNT(L2456:L6569)</f>
        <v>0.1608433734939759</v>
      </c>
      <c r="Q2456" t="str">
        <f t="shared" si="76"/>
        <v>film &amp; video</v>
      </c>
      <c r="R2456" t="str">
        <f t="shared" si="77"/>
        <v>documentary</v>
      </c>
      <c r="S2456" s="11">
        <f>(((J2456/60)/60)/24)+DATE(1970,1,1)</f>
        <v>42507.860196759255</v>
      </c>
      <c r="T2456" s="11">
        <f>(((I2456/60)/60)/24)+DATE(1970,1,1)</f>
        <v>42536.625</v>
      </c>
    </row>
    <row r="2457" spans="1:20" ht="43.2" hidden="1" x14ac:dyDescent="0.3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20">
        <f>E2457/D2457</f>
        <v>1.0309142857142857</v>
      </c>
      <c r="P2457" s="6">
        <f>L2457/COUNT(L2457:L6570)</f>
        <v>0.16335141651597349</v>
      </c>
      <c r="Q2457" t="str">
        <f t="shared" si="76"/>
        <v>film &amp; video</v>
      </c>
      <c r="R2457" t="str">
        <f t="shared" si="77"/>
        <v>documentary</v>
      </c>
      <c r="S2457" s="11">
        <f>(((J2457/60)/60)/24)+DATE(1970,1,1)</f>
        <v>41646.628032407411</v>
      </c>
      <c r="T2457" s="11">
        <f>(((I2457/60)/60)/24)+DATE(1970,1,1)</f>
        <v>41675.961111111108</v>
      </c>
    </row>
    <row r="2458" spans="1:20" ht="43.2" hidden="1" x14ac:dyDescent="0.3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20">
        <f>E2458/D2458</f>
        <v>1.0309292094387414</v>
      </c>
      <c r="P2458" s="6">
        <f>L2458/COUNT(L2458:L6571)</f>
        <v>6.6948130277442702E-2</v>
      </c>
      <c r="Q2458" t="str">
        <f t="shared" si="76"/>
        <v>music</v>
      </c>
      <c r="R2458" t="str">
        <f t="shared" si="77"/>
        <v>electronic music</v>
      </c>
      <c r="S2458" s="11">
        <f>(((J2458/60)/60)/24)+DATE(1970,1,1)</f>
        <v>41905.034108796295</v>
      </c>
      <c r="T2458" s="11">
        <f>(((I2458/60)/60)/24)+DATE(1970,1,1)</f>
        <v>41935.034108796295</v>
      </c>
    </row>
    <row r="2459" spans="1:20" ht="28.8" hidden="1" x14ac:dyDescent="0.3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20">
        <f>E2459/D2459</f>
        <v>1.031372549019608</v>
      </c>
      <c r="P2459" s="6">
        <f>L2459/COUNT(L2459:L6572)</f>
        <v>2.051901025950513E-2</v>
      </c>
      <c r="Q2459" t="str">
        <f t="shared" si="76"/>
        <v>music</v>
      </c>
      <c r="R2459" t="str">
        <f t="shared" si="77"/>
        <v>indie rock</v>
      </c>
      <c r="S2459" s="11">
        <f>(((J2459/60)/60)/24)+DATE(1970,1,1)</f>
        <v>41371.648078703707</v>
      </c>
      <c r="T2459" s="11">
        <f>(((I2459/60)/60)/24)+DATE(1970,1,1)</f>
        <v>41401.648078703707</v>
      </c>
    </row>
    <row r="2460" spans="1:20" ht="43.2" hidden="1" x14ac:dyDescent="0.3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20">
        <f>E2460/D2460</f>
        <v>1.0315000000000001</v>
      </c>
      <c r="P2460" s="6">
        <f>L2460/COUNT(L2460:L6573)</f>
        <v>2.7777777777777776E-2</v>
      </c>
      <c r="Q2460" t="str">
        <f t="shared" si="76"/>
        <v>theater</v>
      </c>
      <c r="R2460" t="str">
        <f t="shared" si="77"/>
        <v>plays</v>
      </c>
      <c r="S2460" s="11">
        <f>(((J2460/60)/60)/24)+DATE(1970,1,1)</f>
        <v>42248.640162037031</v>
      </c>
      <c r="T2460" s="11">
        <f>(((I2460/60)/60)/24)+DATE(1970,1,1)</f>
        <v>42279.75</v>
      </c>
    </row>
    <row r="2461" spans="1:20" ht="43.2" hidden="1" x14ac:dyDescent="0.3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20">
        <f>E2461/D2461</f>
        <v>1.0316400000000001</v>
      </c>
      <c r="P2461" s="6">
        <f>L2461/COUNT(L2461:L6574)</f>
        <v>2.175226586102719E-2</v>
      </c>
      <c r="Q2461" t="str">
        <f t="shared" si="76"/>
        <v>music</v>
      </c>
      <c r="R2461" t="str">
        <f t="shared" si="77"/>
        <v>indie rock</v>
      </c>
      <c r="S2461" s="11">
        <f>(((J2461/60)/60)/24)+DATE(1970,1,1)</f>
        <v>41023.07471064815</v>
      </c>
      <c r="T2461" s="11">
        <f>(((I2461/60)/60)/24)+DATE(1970,1,1)</f>
        <v>41053.07471064815</v>
      </c>
    </row>
    <row r="2462" spans="1:20" ht="43.2" hidden="1" x14ac:dyDescent="0.3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20">
        <f>E2462/D2462</f>
        <v>1.0317033333333334</v>
      </c>
      <c r="P2462" s="6">
        <f>L2462/COUNT(L2462:L6575)</f>
        <v>3.5066505441354291E-2</v>
      </c>
      <c r="Q2462" t="str">
        <f t="shared" si="76"/>
        <v>theater</v>
      </c>
      <c r="R2462" t="str">
        <f t="shared" si="77"/>
        <v>plays</v>
      </c>
      <c r="S2462" s="11">
        <f>(((J2462/60)/60)/24)+DATE(1970,1,1)</f>
        <v>42173.970127314817</v>
      </c>
      <c r="T2462" s="11">
        <f>(((I2462/60)/60)/24)+DATE(1970,1,1)</f>
        <v>42203.970127314817</v>
      </c>
    </row>
    <row r="2463" spans="1:20" ht="43.2" hidden="1" x14ac:dyDescent="0.3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20">
        <f>E2463/D2463</f>
        <v>1.0317647058823529</v>
      </c>
      <c r="P2463" s="6">
        <f>L2463/COUNT(L2463:L6576)</f>
        <v>2.4198427102238355E-2</v>
      </c>
      <c r="Q2463" t="str">
        <f t="shared" si="76"/>
        <v>theater</v>
      </c>
      <c r="R2463" t="str">
        <f t="shared" si="77"/>
        <v>spaces</v>
      </c>
      <c r="S2463" s="11">
        <f>(((J2463/60)/60)/24)+DATE(1970,1,1)</f>
        <v>41785.72729166667</v>
      </c>
      <c r="T2463" s="11">
        <f>(((I2463/60)/60)/24)+DATE(1970,1,1)</f>
        <v>41801.166666666664</v>
      </c>
    </row>
    <row r="2464" spans="1:20" ht="43.2" hidden="1" x14ac:dyDescent="0.3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20">
        <f>E2464/D2464</f>
        <v>1.032</v>
      </c>
      <c r="P2464" s="6">
        <f>L2464/COUNT(L2464:L6577)</f>
        <v>6.0532687651331718E-3</v>
      </c>
      <c r="Q2464" t="str">
        <f t="shared" si="76"/>
        <v>music</v>
      </c>
      <c r="R2464" t="str">
        <f t="shared" si="77"/>
        <v>indie rock</v>
      </c>
      <c r="S2464" s="11">
        <f>(((J2464/60)/60)/24)+DATE(1970,1,1)</f>
        <v>40542.839282407411</v>
      </c>
      <c r="T2464" s="11">
        <f>(((I2464/60)/60)/24)+DATE(1970,1,1)</f>
        <v>40559.07708333333</v>
      </c>
    </row>
    <row r="2465" spans="1:20" ht="43.2" hidden="1" x14ac:dyDescent="0.3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20">
        <f>E2465/D2465</f>
        <v>1.032</v>
      </c>
      <c r="P2465" s="6">
        <f>L2465/COUNT(L2465:L6578)</f>
        <v>8.9036947304663841E-2</v>
      </c>
      <c r="Q2465" t="str">
        <f t="shared" si="76"/>
        <v>theater</v>
      </c>
      <c r="R2465" t="str">
        <f t="shared" si="77"/>
        <v>musical</v>
      </c>
      <c r="S2465" s="11">
        <f>(((J2465/60)/60)/24)+DATE(1970,1,1)</f>
        <v>42103.556828703702</v>
      </c>
      <c r="T2465" s="11">
        <f>(((I2465/60)/60)/24)+DATE(1970,1,1)</f>
        <v>42133.165972222225</v>
      </c>
    </row>
    <row r="2466" spans="1:20" ht="43.2" hidden="1" x14ac:dyDescent="0.3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20">
        <f>E2466/D2466</f>
        <v>1.0320666666666667</v>
      </c>
      <c r="P2466" s="6">
        <f>L2466/COUNT(L2466:L6579)</f>
        <v>0.1096969696969697</v>
      </c>
      <c r="Q2466" t="str">
        <f t="shared" si="76"/>
        <v>theater</v>
      </c>
      <c r="R2466" t="str">
        <f t="shared" si="77"/>
        <v>plays</v>
      </c>
      <c r="S2466" s="11">
        <f>(((J2466/60)/60)/24)+DATE(1970,1,1)</f>
        <v>42522.347812499997</v>
      </c>
      <c r="T2466" s="11">
        <f>(((I2466/60)/60)/24)+DATE(1970,1,1)</f>
        <v>42552.347812499997</v>
      </c>
    </row>
    <row r="2467" spans="1:20" ht="43.2" hidden="1" x14ac:dyDescent="0.3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20">
        <f>E2467/D2467</f>
        <v>1.0321061999999999</v>
      </c>
      <c r="P2467" s="6">
        <f>L2467/COUNT(L2467:L6580)</f>
        <v>0.27107337780473012</v>
      </c>
      <c r="Q2467" t="str">
        <f t="shared" si="76"/>
        <v>film &amp; video</v>
      </c>
      <c r="R2467" t="str">
        <f t="shared" si="77"/>
        <v>documentary</v>
      </c>
      <c r="S2467" s="11">
        <f>(((J2467/60)/60)/24)+DATE(1970,1,1)</f>
        <v>41051.168900462959</v>
      </c>
      <c r="T2467" s="11">
        <f>(((I2467/60)/60)/24)+DATE(1970,1,1)</f>
        <v>41086.168900462959</v>
      </c>
    </row>
    <row r="2468" spans="1:20" ht="43.2" hidden="1" x14ac:dyDescent="0.3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20">
        <f>E2468/D2468</f>
        <v>1.0325</v>
      </c>
      <c r="P2468" s="6">
        <f>L2468/COUNT(L2468:L6581)</f>
        <v>2.4878640776699028E-2</v>
      </c>
      <c r="Q2468" t="str">
        <f t="shared" si="76"/>
        <v>music</v>
      </c>
      <c r="R2468" t="str">
        <f t="shared" si="77"/>
        <v>indie rock</v>
      </c>
      <c r="S2468" s="11">
        <f>(((J2468/60)/60)/24)+DATE(1970,1,1)</f>
        <v>40793.998599537037</v>
      </c>
      <c r="T2468" s="11">
        <f>(((I2468/60)/60)/24)+DATE(1970,1,1)</f>
        <v>40828.998599537037</v>
      </c>
    </row>
    <row r="2469" spans="1:20" ht="43.2" hidden="1" x14ac:dyDescent="0.3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20">
        <f>E2469/D2469</f>
        <v>1.0329411764705883</v>
      </c>
      <c r="P2469" s="6">
        <f>L2469/COUNT(L2469:L6582)</f>
        <v>5.6466302367941715E-2</v>
      </c>
      <c r="Q2469" t="str">
        <f t="shared" si="76"/>
        <v>theater</v>
      </c>
      <c r="R2469" t="str">
        <f t="shared" si="77"/>
        <v>spaces</v>
      </c>
      <c r="S2469" s="11">
        <f>(((J2469/60)/60)/24)+DATE(1970,1,1)</f>
        <v>42740.837152777778</v>
      </c>
      <c r="T2469" s="11">
        <f>(((I2469/60)/60)/24)+DATE(1970,1,1)</f>
        <v>42762.837152777778</v>
      </c>
    </row>
    <row r="2470" spans="1:20" ht="43.2" hidden="1" x14ac:dyDescent="0.3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20">
        <f>E2470/D2470</f>
        <v>1.0329622222222221</v>
      </c>
      <c r="P2470" s="6">
        <f>L2470/COUNT(L2470:L6583)</f>
        <v>6.561360874848117E-2</v>
      </c>
      <c r="Q2470" t="str">
        <f t="shared" si="76"/>
        <v>film &amp; video</v>
      </c>
      <c r="R2470" t="str">
        <f t="shared" si="77"/>
        <v>shorts</v>
      </c>
      <c r="S2470" s="11">
        <f>(((J2470/60)/60)/24)+DATE(1970,1,1)</f>
        <v>41701.901817129627</v>
      </c>
      <c r="T2470" s="11">
        <f>(((I2470/60)/60)/24)+DATE(1970,1,1)</f>
        <v>41721</v>
      </c>
    </row>
    <row r="2471" spans="1:20" ht="43.2" hidden="1" x14ac:dyDescent="0.3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20">
        <f>E2471/D2471</f>
        <v>1.0333333333333334</v>
      </c>
      <c r="P2471" s="6">
        <f>L2471/COUNT(L2471:L6584)</f>
        <v>2.1276595744680851E-2</v>
      </c>
      <c r="Q2471" t="str">
        <f t="shared" si="76"/>
        <v>film &amp; video</v>
      </c>
      <c r="R2471" t="str">
        <f t="shared" si="77"/>
        <v>shorts</v>
      </c>
      <c r="S2471" s="11">
        <f>(((J2471/60)/60)/24)+DATE(1970,1,1)</f>
        <v>40861.27416666667</v>
      </c>
      <c r="T2471" s="11">
        <f>(((I2471/60)/60)/24)+DATE(1970,1,1)</f>
        <v>40921.27416666667</v>
      </c>
    </row>
    <row r="2472" spans="1:20" ht="43.2" hidden="1" x14ac:dyDescent="0.3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20">
        <f>E2472/D2472</f>
        <v>1.0333333333333334</v>
      </c>
      <c r="P2472" s="6">
        <f>L2472/COUNT(L2472:L6585)</f>
        <v>6.6909975669099753E-3</v>
      </c>
      <c r="Q2472" t="str">
        <f t="shared" si="76"/>
        <v>music</v>
      </c>
      <c r="R2472" t="str">
        <f t="shared" si="77"/>
        <v>rock</v>
      </c>
      <c r="S2472" s="11">
        <f>(((J2472/60)/60)/24)+DATE(1970,1,1)</f>
        <v>40927.473460648151</v>
      </c>
      <c r="T2472" s="11">
        <f>(((I2472/60)/60)/24)+DATE(1970,1,1)</f>
        <v>40953.825694444444</v>
      </c>
    </row>
    <row r="2473" spans="1:20" hidden="1" x14ac:dyDescent="0.3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20">
        <f>E2473/D2473</f>
        <v>1.0333333333333334</v>
      </c>
      <c r="P2473" s="6">
        <f>L2473/COUNT(L2473:L6586)</f>
        <v>6.6950699939135726E-3</v>
      </c>
      <c r="Q2473" t="str">
        <f t="shared" si="76"/>
        <v>music</v>
      </c>
      <c r="R2473" t="str">
        <f t="shared" si="77"/>
        <v>indie rock</v>
      </c>
      <c r="S2473" s="11">
        <f>(((J2473/60)/60)/24)+DATE(1970,1,1)</f>
        <v>40960.861562500002</v>
      </c>
      <c r="T2473" s="11">
        <f>(((I2473/60)/60)/24)+DATE(1970,1,1)</f>
        <v>40976.207638888889</v>
      </c>
    </row>
    <row r="2474" spans="1:20" ht="28.8" hidden="1" x14ac:dyDescent="0.3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20">
        <f>E2474/D2474</f>
        <v>1.0333333333333334</v>
      </c>
      <c r="P2474" s="6">
        <f>L2474/COUNT(L2474:L6587)</f>
        <v>1.0353227771010963E-2</v>
      </c>
      <c r="Q2474" t="str">
        <f t="shared" si="76"/>
        <v>technology</v>
      </c>
      <c r="R2474" t="str">
        <f t="shared" si="77"/>
        <v>hardware</v>
      </c>
      <c r="S2474" s="11">
        <f>(((J2474/60)/60)/24)+DATE(1970,1,1)</f>
        <v>42045.031851851847</v>
      </c>
      <c r="T2474" s="11">
        <f>(((I2474/60)/60)/24)+DATE(1970,1,1)</f>
        <v>42074.99018518519</v>
      </c>
    </row>
    <row r="2475" spans="1:20" ht="43.2" hidden="1" x14ac:dyDescent="0.3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20">
        <f>E2475/D2475</f>
        <v>1.0333333333333334</v>
      </c>
      <c r="P2475" s="6">
        <f>L2475/COUNT(L2475:L6588)</f>
        <v>3.1078610603290677E-2</v>
      </c>
      <c r="Q2475" t="str">
        <f t="shared" si="76"/>
        <v>theater</v>
      </c>
      <c r="R2475" t="str">
        <f t="shared" si="77"/>
        <v>plays</v>
      </c>
      <c r="S2475" s="11">
        <f>(((J2475/60)/60)/24)+DATE(1970,1,1)</f>
        <v>42312.792662037042</v>
      </c>
      <c r="T2475" s="11">
        <f>(((I2475/60)/60)/24)+DATE(1970,1,1)</f>
        <v>42342.792662037042</v>
      </c>
    </row>
    <row r="2476" spans="1:20" ht="43.2" hidden="1" x14ac:dyDescent="0.3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20">
        <f>E2476/D2476</f>
        <v>1.0334000000000001</v>
      </c>
      <c r="P2476" s="6">
        <f>L2476/COUNT(L2476:L6589)</f>
        <v>1.8292682926829267E-2</v>
      </c>
      <c r="Q2476" t="str">
        <f t="shared" si="76"/>
        <v>theater</v>
      </c>
      <c r="R2476" t="str">
        <f t="shared" si="77"/>
        <v>musical</v>
      </c>
      <c r="S2476" s="11">
        <f>(((J2476/60)/60)/24)+DATE(1970,1,1)</f>
        <v>42128.824074074073</v>
      </c>
      <c r="T2476" s="11">
        <f>(((I2476/60)/60)/24)+DATE(1970,1,1)</f>
        <v>42158</v>
      </c>
    </row>
    <row r="2477" spans="1:20" ht="43.2" hidden="1" x14ac:dyDescent="0.3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20">
        <f>E2477/D2477</f>
        <v>1.033501</v>
      </c>
      <c r="P2477" s="6">
        <f>L2477/COUNT(L2477:L6590)</f>
        <v>7.2605247101891396E-2</v>
      </c>
      <c r="Q2477" t="str">
        <f t="shared" si="76"/>
        <v>film &amp; video</v>
      </c>
      <c r="R2477" t="str">
        <f t="shared" si="77"/>
        <v>documentary</v>
      </c>
      <c r="S2477" s="11">
        <f>(((J2477/60)/60)/24)+DATE(1970,1,1)</f>
        <v>41355.577291666668</v>
      </c>
      <c r="T2477" s="11">
        <f>(((I2477/60)/60)/24)+DATE(1970,1,1)</f>
        <v>41395.207638888889</v>
      </c>
    </row>
    <row r="2478" spans="1:20" ht="43.2" hidden="1" x14ac:dyDescent="0.3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20">
        <f>E2478/D2478</f>
        <v>1.033638888888889</v>
      </c>
      <c r="P2478" s="6">
        <f>L2478/COUNT(L2478:L6591)</f>
        <v>8.8522588522588527E-2</v>
      </c>
      <c r="Q2478" t="str">
        <f t="shared" si="76"/>
        <v>photography</v>
      </c>
      <c r="R2478" t="str">
        <f t="shared" si="77"/>
        <v>photobooks</v>
      </c>
      <c r="S2478" s="11">
        <f>(((J2478/60)/60)/24)+DATE(1970,1,1)</f>
        <v>41782.741701388892</v>
      </c>
      <c r="T2478" s="11">
        <f>(((I2478/60)/60)/24)+DATE(1970,1,1)</f>
        <v>41810.915972222225</v>
      </c>
    </row>
    <row r="2479" spans="1:20" ht="43.2" hidden="1" x14ac:dyDescent="0.3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20">
        <f>E2479/D2479</f>
        <v>1.0338000000000001</v>
      </c>
      <c r="P2479" s="6">
        <f>L2479/COUNT(L2479:L6592)</f>
        <v>6.9639584605986557E-2</v>
      </c>
      <c r="Q2479" t="str">
        <f t="shared" si="76"/>
        <v>theater</v>
      </c>
      <c r="R2479" t="str">
        <f t="shared" si="77"/>
        <v>plays</v>
      </c>
      <c r="S2479" s="11">
        <f>(((J2479/60)/60)/24)+DATE(1970,1,1)</f>
        <v>42612.918807870374</v>
      </c>
      <c r="T2479" s="11">
        <f>(((I2479/60)/60)/24)+DATE(1970,1,1)</f>
        <v>42654.165972222225</v>
      </c>
    </row>
    <row r="2480" spans="1:20" hidden="1" x14ac:dyDescent="0.3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20">
        <f>E2480/D2480</f>
        <v>1.0339285714285715</v>
      </c>
      <c r="P2480" s="6">
        <f>L2480/COUNT(L2480:L6593)</f>
        <v>3.0562347188264057E-2</v>
      </c>
      <c r="Q2480" t="str">
        <f t="shared" si="76"/>
        <v>theater</v>
      </c>
      <c r="R2480" t="str">
        <f t="shared" si="77"/>
        <v>plays</v>
      </c>
      <c r="S2480" s="11">
        <f>(((J2480/60)/60)/24)+DATE(1970,1,1)</f>
        <v>42681.35157407407</v>
      </c>
      <c r="T2480" s="11">
        <f>(((I2480/60)/60)/24)+DATE(1970,1,1)</f>
        <v>42711.35157407407</v>
      </c>
    </row>
    <row r="2481" spans="1:20" ht="43.2" hidden="1" x14ac:dyDescent="0.3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20">
        <f>E2481/D2481</f>
        <v>1.034</v>
      </c>
      <c r="P2481" s="6">
        <f>L2481/COUNT(L2481:L6594)</f>
        <v>1.6513761467889909E-2</v>
      </c>
      <c r="Q2481" t="str">
        <f t="shared" si="76"/>
        <v>music</v>
      </c>
      <c r="R2481" t="str">
        <f t="shared" si="77"/>
        <v>classical music</v>
      </c>
      <c r="S2481" s="11">
        <f>(((J2481/60)/60)/24)+DATE(1970,1,1)</f>
        <v>40785.675011574072</v>
      </c>
      <c r="T2481" s="11">
        <f>(((I2481/60)/60)/24)+DATE(1970,1,1)</f>
        <v>40845.675011574072</v>
      </c>
    </row>
    <row r="2482" spans="1:20" ht="43.2" hidden="1" x14ac:dyDescent="0.3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20">
        <f>E2482/D2482</f>
        <v>1.034</v>
      </c>
      <c r="P2482" s="6">
        <f>L2482/COUNT(L2482:L6595)</f>
        <v>2.0807833537331701E-2</v>
      </c>
      <c r="Q2482" t="str">
        <f t="shared" si="76"/>
        <v>theater</v>
      </c>
      <c r="R2482" t="str">
        <f t="shared" si="77"/>
        <v>plays</v>
      </c>
      <c r="S2482" s="11">
        <f>(((J2482/60)/60)/24)+DATE(1970,1,1)</f>
        <v>42124.848414351851</v>
      </c>
      <c r="T2482" s="11">
        <f>(((I2482/60)/60)/24)+DATE(1970,1,1)</f>
        <v>42154.848414351851</v>
      </c>
    </row>
    <row r="2483" spans="1:20" ht="43.2" hidden="1" x14ac:dyDescent="0.3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20">
        <f>E2483/D2483</f>
        <v>1.0342499999999999</v>
      </c>
      <c r="P2483" s="6">
        <f>L2483/COUNT(L2483:L6596)</f>
        <v>6.9197795468462955E-2</v>
      </c>
      <c r="Q2483" t="str">
        <f t="shared" si="76"/>
        <v>theater</v>
      </c>
      <c r="R2483" t="str">
        <f t="shared" si="77"/>
        <v>plays</v>
      </c>
      <c r="S2483" s="11">
        <f>(((J2483/60)/60)/24)+DATE(1970,1,1)</f>
        <v>42155.696793981479</v>
      </c>
      <c r="T2483" s="11">
        <f>(((I2483/60)/60)/24)+DATE(1970,1,1)</f>
        <v>42190.696793981479</v>
      </c>
    </row>
    <row r="2484" spans="1:20" ht="43.2" hidden="1" x14ac:dyDescent="0.3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20">
        <f>E2484/D2484</f>
        <v>1.0342857142857143</v>
      </c>
      <c r="P2484" s="6">
        <f>L2484/COUNT(L2484:L6597)</f>
        <v>6.3725490196078427E-2</v>
      </c>
      <c r="Q2484" t="str">
        <f t="shared" si="76"/>
        <v>technology</v>
      </c>
      <c r="R2484" t="str">
        <f t="shared" si="77"/>
        <v>makerspaces</v>
      </c>
      <c r="S2484" s="11">
        <f>(((J2484/60)/60)/24)+DATE(1970,1,1)</f>
        <v>42313.02542824074</v>
      </c>
      <c r="T2484" s="11">
        <f>(((I2484/60)/60)/24)+DATE(1970,1,1)</f>
        <v>42347.290972222225</v>
      </c>
    </row>
    <row r="2485" spans="1:20" ht="28.8" hidden="1" x14ac:dyDescent="0.3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20">
        <f>E2485/D2485</f>
        <v>1.0344827586206897</v>
      </c>
      <c r="P2485" s="6">
        <f>L2485/COUNT(L2485:L6598)</f>
        <v>2.8816676885346414E-2</v>
      </c>
      <c r="Q2485" t="str">
        <f t="shared" si="76"/>
        <v>music</v>
      </c>
      <c r="R2485" t="str">
        <f t="shared" si="77"/>
        <v>metal</v>
      </c>
      <c r="S2485" s="11">
        <f>(((J2485/60)/60)/24)+DATE(1970,1,1)</f>
        <v>42545.125196759262</v>
      </c>
      <c r="T2485" s="11">
        <f>(((I2485/60)/60)/24)+DATE(1970,1,1)</f>
        <v>42575.125196759262</v>
      </c>
    </row>
    <row r="2486" spans="1:20" ht="43.2" hidden="1" x14ac:dyDescent="0.3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20">
        <f>E2486/D2486</f>
        <v>1.0346657233816767</v>
      </c>
      <c r="P2486" s="6">
        <f>L2486/COUNT(L2486:L6599)</f>
        <v>2.1472392638036811E-2</v>
      </c>
      <c r="Q2486" t="str">
        <f t="shared" si="76"/>
        <v>theater</v>
      </c>
      <c r="R2486" t="str">
        <f t="shared" si="77"/>
        <v>plays</v>
      </c>
      <c r="S2486" s="11">
        <f>(((J2486/60)/60)/24)+DATE(1970,1,1)</f>
        <v>41792.542986111112</v>
      </c>
      <c r="T2486" s="11">
        <f>(((I2486/60)/60)/24)+DATE(1970,1,1)</f>
        <v>41813.75</v>
      </c>
    </row>
    <row r="2487" spans="1:20" ht="28.8" hidden="1" x14ac:dyDescent="0.3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20">
        <f>E2487/D2487</f>
        <v>1.0347222222222223</v>
      </c>
      <c r="P2487" s="6">
        <f>L2487/COUNT(L2487:L6600)</f>
        <v>0.10251688152240639</v>
      </c>
      <c r="Q2487" t="str">
        <f t="shared" si="76"/>
        <v>photography</v>
      </c>
      <c r="R2487" t="str">
        <f t="shared" si="77"/>
        <v>photobooks</v>
      </c>
      <c r="S2487" s="11">
        <f>(((J2487/60)/60)/24)+DATE(1970,1,1)</f>
        <v>41955.857789351852</v>
      </c>
      <c r="T2487" s="11">
        <f>(((I2487/60)/60)/24)+DATE(1970,1,1)</f>
        <v>41992.166666666672</v>
      </c>
    </row>
    <row r="2488" spans="1:20" ht="28.8" hidden="1" x14ac:dyDescent="0.3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20">
        <f>E2488/D2488</f>
        <v>1.0349999999999999</v>
      </c>
      <c r="P2488" s="6">
        <f>L2488/COUNT(L2488:L6601)</f>
        <v>3.3169533169533166E-2</v>
      </c>
      <c r="Q2488" t="str">
        <f t="shared" si="76"/>
        <v>music</v>
      </c>
      <c r="R2488" t="str">
        <f t="shared" si="77"/>
        <v>rock</v>
      </c>
      <c r="S2488" s="11">
        <f>(((J2488/60)/60)/24)+DATE(1970,1,1)</f>
        <v>41852.730219907404</v>
      </c>
      <c r="T2488" s="11">
        <f>(((I2488/60)/60)/24)+DATE(1970,1,1)</f>
        <v>41882.730219907404</v>
      </c>
    </row>
    <row r="2489" spans="1:20" ht="43.2" hidden="1" x14ac:dyDescent="0.3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20">
        <f>E2489/D2489</f>
        <v>1.0349999999999999</v>
      </c>
      <c r="P2489" s="6">
        <f>L2489/COUNT(L2489:L6602)</f>
        <v>5.0399508297480022E-2</v>
      </c>
      <c r="Q2489" t="str">
        <f t="shared" si="76"/>
        <v>theater</v>
      </c>
      <c r="R2489" t="str">
        <f t="shared" si="77"/>
        <v>plays</v>
      </c>
      <c r="S2489" s="11">
        <f>(((J2489/60)/60)/24)+DATE(1970,1,1)</f>
        <v>41827.605057870373</v>
      </c>
      <c r="T2489" s="11">
        <f>(((I2489/60)/60)/24)+DATE(1970,1,1)</f>
        <v>41848.605057870373</v>
      </c>
    </row>
    <row r="2490" spans="1:20" ht="43.2" hidden="1" x14ac:dyDescent="0.3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20">
        <f>E2490/D2490</f>
        <v>1.0349999999999999</v>
      </c>
      <c r="P2490" s="6">
        <f>L2490/COUNT(L2490:L6603)</f>
        <v>1.6605166051660517E-2</v>
      </c>
      <c r="Q2490" t="str">
        <f t="shared" si="76"/>
        <v>theater</v>
      </c>
      <c r="R2490" t="str">
        <f t="shared" si="77"/>
        <v>plays</v>
      </c>
      <c r="S2490" s="11">
        <f>(((J2490/60)/60)/24)+DATE(1970,1,1)</f>
        <v>41855.548101851848</v>
      </c>
      <c r="T2490" s="11">
        <f>(((I2490/60)/60)/24)+DATE(1970,1,1)</f>
        <v>41876.207638888889</v>
      </c>
    </row>
    <row r="2491" spans="1:20" ht="43.2" hidden="1" x14ac:dyDescent="0.3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20">
        <f>E2491/D2491</f>
        <v>1.0349999999999999</v>
      </c>
      <c r="P2491" s="6">
        <f>L2491/COUNT(L2491:L6604)</f>
        <v>2.7076923076923078E-2</v>
      </c>
      <c r="Q2491" t="str">
        <f t="shared" si="76"/>
        <v>theater</v>
      </c>
      <c r="R2491" t="str">
        <f t="shared" si="77"/>
        <v>plays</v>
      </c>
      <c r="S2491" s="11">
        <f>(((J2491/60)/60)/24)+DATE(1970,1,1)</f>
        <v>42675.832465277781</v>
      </c>
      <c r="T2491" s="11">
        <f>(((I2491/60)/60)/24)+DATE(1970,1,1)</f>
        <v>42705.332638888889</v>
      </c>
    </row>
    <row r="2492" spans="1:20" ht="43.2" hidden="1" x14ac:dyDescent="0.3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20">
        <f>E2492/D2492</f>
        <v>1.0349999999999999</v>
      </c>
      <c r="P2492" s="6">
        <f>L2492/COUNT(L2492:L6605)</f>
        <v>1.4778325123152709E-2</v>
      </c>
      <c r="Q2492" t="str">
        <f t="shared" si="76"/>
        <v>theater</v>
      </c>
      <c r="R2492" t="str">
        <f t="shared" si="77"/>
        <v>plays</v>
      </c>
      <c r="S2492" s="11">
        <f>(((J2492/60)/60)/24)+DATE(1970,1,1)</f>
        <v>42194.096157407403</v>
      </c>
      <c r="T2492" s="11">
        <f>(((I2492/60)/60)/24)+DATE(1970,1,1)</f>
        <v>42216.373611111107</v>
      </c>
    </row>
    <row r="2493" spans="1:20" ht="43.2" hidden="1" x14ac:dyDescent="0.3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20">
        <f>E2493/D2493</f>
        <v>1.0349999999999999</v>
      </c>
      <c r="P2493" s="6">
        <f>L2493/COUNT(L2493:L6606)</f>
        <v>1.7252002464571779E-2</v>
      </c>
      <c r="Q2493" t="str">
        <f t="shared" si="76"/>
        <v>theater</v>
      </c>
      <c r="R2493" t="str">
        <f t="shared" si="77"/>
        <v>plays</v>
      </c>
      <c r="S2493" s="11">
        <f>(((J2493/60)/60)/24)+DATE(1970,1,1)</f>
        <v>42185.556157407409</v>
      </c>
      <c r="T2493" s="11">
        <f>(((I2493/60)/60)/24)+DATE(1970,1,1)</f>
        <v>42208.772916666669</v>
      </c>
    </row>
    <row r="2494" spans="1:20" ht="43.2" hidden="1" x14ac:dyDescent="0.3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20">
        <f>E2494/D2494</f>
        <v>1.0351999999999999</v>
      </c>
      <c r="P2494" s="6">
        <f>L2494/COUNT(L2494:L6607)</f>
        <v>3.2059186189889025E-2</v>
      </c>
      <c r="Q2494" t="str">
        <f t="shared" si="76"/>
        <v>theater</v>
      </c>
      <c r="R2494" t="str">
        <f t="shared" si="77"/>
        <v>musical</v>
      </c>
      <c r="S2494" s="11">
        <f>(((J2494/60)/60)/24)+DATE(1970,1,1)</f>
        <v>42395.706435185188</v>
      </c>
      <c r="T2494" s="11">
        <f>(((I2494/60)/60)/24)+DATE(1970,1,1)</f>
        <v>42416.249305555553</v>
      </c>
    </row>
    <row r="2495" spans="1:20" ht="43.2" hidden="1" x14ac:dyDescent="0.3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20">
        <f>E2495/D2495</f>
        <v>1.0353333333333334</v>
      </c>
      <c r="P2495" s="6">
        <f>L2495/COUNT(L2495:L6608)</f>
        <v>1.5422578655151141E-2</v>
      </c>
      <c r="Q2495" t="str">
        <f t="shared" si="76"/>
        <v>music</v>
      </c>
      <c r="R2495" t="str">
        <f t="shared" si="77"/>
        <v>indie rock</v>
      </c>
      <c r="S2495" s="11">
        <f>(((J2495/60)/60)/24)+DATE(1970,1,1)</f>
        <v>40764.204375000001</v>
      </c>
      <c r="T2495" s="11">
        <f>(((I2495/60)/60)/24)+DATE(1970,1,1)</f>
        <v>40794.204375000001</v>
      </c>
    </row>
    <row r="2496" spans="1:20" ht="43.2" hidden="1" x14ac:dyDescent="0.3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20">
        <f>E2496/D2496</f>
        <v>1.0355555555555556</v>
      </c>
      <c r="P2496" s="6">
        <f>L2496/COUNT(L2496:L6609)</f>
        <v>5.3703703703703705E-2</v>
      </c>
      <c r="Q2496" t="str">
        <f t="shared" si="76"/>
        <v>music</v>
      </c>
      <c r="R2496" t="str">
        <f t="shared" si="77"/>
        <v>rock</v>
      </c>
      <c r="S2496" s="11">
        <f>(((J2496/60)/60)/24)+DATE(1970,1,1)</f>
        <v>40663.08666666667</v>
      </c>
      <c r="T2496" s="11">
        <f>(((I2496/60)/60)/24)+DATE(1970,1,1)</f>
        <v>40706.166666666664</v>
      </c>
    </row>
    <row r="2497" spans="1:20" ht="43.2" hidden="1" x14ac:dyDescent="0.3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20">
        <f>E2497/D2497</f>
        <v>1.0356666666666667</v>
      </c>
      <c r="P2497" s="6">
        <f>L2497/COUNT(L2497:L6610)</f>
        <v>4.8177887584928969E-2</v>
      </c>
      <c r="Q2497" t="str">
        <f t="shared" si="76"/>
        <v>theater</v>
      </c>
      <c r="R2497" t="str">
        <f t="shared" si="77"/>
        <v>plays</v>
      </c>
      <c r="S2497" s="11">
        <f>(((J2497/60)/60)/24)+DATE(1970,1,1)</f>
        <v>42265.022824074069</v>
      </c>
      <c r="T2497" s="11">
        <f>(((I2497/60)/60)/24)+DATE(1970,1,1)</f>
        <v>42285.022824074069</v>
      </c>
    </row>
    <row r="2498" spans="1:20" ht="43.2" hidden="1" x14ac:dyDescent="0.3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20">
        <f>E2498/D2498</f>
        <v>1.0357142857142858</v>
      </c>
      <c r="P2498" s="6">
        <f>L2498/COUNT(L2498:L6611)</f>
        <v>8.034610630407911E-3</v>
      </c>
      <c r="Q2498" t="str">
        <f t="shared" ref="Q2498:Q2561" si="78">LEFT(N2498,FIND("/",N2498)-1)</f>
        <v>music</v>
      </c>
      <c r="R2498" t="str">
        <f t="shared" ref="R2498:R2561" si="79">RIGHT(N2498,LEN(N2498)-FIND("/",N2498))</f>
        <v>classical music</v>
      </c>
      <c r="S2498" s="11">
        <f>(((J2498/60)/60)/24)+DATE(1970,1,1)</f>
        <v>41509.426585648151</v>
      </c>
      <c r="T2498" s="11">
        <f>(((I2498/60)/60)/24)+DATE(1970,1,1)</f>
        <v>41548.165972222225</v>
      </c>
    </row>
    <row r="2499" spans="1:20" ht="43.2" hidden="1" x14ac:dyDescent="0.3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20">
        <f>E2499/D2499</f>
        <v>1.0358125</v>
      </c>
      <c r="P2499" s="6">
        <f>L2499/COUNT(L2499:L6612)</f>
        <v>0.21335807050092764</v>
      </c>
      <c r="Q2499" t="str">
        <f t="shared" si="78"/>
        <v>photography</v>
      </c>
      <c r="R2499" t="str">
        <f t="shared" si="79"/>
        <v>photobooks</v>
      </c>
      <c r="S2499" s="11">
        <f>(((J2499/60)/60)/24)+DATE(1970,1,1)</f>
        <v>42414.44332175926</v>
      </c>
      <c r="T2499" s="11">
        <f>(((I2499/60)/60)/24)+DATE(1970,1,1)</f>
        <v>42451.834027777775</v>
      </c>
    </row>
    <row r="2500" spans="1:20" ht="43.2" hidden="1" x14ac:dyDescent="0.3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20">
        <f>E2500/D2500</f>
        <v>1.0358333333333334</v>
      </c>
      <c r="P2500" s="6">
        <f>L2500/COUNT(L2500:L6613)</f>
        <v>9.1584158415841582E-2</v>
      </c>
      <c r="Q2500" t="str">
        <f t="shared" si="78"/>
        <v>theater</v>
      </c>
      <c r="R2500" t="str">
        <f t="shared" si="79"/>
        <v>spaces</v>
      </c>
      <c r="S2500" s="11">
        <f>(((J2500/60)/60)/24)+DATE(1970,1,1)</f>
        <v>42465.596585648149</v>
      </c>
      <c r="T2500" s="11">
        <f>(((I2500/60)/60)/24)+DATE(1970,1,1)</f>
        <v>42493.958333333328</v>
      </c>
    </row>
    <row r="2501" spans="1:20" ht="43.2" hidden="1" x14ac:dyDescent="0.3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20">
        <f>E2501/D2501</f>
        <v>1.0358333333333334</v>
      </c>
      <c r="P2501" s="6">
        <f>L2501/COUNT(L2501:L6614)</f>
        <v>4.7058823529411764E-2</v>
      </c>
      <c r="Q2501" t="str">
        <f t="shared" si="78"/>
        <v>theater</v>
      </c>
      <c r="R2501" t="str">
        <f t="shared" si="79"/>
        <v>plays</v>
      </c>
      <c r="S2501" s="11">
        <f>(((J2501/60)/60)/24)+DATE(1970,1,1)</f>
        <v>42018.676898148144</v>
      </c>
      <c r="T2501" s="11">
        <f>(((I2501/60)/60)/24)+DATE(1970,1,1)</f>
        <v>42040.290972222225</v>
      </c>
    </row>
    <row r="2502" spans="1:20" ht="43.2" hidden="1" x14ac:dyDescent="0.3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20">
        <f>E2502/D2502</f>
        <v>1.036144</v>
      </c>
      <c r="P2502" s="6">
        <f>L2502/COUNT(L2502:L6615)</f>
        <v>0.30855018587360594</v>
      </c>
      <c r="Q2502" t="str">
        <f t="shared" si="78"/>
        <v>film &amp; video</v>
      </c>
      <c r="R2502" t="str">
        <f t="shared" si="79"/>
        <v>documentary</v>
      </c>
      <c r="S2502" s="11">
        <f>(((J2502/60)/60)/24)+DATE(1970,1,1)</f>
        <v>42278.946620370371</v>
      </c>
      <c r="T2502" s="11">
        <f>(((I2502/60)/60)/24)+DATE(1970,1,1)</f>
        <v>42309.166666666672</v>
      </c>
    </row>
    <row r="2503" spans="1:20" ht="43.2" hidden="1" x14ac:dyDescent="0.3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20">
        <f>E2503/D2503</f>
        <v>1.0365</v>
      </c>
      <c r="P2503" s="6">
        <f>L2503/COUNT(L2503:L6616)</f>
        <v>2.3558586484810913E-2</v>
      </c>
      <c r="Q2503" t="str">
        <f t="shared" si="78"/>
        <v>theater</v>
      </c>
      <c r="R2503" t="str">
        <f t="shared" si="79"/>
        <v>plays</v>
      </c>
      <c r="S2503" s="11">
        <f>(((J2503/60)/60)/24)+DATE(1970,1,1)</f>
        <v>42225.513888888891</v>
      </c>
      <c r="T2503" s="11">
        <f>(((I2503/60)/60)/24)+DATE(1970,1,1)</f>
        <v>42242.958333333328</v>
      </c>
    </row>
    <row r="2504" spans="1:20" ht="28.8" hidden="1" x14ac:dyDescent="0.3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20">
        <f>E2504/D2504</f>
        <v>1.0366666666666666</v>
      </c>
      <c r="P2504" s="6">
        <f>L2504/COUNT(L2504:L6617)</f>
        <v>1.2406947890818859E-2</v>
      </c>
      <c r="Q2504" t="str">
        <f t="shared" si="78"/>
        <v>music</v>
      </c>
      <c r="R2504" t="str">
        <f t="shared" si="79"/>
        <v>rock</v>
      </c>
      <c r="S2504" s="11">
        <f>(((J2504/60)/60)/24)+DATE(1970,1,1)</f>
        <v>41548.00335648148</v>
      </c>
      <c r="T2504" s="11">
        <f>(((I2504/60)/60)/24)+DATE(1970,1,1)</f>
        <v>41563.00335648148</v>
      </c>
    </row>
    <row r="2505" spans="1:20" ht="28.8" hidden="1" x14ac:dyDescent="0.3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20">
        <f>E2505/D2505</f>
        <v>1.0366666666666666</v>
      </c>
      <c r="P2505" s="6">
        <f>L2505/COUNT(L2505:L6618)</f>
        <v>5.0900062073246433E-2</v>
      </c>
      <c r="Q2505" t="str">
        <f t="shared" si="78"/>
        <v>music</v>
      </c>
      <c r="R2505" t="str">
        <f t="shared" si="79"/>
        <v>rock</v>
      </c>
      <c r="S2505" s="11">
        <f>(((J2505/60)/60)/24)+DATE(1970,1,1)</f>
        <v>41645.867280092592</v>
      </c>
      <c r="T2505" s="11">
        <f>(((I2505/60)/60)/24)+DATE(1970,1,1)</f>
        <v>41690.867280092592</v>
      </c>
    </row>
    <row r="2506" spans="1:20" ht="43.2" hidden="1" x14ac:dyDescent="0.3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20">
        <f>E2506/D2506</f>
        <v>1.0371999999999999</v>
      </c>
      <c r="P2506" s="6">
        <f>L2506/COUNT(L2506:L6619)</f>
        <v>5.9627329192546583E-2</v>
      </c>
      <c r="Q2506" t="str">
        <f t="shared" si="78"/>
        <v>film &amp; video</v>
      </c>
      <c r="R2506" t="str">
        <f t="shared" si="79"/>
        <v>documentary</v>
      </c>
      <c r="S2506" s="11">
        <f>(((J2506/60)/60)/24)+DATE(1970,1,1)</f>
        <v>41107.053067129629</v>
      </c>
      <c r="T2506" s="11">
        <f>(((I2506/60)/60)/24)+DATE(1970,1,1)</f>
        <v>41137.053067129629</v>
      </c>
    </row>
    <row r="2507" spans="1:20" ht="43.2" hidden="1" x14ac:dyDescent="0.3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20">
        <f>E2507/D2507</f>
        <v>1.0373000000000001</v>
      </c>
      <c r="P2507" s="6">
        <f>L2507/COUNT(L2507:L6620)</f>
        <v>7.1472964574269729E-2</v>
      </c>
      <c r="Q2507" t="str">
        <f t="shared" si="78"/>
        <v>theater</v>
      </c>
      <c r="R2507" t="str">
        <f t="shared" si="79"/>
        <v>spaces</v>
      </c>
      <c r="S2507" s="11">
        <f>(((J2507/60)/60)/24)+DATE(1970,1,1)</f>
        <v>42775.733715277776</v>
      </c>
      <c r="T2507" s="11">
        <f>(((I2507/60)/60)/24)+DATE(1970,1,1)</f>
        <v>42793.207638888889</v>
      </c>
    </row>
    <row r="2508" spans="1:20" ht="28.8" x14ac:dyDescent="0.3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20">
        <f>E2508/D2508</f>
        <v>1.0375000000000001</v>
      </c>
      <c r="P2508" s="6">
        <f>L2508/COUNT(L2508:L6621)</f>
        <v>2.7985074626865673E-2</v>
      </c>
      <c r="Q2508" t="str">
        <f t="shared" si="78"/>
        <v>theater</v>
      </c>
      <c r="R2508" t="str">
        <f t="shared" si="79"/>
        <v>spaces</v>
      </c>
      <c r="S2508" s="11">
        <f>(((J2508/60)/60)/24)+DATE(1970,1,1)</f>
        <v>42756.690162037034</v>
      </c>
      <c r="T2508" s="11">
        <f>(((I2508/60)/60)/24)+DATE(1970,1,1)</f>
        <v>42816.648495370369</v>
      </c>
    </row>
    <row r="2509" spans="1:20" ht="43.2" hidden="1" x14ac:dyDescent="0.3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20">
        <f>E2509/D2509</f>
        <v>1.0375000000000001</v>
      </c>
      <c r="P2509" s="6">
        <f>L2509/COUNT(L2509:L6622)</f>
        <v>3.0491599253266957E-2</v>
      </c>
      <c r="Q2509" t="str">
        <f t="shared" si="78"/>
        <v>publishing</v>
      </c>
      <c r="R2509" t="str">
        <f t="shared" si="79"/>
        <v>nonfiction</v>
      </c>
      <c r="S2509" s="11">
        <f>(((J2509/60)/60)/24)+DATE(1970,1,1)</f>
        <v>41249.749085648145</v>
      </c>
      <c r="T2509" s="11">
        <f>(((I2509/60)/60)/24)+DATE(1970,1,1)</f>
        <v>41279.749085648145</v>
      </c>
    </row>
    <row r="2510" spans="1:20" ht="43.2" hidden="1" x14ac:dyDescent="0.3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20">
        <f>E2510/D2510</f>
        <v>1.0375000000000001</v>
      </c>
      <c r="P2510" s="6">
        <f>L2510/COUNT(L2510:L6623)</f>
        <v>2.8642590286425903E-2</v>
      </c>
      <c r="Q2510" t="str">
        <f t="shared" si="78"/>
        <v>theater</v>
      </c>
      <c r="R2510" t="str">
        <f t="shared" si="79"/>
        <v>plays</v>
      </c>
      <c r="S2510" s="11">
        <f>(((J2510/60)/60)/24)+DATE(1970,1,1)</f>
        <v>42026.920428240745</v>
      </c>
      <c r="T2510" s="11">
        <f>(((I2510/60)/60)/24)+DATE(1970,1,1)</f>
        <v>42056.920428240745</v>
      </c>
    </row>
    <row r="2511" spans="1:20" ht="86.4" hidden="1" x14ac:dyDescent="0.3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20">
        <f>E2511/D2511</f>
        <v>1.0376000000000001</v>
      </c>
      <c r="P2511" s="6">
        <f>L2511/COUNT(L2511:L6624)</f>
        <v>2.4299065420560748E-2</v>
      </c>
      <c r="Q2511" t="str">
        <f t="shared" si="78"/>
        <v>theater</v>
      </c>
      <c r="R2511" t="str">
        <f t="shared" si="79"/>
        <v>plays</v>
      </c>
      <c r="S2511" s="11">
        <f>(((J2511/60)/60)/24)+DATE(1970,1,1)</f>
        <v>41760.935706018521</v>
      </c>
      <c r="T2511" s="11">
        <f>(((I2511/60)/60)/24)+DATE(1970,1,1)</f>
        <v>41772.166666666664</v>
      </c>
    </row>
    <row r="2512" spans="1:20" ht="43.2" hidden="1" x14ac:dyDescent="0.3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20">
        <f>E2512/D2512</f>
        <v>1.0376666666666667</v>
      </c>
      <c r="P2512" s="6">
        <f>L2512/COUNT(L2512:L6625)</f>
        <v>8.7281795511221949E-2</v>
      </c>
      <c r="Q2512" t="str">
        <f t="shared" si="78"/>
        <v>photography</v>
      </c>
      <c r="R2512" t="str">
        <f t="shared" si="79"/>
        <v>photobooks</v>
      </c>
      <c r="S2512" s="11">
        <f>(((J2512/60)/60)/24)+DATE(1970,1,1)</f>
        <v>42211.628611111111</v>
      </c>
      <c r="T2512" s="11">
        <f>(((I2512/60)/60)/24)+DATE(1970,1,1)</f>
        <v>42241.628611111111</v>
      </c>
    </row>
    <row r="2513" spans="1:20" ht="28.8" hidden="1" x14ac:dyDescent="0.3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20">
        <f>E2513/D2513</f>
        <v>1.03775</v>
      </c>
      <c r="P2513" s="6">
        <f>L2513/COUNT(L2513:L6626)</f>
        <v>3.2439176543980035E-2</v>
      </c>
      <c r="Q2513" t="str">
        <f t="shared" si="78"/>
        <v>music</v>
      </c>
      <c r="R2513" t="str">
        <f t="shared" si="79"/>
        <v>rock</v>
      </c>
      <c r="S2513" s="11">
        <f>(((J2513/60)/60)/24)+DATE(1970,1,1)</f>
        <v>41628.833680555559</v>
      </c>
      <c r="T2513" s="11">
        <f>(((I2513/60)/60)/24)+DATE(1970,1,1)</f>
        <v>41658.833680555559</v>
      </c>
    </row>
    <row r="2514" spans="1:20" hidden="1" x14ac:dyDescent="0.3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20">
        <f>E2514/D2514</f>
        <v>1.03775</v>
      </c>
      <c r="P2514" s="6">
        <f>L2514/COUNT(L2514:L6627)</f>
        <v>4.8689138576779027E-2</v>
      </c>
      <c r="Q2514" t="str">
        <f t="shared" si="78"/>
        <v>music</v>
      </c>
      <c r="R2514" t="str">
        <f t="shared" si="79"/>
        <v>classical music</v>
      </c>
      <c r="S2514" s="11">
        <f>(((J2514/60)/60)/24)+DATE(1970,1,1)</f>
        <v>41943.791030092594</v>
      </c>
      <c r="T2514" s="11">
        <f>(((I2514/60)/60)/24)+DATE(1970,1,1)</f>
        <v>41974.832696759258</v>
      </c>
    </row>
    <row r="2515" spans="1:20" ht="43.2" hidden="1" x14ac:dyDescent="0.3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20">
        <f>E2515/D2515</f>
        <v>1.038</v>
      </c>
      <c r="P2515" s="6">
        <f>L2515/COUNT(L2515:L6628)</f>
        <v>2.8107432854465958E-2</v>
      </c>
      <c r="Q2515" t="str">
        <f t="shared" si="78"/>
        <v>music</v>
      </c>
      <c r="R2515" t="str">
        <f t="shared" si="79"/>
        <v>rock</v>
      </c>
      <c r="S2515" s="11">
        <f>(((J2515/60)/60)/24)+DATE(1970,1,1)</f>
        <v>41355.825497685182</v>
      </c>
      <c r="T2515" s="11">
        <f>(((I2515/60)/60)/24)+DATE(1970,1,1)</f>
        <v>41386.875</v>
      </c>
    </row>
    <row r="2516" spans="1:20" ht="43.2" hidden="1" x14ac:dyDescent="0.3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20">
        <f>E2516/D2516</f>
        <v>1.038</v>
      </c>
      <c r="P2516" s="6">
        <f>L2516/COUNT(L2516:L6629)</f>
        <v>9.3749999999999997E-3</v>
      </c>
      <c r="Q2516" t="str">
        <f t="shared" si="78"/>
        <v>music</v>
      </c>
      <c r="R2516" t="str">
        <f t="shared" si="79"/>
        <v>rock</v>
      </c>
      <c r="S2516" s="11">
        <f>(((J2516/60)/60)/24)+DATE(1970,1,1)</f>
        <v>40122.751620370371</v>
      </c>
      <c r="T2516" s="11">
        <f>(((I2516/60)/60)/24)+DATE(1970,1,1)</f>
        <v>40178.98541666667</v>
      </c>
    </row>
    <row r="2517" spans="1:20" ht="43.2" hidden="1" x14ac:dyDescent="0.3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20">
        <f>E2517/D2517</f>
        <v>1.038</v>
      </c>
      <c r="P2517" s="6">
        <f>L2517/COUNT(L2517:L6630)</f>
        <v>5.3783614759224517E-2</v>
      </c>
      <c r="Q2517" t="str">
        <f t="shared" si="78"/>
        <v>music</v>
      </c>
      <c r="R2517" t="str">
        <f t="shared" si="79"/>
        <v>indie rock</v>
      </c>
      <c r="S2517" s="11">
        <f>(((J2517/60)/60)/24)+DATE(1970,1,1)</f>
        <v>40784.012696759259</v>
      </c>
      <c r="T2517" s="11">
        <f>(((I2517/60)/60)/24)+DATE(1970,1,1)</f>
        <v>40817.125</v>
      </c>
    </row>
    <row r="2518" spans="1:20" ht="43.2" hidden="1" x14ac:dyDescent="0.3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20">
        <f>E2518/D2518</f>
        <v>1.038</v>
      </c>
      <c r="P2518" s="6">
        <f>L2518/COUNT(L2518:L6631)</f>
        <v>2.8160200250312892E-2</v>
      </c>
      <c r="Q2518" t="str">
        <f t="shared" si="78"/>
        <v>theater</v>
      </c>
      <c r="R2518" t="str">
        <f t="shared" si="79"/>
        <v>plays</v>
      </c>
      <c r="S2518" s="11">
        <f>(((J2518/60)/60)/24)+DATE(1970,1,1)</f>
        <v>42143.461122685185</v>
      </c>
      <c r="T2518" s="11">
        <f>(((I2518/60)/60)/24)+DATE(1970,1,1)</f>
        <v>42173.461122685185</v>
      </c>
    </row>
    <row r="2519" spans="1:20" ht="43.2" hidden="1" x14ac:dyDescent="0.3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20">
        <f>E2519/D2519</f>
        <v>1.0381199999999999</v>
      </c>
      <c r="P2519" s="6">
        <f>L2519/COUNT(L2519:L6632)</f>
        <v>4.5710707576706325E-2</v>
      </c>
      <c r="Q2519" t="str">
        <f t="shared" si="78"/>
        <v>film &amp; video</v>
      </c>
      <c r="R2519" t="str">
        <f t="shared" si="79"/>
        <v>documentary</v>
      </c>
      <c r="S2519" s="11">
        <f>(((J2519/60)/60)/24)+DATE(1970,1,1)</f>
        <v>40732.842245370368</v>
      </c>
      <c r="T2519" s="11">
        <f>(((I2519/60)/60)/24)+DATE(1970,1,1)</f>
        <v>40762.842245370368</v>
      </c>
    </row>
    <row r="2520" spans="1:20" ht="43.2" hidden="1" x14ac:dyDescent="0.3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20">
        <f>E2520/D2520</f>
        <v>1.03840625</v>
      </c>
      <c r="P2520" s="6">
        <f>L2520/COUNT(L2520:L6633)</f>
        <v>0.21491228070175439</v>
      </c>
      <c r="Q2520" t="str">
        <f t="shared" si="78"/>
        <v>publishing</v>
      </c>
      <c r="R2520" t="str">
        <f t="shared" si="79"/>
        <v>radio &amp; podcasts</v>
      </c>
      <c r="S2520" s="11">
        <f>(((J2520/60)/60)/24)+DATE(1970,1,1)</f>
        <v>42073.957569444443</v>
      </c>
      <c r="T2520" s="11">
        <f>(((I2520/60)/60)/24)+DATE(1970,1,1)</f>
        <v>42103.957569444443</v>
      </c>
    </row>
    <row r="2521" spans="1:20" ht="43.2" hidden="1" x14ac:dyDescent="0.3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20">
        <f>E2521/D2521</f>
        <v>1.0386666666666666</v>
      </c>
      <c r="P2521" s="6">
        <f>L2521/COUNT(L2521:L6634)</f>
        <v>8.0250783699059566E-2</v>
      </c>
      <c r="Q2521" t="str">
        <f t="shared" si="78"/>
        <v>music</v>
      </c>
      <c r="R2521" t="str">
        <f t="shared" si="79"/>
        <v>rock</v>
      </c>
      <c r="S2521" s="11">
        <f>(((J2521/60)/60)/24)+DATE(1970,1,1)</f>
        <v>41557.780624999999</v>
      </c>
      <c r="T2521" s="11">
        <f>(((I2521/60)/60)/24)+DATE(1970,1,1)</f>
        <v>41591.249305555553</v>
      </c>
    </row>
    <row r="2522" spans="1:20" ht="28.8" hidden="1" x14ac:dyDescent="0.3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20">
        <f>E2522/D2522</f>
        <v>1.0389999999999999</v>
      </c>
      <c r="P2522" s="6">
        <f>L2522/COUNT(L2522:L6635)</f>
        <v>9.4102885821831864E-2</v>
      </c>
      <c r="Q2522" t="str">
        <f t="shared" si="78"/>
        <v>film &amp; video</v>
      </c>
      <c r="R2522" t="str">
        <f t="shared" si="79"/>
        <v>television</v>
      </c>
      <c r="S2522" s="11">
        <f>(((J2522/60)/60)/24)+DATE(1970,1,1)</f>
        <v>41828.515127314815</v>
      </c>
      <c r="T2522" s="11">
        <f>(((I2522/60)/60)/24)+DATE(1970,1,1)</f>
        <v>41858.515127314815</v>
      </c>
    </row>
    <row r="2523" spans="1:20" ht="43.2" hidden="1" x14ac:dyDescent="0.3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20">
        <f>E2523/D2523</f>
        <v>1.0389999999999999</v>
      </c>
      <c r="P2523" s="6">
        <f>L2523/COUNT(L2523:L6636)</f>
        <v>3.3898305084745763E-2</v>
      </c>
      <c r="Q2523" t="str">
        <f t="shared" si="78"/>
        <v>theater</v>
      </c>
      <c r="R2523" t="str">
        <f t="shared" si="79"/>
        <v>plays</v>
      </c>
      <c r="S2523" s="11">
        <f>(((J2523/60)/60)/24)+DATE(1970,1,1)</f>
        <v>42690.041435185187</v>
      </c>
      <c r="T2523" s="11">
        <f>(((I2523/60)/60)/24)+DATE(1970,1,1)</f>
        <v>42750.041435185187</v>
      </c>
    </row>
    <row r="2524" spans="1:20" ht="43.2" hidden="1" x14ac:dyDescent="0.3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20">
        <f>E2524/D2524</f>
        <v>1.0390027322404372</v>
      </c>
      <c r="P2524" s="6">
        <f>L2524/COUNT(L2524:L6637)</f>
        <v>0.14384422110552764</v>
      </c>
      <c r="Q2524" t="str">
        <f t="shared" si="78"/>
        <v>film &amp; video</v>
      </c>
      <c r="R2524" t="str">
        <f t="shared" si="79"/>
        <v>documentary</v>
      </c>
      <c r="S2524" s="11">
        <f>(((J2524/60)/60)/24)+DATE(1970,1,1)</f>
        <v>40379.776435185187</v>
      </c>
      <c r="T2524" s="11">
        <f>(((I2524/60)/60)/24)+DATE(1970,1,1)</f>
        <v>40422.155555555553</v>
      </c>
    </row>
    <row r="2525" spans="1:20" ht="43.2" hidden="1" x14ac:dyDescent="0.3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20">
        <f>E2525/D2525</f>
        <v>1.0394285714285714</v>
      </c>
      <c r="P2525" s="6">
        <f>L2525/COUNT(L2525:L6638)</f>
        <v>1.8227529855436832E-2</v>
      </c>
      <c r="Q2525" t="str">
        <f t="shared" si="78"/>
        <v>film &amp; video</v>
      </c>
      <c r="R2525" t="str">
        <f t="shared" si="79"/>
        <v>documentary</v>
      </c>
      <c r="S2525" s="11">
        <f>(((J2525/60)/60)/24)+DATE(1970,1,1)</f>
        <v>42438.827789351853</v>
      </c>
      <c r="T2525" s="11">
        <f>(((I2525/60)/60)/24)+DATE(1970,1,1)</f>
        <v>42468.786122685182</v>
      </c>
    </row>
    <row r="2526" spans="1:20" ht="43.2" hidden="1" x14ac:dyDescent="0.3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20">
        <f>E2526/D2526</f>
        <v>1.0395714285714286</v>
      </c>
      <c r="P2526" s="6">
        <f>L2526/COUNT(L2526:L6639)</f>
        <v>0.17169811320754716</v>
      </c>
      <c r="Q2526" t="str">
        <f t="shared" si="78"/>
        <v>photography</v>
      </c>
      <c r="R2526" t="str">
        <f t="shared" si="79"/>
        <v>photobooks</v>
      </c>
      <c r="S2526" s="11">
        <f>(((J2526/60)/60)/24)+DATE(1970,1,1)</f>
        <v>42409.776076388895</v>
      </c>
      <c r="T2526" s="11">
        <f>(((I2526/60)/60)/24)+DATE(1970,1,1)</f>
        <v>42469.734409722223</v>
      </c>
    </row>
    <row r="2527" spans="1:20" ht="43.2" hidden="1" x14ac:dyDescent="0.3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20">
        <f>E2527/D2527</f>
        <v>1.0397333333333334</v>
      </c>
      <c r="P2527" s="6">
        <f>L2527/COUNT(L2527:L6640)</f>
        <v>4.0906230333543112E-2</v>
      </c>
      <c r="Q2527" t="str">
        <f t="shared" si="78"/>
        <v>film &amp; video</v>
      </c>
      <c r="R2527" t="str">
        <f t="shared" si="79"/>
        <v>documentary</v>
      </c>
      <c r="S2527" s="11">
        <f>(((J2527/60)/60)/24)+DATE(1970,1,1)</f>
        <v>41668.606469907405</v>
      </c>
      <c r="T2527" s="11">
        <f>(((I2527/60)/60)/24)+DATE(1970,1,1)</f>
        <v>41698.606469907405</v>
      </c>
    </row>
    <row r="2528" spans="1:20" ht="28.8" hidden="1" x14ac:dyDescent="0.3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20">
        <f>E2528/D2528</f>
        <v>1.0398000000000001</v>
      </c>
      <c r="P2528" s="6">
        <f>L2528/COUNT(L2528:L6641)</f>
        <v>7.2418136020151139E-2</v>
      </c>
      <c r="Q2528" t="str">
        <f t="shared" si="78"/>
        <v>theater</v>
      </c>
      <c r="R2528" t="str">
        <f t="shared" si="79"/>
        <v>musical</v>
      </c>
      <c r="S2528" s="11">
        <f>(((J2528/60)/60)/24)+DATE(1970,1,1)</f>
        <v>42425.735416666663</v>
      </c>
      <c r="T2528" s="11">
        <f>(((I2528/60)/60)/24)+DATE(1970,1,1)</f>
        <v>42455.693750000006</v>
      </c>
    </row>
    <row r="2529" spans="1:20" ht="43.2" hidden="1" x14ac:dyDescent="0.3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8273</v>
      </c>
      <c r="O2529" s="20">
        <f>E2529/D2529</f>
        <v>1.04</v>
      </c>
      <c r="P2529" s="6">
        <f>L2529/COUNT(L2529:L6642)</f>
        <v>2.520478890989288E-3</v>
      </c>
      <c r="Q2529" t="str">
        <f t="shared" si="78"/>
        <v>technology</v>
      </c>
      <c r="R2529" t="str">
        <f t="shared" si="79"/>
        <v>wearables</v>
      </c>
      <c r="S2529" s="11">
        <f>(((J2529/60)/60)/24)+DATE(1970,1,1)</f>
        <v>42720.720057870371</v>
      </c>
      <c r="T2529" s="11">
        <f>(((I2529/60)/60)/24)+DATE(1970,1,1)</f>
        <v>42765.720057870371</v>
      </c>
    </row>
    <row r="2530" spans="1:20" ht="43.2" hidden="1" x14ac:dyDescent="0.3">
      <c r="A2530">
        <v>94</v>
      </c>
      <c r="B2530" s="3" t="s">
        <v>96</v>
      </c>
      <c r="C2530" s="3" t="s">
        <v>4205</v>
      </c>
      <c r="D2530">
        <v>250</v>
      </c>
      <c r="E2530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8266</v>
      </c>
      <c r="O2530" s="20">
        <f>E2530/D2530</f>
        <v>1.04</v>
      </c>
      <c r="P2530" s="6">
        <f>L2530/COUNT(L2530:L6643)</f>
        <v>7.5662042875157629E-3</v>
      </c>
      <c r="Q2530" t="str">
        <f t="shared" si="78"/>
        <v>film &amp; video</v>
      </c>
      <c r="R2530" t="str">
        <f t="shared" si="79"/>
        <v>shorts</v>
      </c>
      <c r="S2530" s="11">
        <f>(((J2530/60)/60)/24)+DATE(1970,1,1)</f>
        <v>41716.717847222222</v>
      </c>
      <c r="T2530" s="11">
        <f>(((I2530/60)/60)/24)+DATE(1970,1,1)</f>
        <v>41736.717847222222</v>
      </c>
    </row>
    <row r="2531" spans="1:20" ht="43.2" hidden="1" x14ac:dyDescent="0.3">
      <c r="A2531">
        <v>112</v>
      </c>
      <c r="B2531" s="3" t="s">
        <v>114</v>
      </c>
      <c r="C2531" s="3" t="s">
        <v>4223</v>
      </c>
      <c r="D2531">
        <v>5000</v>
      </c>
      <c r="E2531">
        <v>5200</v>
      </c>
      <c r="F2531" t="s">
        <v>8219</v>
      </c>
      <c r="G2531" t="s">
        <v>8224</v>
      </c>
      <c r="H2531" t="s">
        <v>8246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8266</v>
      </c>
      <c r="O2531" s="20">
        <f>E2531/D2531</f>
        <v>1.04</v>
      </c>
      <c r="P2531" s="6">
        <f>L2531/COUNT(L2531:L6644)</f>
        <v>5.1104100946372237E-2</v>
      </c>
      <c r="Q2531" t="str">
        <f t="shared" si="78"/>
        <v>film &amp; video</v>
      </c>
      <c r="R2531" t="str">
        <f t="shared" si="79"/>
        <v>shorts</v>
      </c>
      <c r="S2531" s="11">
        <f>(((J2531/60)/60)/24)+DATE(1970,1,1)</f>
        <v>41718.043032407404</v>
      </c>
      <c r="T2531" s="11">
        <f>(((I2531/60)/60)/24)+DATE(1970,1,1)</f>
        <v>41742.083333333336</v>
      </c>
    </row>
    <row r="2532" spans="1:20" ht="28.8" hidden="1" x14ac:dyDescent="0.3">
      <c r="A2532">
        <v>780</v>
      </c>
      <c r="B2532" s="3" t="s">
        <v>781</v>
      </c>
      <c r="C2532" s="3" t="s">
        <v>4890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1304439025</v>
      </c>
      <c r="J2532">
        <v>1301847025</v>
      </c>
      <c r="K2532" t="b">
        <v>0</v>
      </c>
      <c r="L2532">
        <v>27</v>
      </c>
      <c r="M2532" t="b">
        <v>1</v>
      </c>
      <c r="N2532" t="s">
        <v>8276</v>
      </c>
      <c r="O2532" s="20">
        <f>E2532/D2532</f>
        <v>1.04</v>
      </c>
      <c r="P2532" s="6">
        <f>L2532/COUNT(L2532:L6645)</f>
        <v>1.7045454545454544E-2</v>
      </c>
      <c r="Q2532" t="str">
        <f t="shared" si="78"/>
        <v>music</v>
      </c>
      <c r="R2532" t="str">
        <f t="shared" si="79"/>
        <v>rock</v>
      </c>
      <c r="S2532" s="11">
        <f>(((J2532/60)/60)/24)+DATE(1970,1,1)</f>
        <v>40636.673900462964</v>
      </c>
      <c r="T2532" s="11">
        <f>(((I2532/60)/60)/24)+DATE(1970,1,1)</f>
        <v>40666.673900462964</v>
      </c>
    </row>
    <row r="2533" spans="1:20" ht="28.8" hidden="1" x14ac:dyDescent="0.3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t="s">
        <v>8219</v>
      </c>
      <c r="G2533" t="s">
        <v>8224</v>
      </c>
      <c r="H2533" t="s">
        <v>8246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8276</v>
      </c>
      <c r="O2533" s="20">
        <f>E2533/D2533</f>
        <v>1.04</v>
      </c>
      <c r="P2533" s="6">
        <f>L2533/COUNT(L2533:L6646)</f>
        <v>7.5805432722678458E-3</v>
      </c>
      <c r="Q2533" t="str">
        <f t="shared" si="78"/>
        <v>music</v>
      </c>
      <c r="R2533" t="str">
        <f t="shared" si="79"/>
        <v>rock</v>
      </c>
      <c r="S2533" s="11">
        <f>(((J2533/60)/60)/24)+DATE(1970,1,1)</f>
        <v>41443.643541666665</v>
      </c>
      <c r="T2533" s="11">
        <f>(((I2533/60)/60)/24)+DATE(1970,1,1)</f>
        <v>41465.702777777777</v>
      </c>
    </row>
    <row r="2534" spans="1:20" ht="43.2" hidden="1" x14ac:dyDescent="0.3">
      <c r="A2534">
        <v>829</v>
      </c>
      <c r="B2534" s="3" t="s">
        <v>830</v>
      </c>
      <c r="C2534" s="3" t="s">
        <v>4939</v>
      </c>
      <c r="D2534">
        <v>500</v>
      </c>
      <c r="E2534">
        <v>520</v>
      </c>
      <c r="F2534" t="s">
        <v>8219</v>
      </c>
      <c r="G2534" t="s">
        <v>8225</v>
      </c>
      <c r="H2534" t="s">
        <v>8247</v>
      </c>
      <c r="I2534">
        <v>1468437240</v>
      </c>
      <c r="J2534">
        <v>1463253240</v>
      </c>
      <c r="K2534" t="b">
        <v>0</v>
      </c>
      <c r="L2534">
        <v>16</v>
      </c>
      <c r="M2534" t="b">
        <v>1</v>
      </c>
      <c r="N2534" t="s">
        <v>8276</v>
      </c>
      <c r="O2534" s="20">
        <f>E2534/D2534</f>
        <v>1.04</v>
      </c>
      <c r="P2534" s="6">
        <f>L2534/COUNT(L2534:L6647)</f>
        <v>1.0113780025284451E-2</v>
      </c>
      <c r="Q2534" t="str">
        <f t="shared" si="78"/>
        <v>music</v>
      </c>
      <c r="R2534" t="str">
        <f t="shared" si="79"/>
        <v>rock</v>
      </c>
      <c r="S2534" s="11">
        <f>(((J2534/60)/60)/24)+DATE(1970,1,1)</f>
        <v>42504.801388888889</v>
      </c>
      <c r="T2534" s="11">
        <f>(((I2534/60)/60)/24)+DATE(1970,1,1)</f>
        <v>42564.801388888889</v>
      </c>
    </row>
    <row r="2535" spans="1:20" ht="57.6" hidden="1" x14ac:dyDescent="0.3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20">
        <f>E2535/D2535</f>
        <v>1.04</v>
      </c>
      <c r="P2535" s="6">
        <f>L2535/COUNT(L2535:L6648)</f>
        <v>6.957621758380772E-3</v>
      </c>
      <c r="Q2535" t="str">
        <f t="shared" si="78"/>
        <v>music</v>
      </c>
      <c r="R2535" t="str">
        <f t="shared" si="79"/>
        <v>rock</v>
      </c>
      <c r="S2535" s="11">
        <f>(((J2535/60)/60)/24)+DATE(1970,1,1)</f>
        <v>42430.702210648145</v>
      </c>
      <c r="T2535" s="11">
        <f>(((I2535/60)/60)/24)+DATE(1970,1,1)</f>
        <v>42460.660543981481</v>
      </c>
    </row>
    <row r="2536" spans="1:20" ht="43.2" hidden="1" x14ac:dyDescent="0.3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20">
        <f>E2536/D2536</f>
        <v>1.04</v>
      </c>
      <c r="P2536" s="6">
        <f>L2536/COUNT(L2536:L6649)</f>
        <v>2.8481012658227847E-2</v>
      </c>
      <c r="Q2536" t="str">
        <f t="shared" si="78"/>
        <v>music</v>
      </c>
      <c r="R2536" t="str">
        <f t="shared" si="79"/>
        <v>indie rock</v>
      </c>
      <c r="S2536" s="11">
        <f>(((J2536/60)/60)/24)+DATE(1970,1,1)</f>
        <v>40632.94195601852</v>
      </c>
      <c r="T2536" s="11">
        <f>(((I2536/60)/60)/24)+DATE(1970,1,1)</f>
        <v>40649.165972222225</v>
      </c>
    </row>
    <row r="2537" spans="1:20" ht="43.2" hidden="1" x14ac:dyDescent="0.3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20">
        <f>E2537/D2537</f>
        <v>1.04</v>
      </c>
      <c r="P2537" s="6">
        <f>L2537/COUNT(L2537:L6650)</f>
        <v>1.3932868904369854E-2</v>
      </c>
      <c r="Q2537" t="str">
        <f t="shared" si="78"/>
        <v>music</v>
      </c>
      <c r="R2537" t="str">
        <f t="shared" si="79"/>
        <v>indie rock</v>
      </c>
      <c r="S2537" s="11">
        <f>(((J2537/60)/60)/24)+DATE(1970,1,1)</f>
        <v>40192.542233796295</v>
      </c>
      <c r="T2537" s="11">
        <f>(((I2537/60)/60)/24)+DATE(1970,1,1)</f>
        <v>40224.208333333336</v>
      </c>
    </row>
    <row r="2538" spans="1:20" ht="43.2" hidden="1" x14ac:dyDescent="0.3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20">
        <f>E2538/D2538</f>
        <v>1.04</v>
      </c>
      <c r="P2538" s="6">
        <f>L2538/COUNT(L2538:L6651)</f>
        <v>8.3650190114068435E-2</v>
      </c>
      <c r="Q2538" t="str">
        <f t="shared" si="78"/>
        <v>theater</v>
      </c>
      <c r="R2538" t="str">
        <f t="shared" si="79"/>
        <v>plays</v>
      </c>
      <c r="S2538" s="11">
        <f>(((J2538/60)/60)/24)+DATE(1970,1,1)</f>
        <v>42060.035636574074</v>
      </c>
      <c r="T2538" s="11">
        <f>(((I2538/60)/60)/24)+DATE(1970,1,1)</f>
        <v>42081.708333333328</v>
      </c>
    </row>
    <row r="2539" spans="1:20" ht="43.2" hidden="1" x14ac:dyDescent="0.3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20">
        <f>E2539/D2539</f>
        <v>1.04</v>
      </c>
      <c r="P2539" s="6">
        <f>L2539/COUNT(L2539:L6652)</f>
        <v>1.5852885225110969E-2</v>
      </c>
      <c r="Q2539" t="str">
        <f t="shared" si="78"/>
        <v>theater</v>
      </c>
      <c r="R2539" t="str">
        <f t="shared" si="79"/>
        <v>plays</v>
      </c>
      <c r="S2539" s="11">
        <f>(((J2539/60)/60)/24)+DATE(1970,1,1)</f>
        <v>41226.017361111109</v>
      </c>
      <c r="T2539" s="11">
        <f>(((I2539/60)/60)/24)+DATE(1970,1,1)</f>
        <v>41250.083333333336</v>
      </c>
    </row>
    <row r="2540" spans="1:20" ht="43.2" hidden="1" x14ac:dyDescent="0.3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20">
        <f>E2540/D2540</f>
        <v>1.04</v>
      </c>
      <c r="P2540" s="6">
        <f>L2540/COUNT(L2540:L6653)</f>
        <v>1.9035532994923859E-3</v>
      </c>
      <c r="Q2540" t="str">
        <f t="shared" si="78"/>
        <v>theater</v>
      </c>
      <c r="R2540" t="str">
        <f t="shared" si="79"/>
        <v>plays</v>
      </c>
      <c r="S2540" s="11">
        <f>(((J2540/60)/60)/24)+DATE(1970,1,1)</f>
        <v>42321.101759259262</v>
      </c>
      <c r="T2540" s="11">
        <f>(((I2540/60)/60)/24)+DATE(1970,1,1)</f>
        <v>42351.101759259262</v>
      </c>
    </row>
    <row r="2541" spans="1:20" ht="43.2" hidden="1" x14ac:dyDescent="0.3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20">
        <f>E2541/D2541</f>
        <v>1.04</v>
      </c>
      <c r="P2541" s="6">
        <f>L2541/COUNT(L2541:L6654)</f>
        <v>3.8095238095238095E-3</v>
      </c>
      <c r="Q2541" t="str">
        <f t="shared" si="78"/>
        <v>theater</v>
      </c>
      <c r="R2541" t="str">
        <f t="shared" si="79"/>
        <v>plays</v>
      </c>
      <c r="S2541" s="11">
        <f>(((J2541/60)/60)/24)+DATE(1970,1,1)</f>
        <v>41921.279976851853</v>
      </c>
      <c r="T2541" s="11">
        <f>(((I2541/60)/60)/24)+DATE(1970,1,1)</f>
        <v>41939.125</v>
      </c>
    </row>
    <row r="2542" spans="1:20" ht="43.2" hidden="1" x14ac:dyDescent="0.3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20">
        <f>E2542/D2542</f>
        <v>1.04</v>
      </c>
      <c r="P2542" s="6">
        <f>L2542/COUNT(L2542:L6655)</f>
        <v>5.0825921219822112E-3</v>
      </c>
      <c r="Q2542" t="str">
        <f t="shared" si="78"/>
        <v>theater</v>
      </c>
      <c r="R2542" t="str">
        <f t="shared" si="79"/>
        <v>plays</v>
      </c>
      <c r="S2542" s="11">
        <f>(((J2542/60)/60)/24)+DATE(1970,1,1)</f>
        <v>41780.712893518517</v>
      </c>
      <c r="T2542" s="11">
        <f>(((I2542/60)/60)/24)+DATE(1970,1,1)</f>
        <v>41806.712893518517</v>
      </c>
    </row>
    <row r="2543" spans="1:20" ht="28.8" hidden="1" x14ac:dyDescent="0.3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20">
        <f>E2543/D2543</f>
        <v>1.04</v>
      </c>
      <c r="P2543" s="6">
        <f>L2543/COUNT(L2543:L6656)</f>
        <v>5.7215511760966304E-3</v>
      </c>
      <c r="Q2543" t="str">
        <f t="shared" si="78"/>
        <v>theater</v>
      </c>
      <c r="R2543" t="str">
        <f t="shared" si="79"/>
        <v>plays</v>
      </c>
      <c r="S2543" s="11">
        <f>(((J2543/60)/60)/24)+DATE(1970,1,1)</f>
        <v>41828.646319444444</v>
      </c>
      <c r="T2543" s="11">
        <f>(((I2543/60)/60)/24)+DATE(1970,1,1)</f>
        <v>41861.665972222225</v>
      </c>
    </row>
    <row r="2544" spans="1:20" ht="43.2" hidden="1" x14ac:dyDescent="0.3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20">
        <f>E2544/D2544</f>
        <v>1.04</v>
      </c>
      <c r="P2544" s="6">
        <f>L2544/COUNT(L2544:L6657)</f>
        <v>5.7251908396946565E-3</v>
      </c>
      <c r="Q2544" t="str">
        <f t="shared" si="78"/>
        <v>theater</v>
      </c>
      <c r="R2544" t="str">
        <f t="shared" si="79"/>
        <v>plays</v>
      </c>
      <c r="S2544" s="11">
        <f>(((J2544/60)/60)/24)+DATE(1970,1,1)</f>
        <v>42665.451736111107</v>
      </c>
      <c r="T2544" s="11">
        <f>(((I2544/60)/60)/24)+DATE(1970,1,1)</f>
        <v>42725.493402777778</v>
      </c>
    </row>
    <row r="2545" spans="1:20" ht="43.2" hidden="1" x14ac:dyDescent="0.3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20">
        <f>E2545/D2545</f>
        <v>1.0404266666666666</v>
      </c>
      <c r="P2545" s="6">
        <f>L2545/COUNT(L2545:L6658)</f>
        <v>0.1273074474856779</v>
      </c>
      <c r="Q2545" t="str">
        <f t="shared" si="78"/>
        <v>music</v>
      </c>
      <c r="R2545" t="str">
        <f t="shared" si="79"/>
        <v>indie rock</v>
      </c>
      <c r="S2545" s="11">
        <f>(((J2545/60)/60)/24)+DATE(1970,1,1)</f>
        <v>40079.725115740745</v>
      </c>
      <c r="T2545" s="11">
        <f>(((I2545/60)/60)/24)+DATE(1970,1,1)</f>
        <v>40156.76666666667</v>
      </c>
    </row>
    <row r="2546" spans="1:20" ht="43.2" hidden="1" x14ac:dyDescent="0.3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20">
        <f>E2546/D2546</f>
        <v>1.0405</v>
      </c>
      <c r="P2546" s="6">
        <f>L2546/COUNT(L2546:L6659)</f>
        <v>4.9681528662420385E-2</v>
      </c>
      <c r="Q2546" t="str">
        <f t="shared" si="78"/>
        <v>publishing</v>
      </c>
      <c r="R2546" t="str">
        <f t="shared" si="79"/>
        <v>nonfiction</v>
      </c>
      <c r="S2546" s="11">
        <f>(((J2546/60)/60)/24)+DATE(1970,1,1)</f>
        <v>42334.013124999998</v>
      </c>
      <c r="T2546" s="11">
        <f>(((I2546/60)/60)/24)+DATE(1970,1,1)</f>
        <v>42364.013124999998</v>
      </c>
    </row>
    <row r="2547" spans="1:20" ht="43.2" hidden="1" x14ac:dyDescent="0.3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20">
        <f>E2547/D2547</f>
        <v>1.0406666666666666</v>
      </c>
      <c r="P2547" s="6">
        <f>L2547/COUNT(L2547:L6660)</f>
        <v>1.8483110261312937E-2</v>
      </c>
      <c r="Q2547" t="str">
        <f t="shared" si="78"/>
        <v>music</v>
      </c>
      <c r="R2547" t="str">
        <f t="shared" si="79"/>
        <v>rock</v>
      </c>
      <c r="S2547" s="11">
        <f>(((J2547/60)/60)/24)+DATE(1970,1,1)</f>
        <v>40070.253819444442</v>
      </c>
      <c r="T2547" s="11">
        <f>(((I2547/60)/60)/24)+DATE(1970,1,1)</f>
        <v>40148.708333333336</v>
      </c>
    </row>
    <row r="2548" spans="1:20" ht="28.8" hidden="1" x14ac:dyDescent="0.3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20">
        <f>E2548/D2548</f>
        <v>1.0410165</v>
      </c>
      <c r="P2548" s="6">
        <f>L2548/COUNT(L2548:L6661)</f>
        <v>9.5663265306122444E-2</v>
      </c>
      <c r="Q2548" t="str">
        <f t="shared" si="78"/>
        <v>film &amp; video</v>
      </c>
      <c r="R2548" t="str">
        <f t="shared" si="79"/>
        <v>documentary</v>
      </c>
      <c r="S2548" s="11">
        <f>(((J2548/60)/60)/24)+DATE(1970,1,1)</f>
        <v>40868.219814814816</v>
      </c>
      <c r="T2548" s="11">
        <f>(((I2548/60)/60)/24)+DATE(1970,1,1)</f>
        <v>40909.332638888889</v>
      </c>
    </row>
    <row r="2549" spans="1:20" ht="43.2" hidden="1" x14ac:dyDescent="0.3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20">
        <f>E2549/D2549</f>
        <v>1.0411111111111111</v>
      </c>
      <c r="P2549" s="6">
        <f>L2549/COUNT(L2549:L6662)</f>
        <v>6.636885768985322E-2</v>
      </c>
      <c r="Q2549" t="str">
        <f t="shared" si="78"/>
        <v>music</v>
      </c>
      <c r="R2549" t="str">
        <f t="shared" si="79"/>
        <v>indie rock</v>
      </c>
      <c r="S2549" s="11">
        <f>(((J2549/60)/60)/24)+DATE(1970,1,1)</f>
        <v>41736.004502314812</v>
      </c>
      <c r="T2549" s="11">
        <f>(((I2549/60)/60)/24)+DATE(1970,1,1)</f>
        <v>41766.004502314812</v>
      </c>
    </row>
    <row r="2550" spans="1:20" ht="43.2" hidden="1" x14ac:dyDescent="0.3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20">
        <f>E2550/D2550</f>
        <v>1.04112</v>
      </c>
      <c r="P2550" s="6">
        <f>L2550/COUNT(L2550:L6663)</f>
        <v>0.10153256704980843</v>
      </c>
      <c r="Q2550" t="str">
        <f t="shared" si="78"/>
        <v>film &amp; video</v>
      </c>
      <c r="R2550" t="str">
        <f t="shared" si="79"/>
        <v>documentary</v>
      </c>
      <c r="S2550" s="11">
        <f>(((J2550/60)/60)/24)+DATE(1970,1,1)</f>
        <v>42043.605578703704</v>
      </c>
      <c r="T2550" s="11">
        <f>(((I2550/60)/60)/24)+DATE(1970,1,1)</f>
        <v>42078.563912037032</v>
      </c>
    </row>
    <row r="2551" spans="1:20" ht="43.2" hidden="1" x14ac:dyDescent="0.3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20">
        <f>E2551/D2551</f>
        <v>1.0412571428571429</v>
      </c>
      <c r="P2551" s="6">
        <f>L2551/COUNT(L2551:L6664)</f>
        <v>4.472843450479233E-2</v>
      </c>
      <c r="Q2551" t="str">
        <f t="shared" si="78"/>
        <v>photography</v>
      </c>
      <c r="R2551" t="str">
        <f t="shared" si="79"/>
        <v>photobooks</v>
      </c>
      <c r="S2551" s="11">
        <f>(((J2551/60)/60)/24)+DATE(1970,1,1)</f>
        <v>42109.894942129627</v>
      </c>
      <c r="T2551" s="11">
        <f>(((I2551/60)/60)/24)+DATE(1970,1,1)</f>
        <v>42141.75</v>
      </c>
    </row>
    <row r="2552" spans="1:20" ht="43.2" hidden="1" x14ac:dyDescent="0.3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20">
        <f>E2552/D2552</f>
        <v>1.04129</v>
      </c>
      <c r="P2552" s="6">
        <f>L2552/COUNT(L2552:L6665)</f>
        <v>2.3017902813299233E-2</v>
      </c>
      <c r="Q2552" t="str">
        <f t="shared" si="78"/>
        <v>film &amp; video</v>
      </c>
      <c r="R2552" t="str">
        <f t="shared" si="79"/>
        <v>documentary</v>
      </c>
      <c r="S2552" s="11">
        <f>(((J2552/60)/60)/24)+DATE(1970,1,1)</f>
        <v>40821.183136574073</v>
      </c>
      <c r="T2552" s="11">
        <f>(((I2552/60)/60)/24)+DATE(1970,1,1)</f>
        <v>40836.083333333336</v>
      </c>
    </row>
    <row r="2553" spans="1:20" ht="43.2" hidden="1" x14ac:dyDescent="0.3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20">
        <f>E2553/D2553</f>
        <v>1.0416666666666667</v>
      </c>
      <c r="P2553" s="6">
        <f>L2553/COUNT(L2553:L6666)</f>
        <v>2.8790786948176585E-2</v>
      </c>
      <c r="Q2553" t="str">
        <f t="shared" si="78"/>
        <v>film &amp; video</v>
      </c>
      <c r="R2553" t="str">
        <f t="shared" si="79"/>
        <v>television</v>
      </c>
      <c r="S2553" s="11">
        <f>(((J2553/60)/60)/24)+DATE(1970,1,1)</f>
        <v>42323.964976851858</v>
      </c>
      <c r="T2553" s="11">
        <f>(((I2553/60)/60)/24)+DATE(1970,1,1)</f>
        <v>42353.964976851858</v>
      </c>
    </row>
    <row r="2554" spans="1:20" ht="43.2" hidden="1" x14ac:dyDescent="0.3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20">
        <f>E2554/D2554</f>
        <v>1.0416666666666667</v>
      </c>
      <c r="P2554" s="6">
        <f>L2554/COUNT(L2554:L6667)</f>
        <v>1.3444302176696543E-2</v>
      </c>
      <c r="Q2554" t="str">
        <f t="shared" si="78"/>
        <v>theater</v>
      </c>
      <c r="R2554" t="str">
        <f t="shared" si="79"/>
        <v>plays</v>
      </c>
      <c r="S2554" s="11">
        <f>(((J2554/60)/60)/24)+DATE(1970,1,1)</f>
        <v>42277.583472222221</v>
      </c>
      <c r="T2554" s="11">
        <f>(((I2554/60)/60)/24)+DATE(1970,1,1)</f>
        <v>42307.583472222221</v>
      </c>
    </row>
    <row r="2555" spans="1:20" ht="28.8" hidden="1" x14ac:dyDescent="0.3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20">
        <f>E2555/D2555</f>
        <v>1.0416766467065868</v>
      </c>
      <c r="P2555" s="6">
        <f>L2555/COUNT(L2555:L6668)</f>
        <v>9.0326713645099296E-2</v>
      </c>
      <c r="Q2555" t="str">
        <f t="shared" si="78"/>
        <v>photography</v>
      </c>
      <c r="R2555" t="str">
        <f t="shared" si="79"/>
        <v>photobooks</v>
      </c>
      <c r="S2555" s="11">
        <f>(((J2555/60)/60)/24)+DATE(1970,1,1)</f>
        <v>42430.430243055554</v>
      </c>
      <c r="T2555" s="11">
        <f>(((I2555/60)/60)/24)+DATE(1970,1,1)</f>
        <v>42460.416666666672</v>
      </c>
    </row>
    <row r="2556" spans="1:20" ht="43.2" hidden="1" x14ac:dyDescent="0.3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20">
        <f>E2556/D2556</f>
        <v>1.042</v>
      </c>
      <c r="P2556" s="6">
        <f>L2556/COUNT(L2556:L6669)</f>
        <v>0.10064102564102564</v>
      </c>
      <c r="Q2556" t="str">
        <f t="shared" si="78"/>
        <v>music</v>
      </c>
      <c r="R2556" t="str">
        <f t="shared" si="79"/>
        <v>rock</v>
      </c>
      <c r="S2556" s="11">
        <f>(((J2556/60)/60)/24)+DATE(1970,1,1)</f>
        <v>41194.715520833335</v>
      </c>
      <c r="T2556" s="11">
        <f>(((I2556/60)/60)/24)+DATE(1970,1,1)</f>
        <v>41235.916666666664</v>
      </c>
    </row>
    <row r="2557" spans="1:20" ht="43.2" hidden="1" x14ac:dyDescent="0.3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20">
        <f>E2557/D2557</f>
        <v>1.042</v>
      </c>
      <c r="P2557" s="6">
        <f>L2557/COUNT(L2557:L6670)</f>
        <v>8.9801154586273257E-3</v>
      </c>
      <c r="Q2557" t="str">
        <f t="shared" si="78"/>
        <v>theater</v>
      </c>
      <c r="R2557" t="str">
        <f t="shared" si="79"/>
        <v>plays</v>
      </c>
      <c r="S2557" s="11">
        <f>(((J2557/60)/60)/24)+DATE(1970,1,1)</f>
        <v>42100.927858796291</v>
      </c>
      <c r="T2557" s="11">
        <f>(((I2557/60)/60)/24)+DATE(1970,1,1)</f>
        <v>42126.875</v>
      </c>
    </row>
    <row r="2558" spans="1:20" ht="43.2" hidden="1" x14ac:dyDescent="0.3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20">
        <f>E2558/D2558</f>
        <v>1.0421799999999999</v>
      </c>
      <c r="P2558" s="6">
        <f>L2558/COUNT(L2558:L6671)</f>
        <v>0.20603337612323491</v>
      </c>
      <c r="Q2558" t="str">
        <f t="shared" si="78"/>
        <v>technology</v>
      </c>
      <c r="R2558" t="str">
        <f t="shared" si="79"/>
        <v>space exploration</v>
      </c>
      <c r="S2558" s="11">
        <f>(((J2558/60)/60)/24)+DATE(1970,1,1)</f>
        <v>40998.051192129627</v>
      </c>
      <c r="T2558" s="11">
        <f>(((I2558/60)/60)/24)+DATE(1970,1,1)</f>
        <v>41028.051192129627</v>
      </c>
    </row>
    <row r="2559" spans="1:20" ht="28.8" hidden="1" x14ac:dyDescent="0.3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20">
        <f>E2559/D2559</f>
        <v>1.0424</v>
      </c>
      <c r="P2559" s="6">
        <f>L2559/COUNT(L2559:L6672)</f>
        <v>6.1657032755298651E-2</v>
      </c>
      <c r="Q2559" t="str">
        <f t="shared" si="78"/>
        <v>music</v>
      </c>
      <c r="R2559" t="str">
        <f t="shared" si="79"/>
        <v>rock</v>
      </c>
      <c r="S2559" s="11">
        <f>(((J2559/60)/60)/24)+DATE(1970,1,1)</f>
        <v>41766.970648148148</v>
      </c>
      <c r="T2559" s="11">
        <f>(((I2559/60)/60)/24)+DATE(1970,1,1)</f>
        <v>41799.165972222225</v>
      </c>
    </row>
    <row r="2560" spans="1:20" ht="28.8" hidden="1" x14ac:dyDescent="0.3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20">
        <f>E2560/D2560</f>
        <v>1.0428333333333333</v>
      </c>
      <c r="P2560" s="6">
        <f>L2560/COUNT(L2560:L6673)</f>
        <v>4.8843187660668377E-2</v>
      </c>
      <c r="Q2560" t="str">
        <f t="shared" si="78"/>
        <v>music</v>
      </c>
      <c r="R2560" t="str">
        <f t="shared" si="79"/>
        <v>classical music</v>
      </c>
      <c r="S2560" s="11">
        <f>(((J2560/60)/60)/24)+DATE(1970,1,1)</f>
        <v>40948.080729166664</v>
      </c>
      <c r="T2560" s="11">
        <f>(((I2560/60)/60)/24)+DATE(1970,1,1)</f>
        <v>40993.0390625</v>
      </c>
    </row>
    <row r="2561" spans="1:20" ht="43.2" hidden="1" x14ac:dyDescent="0.3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20">
        <f>E2561/D2561</f>
        <v>1.0428571428571429</v>
      </c>
      <c r="P2561" s="6">
        <f>L2561/COUNT(L2561:L6674)</f>
        <v>1.2861736334405145E-2</v>
      </c>
      <c r="Q2561" t="str">
        <f t="shared" si="78"/>
        <v>theater</v>
      </c>
      <c r="R2561" t="str">
        <f t="shared" si="79"/>
        <v>plays</v>
      </c>
      <c r="S2561" s="11">
        <f>(((J2561/60)/60)/24)+DATE(1970,1,1)</f>
        <v>41780.525937500002</v>
      </c>
      <c r="T2561" s="11">
        <f>(((I2561/60)/60)/24)+DATE(1970,1,1)</f>
        <v>41796.958333333336</v>
      </c>
    </row>
    <row r="2562" spans="1:20" ht="43.2" hidden="1" x14ac:dyDescent="0.3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20">
        <f>E2562/D2562</f>
        <v>1.0430333333333333</v>
      </c>
      <c r="P2562" s="6">
        <f>L2562/COUNT(L2562:L6675)</f>
        <v>2.3809523809523808E-2</v>
      </c>
      <c r="Q2562" t="str">
        <f t="shared" ref="Q2562:Q2625" si="80">LEFT(N2562,FIND("/",N2562)-1)</f>
        <v>technology</v>
      </c>
      <c r="R2562" t="str">
        <f t="shared" ref="R2562:R2625" si="81">RIGHT(N2562,LEN(N2562)-FIND("/",N2562))</f>
        <v>hardware</v>
      </c>
      <c r="S2562" s="11">
        <f>(((J2562/60)/60)/24)+DATE(1970,1,1)</f>
        <v>41872.525717592594</v>
      </c>
      <c r="T2562" s="11">
        <f>(((I2562/60)/60)/24)+DATE(1970,1,1)</f>
        <v>41930.166666666664</v>
      </c>
    </row>
    <row r="2563" spans="1:20" ht="43.2" hidden="1" x14ac:dyDescent="0.3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20">
        <f>E2563/D2563</f>
        <v>1.043047619047619</v>
      </c>
      <c r="P2563" s="6">
        <f>L2563/COUNT(L2563:L6676)</f>
        <v>0.17385705086928527</v>
      </c>
      <c r="Q2563" t="str">
        <f t="shared" si="80"/>
        <v>theater</v>
      </c>
      <c r="R2563" t="str">
        <f t="shared" si="81"/>
        <v>plays</v>
      </c>
      <c r="S2563" s="11">
        <f>(((J2563/60)/60)/24)+DATE(1970,1,1)</f>
        <v>42135.60020833333</v>
      </c>
      <c r="T2563" s="11">
        <f>(((I2563/60)/60)/24)+DATE(1970,1,1)</f>
        <v>42167.083333333328</v>
      </c>
    </row>
    <row r="2564" spans="1:20" ht="43.2" hidden="1" x14ac:dyDescent="0.3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20">
        <f>E2564/D2564</f>
        <v>1.0431999999999999</v>
      </c>
      <c r="P2564" s="6">
        <f>L2564/COUNT(L2564:L6677)</f>
        <v>2.5128865979381444E-2</v>
      </c>
      <c r="Q2564" t="str">
        <f t="shared" si="80"/>
        <v>music</v>
      </c>
      <c r="R2564" t="str">
        <f t="shared" si="81"/>
        <v>metal</v>
      </c>
      <c r="S2564" s="11">
        <f>(((J2564/60)/60)/24)+DATE(1970,1,1)</f>
        <v>41526.592395833337</v>
      </c>
      <c r="T2564" s="11">
        <f>(((I2564/60)/60)/24)+DATE(1970,1,1)</f>
        <v>41561.165972222225</v>
      </c>
    </row>
    <row r="2565" spans="1:20" ht="43.2" hidden="1" x14ac:dyDescent="0.3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20">
        <f>E2565/D2565</f>
        <v>1.0433333333333332</v>
      </c>
      <c r="P2565" s="6">
        <f>L2565/COUNT(L2565:L6678)</f>
        <v>1.8052869116698903E-2</v>
      </c>
      <c r="Q2565" t="str">
        <f t="shared" si="80"/>
        <v>theater</v>
      </c>
      <c r="R2565" t="str">
        <f t="shared" si="81"/>
        <v>plays</v>
      </c>
      <c r="S2565" s="11">
        <f>(((J2565/60)/60)/24)+DATE(1970,1,1)</f>
        <v>41764.44663194444</v>
      </c>
      <c r="T2565" s="11">
        <f>(((I2565/60)/60)/24)+DATE(1970,1,1)</f>
        <v>41791.165972222225</v>
      </c>
    </row>
    <row r="2566" spans="1:20" ht="28.8" hidden="1" x14ac:dyDescent="0.3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20">
        <f>E2566/D2566</f>
        <v>1.0435000000000001</v>
      </c>
      <c r="P2566" s="6">
        <f>L2566/COUNT(L2566:L6679)</f>
        <v>3.0322580645161291E-2</v>
      </c>
      <c r="Q2566" t="str">
        <f t="shared" si="80"/>
        <v>theater</v>
      </c>
      <c r="R2566" t="str">
        <f t="shared" si="81"/>
        <v>plays</v>
      </c>
      <c r="S2566" s="11">
        <f>(((J2566/60)/60)/24)+DATE(1970,1,1)</f>
        <v>42549.665717592594</v>
      </c>
      <c r="T2566" s="11">
        <f>(((I2566/60)/60)/24)+DATE(1970,1,1)</f>
        <v>42579.665717592594</v>
      </c>
    </row>
    <row r="2567" spans="1:20" ht="43.2" hidden="1" x14ac:dyDescent="0.3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20">
        <f>E2567/D2567</f>
        <v>1.0435000000000001</v>
      </c>
      <c r="P2567" s="6">
        <f>L2567/COUNT(L2567:L6680)</f>
        <v>3.4215622982569402E-2</v>
      </c>
      <c r="Q2567" t="str">
        <f t="shared" si="80"/>
        <v>theater</v>
      </c>
      <c r="R2567" t="str">
        <f t="shared" si="81"/>
        <v>plays</v>
      </c>
      <c r="S2567" s="11">
        <f>(((J2567/60)/60)/24)+DATE(1970,1,1)</f>
        <v>41990.99863425926</v>
      </c>
      <c r="T2567" s="11">
        <f>(((I2567/60)/60)/24)+DATE(1970,1,1)</f>
        <v>42020.99863425926</v>
      </c>
    </row>
    <row r="2568" spans="1:20" ht="43.2" hidden="1" x14ac:dyDescent="0.3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20">
        <f>E2568/D2568</f>
        <v>1.043625</v>
      </c>
      <c r="P2568" s="6">
        <f>L2568/COUNT(L2568:L6681)</f>
        <v>9.5607235142118857E-2</v>
      </c>
      <c r="Q2568" t="str">
        <f t="shared" si="80"/>
        <v>music</v>
      </c>
      <c r="R2568" t="str">
        <f t="shared" si="81"/>
        <v>rock</v>
      </c>
      <c r="S2568" s="11">
        <f>(((J2568/60)/60)/24)+DATE(1970,1,1)</f>
        <v>41370.800185185188</v>
      </c>
      <c r="T2568" s="11">
        <f>(((I2568/60)/60)/24)+DATE(1970,1,1)</f>
        <v>41400.800185185188</v>
      </c>
    </row>
    <row r="2569" spans="1:20" ht="43.2" hidden="1" x14ac:dyDescent="0.3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20">
        <f>E2569/D2569</f>
        <v>1.04396</v>
      </c>
      <c r="P2569" s="6">
        <f>L2569/COUNT(L2569:L6682)</f>
        <v>0.47575953458306397</v>
      </c>
      <c r="Q2569" t="str">
        <f t="shared" si="80"/>
        <v>film &amp; video</v>
      </c>
      <c r="R2569" t="str">
        <f t="shared" si="81"/>
        <v>documentary</v>
      </c>
      <c r="S2569" s="11">
        <f>(((J2569/60)/60)/24)+DATE(1970,1,1)</f>
        <v>42689.187881944439</v>
      </c>
      <c r="T2569" s="11">
        <f>(((I2569/60)/60)/24)+DATE(1970,1,1)</f>
        <v>42724.187881944439</v>
      </c>
    </row>
    <row r="2570" spans="1:20" ht="28.8" hidden="1" x14ac:dyDescent="0.3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20">
        <f>E2570/D2570</f>
        <v>1.044</v>
      </c>
      <c r="P2570" s="6">
        <f>L2570/COUNT(L2570:L6683)</f>
        <v>4.6571798188874518E-2</v>
      </c>
      <c r="Q2570" t="str">
        <f t="shared" si="80"/>
        <v>theater</v>
      </c>
      <c r="R2570" t="str">
        <f t="shared" si="81"/>
        <v>plays</v>
      </c>
      <c r="S2570" s="11">
        <f>(((J2570/60)/60)/24)+DATE(1970,1,1)</f>
        <v>42491.92288194444</v>
      </c>
      <c r="T2570" s="11">
        <f>(((I2570/60)/60)/24)+DATE(1970,1,1)</f>
        <v>42521.92288194444</v>
      </c>
    </row>
    <row r="2571" spans="1:20" ht="28.8" hidden="1" x14ac:dyDescent="0.3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20">
        <f>E2571/D2571</f>
        <v>1.0442100000000001</v>
      </c>
      <c r="P2571" s="6">
        <f>L2571/COUNT(L2571:L6684)</f>
        <v>4.4012944983818768E-2</v>
      </c>
      <c r="Q2571" t="str">
        <f t="shared" si="80"/>
        <v>music</v>
      </c>
      <c r="R2571" t="str">
        <f t="shared" si="81"/>
        <v>rock</v>
      </c>
      <c r="S2571" s="11">
        <f>(((J2571/60)/60)/24)+DATE(1970,1,1)</f>
        <v>40007.704247685186</v>
      </c>
      <c r="T2571" s="11">
        <f>(((I2571/60)/60)/24)+DATE(1970,1,1)</f>
        <v>40057.166666666664</v>
      </c>
    </row>
    <row r="2572" spans="1:20" ht="43.2" hidden="1" x14ac:dyDescent="0.3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20">
        <f>E2572/D2572</f>
        <v>1.0442857142857143</v>
      </c>
      <c r="P2572" s="6">
        <f>L2572/COUNT(L2572:L6685)</f>
        <v>3.3031088082901554E-2</v>
      </c>
      <c r="Q2572" t="str">
        <f t="shared" si="80"/>
        <v>theater</v>
      </c>
      <c r="R2572" t="str">
        <f t="shared" si="81"/>
        <v>plays</v>
      </c>
      <c r="S2572" s="11">
        <f>(((J2572/60)/60)/24)+DATE(1970,1,1)</f>
        <v>42302.701516203699</v>
      </c>
      <c r="T2572" s="11">
        <f>(((I2572/60)/60)/24)+DATE(1970,1,1)</f>
        <v>42337.958333333328</v>
      </c>
    </row>
    <row r="2573" spans="1:20" ht="43.2" hidden="1" x14ac:dyDescent="0.3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20">
        <f>E2573/D2573</f>
        <v>1.0443333333333333</v>
      </c>
      <c r="P2573" s="6">
        <f>L2573/COUNT(L2573:L6686)</f>
        <v>1.8146467919637071E-2</v>
      </c>
      <c r="Q2573" t="str">
        <f t="shared" si="80"/>
        <v>theater</v>
      </c>
      <c r="R2573" t="str">
        <f t="shared" si="81"/>
        <v>plays</v>
      </c>
      <c r="S2573" s="11">
        <f>(((J2573/60)/60)/24)+DATE(1970,1,1)</f>
        <v>41937.95344907407</v>
      </c>
      <c r="T2573" s="11">
        <f>(((I2573/60)/60)/24)+DATE(1970,1,1)</f>
        <v>41972.995115740734</v>
      </c>
    </row>
    <row r="2574" spans="1:20" hidden="1" x14ac:dyDescent="0.3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20">
        <f>E2574/D2574</f>
        <v>1.0443750000000001</v>
      </c>
      <c r="P2574" s="6">
        <f>L2574/COUNT(L2574:L6687)</f>
        <v>4.6044098573281456E-2</v>
      </c>
      <c r="Q2574" t="str">
        <f t="shared" si="80"/>
        <v>music</v>
      </c>
      <c r="R2574" t="str">
        <f t="shared" si="81"/>
        <v>rock</v>
      </c>
      <c r="S2574" s="11">
        <f>(((J2574/60)/60)/24)+DATE(1970,1,1)</f>
        <v>40763.691423611112</v>
      </c>
      <c r="T2574" s="11">
        <f>(((I2574/60)/60)/24)+DATE(1970,1,1)</f>
        <v>40793.691423611112</v>
      </c>
    </row>
    <row r="2575" spans="1:20" ht="43.2" hidden="1" x14ac:dyDescent="0.3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20">
        <f>E2575/D2575</f>
        <v>1.0444</v>
      </c>
      <c r="P2575" s="6">
        <f>L2575/COUNT(L2575:L6688)</f>
        <v>5.2563270603504221E-2</v>
      </c>
      <c r="Q2575" t="str">
        <f t="shared" si="80"/>
        <v>music</v>
      </c>
      <c r="R2575" t="str">
        <f t="shared" si="81"/>
        <v>rock</v>
      </c>
      <c r="S2575" s="11">
        <f>(((J2575/60)/60)/24)+DATE(1970,1,1)</f>
        <v>41067.74086805556</v>
      </c>
      <c r="T2575" s="11">
        <f>(((I2575/60)/60)/24)+DATE(1970,1,1)</f>
        <v>41097.74086805556</v>
      </c>
    </row>
    <row r="2576" spans="1:20" ht="28.8" hidden="1" x14ac:dyDescent="0.3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20">
        <f>E2576/D2576</f>
        <v>1.0444</v>
      </c>
      <c r="P2576" s="6">
        <f>L2576/COUNT(L2576:L6689)</f>
        <v>1.4935064935064935E-2</v>
      </c>
      <c r="Q2576" t="str">
        <f t="shared" si="80"/>
        <v>technology</v>
      </c>
      <c r="R2576" t="str">
        <f t="shared" si="81"/>
        <v>hardware</v>
      </c>
      <c r="S2576" s="11">
        <f>(((J2576/60)/60)/24)+DATE(1970,1,1)</f>
        <v>42095.240706018521</v>
      </c>
      <c r="T2576" s="11">
        <f>(((I2576/60)/60)/24)+DATE(1970,1,1)</f>
        <v>42125.240706018521</v>
      </c>
    </row>
    <row r="2577" spans="1:20" ht="28.8" hidden="1" x14ac:dyDescent="0.3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20">
        <f>E2577/D2577</f>
        <v>1.0445405405405406</v>
      </c>
      <c r="P2577" s="6">
        <f>L2577/COUNT(L2577:L6690)</f>
        <v>0.24691358024691357</v>
      </c>
      <c r="Q2577" t="str">
        <f t="shared" si="80"/>
        <v>games</v>
      </c>
      <c r="R2577" t="str">
        <f t="shared" si="81"/>
        <v>tabletop games</v>
      </c>
      <c r="S2577" s="11">
        <f>(((J2577/60)/60)/24)+DATE(1970,1,1)</f>
        <v>42200.666261574079</v>
      </c>
      <c r="T2577" s="11">
        <f>(((I2577/60)/60)/24)+DATE(1970,1,1)</f>
        <v>42214.666261574079</v>
      </c>
    </row>
    <row r="2578" spans="1:20" ht="43.2" hidden="1" x14ac:dyDescent="0.3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20">
        <f>E2578/D2578</f>
        <v>1.0446206037108834</v>
      </c>
      <c r="P2578" s="6">
        <f>L2578/COUNT(L2578:L6691)</f>
        <v>0.17945383615084526</v>
      </c>
      <c r="Q2578" t="str">
        <f t="shared" si="80"/>
        <v>technology</v>
      </c>
      <c r="R2578" t="str">
        <f t="shared" si="81"/>
        <v>wearables</v>
      </c>
      <c r="S2578" s="11">
        <f>(((J2578/60)/60)/24)+DATE(1970,1,1)</f>
        <v>42179.160752314812</v>
      </c>
      <c r="T2578" s="11">
        <f>(((I2578/60)/60)/24)+DATE(1970,1,1)</f>
        <v>42211.75</v>
      </c>
    </row>
    <row r="2579" spans="1:20" ht="43.2" hidden="1" x14ac:dyDescent="0.3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20">
        <f>E2579/D2579</f>
        <v>1.0449999999999999</v>
      </c>
      <c r="P2579" s="6">
        <f>L2579/COUNT(L2579:L6692)</f>
        <v>4.1639557579700719E-2</v>
      </c>
      <c r="Q2579" t="str">
        <f t="shared" si="80"/>
        <v>theater</v>
      </c>
      <c r="R2579" t="str">
        <f t="shared" si="81"/>
        <v>spaces</v>
      </c>
      <c r="S2579" s="11">
        <f>(((J2579/60)/60)/24)+DATE(1970,1,1)</f>
        <v>42622.767476851848</v>
      </c>
      <c r="T2579" s="11">
        <f>(((I2579/60)/60)/24)+DATE(1970,1,1)</f>
        <v>42652.767476851848</v>
      </c>
    </row>
    <row r="2580" spans="1:20" ht="28.8" hidden="1" x14ac:dyDescent="0.3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20">
        <f>E2580/D2580</f>
        <v>1.0451515151515152</v>
      </c>
      <c r="P2580" s="6">
        <f>L2580/COUNT(L2580:L6693)</f>
        <v>2.6041666666666668E-2</v>
      </c>
      <c r="Q2580" t="str">
        <f t="shared" si="80"/>
        <v>theater</v>
      </c>
      <c r="R2580" t="str">
        <f t="shared" si="81"/>
        <v>plays</v>
      </c>
      <c r="S2580" s="11">
        <f>(((J2580/60)/60)/24)+DATE(1970,1,1)</f>
        <v>42165.993125000001</v>
      </c>
      <c r="T2580" s="11">
        <f>(((I2580/60)/60)/24)+DATE(1970,1,1)</f>
        <v>42187.993125000001</v>
      </c>
    </row>
    <row r="2581" spans="1:20" ht="43.2" hidden="1" x14ac:dyDescent="0.3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20">
        <f>E2581/D2581</f>
        <v>1.0451666666666666</v>
      </c>
      <c r="P2581" s="6">
        <f>L2581/COUNT(L2581:L6694)</f>
        <v>0.11400651465798045</v>
      </c>
      <c r="Q2581" t="str">
        <f t="shared" si="80"/>
        <v>theater</v>
      </c>
      <c r="R2581" t="str">
        <f t="shared" si="81"/>
        <v>plays</v>
      </c>
      <c r="S2581" s="11">
        <f>(((J2581/60)/60)/24)+DATE(1970,1,1)</f>
        <v>42696.624444444446</v>
      </c>
      <c r="T2581" s="11">
        <f>(((I2581/60)/60)/24)+DATE(1970,1,1)</f>
        <v>42726.624444444446</v>
      </c>
    </row>
    <row r="2582" spans="1:20" ht="43.2" hidden="1" x14ac:dyDescent="0.3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20">
        <f>E2582/D2582</f>
        <v>1.0451999999999999</v>
      </c>
      <c r="P2582" s="6">
        <f>L2582/COUNT(L2582:L6695)</f>
        <v>4.2372881355932202E-2</v>
      </c>
      <c r="Q2582" t="str">
        <f t="shared" si="80"/>
        <v>theater</v>
      </c>
      <c r="R2582" t="str">
        <f t="shared" si="81"/>
        <v>plays</v>
      </c>
      <c r="S2582" s="11">
        <f>(((J2582/60)/60)/24)+DATE(1970,1,1)</f>
        <v>42248.697754629626</v>
      </c>
      <c r="T2582" s="11">
        <f>(((I2582/60)/60)/24)+DATE(1970,1,1)</f>
        <v>42283.697754629626</v>
      </c>
    </row>
    <row r="2583" spans="1:20" ht="43.2" hidden="1" x14ac:dyDescent="0.3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20">
        <f>E2583/D2583</f>
        <v>1.0454285714285714</v>
      </c>
      <c r="P2583" s="6">
        <f>L2583/COUNT(L2583:L6696)</f>
        <v>3.0006523157208087E-2</v>
      </c>
      <c r="Q2583" t="str">
        <f t="shared" si="80"/>
        <v>theater</v>
      </c>
      <c r="R2583" t="str">
        <f t="shared" si="81"/>
        <v>plays</v>
      </c>
      <c r="S2583" s="11">
        <f>(((J2583/60)/60)/24)+DATE(1970,1,1)</f>
        <v>42341.180636574078</v>
      </c>
      <c r="T2583" s="11">
        <f>(((I2583/60)/60)/24)+DATE(1970,1,1)</f>
        <v>42373.180636574078</v>
      </c>
    </row>
    <row r="2584" spans="1:20" ht="43.2" hidden="1" x14ac:dyDescent="0.3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20">
        <f>E2584/D2584</f>
        <v>1.0455692307692308</v>
      </c>
      <c r="P2584" s="6">
        <f>L2584/COUNT(L2584:L6697)</f>
        <v>2.4151436031331592E-2</v>
      </c>
      <c r="Q2584" t="str">
        <f t="shared" si="80"/>
        <v>film &amp; video</v>
      </c>
      <c r="R2584" t="str">
        <f t="shared" si="81"/>
        <v>shorts</v>
      </c>
      <c r="S2584" s="11">
        <f>(((J2584/60)/60)/24)+DATE(1970,1,1)</f>
        <v>40739.069282407407</v>
      </c>
      <c r="T2584" s="11">
        <f>(((I2584/60)/60)/24)+DATE(1970,1,1)</f>
        <v>40768.958333333336</v>
      </c>
    </row>
    <row r="2585" spans="1:20" ht="43.2" hidden="1" x14ac:dyDescent="0.3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20">
        <f>E2585/D2585</f>
        <v>1.0457142857142858</v>
      </c>
      <c r="P2585" s="6">
        <f>L2585/COUNT(L2585:L6698)</f>
        <v>7.2501632919660358E-2</v>
      </c>
      <c r="Q2585" t="str">
        <f t="shared" si="80"/>
        <v>theater</v>
      </c>
      <c r="R2585" t="str">
        <f t="shared" si="81"/>
        <v>plays</v>
      </c>
      <c r="S2585" s="11">
        <f>(((J2585/60)/60)/24)+DATE(1970,1,1)</f>
        <v>42148.676851851851</v>
      </c>
      <c r="T2585" s="11">
        <f>(((I2585/60)/60)/24)+DATE(1970,1,1)</f>
        <v>42170.676851851851</v>
      </c>
    </row>
    <row r="2586" spans="1:20" ht="43.2" hidden="1" x14ac:dyDescent="0.3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20">
        <f>E2586/D2586</f>
        <v>1.0459624999999999</v>
      </c>
      <c r="P2586" s="6">
        <f>L2586/COUNT(L2586:L6699)</f>
        <v>3.6601307189542485E-2</v>
      </c>
      <c r="Q2586" t="str">
        <f t="shared" si="80"/>
        <v>technology</v>
      </c>
      <c r="R2586" t="str">
        <f t="shared" si="81"/>
        <v>makerspaces</v>
      </c>
      <c r="S2586" s="11">
        <f>(((J2586/60)/60)/24)+DATE(1970,1,1)</f>
        <v>42222.622766203705</v>
      </c>
      <c r="T2586" s="11">
        <f>(((I2586/60)/60)/24)+DATE(1970,1,1)</f>
        <v>42251.625</v>
      </c>
    </row>
    <row r="2587" spans="1:20" ht="43.2" hidden="1" x14ac:dyDescent="0.3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20">
        <f>E2587/D2587</f>
        <v>1.046</v>
      </c>
      <c r="P2587" s="6">
        <f>L2587/COUNT(L2587:L6700)</f>
        <v>1.6350555918901243E-2</v>
      </c>
      <c r="Q2587" t="str">
        <f t="shared" si="80"/>
        <v>film &amp; video</v>
      </c>
      <c r="R2587" t="str">
        <f t="shared" si="81"/>
        <v>shorts</v>
      </c>
      <c r="S2587" s="11">
        <f>(((J2587/60)/60)/24)+DATE(1970,1,1)</f>
        <v>40322.53938657407</v>
      </c>
      <c r="T2587" s="11">
        <f>(((I2587/60)/60)/24)+DATE(1970,1,1)</f>
        <v>40332.070138888892</v>
      </c>
    </row>
    <row r="2588" spans="1:20" ht="43.2" hidden="1" x14ac:dyDescent="0.3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20">
        <f>E2588/D2588</f>
        <v>1.046</v>
      </c>
      <c r="P2588" s="6">
        <f>L2588/COUNT(L2588:L6701)</f>
        <v>1.5052356020942409E-2</v>
      </c>
      <c r="Q2588" t="str">
        <f t="shared" si="80"/>
        <v>theater</v>
      </c>
      <c r="R2588" t="str">
        <f t="shared" si="81"/>
        <v>plays</v>
      </c>
      <c r="S2588" s="11">
        <f>(((J2588/60)/60)/24)+DATE(1970,1,1)</f>
        <v>41969.199756944443</v>
      </c>
      <c r="T2588" s="11">
        <f>(((I2588/60)/60)/24)+DATE(1970,1,1)</f>
        <v>42005.208333333328</v>
      </c>
    </row>
    <row r="2589" spans="1:20" ht="43.2" hidden="1" x14ac:dyDescent="0.3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20">
        <f>E2589/D2589</f>
        <v>1.0462615</v>
      </c>
      <c r="P2589" s="6">
        <f>L2589/COUNT(L2589:L6702)</f>
        <v>0.49770792403405367</v>
      </c>
      <c r="Q2589" t="str">
        <f t="shared" si="80"/>
        <v>film &amp; video</v>
      </c>
      <c r="R2589" t="str">
        <f t="shared" si="81"/>
        <v>documentary</v>
      </c>
      <c r="S2589" s="11">
        <f>(((J2589/60)/60)/24)+DATE(1970,1,1)</f>
        <v>40904.738194444442</v>
      </c>
      <c r="T2589" s="11">
        <f>(((I2589/60)/60)/24)+DATE(1970,1,1)</f>
        <v>40929.738194444442</v>
      </c>
    </row>
    <row r="2590" spans="1:20" ht="43.2" hidden="1" x14ac:dyDescent="0.3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20">
        <f>E2590/D2590</f>
        <v>1.0464</v>
      </c>
      <c r="P2590" s="6">
        <f>L2590/COUNT(L2590:L6703)</f>
        <v>3.669724770642202E-2</v>
      </c>
      <c r="Q2590" t="str">
        <f t="shared" si="80"/>
        <v>theater</v>
      </c>
      <c r="R2590" t="str">
        <f t="shared" si="81"/>
        <v>plays</v>
      </c>
      <c r="S2590" s="11">
        <f>(((J2590/60)/60)/24)+DATE(1970,1,1)</f>
        <v>42646.092812499999</v>
      </c>
      <c r="T2590" s="11">
        <f>(((I2590/60)/60)/24)+DATE(1970,1,1)</f>
        <v>42675.207638888889</v>
      </c>
    </row>
    <row r="2591" spans="1:20" ht="43.2" hidden="1" x14ac:dyDescent="0.3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20">
        <f>E2591/D2591</f>
        <v>1.0465</v>
      </c>
      <c r="P2591" s="6">
        <f>L2591/COUNT(L2591:L6704)</f>
        <v>2.1639344262295083E-2</v>
      </c>
      <c r="Q2591" t="str">
        <f t="shared" si="80"/>
        <v>theater</v>
      </c>
      <c r="R2591" t="str">
        <f t="shared" si="81"/>
        <v>plays</v>
      </c>
      <c r="S2591" s="11">
        <f>(((J2591/60)/60)/24)+DATE(1970,1,1)</f>
        <v>42458.680925925932</v>
      </c>
      <c r="T2591" s="11">
        <f>(((I2591/60)/60)/24)+DATE(1970,1,1)</f>
        <v>42488.680925925932</v>
      </c>
    </row>
    <row r="2592" spans="1:20" ht="43.2" hidden="1" x14ac:dyDescent="0.3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20">
        <f>E2592/D2592</f>
        <v>1.0466666666666666</v>
      </c>
      <c r="P2592" s="6">
        <f>L2592/COUNT(L2592:L6705)</f>
        <v>3.1496062992125984E-2</v>
      </c>
      <c r="Q2592" t="str">
        <f t="shared" si="80"/>
        <v>theater</v>
      </c>
      <c r="R2592" t="str">
        <f t="shared" si="81"/>
        <v>plays</v>
      </c>
      <c r="S2592" s="11">
        <f>(((J2592/60)/60)/24)+DATE(1970,1,1)</f>
        <v>42270.810995370368</v>
      </c>
      <c r="T2592" s="11">
        <f>(((I2592/60)/60)/24)+DATE(1970,1,1)</f>
        <v>42309.958333333328</v>
      </c>
    </row>
    <row r="2593" spans="1:20" ht="43.2" hidden="1" x14ac:dyDescent="0.3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20">
        <f>E2593/D2593</f>
        <v>1.0466666666666666</v>
      </c>
      <c r="P2593" s="6">
        <f>L2593/COUNT(L2593:L6706)</f>
        <v>1.9041365725541694E-2</v>
      </c>
      <c r="Q2593" t="str">
        <f t="shared" si="80"/>
        <v>theater</v>
      </c>
      <c r="R2593" t="str">
        <f t="shared" si="81"/>
        <v>plays</v>
      </c>
      <c r="S2593" s="11">
        <f>(((J2593/60)/60)/24)+DATE(1970,1,1)</f>
        <v>42150.755312499998</v>
      </c>
      <c r="T2593" s="11">
        <f>(((I2593/60)/60)/24)+DATE(1970,1,1)</f>
        <v>42180.755312499998</v>
      </c>
    </row>
    <row r="2594" spans="1:20" ht="43.2" hidden="1" x14ac:dyDescent="0.3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20">
        <f>E2594/D2594</f>
        <v>1.0466666666666666</v>
      </c>
      <c r="P2594" s="6">
        <f>L2594/COUNT(L2594:L6707)</f>
        <v>5.9132720105124839E-3</v>
      </c>
      <c r="Q2594" t="str">
        <f t="shared" si="80"/>
        <v>theater</v>
      </c>
      <c r="R2594" t="str">
        <f t="shared" si="81"/>
        <v>plays</v>
      </c>
      <c r="S2594" s="11">
        <f>(((J2594/60)/60)/24)+DATE(1970,1,1)</f>
        <v>42375.114988425921</v>
      </c>
      <c r="T2594" s="11">
        <f>(((I2594/60)/60)/24)+DATE(1970,1,1)</f>
        <v>42420.114988425921</v>
      </c>
    </row>
    <row r="2595" spans="1:20" ht="28.8" hidden="1" x14ac:dyDescent="0.3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20">
        <f>E2595/D2595</f>
        <v>1.0467500000000001</v>
      </c>
      <c r="P2595" s="6">
        <f>L2595/COUNT(L2595:L6708)</f>
        <v>6.443129520052597E-2</v>
      </c>
      <c r="Q2595" t="str">
        <f t="shared" si="80"/>
        <v>music</v>
      </c>
      <c r="R2595" t="str">
        <f t="shared" si="81"/>
        <v>metal</v>
      </c>
      <c r="S2595" s="11">
        <f>(((J2595/60)/60)/24)+DATE(1970,1,1)</f>
        <v>42128.820231481484</v>
      </c>
      <c r="T2595" s="11">
        <f>(((I2595/60)/60)/24)+DATE(1970,1,1)</f>
        <v>42159</v>
      </c>
    </row>
    <row r="2596" spans="1:20" ht="43.2" hidden="1" x14ac:dyDescent="0.3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20">
        <f>E2596/D2596</f>
        <v>1.0468</v>
      </c>
      <c r="P2596" s="6">
        <f>L2596/COUNT(L2596:L6709)</f>
        <v>0.18881578947368421</v>
      </c>
      <c r="Q2596" t="str">
        <f t="shared" si="80"/>
        <v>film &amp; video</v>
      </c>
      <c r="R2596" t="str">
        <f t="shared" si="81"/>
        <v>documentary</v>
      </c>
      <c r="S2596" s="11">
        <f>(((J2596/60)/60)/24)+DATE(1970,1,1)</f>
        <v>41612.10024305556</v>
      </c>
      <c r="T2596" s="11">
        <f>(((I2596/60)/60)/24)+DATE(1970,1,1)</f>
        <v>41641.333333333336</v>
      </c>
    </row>
    <row r="2597" spans="1:20" ht="43.2" hidden="1" x14ac:dyDescent="0.3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20">
        <f>E2597/D2597</f>
        <v>1.0468</v>
      </c>
      <c r="P2597" s="6">
        <f>L2597/COUNT(L2597:L6710)</f>
        <v>9.3482554312047397E-2</v>
      </c>
      <c r="Q2597" t="str">
        <f t="shared" si="80"/>
        <v>theater</v>
      </c>
      <c r="R2597" t="str">
        <f t="shared" si="81"/>
        <v>plays</v>
      </c>
      <c r="S2597" s="11">
        <f>(((J2597/60)/60)/24)+DATE(1970,1,1)</f>
        <v>42558.189432870371</v>
      </c>
      <c r="T2597" s="11">
        <f>(((I2597/60)/60)/24)+DATE(1970,1,1)</f>
        <v>42587.875</v>
      </c>
    </row>
    <row r="2598" spans="1:20" ht="43.2" hidden="1" x14ac:dyDescent="0.3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20">
        <f>E2598/D2598</f>
        <v>1.0469999999999999</v>
      </c>
      <c r="P2598" s="6">
        <f>L2598/COUNT(L2598:L6711)</f>
        <v>9.6837944664031617E-2</v>
      </c>
      <c r="Q2598" t="str">
        <f t="shared" si="80"/>
        <v>music</v>
      </c>
      <c r="R2598" t="str">
        <f t="shared" si="81"/>
        <v>indie rock</v>
      </c>
      <c r="S2598" s="11">
        <f>(((J2598/60)/60)/24)+DATE(1970,1,1)</f>
        <v>40458.815625000003</v>
      </c>
      <c r="T2598" s="11">
        <f>(((I2598/60)/60)/24)+DATE(1970,1,1)</f>
        <v>40521.207638888889</v>
      </c>
    </row>
    <row r="2599" spans="1:20" ht="43.2" hidden="1" x14ac:dyDescent="0.3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20">
        <f>E2599/D2599</f>
        <v>1.0471999999999999</v>
      </c>
      <c r="P2599" s="6">
        <f>L2599/COUNT(L2599:L6712)</f>
        <v>3.0323005932762031E-2</v>
      </c>
      <c r="Q2599" t="str">
        <f t="shared" si="80"/>
        <v>music</v>
      </c>
      <c r="R2599" t="str">
        <f t="shared" si="81"/>
        <v>pop</v>
      </c>
      <c r="S2599" s="11">
        <f>(((J2599/60)/60)/24)+DATE(1970,1,1)</f>
        <v>41039.409456018519</v>
      </c>
      <c r="T2599" s="11">
        <f>(((I2599/60)/60)/24)+DATE(1970,1,1)</f>
        <v>41069.409456018519</v>
      </c>
    </row>
    <row r="2600" spans="1:20" ht="28.8" hidden="1" x14ac:dyDescent="0.3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20">
        <f>E2600/D2600</f>
        <v>1.0471999999999999</v>
      </c>
      <c r="P2600" s="6">
        <f>L2600/COUNT(L2600:L6713)</f>
        <v>5.343007915567282E-2</v>
      </c>
      <c r="Q2600" t="str">
        <f t="shared" si="80"/>
        <v>music</v>
      </c>
      <c r="R2600" t="str">
        <f t="shared" si="81"/>
        <v>indie rock</v>
      </c>
      <c r="S2600" s="11">
        <f>(((J2600/60)/60)/24)+DATE(1970,1,1)</f>
        <v>40310.287673611114</v>
      </c>
      <c r="T2600" s="11">
        <f>(((I2600/60)/60)/24)+DATE(1970,1,1)</f>
        <v>40369.916666666664</v>
      </c>
    </row>
    <row r="2601" spans="1:20" ht="43.2" hidden="1" x14ac:dyDescent="0.3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20">
        <f>E2601/D2601</f>
        <v>1.0472999999999999</v>
      </c>
      <c r="P2601" s="6">
        <f>L2601/COUNT(L2601:L6714)</f>
        <v>0.16567656765676567</v>
      </c>
      <c r="Q2601" t="str">
        <f t="shared" si="80"/>
        <v>film &amp; video</v>
      </c>
      <c r="R2601" t="str">
        <f t="shared" si="81"/>
        <v>documentary</v>
      </c>
      <c r="S2601" s="11">
        <f>(((J2601/60)/60)/24)+DATE(1970,1,1)</f>
        <v>41085.698113425926</v>
      </c>
      <c r="T2601" s="11">
        <f>(((I2601/60)/60)/24)+DATE(1970,1,1)</f>
        <v>41120.208333333336</v>
      </c>
    </row>
    <row r="2602" spans="1:20" ht="43.2" hidden="1" x14ac:dyDescent="0.3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20">
        <f>E2602/D2602</f>
        <v>1.0473529411764706</v>
      </c>
      <c r="P2602" s="6">
        <f>L2602/COUNT(L2602:L6715)</f>
        <v>0.14663143989431968</v>
      </c>
      <c r="Q2602" t="str">
        <f t="shared" si="80"/>
        <v>film &amp; video</v>
      </c>
      <c r="R2602" t="str">
        <f t="shared" si="81"/>
        <v>documentary</v>
      </c>
      <c r="S2602" s="11">
        <f>(((J2602/60)/60)/24)+DATE(1970,1,1)</f>
        <v>40357.227939814817</v>
      </c>
      <c r="T2602" s="11">
        <f>(((I2602/60)/60)/24)+DATE(1970,1,1)</f>
        <v>40401.665972222225</v>
      </c>
    </row>
    <row r="2603" spans="1:20" ht="43.2" hidden="1" x14ac:dyDescent="0.3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20">
        <f>E2603/D2603</f>
        <v>1.0475000000000001</v>
      </c>
      <c r="P2603" s="6">
        <f>L2603/COUNT(L2603:L6716)</f>
        <v>3.1064111037673495E-2</v>
      </c>
      <c r="Q2603" t="str">
        <f t="shared" si="80"/>
        <v>theater</v>
      </c>
      <c r="R2603" t="str">
        <f t="shared" si="81"/>
        <v>plays</v>
      </c>
      <c r="S2603" s="11">
        <f>(((J2603/60)/60)/24)+DATE(1970,1,1)</f>
        <v>42379.74418981481</v>
      </c>
      <c r="T2603" s="11">
        <f>(((I2603/60)/60)/24)+DATE(1970,1,1)</f>
        <v>42410.875</v>
      </c>
    </row>
    <row r="2604" spans="1:20" ht="43.2" hidden="1" x14ac:dyDescent="0.3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20">
        <f>E2604/D2604</f>
        <v>1.0475000000000001</v>
      </c>
      <c r="P2604" s="6">
        <f>L2604/COUNT(L2604:L6717)</f>
        <v>2.5132275132275131E-2</v>
      </c>
      <c r="Q2604" t="str">
        <f t="shared" si="80"/>
        <v>theater</v>
      </c>
      <c r="R2604" t="str">
        <f t="shared" si="81"/>
        <v>plays</v>
      </c>
      <c r="S2604" s="11">
        <f>(((J2604/60)/60)/24)+DATE(1970,1,1)</f>
        <v>41997.507905092592</v>
      </c>
      <c r="T2604" s="11">
        <f>(((I2604/60)/60)/24)+DATE(1970,1,1)</f>
        <v>42027.507905092592</v>
      </c>
    </row>
    <row r="2605" spans="1:20" ht="43.2" hidden="1" x14ac:dyDescent="0.3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20">
        <f>E2605/D2605</f>
        <v>1.048</v>
      </c>
      <c r="P2605" s="6">
        <f>L2605/COUNT(L2605:L6718)</f>
        <v>6.8828590337524823E-2</v>
      </c>
      <c r="Q2605" t="str">
        <f t="shared" si="80"/>
        <v>theater</v>
      </c>
      <c r="R2605" t="str">
        <f t="shared" si="81"/>
        <v>plays</v>
      </c>
      <c r="S2605" s="11">
        <f>(((J2605/60)/60)/24)+DATE(1970,1,1)</f>
        <v>42139.525567129633</v>
      </c>
      <c r="T2605" s="11">
        <f>(((I2605/60)/60)/24)+DATE(1970,1,1)</f>
        <v>42169.525567129633</v>
      </c>
    </row>
    <row r="2606" spans="1:20" ht="43.2" hidden="1" x14ac:dyDescent="0.3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20">
        <f>E2606/D2606</f>
        <v>1.048</v>
      </c>
      <c r="P2606" s="6">
        <f>L2606/COUNT(L2606:L6719)</f>
        <v>4.2384105960264901E-2</v>
      </c>
      <c r="Q2606" t="str">
        <f t="shared" si="80"/>
        <v>theater</v>
      </c>
      <c r="R2606" t="str">
        <f t="shared" si="81"/>
        <v>plays</v>
      </c>
      <c r="S2606" s="11">
        <f>(((J2606/60)/60)/24)+DATE(1970,1,1)</f>
        <v>42462.893495370372</v>
      </c>
      <c r="T2606" s="11">
        <f>(((I2606/60)/60)/24)+DATE(1970,1,1)</f>
        <v>42492.893495370372</v>
      </c>
    </row>
    <row r="2607" spans="1:20" ht="43.2" hidden="1" x14ac:dyDescent="0.3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20">
        <f>E2607/D2607</f>
        <v>1.0480480480480481</v>
      </c>
      <c r="P2607" s="6">
        <f>L2607/COUNT(L2607:L6720)</f>
        <v>2.1206096752816435E-2</v>
      </c>
      <c r="Q2607" t="str">
        <f t="shared" si="80"/>
        <v>music</v>
      </c>
      <c r="R2607" t="str">
        <f t="shared" si="81"/>
        <v>indie rock</v>
      </c>
      <c r="S2607" s="11">
        <f>(((J2607/60)/60)/24)+DATE(1970,1,1)</f>
        <v>40977.948009259257</v>
      </c>
      <c r="T2607" s="11">
        <f>(((I2607/60)/60)/24)+DATE(1970,1,1)</f>
        <v>41007.906342592592</v>
      </c>
    </row>
    <row r="2608" spans="1:20" ht="43.2" hidden="1" x14ac:dyDescent="0.3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20">
        <f>E2608/D2608</f>
        <v>1.0482</v>
      </c>
      <c r="P2608" s="6">
        <f>L2608/COUNT(L2608:L6721)</f>
        <v>0.15384615384615385</v>
      </c>
      <c r="Q2608" t="str">
        <f t="shared" si="80"/>
        <v>film &amp; video</v>
      </c>
      <c r="R2608" t="str">
        <f t="shared" si="81"/>
        <v>documentary</v>
      </c>
      <c r="S2608" s="11">
        <f>(((J2608/60)/60)/24)+DATE(1970,1,1)</f>
        <v>41550.456412037034</v>
      </c>
      <c r="T2608" s="11">
        <f>(((I2608/60)/60)/24)+DATE(1970,1,1)</f>
        <v>41580.456412037034</v>
      </c>
    </row>
    <row r="2609" spans="1:20" ht="43.2" hidden="1" x14ac:dyDescent="0.3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20">
        <f>E2609/D2609</f>
        <v>1.0485537190082646</v>
      </c>
      <c r="P2609" s="6">
        <f>L2609/COUNT(L2609:L6722)</f>
        <v>0.20039814200398143</v>
      </c>
      <c r="Q2609" t="str">
        <f t="shared" si="80"/>
        <v>film &amp; video</v>
      </c>
      <c r="R2609" t="str">
        <f t="shared" si="81"/>
        <v>documentary</v>
      </c>
      <c r="S2609" s="11">
        <f>(((J2609/60)/60)/24)+DATE(1970,1,1)</f>
        <v>41935.070486111108</v>
      </c>
      <c r="T2609" s="11">
        <f>(((I2609/60)/60)/24)+DATE(1970,1,1)</f>
        <v>41957.216666666667</v>
      </c>
    </row>
    <row r="2610" spans="1:20" ht="28.8" hidden="1" x14ac:dyDescent="0.3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20">
        <f>E2610/D2610</f>
        <v>1.0485714285714285</v>
      </c>
      <c r="P2610" s="6">
        <f>L2610/COUNT(L2610:L6723)</f>
        <v>7.1049136786188585E-2</v>
      </c>
      <c r="Q2610" t="str">
        <f t="shared" si="80"/>
        <v>music</v>
      </c>
      <c r="R2610" t="str">
        <f t="shared" si="81"/>
        <v>indie rock</v>
      </c>
      <c r="S2610" s="11">
        <f>(((J2610/60)/60)/24)+DATE(1970,1,1)</f>
        <v>41870.86546296296</v>
      </c>
      <c r="T2610" s="11">
        <f>(((I2610/60)/60)/24)+DATE(1970,1,1)</f>
        <v>41905.86546296296</v>
      </c>
    </row>
    <row r="2611" spans="1:20" ht="43.2" hidden="1" x14ac:dyDescent="0.3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20">
        <f>E2611/D2611</f>
        <v>1.0492727272727274</v>
      </c>
      <c r="P2611" s="6">
        <f>L2611/COUNT(L2611:L6724)</f>
        <v>5.847176079734219E-2</v>
      </c>
      <c r="Q2611" t="str">
        <f t="shared" si="80"/>
        <v>theater</v>
      </c>
      <c r="R2611" t="str">
        <f t="shared" si="81"/>
        <v>plays</v>
      </c>
      <c r="S2611" s="11">
        <f>(((J2611/60)/60)/24)+DATE(1970,1,1)</f>
        <v>42145.746689814812</v>
      </c>
      <c r="T2611" s="11">
        <f>(((I2611/60)/60)/24)+DATE(1970,1,1)</f>
        <v>42175.746689814812</v>
      </c>
    </row>
    <row r="2612" spans="1:20" ht="72" hidden="1" x14ac:dyDescent="0.3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20">
        <f>E2612/D2612</f>
        <v>1.0493333333333332</v>
      </c>
      <c r="P2612" s="6">
        <f>L2612/COUNT(L2612:L6725)</f>
        <v>2.5930851063829786E-2</v>
      </c>
      <c r="Q2612" t="str">
        <f t="shared" si="80"/>
        <v>theater</v>
      </c>
      <c r="R2612" t="str">
        <f t="shared" si="81"/>
        <v>plays</v>
      </c>
      <c r="S2612" s="11">
        <f>(((J2612/60)/60)/24)+DATE(1970,1,1)</f>
        <v>42545.774189814809</v>
      </c>
      <c r="T2612" s="11">
        <f>(((I2612/60)/60)/24)+DATE(1970,1,1)</f>
        <v>42605.774189814809</v>
      </c>
    </row>
    <row r="2613" spans="1:20" ht="43.2" hidden="1" x14ac:dyDescent="0.3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20">
        <f>E2613/D2613</f>
        <v>1.0493380000000001</v>
      </c>
      <c r="P2613" s="6">
        <f>L2613/COUNT(L2613:L6726)</f>
        <v>0.14703925482368596</v>
      </c>
      <c r="Q2613" t="str">
        <f t="shared" si="80"/>
        <v>music</v>
      </c>
      <c r="R2613" t="str">
        <f t="shared" si="81"/>
        <v>pop</v>
      </c>
      <c r="S2613" s="11">
        <f>(((J2613/60)/60)/24)+DATE(1970,1,1)</f>
        <v>41023.782037037039</v>
      </c>
      <c r="T2613" s="11">
        <f>(((I2613/60)/60)/24)+DATE(1970,1,1)</f>
        <v>41053.782037037039</v>
      </c>
    </row>
    <row r="2614" spans="1:20" ht="43.2" hidden="1" x14ac:dyDescent="0.3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20">
        <f>E2614/D2614</f>
        <v>1.0493636363636363</v>
      </c>
      <c r="P2614" s="6">
        <f>L2614/COUNT(L2614:L6727)</f>
        <v>0.24966711051930759</v>
      </c>
      <c r="Q2614" t="str">
        <f t="shared" si="80"/>
        <v>photography</v>
      </c>
      <c r="R2614" t="str">
        <f t="shared" si="81"/>
        <v>photobooks</v>
      </c>
      <c r="S2614" s="11">
        <f>(((J2614/60)/60)/24)+DATE(1970,1,1)</f>
        <v>42741.599664351852</v>
      </c>
      <c r="T2614" s="11">
        <f>(((I2614/60)/60)/24)+DATE(1970,1,1)</f>
        <v>42772.599664351852</v>
      </c>
    </row>
    <row r="2615" spans="1:20" ht="43.2" hidden="1" x14ac:dyDescent="0.3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20">
        <f>E2615/D2615</f>
        <v>1.0495555555555556</v>
      </c>
      <c r="P2615" s="6">
        <f>L2615/COUNT(L2615:L6728)</f>
        <v>0.10592938041305797</v>
      </c>
      <c r="Q2615" t="str">
        <f t="shared" si="80"/>
        <v>photography</v>
      </c>
      <c r="R2615" t="str">
        <f t="shared" si="81"/>
        <v>photobooks</v>
      </c>
      <c r="S2615" s="11">
        <f>(((J2615/60)/60)/24)+DATE(1970,1,1)</f>
        <v>42292.435532407413</v>
      </c>
      <c r="T2615" s="11">
        <f>(((I2615/60)/60)/24)+DATE(1970,1,1)</f>
        <v>42321.625</v>
      </c>
    </row>
    <row r="2616" spans="1:20" ht="43.2" hidden="1" x14ac:dyDescent="0.3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20">
        <f>E2616/D2616</f>
        <v>1.0496000000000001</v>
      </c>
      <c r="P2616" s="6">
        <f>L2616/COUNT(L2616:L6729)</f>
        <v>0.16600000000000001</v>
      </c>
      <c r="Q2616" t="str">
        <f t="shared" si="80"/>
        <v>theater</v>
      </c>
      <c r="R2616" t="str">
        <f t="shared" si="81"/>
        <v>spaces</v>
      </c>
      <c r="S2616" s="11">
        <f>(((J2616/60)/60)/24)+DATE(1970,1,1)</f>
        <v>42724.665173611109</v>
      </c>
      <c r="T2616" s="11">
        <f>(((I2616/60)/60)/24)+DATE(1970,1,1)</f>
        <v>42754.665173611109</v>
      </c>
    </row>
    <row r="2617" spans="1:20" ht="28.8" hidden="1" x14ac:dyDescent="0.3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20">
        <f>E2617/D2617</f>
        <v>1.0497142857142858</v>
      </c>
      <c r="P2617" s="6">
        <f>L2617/COUNT(L2617:L6730)</f>
        <v>4.1360907271514341E-2</v>
      </c>
      <c r="Q2617" t="str">
        <f t="shared" si="80"/>
        <v>music</v>
      </c>
      <c r="R2617" t="str">
        <f t="shared" si="81"/>
        <v>metal</v>
      </c>
      <c r="S2617" s="11">
        <f>(((J2617/60)/60)/24)+DATE(1970,1,1)</f>
        <v>42656.805497685185</v>
      </c>
      <c r="T2617" s="11">
        <f>(((I2617/60)/60)/24)+DATE(1970,1,1)</f>
        <v>42667.875</v>
      </c>
    </row>
    <row r="2618" spans="1:20" ht="43.2" hidden="1" x14ac:dyDescent="0.3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20">
        <f>E2618/D2618</f>
        <v>1.05</v>
      </c>
      <c r="P2618" s="6">
        <f>L2618/COUNT(L2618:L6731)</f>
        <v>2.336448598130841E-2</v>
      </c>
      <c r="Q2618" t="str">
        <f t="shared" si="80"/>
        <v>film &amp; video</v>
      </c>
      <c r="R2618" t="str">
        <f t="shared" si="81"/>
        <v>television</v>
      </c>
      <c r="S2618" s="11">
        <f>(((J2618/60)/60)/24)+DATE(1970,1,1)</f>
        <v>42405.702349537038</v>
      </c>
      <c r="T2618" s="11">
        <f>(((I2618/60)/60)/24)+DATE(1970,1,1)</f>
        <v>42415.702349537038</v>
      </c>
    </row>
    <row r="2619" spans="1:20" ht="43.2" hidden="1" x14ac:dyDescent="0.3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20">
        <f>E2619/D2619</f>
        <v>1.05</v>
      </c>
      <c r="P2619" s="6">
        <f>L2619/COUNT(L2619:L6732)</f>
        <v>3.6072144288577156E-2</v>
      </c>
      <c r="Q2619" t="str">
        <f t="shared" si="80"/>
        <v>music</v>
      </c>
      <c r="R2619" t="str">
        <f t="shared" si="81"/>
        <v>rock</v>
      </c>
      <c r="S2619" s="11">
        <f>(((J2619/60)/60)/24)+DATE(1970,1,1)</f>
        <v>40690.823055555556</v>
      </c>
      <c r="T2619" s="11">
        <f>(((I2619/60)/60)/24)+DATE(1970,1,1)</f>
        <v>40740.958333333336</v>
      </c>
    </row>
    <row r="2620" spans="1:20" ht="43.2" hidden="1" x14ac:dyDescent="0.3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20">
        <f>E2620/D2620</f>
        <v>1.05</v>
      </c>
      <c r="P2620" s="6">
        <f>L2620/COUNT(L2620:L6733)</f>
        <v>1.8048128342245989E-2</v>
      </c>
      <c r="Q2620" t="str">
        <f t="shared" si="80"/>
        <v>music</v>
      </c>
      <c r="R2620" t="str">
        <f t="shared" si="81"/>
        <v>rock</v>
      </c>
      <c r="S2620" s="11">
        <f>(((J2620/60)/60)/24)+DATE(1970,1,1)</f>
        <v>41123.056273148148</v>
      </c>
      <c r="T2620" s="11">
        <f>(((I2620/60)/60)/24)+DATE(1970,1,1)</f>
        <v>41153.056273148148</v>
      </c>
    </row>
    <row r="2621" spans="1:20" ht="28.8" hidden="1" x14ac:dyDescent="0.3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20">
        <f>E2621/D2621</f>
        <v>1.05</v>
      </c>
      <c r="P2621" s="6">
        <f>L2621/COUNT(L2621:L6734)</f>
        <v>1.8060200668896322E-2</v>
      </c>
      <c r="Q2621" t="str">
        <f t="shared" si="80"/>
        <v>music</v>
      </c>
      <c r="R2621" t="str">
        <f t="shared" si="81"/>
        <v>rock</v>
      </c>
      <c r="S2621" s="11">
        <f>(((J2621/60)/60)/24)+DATE(1970,1,1)</f>
        <v>41288.68712962963</v>
      </c>
      <c r="T2621" s="11">
        <f>(((I2621/60)/60)/24)+DATE(1970,1,1)</f>
        <v>41333.892361111109</v>
      </c>
    </row>
    <row r="2622" spans="1:20" ht="57.6" hidden="1" x14ac:dyDescent="0.3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20">
        <f>E2622/D2622</f>
        <v>1.05</v>
      </c>
      <c r="P2622" s="6">
        <f>L2622/COUNT(L2622:L6735)</f>
        <v>9.3708165997322627E-3</v>
      </c>
      <c r="Q2622" t="str">
        <f t="shared" si="80"/>
        <v>music</v>
      </c>
      <c r="R2622" t="str">
        <f t="shared" si="81"/>
        <v>classical music</v>
      </c>
      <c r="S2622" s="11">
        <f>(((J2622/60)/60)/24)+DATE(1970,1,1)</f>
        <v>40127.700370370374</v>
      </c>
      <c r="T2622" s="11">
        <f>(((I2622/60)/60)/24)+DATE(1970,1,1)</f>
        <v>40179.25</v>
      </c>
    </row>
    <row r="2623" spans="1:20" ht="43.2" hidden="1" x14ac:dyDescent="0.3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20">
        <f>E2623/D2623</f>
        <v>1.05</v>
      </c>
      <c r="P2623" s="6">
        <f>L2623/COUNT(L2623:L6736)</f>
        <v>2.7461486939048894E-2</v>
      </c>
      <c r="Q2623" t="str">
        <f t="shared" si="80"/>
        <v>theater</v>
      </c>
      <c r="R2623" t="str">
        <f t="shared" si="81"/>
        <v>plays</v>
      </c>
      <c r="S2623" s="11">
        <f>(((J2623/60)/60)/24)+DATE(1970,1,1)</f>
        <v>41946.644745370373</v>
      </c>
      <c r="T2623" s="11">
        <f>(((I2623/60)/60)/24)+DATE(1970,1,1)</f>
        <v>41976.644745370373</v>
      </c>
    </row>
    <row r="2624" spans="1:20" ht="43.2" hidden="1" x14ac:dyDescent="0.3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20">
        <f>E2624/D2624</f>
        <v>1.05</v>
      </c>
      <c r="P2624" s="6">
        <f>L2624/COUNT(L2624:L6737)</f>
        <v>2.1447721179624665E-2</v>
      </c>
      <c r="Q2624" t="str">
        <f t="shared" si="80"/>
        <v>theater</v>
      </c>
      <c r="R2624" t="str">
        <f t="shared" si="81"/>
        <v>plays</v>
      </c>
      <c r="S2624" s="11">
        <f>(((J2624/60)/60)/24)+DATE(1970,1,1)</f>
        <v>42222.730034722219</v>
      </c>
      <c r="T2624" s="11">
        <f>(((I2624/60)/60)/24)+DATE(1970,1,1)</f>
        <v>42247.730034722219</v>
      </c>
    </row>
    <row r="2625" spans="1:20" ht="43.2" hidden="1" x14ac:dyDescent="0.3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20">
        <f>E2625/D2625</f>
        <v>1.05</v>
      </c>
      <c r="P2625" s="6">
        <f>L2625/COUNT(L2625:L6738)</f>
        <v>4.6948356807511738E-3</v>
      </c>
      <c r="Q2625" t="str">
        <f t="shared" si="80"/>
        <v>theater</v>
      </c>
      <c r="R2625" t="str">
        <f t="shared" si="81"/>
        <v>musical</v>
      </c>
      <c r="S2625" s="11">
        <f>(((J2625/60)/60)/24)+DATE(1970,1,1)</f>
        <v>42458.127175925925</v>
      </c>
      <c r="T2625" s="11">
        <f>(((I2625/60)/60)/24)+DATE(1970,1,1)</f>
        <v>42489.165972222225</v>
      </c>
    </row>
    <row r="2626" spans="1:20" ht="28.8" hidden="1" x14ac:dyDescent="0.3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20">
        <f>E2626/D2626</f>
        <v>1.0501</v>
      </c>
      <c r="P2626" s="6">
        <f>L2626/COUNT(L2626:L6739)</f>
        <v>3.4899328859060399E-2</v>
      </c>
      <c r="Q2626" t="str">
        <f t="shared" ref="Q2626:Q2689" si="82">LEFT(N2626,FIND("/",N2626)-1)</f>
        <v>music</v>
      </c>
      <c r="R2626" t="str">
        <f t="shared" ref="R2626:R2689" si="83">RIGHT(N2626,LEN(N2626)-FIND("/",N2626))</f>
        <v>rock</v>
      </c>
      <c r="S2626" s="11">
        <f>(((J2626/60)/60)/24)+DATE(1970,1,1)</f>
        <v>42704.95177083333</v>
      </c>
      <c r="T2626" s="11">
        <f>(((I2626/60)/60)/24)+DATE(1970,1,1)</f>
        <v>42734.95177083333</v>
      </c>
    </row>
    <row r="2627" spans="1:20" ht="43.2" hidden="1" x14ac:dyDescent="0.3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20">
        <f>E2627/D2627</f>
        <v>1.050225</v>
      </c>
      <c r="P2627" s="6">
        <f>L2627/COUNT(L2627:L6740)</f>
        <v>3.6937541974479515E-2</v>
      </c>
      <c r="Q2627" t="str">
        <f t="shared" si="82"/>
        <v>music</v>
      </c>
      <c r="R2627" t="str">
        <f t="shared" si="83"/>
        <v>indie rock</v>
      </c>
      <c r="S2627" s="11">
        <f>(((J2627/60)/60)/24)+DATE(1970,1,1)</f>
        <v>41913.328356481477</v>
      </c>
      <c r="T2627" s="11">
        <f>(((I2627/60)/60)/24)+DATE(1970,1,1)</f>
        <v>41946.370023148149</v>
      </c>
    </row>
    <row r="2628" spans="1:20" ht="28.8" hidden="1" x14ac:dyDescent="0.3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20">
        <f>E2628/D2628</f>
        <v>1.0504166666666668</v>
      </c>
      <c r="P2628" s="6">
        <f>L2628/COUNT(L2628:L6741)</f>
        <v>2.4193548387096774E-2</v>
      </c>
      <c r="Q2628" t="str">
        <f t="shared" si="82"/>
        <v>theater</v>
      </c>
      <c r="R2628" t="str">
        <f t="shared" si="83"/>
        <v>musical</v>
      </c>
      <c r="S2628" s="11">
        <f>(((J2628/60)/60)/24)+DATE(1970,1,1)</f>
        <v>41989.819212962961</v>
      </c>
      <c r="T2628" s="11">
        <f>(((I2628/60)/60)/24)+DATE(1970,1,1)</f>
        <v>42049.819212962961</v>
      </c>
    </row>
    <row r="2629" spans="1:20" ht="43.2" hidden="1" x14ac:dyDescent="0.3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20">
        <f>E2629/D2629</f>
        <v>1.0505</v>
      </c>
      <c r="P2629" s="6">
        <f>L2629/COUNT(L2629:L6742)</f>
        <v>3.3624747814391391E-2</v>
      </c>
      <c r="Q2629" t="str">
        <f t="shared" si="82"/>
        <v>music</v>
      </c>
      <c r="R2629" t="str">
        <f t="shared" si="83"/>
        <v>rock</v>
      </c>
      <c r="S2629" s="11">
        <f>(((J2629/60)/60)/24)+DATE(1970,1,1)</f>
        <v>41443.83452546296</v>
      </c>
      <c r="T2629" s="11">
        <f>(((I2629/60)/60)/24)+DATE(1970,1,1)</f>
        <v>41466.83452546296</v>
      </c>
    </row>
    <row r="2630" spans="1:20" ht="28.8" hidden="1" x14ac:dyDescent="0.3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20">
        <f>E2630/D2630</f>
        <v>1.0506666666666666</v>
      </c>
      <c r="P2630" s="6">
        <f>L2630/COUNT(L2630:L6743)</f>
        <v>1.8169582772543741E-2</v>
      </c>
      <c r="Q2630" t="str">
        <f t="shared" si="82"/>
        <v>music</v>
      </c>
      <c r="R2630" t="str">
        <f t="shared" si="83"/>
        <v>rock</v>
      </c>
      <c r="S2630" s="11">
        <f>(((J2630/60)/60)/24)+DATE(1970,1,1)</f>
        <v>41301.654340277775</v>
      </c>
      <c r="T2630" s="11">
        <f>(((I2630/60)/60)/24)+DATE(1970,1,1)</f>
        <v>41341.654340277775</v>
      </c>
    </row>
    <row r="2631" spans="1:20" ht="28.8" hidden="1" x14ac:dyDescent="0.3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20">
        <f>E2631/D2631</f>
        <v>1.0507333333333333</v>
      </c>
      <c r="P2631" s="6">
        <f>L2631/COUNT(L2631:L6744)</f>
        <v>0.19393939393939394</v>
      </c>
      <c r="Q2631" t="str">
        <f t="shared" si="82"/>
        <v>music</v>
      </c>
      <c r="R2631" t="str">
        <f t="shared" si="83"/>
        <v>rock</v>
      </c>
      <c r="S2631" s="11">
        <f>(((J2631/60)/60)/24)+DATE(1970,1,1)</f>
        <v>41694.84065972222</v>
      </c>
      <c r="T2631" s="11">
        <f>(((I2631/60)/60)/24)+DATE(1970,1,1)</f>
        <v>41724.798993055556</v>
      </c>
    </row>
    <row r="2632" spans="1:20" ht="43.2" hidden="1" x14ac:dyDescent="0.3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20">
        <f>E2632/D2632</f>
        <v>1.0508593749999999</v>
      </c>
      <c r="P2632" s="6">
        <f>L2632/COUNT(L2632:L6745)</f>
        <v>0.11522911051212938</v>
      </c>
      <c r="Q2632" t="str">
        <f t="shared" si="82"/>
        <v>film &amp; video</v>
      </c>
      <c r="R2632" t="str">
        <f t="shared" si="83"/>
        <v>documentary</v>
      </c>
      <c r="S2632" s="11">
        <f>(((J2632/60)/60)/24)+DATE(1970,1,1)</f>
        <v>41079.877442129626</v>
      </c>
      <c r="T2632" s="11">
        <f>(((I2632/60)/60)/24)+DATE(1970,1,1)</f>
        <v>41109.877442129626</v>
      </c>
    </row>
    <row r="2633" spans="1:20" ht="43.2" hidden="1" x14ac:dyDescent="0.3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20">
        <f>E2633/D2633</f>
        <v>1.0509677419354839</v>
      </c>
      <c r="P2633" s="6">
        <f>L2633/COUNT(L2633:L6746)</f>
        <v>2.562373567093729E-2</v>
      </c>
      <c r="Q2633" t="str">
        <f t="shared" si="82"/>
        <v>theater</v>
      </c>
      <c r="R2633" t="str">
        <f t="shared" si="83"/>
        <v>musical</v>
      </c>
      <c r="S2633" s="11">
        <f>(((J2633/60)/60)/24)+DATE(1970,1,1)</f>
        <v>42025.164780092593</v>
      </c>
      <c r="T2633" s="11">
        <f>(((I2633/60)/60)/24)+DATE(1970,1,1)</f>
        <v>42056.458333333328</v>
      </c>
    </row>
    <row r="2634" spans="1:20" ht="43.2" hidden="1" x14ac:dyDescent="0.3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20">
        <f>E2634/D2634</f>
        <v>1.0509999999999999</v>
      </c>
      <c r="P2634" s="6">
        <f>L2634/COUNT(L2634:L6747)</f>
        <v>4.9932523616734142E-2</v>
      </c>
      <c r="Q2634" t="str">
        <f t="shared" si="82"/>
        <v>theater</v>
      </c>
      <c r="R2634" t="str">
        <f t="shared" si="83"/>
        <v>plays</v>
      </c>
      <c r="S2634" s="11">
        <f>(((J2634/60)/60)/24)+DATE(1970,1,1)</f>
        <v>41897.536134259259</v>
      </c>
      <c r="T2634" s="11">
        <f>(((I2634/60)/60)/24)+DATE(1970,1,1)</f>
        <v>41927.536134259259</v>
      </c>
    </row>
    <row r="2635" spans="1:20" ht="28.8" hidden="1" x14ac:dyDescent="0.3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20">
        <f>E2635/D2635</f>
        <v>1.05125</v>
      </c>
      <c r="P2635" s="6">
        <f>L2635/COUNT(L2635:L6748)</f>
        <v>3.8487508440243082E-2</v>
      </c>
      <c r="Q2635" t="str">
        <f t="shared" si="82"/>
        <v>music</v>
      </c>
      <c r="R2635" t="str">
        <f t="shared" si="83"/>
        <v>rock</v>
      </c>
      <c r="S2635" s="11">
        <f>(((J2635/60)/60)/24)+DATE(1970,1,1)</f>
        <v>42759.628599537042</v>
      </c>
      <c r="T2635" s="11">
        <f>(((I2635/60)/60)/24)+DATE(1970,1,1)</f>
        <v>42795.083333333328</v>
      </c>
    </row>
    <row r="2636" spans="1:20" ht="28.8" hidden="1" x14ac:dyDescent="0.3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20">
        <f>E2636/D2636</f>
        <v>1.0515384615384615</v>
      </c>
      <c r="P2636" s="6">
        <f>L2636/COUNT(L2636:L6749)</f>
        <v>3.310810810810811E-2</v>
      </c>
      <c r="Q2636" t="str">
        <f t="shared" si="82"/>
        <v>film &amp; video</v>
      </c>
      <c r="R2636" t="str">
        <f t="shared" si="83"/>
        <v>shorts</v>
      </c>
      <c r="S2636" s="11">
        <f>(((J2636/60)/60)/24)+DATE(1970,1,1)</f>
        <v>41682.805902777778</v>
      </c>
      <c r="T2636" s="11">
        <f>(((I2636/60)/60)/24)+DATE(1970,1,1)</f>
        <v>41705.805902777778</v>
      </c>
    </row>
    <row r="2637" spans="1:20" ht="43.2" hidden="1" x14ac:dyDescent="0.3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20">
        <f>E2637/D2637</f>
        <v>1.0519047619047619</v>
      </c>
      <c r="P2637" s="6">
        <f>L2637/COUNT(L2637:L6750)</f>
        <v>0.13319810682893848</v>
      </c>
      <c r="Q2637" t="str">
        <f t="shared" si="82"/>
        <v>theater</v>
      </c>
      <c r="R2637" t="str">
        <f t="shared" si="83"/>
        <v>plays</v>
      </c>
      <c r="S2637" s="11">
        <f>(((J2637/60)/60)/24)+DATE(1970,1,1)</f>
        <v>42037.938206018516</v>
      </c>
      <c r="T2637" s="11">
        <f>(((I2637/60)/60)/24)+DATE(1970,1,1)</f>
        <v>42068.166666666672</v>
      </c>
    </row>
    <row r="2638" spans="1:20" ht="43.2" hidden="1" x14ac:dyDescent="0.3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20">
        <f>E2638/D2638</f>
        <v>1.052</v>
      </c>
      <c r="P2638" s="6">
        <f>L2638/COUNT(L2638:L6751)</f>
        <v>2.9093369418132613E-2</v>
      </c>
      <c r="Q2638" t="str">
        <f t="shared" si="82"/>
        <v>film &amp; video</v>
      </c>
      <c r="R2638" t="str">
        <f t="shared" si="83"/>
        <v>shorts</v>
      </c>
      <c r="S2638" s="11">
        <f>(((J2638/60)/60)/24)+DATE(1970,1,1)</f>
        <v>42721.198877314819</v>
      </c>
      <c r="T2638" s="11">
        <f>(((I2638/60)/60)/24)+DATE(1970,1,1)</f>
        <v>42767.333333333328</v>
      </c>
    </row>
    <row r="2639" spans="1:20" ht="28.8" hidden="1" x14ac:dyDescent="0.3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20">
        <f>E2639/D2639</f>
        <v>1.052142857142857</v>
      </c>
      <c r="P2639" s="6">
        <f>L2639/COUNT(L2639:L6752)</f>
        <v>5.0778605280974949E-2</v>
      </c>
      <c r="Q2639" t="str">
        <f t="shared" si="82"/>
        <v>theater</v>
      </c>
      <c r="R2639" t="str">
        <f t="shared" si="83"/>
        <v>plays</v>
      </c>
      <c r="S2639" s="11">
        <f>(((J2639/60)/60)/24)+DATE(1970,1,1)</f>
        <v>41982.887280092589</v>
      </c>
      <c r="T2639" s="11">
        <f>(((I2639/60)/60)/24)+DATE(1970,1,1)</f>
        <v>42012.887280092589</v>
      </c>
    </row>
    <row r="2640" spans="1:20" ht="43.2" hidden="1" x14ac:dyDescent="0.3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20">
        <f>E2640/D2640</f>
        <v>1.052184</v>
      </c>
      <c r="P2640" s="6">
        <f>L2640/COUNT(L2640:L6753)</f>
        <v>5.5555555555555552E-2</v>
      </c>
      <c r="Q2640" t="str">
        <f t="shared" si="82"/>
        <v>theater</v>
      </c>
      <c r="R2640" t="str">
        <f t="shared" si="83"/>
        <v>plays</v>
      </c>
      <c r="S2640" s="11">
        <f>(((J2640/60)/60)/24)+DATE(1970,1,1)</f>
        <v>41809.12300925926</v>
      </c>
      <c r="T2640" s="11">
        <f>(((I2640/60)/60)/24)+DATE(1970,1,1)</f>
        <v>41831.677083333336</v>
      </c>
    </row>
    <row r="2641" spans="1:20" ht="43.2" hidden="1" x14ac:dyDescent="0.3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20">
        <f>E2641/D2641</f>
        <v>1.0522388</v>
      </c>
      <c r="P2641" s="6">
        <f>L2641/COUNT(L2641:L6754)</f>
        <v>5.1525423728813559E-2</v>
      </c>
      <c r="Q2641" t="str">
        <f t="shared" si="82"/>
        <v>technology</v>
      </c>
      <c r="R2641" t="str">
        <f t="shared" si="83"/>
        <v>hardware</v>
      </c>
      <c r="S2641" s="11">
        <f>(((J2641/60)/60)/24)+DATE(1970,1,1)</f>
        <v>42633.841608796298</v>
      </c>
      <c r="T2641" s="11">
        <f>(((I2641/60)/60)/24)+DATE(1970,1,1)</f>
        <v>42663.841608796298</v>
      </c>
    </row>
    <row r="2642" spans="1:20" ht="43.2" hidden="1" x14ac:dyDescent="0.3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20">
        <f>E2642/D2642</f>
        <v>1.0526</v>
      </c>
      <c r="P2642" s="6">
        <f>L2642/COUNT(L2642:L6755)</f>
        <v>4.7489823609226593E-2</v>
      </c>
      <c r="Q2642" t="str">
        <f t="shared" si="82"/>
        <v>film &amp; video</v>
      </c>
      <c r="R2642" t="str">
        <f t="shared" si="83"/>
        <v>documentary</v>
      </c>
      <c r="S2642" s="11">
        <f>(((J2642/60)/60)/24)+DATE(1970,1,1)</f>
        <v>40718.310659722221</v>
      </c>
      <c r="T2642" s="11">
        <f>(((I2642/60)/60)/24)+DATE(1970,1,1)</f>
        <v>40765.297222222223</v>
      </c>
    </row>
    <row r="2643" spans="1:20" ht="43.2" hidden="1" x14ac:dyDescent="0.3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20">
        <f>E2643/D2643</f>
        <v>1.0526894736842105</v>
      </c>
      <c r="P2643" s="6">
        <f>L2643/COUNT(L2643:L6756)</f>
        <v>2.3761031907671419E-2</v>
      </c>
      <c r="Q2643" t="str">
        <f t="shared" si="82"/>
        <v>theater</v>
      </c>
      <c r="R2643" t="str">
        <f t="shared" si="83"/>
        <v>plays</v>
      </c>
      <c r="S2643" s="11">
        <f>(((J2643/60)/60)/24)+DATE(1970,1,1)</f>
        <v>42268.009224537032</v>
      </c>
      <c r="T2643" s="11">
        <f>(((I2643/60)/60)/24)+DATE(1970,1,1)</f>
        <v>42303.009224537032</v>
      </c>
    </row>
    <row r="2644" spans="1:20" ht="28.8" hidden="1" x14ac:dyDescent="0.3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20">
        <f>E2644/D2644</f>
        <v>1.0528</v>
      </c>
      <c r="P2644" s="6">
        <f>L2644/COUNT(L2644:L6757)</f>
        <v>1.9021739130434784E-2</v>
      </c>
      <c r="Q2644" t="str">
        <f t="shared" si="82"/>
        <v>theater</v>
      </c>
      <c r="R2644" t="str">
        <f t="shared" si="83"/>
        <v>plays</v>
      </c>
      <c r="S2644" s="11">
        <f>(((J2644/60)/60)/24)+DATE(1970,1,1)</f>
        <v>42018.94159722222</v>
      </c>
      <c r="T2644" s="11">
        <f>(((I2644/60)/60)/24)+DATE(1970,1,1)</f>
        <v>42047.291666666672</v>
      </c>
    </row>
    <row r="2645" spans="1:20" ht="43.2" hidden="1" x14ac:dyDescent="0.3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20">
        <f>E2645/D2645</f>
        <v>1.0531250000000001</v>
      </c>
      <c r="P2645" s="6">
        <f>L2645/COUNT(L2645:L6758)</f>
        <v>3.6029911624745073E-2</v>
      </c>
      <c r="Q2645" t="str">
        <f t="shared" si="82"/>
        <v>music</v>
      </c>
      <c r="R2645" t="str">
        <f t="shared" si="83"/>
        <v>rock</v>
      </c>
      <c r="S2645" s="11">
        <f>(((J2645/60)/60)/24)+DATE(1970,1,1)</f>
        <v>40736.115011574075</v>
      </c>
      <c r="T2645" s="11">
        <f>(((I2645/60)/60)/24)+DATE(1970,1,1)</f>
        <v>40791.712500000001</v>
      </c>
    </row>
    <row r="2646" spans="1:20" ht="43.2" hidden="1" x14ac:dyDescent="0.3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20">
        <f>E2646/D2646</f>
        <v>1.0533333333333332</v>
      </c>
      <c r="P2646" s="6">
        <f>L2646/COUNT(L2646:L6759)</f>
        <v>4.4897959183673466E-2</v>
      </c>
      <c r="Q2646" t="str">
        <f t="shared" si="82"/>
        <v>theater</v>
      </c>
      <c r="R2646" t="str">
        <f t="shared" si="83"/>
        <v>plays</v>
      </c>
      <c r="S2646" s="11">
        <f>(((J2646/60)/60)/24)+DATE(1970,1,1)</f>
        <v>42016.938692129625</v>
      </c>
      <c r="T2646" s="11">
        <f>(((I2646/60)/60)/24)+DATE(1970,1,1)</f>
        <v>42046.938692129625</v>
      </c>
    </row>
    <row r="2647" spans="1:20" ht="43.2" hidden="1" x14ac:dyDescent="0.3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20">
        <f>E2647/D2647</f>
        <v>1.0534805315203954</v>
      </c>
      <c r="P2647" s="6">
        <f>L2647/COUNT(L2647:L6760)</f>
        <v>0.2763784887678693</v>
      </c>
      <c r="Q2647" t="str">
        <f t="shared" si="82"/>
        <v>music</v>
      </c>
      <c r="R2647" t="str">
        <f t="shared" si="83"/>
        <v>rock</v>
      </c>
      <c r="S2647" s="11">
        <f>(((J2647/60)/60)/24)+DATE(1970,1,1)</f>
        <v>41710.594282407408</v>
      </c>
      <c r="T2647" s="11">
        <f>(((I2647/60)/60)/24)+DATE(1970,1,1)</f>
        <v>41740.594282407408</v>
      </c>
    </row>
    <row r="2648" spans="1:20" ht="28.8" hidden="1" x14ac:dyDescent="0.3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20">
        <f>E2648/D2648</f>
        <v>1.0535000000000001</v>
      </c>
      <c r="P2648" s="6">
        <f>L2648/COUNT(L2648:L6761)</f>
        <v>1.1580381471389645E-2</v>
      </c>
      <c r="Q2648" t="str">
        <f t="shared" si="82"/>
        <v>theater</v>
      </c>
      <c r="R2648" t="str">
        <f t="shared" si="83"/>
        <v>plays</v>
      </c>
      <c r="S2648" s="11">
        <f>(((J2648/60)/60)/24)+DATE(1970,1,1)</f>
        <v>42694.110185185185</v>
      </c>
      <c r="T2648" s="11">
        <f>(((I2648/60)/60)/24)+DATE(1970,1,1)</f>
        <v>42709.041666666672</v>
      </c>
    </row>
    <row r="2649" spans="1:20" ht="28.8" hidden="1" x14ac:dyDescent="0.3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20">
        <f>E2649/D2649</f>
        <v>1.0538666666666667</v>
      </c>
      <c r="P2649" s="6">
        <f>L2649/COUNT(L2649:L6762)</f>
        <v>5.2488070892978869E-2</v>
      </c>
      <c r="Q2649" t="str">
        <f t="shared" si="82"/>
        <v>technology</v>
      </c>
      <c r="R2649" t="str">
        <f t="shared" si="83"/>
        <v>space exploration</v>
      </c>
      <c r="S2649" s="11">
        <f>(((J2649/60)/60)/24)+DATE(1970,1,1)</f>
        <v>42279.792372685188</v>
      </c>
      <c r="T2649" s="11">
        <f>(((I2649/60)/60)/24)+DATE(1970,1,1)</f>
        <v>42339.834039351852</v>
      </c>
    </row>
    <row r="2650" spans="1:20" ht="43.2" hidden="1" x14ac:dyDescent="0.3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20">
        <f>E2650/D2650</f>
        <v>1.054</v>
      </c>
      <c r="P2650" s="6">
        <f>L2650/COUNT(L2650:L6763)</f>
        <v>2.1145975443383355E-2</v>
      </c>
      <c r="Q2650" t="str">
        <f t="shared" si="82"/>
        <v>theater</v>
      </c>
      <c r="R2650" t="str">
        <f t="shared" si="83"/>
        <v>plays</v>
      </c>
      <c r="S2650" s="11">
        <f>(((J2650/60)/60)/24)+DATE(1970,1,1)</f>
        <v>42430.839398148149</v>
      </c>
      <c r="T2650" s="11">
        <f>(((I2650/60)/60)/24)+DATE(1970,1,1)</f>
        <v>42445.165972222225</v>
      </c>
    </row>
    <row r="2651" spans="1:20" ht="43.2" hidden="1" x14ac:dyDescent="0.3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20">
        <f>E2651/D2651</f>
        <v>1.0542</v>
      </c>
      <c r="P2651" s="6">
        <f>L2651/COUNT(L2651:L6764)</f>
        <v>3.3447098976109216E-2</v>
      </c>
      <c r="Q2651" t="str">
        <f t="shared" si="82"/>
        <v>theater</v>
      </c>
      <c r="R2651" t="str">
        <f t="shared" si="83"/>
        <v>plays</v>
      </c>
      <c r="S2651" s="11">
        <f>(((J2651/60)/60)/24)+DATE(1970,1,1)</f>
        <v>42151.069606481484</v>
      </c>
      <c r="T2651" s="11">
        <f>(((I2651/60)/60)/24)+DATE(1970,1,1)</f>
        <v>42172.069606481484</v>
      </c>
    </row>
    <row r="2652" spans="1:20" ht="43.2" hidden="1" x14ac:dyDescent="0.3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20">
        <f>E2652/D2652</f>
        <v>1.0544</v>
      </c>
      <c r="P2652" s="6">
        <f>L2652/COUNT(L2652:L6765)</f>
        <v>7.5819672131147542E-2</v>
      </c>
      <c r="Q2652" t="str">
        <f t="shared" si="82"/>
        <v>photography</v>
      </c>
      <c r="R2652" t="str">
        <f t="shared" si="83"/>
        <v>photobooks</v>
      </c>
      <c r="S2652" s="11">
        <f>(((J2652/60)/60)/24)+DATE(1970,1,1)</f>
        <v>42130.865150462967</v>
      </c>
      <c r="T2652" s="11">
        <f>(((I2652/60)/60)/24)+DATE(1970,1,1)</f>
        <v>42163.166666666672</v>
      </c>
    </row>
    <row r="2653" spans="1:20" ht="28.8" hidden="1" x14ac:dyDescent="0.3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20">
        <f>E2653/D2653</f>
        <v>1.0545454545454545</v>
      </c>
      <c r="P2653" s="6">
        <f>L2653/COUNT(L2653:L6766)</f>
        <v>1.367053998632946E-2</v>
      </c>
      <c r="Q2653" t="str">
        <f t="shared" si="82"/>
        <v>theater</v>
      </c>
      <c r="R2653" t="str">
        <f t="shared" si="83"/>
        <v>plays</v>
      </c>
      <c r="S2653" s="11">
        <f>(((J2653/60)/60)/24)+DATE(1970,1,1)</f>
        <v>42338.963912037041</v>
      </c>
      <c r="T2653" s="11">
        <f>(((I2653/60)/60)/24)+DATE(1970,1,1)</f>
        <v>42353</v>
      </c>
    </row>
    <row r="2654" spans="1:20" ht="43.2" hidden="1" x14ac:dyDescent="0.3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20">
        <f>E2654/D2654</f>
        <v>1.0547157142857144</v>
      </c>
      <c r="P2654" s="6">
        <f>L2654/COUNT(L2654:L6767)</f>
        <v>9.7811217510259924E-2</v>
      </c>
      <c r="Q2654" t="str">
        <f t="shared" si="82"/>
        <v>publishing</v>
      </c>
      <c r="R2654" t="str">
        <f t="shared" si="83"/>
        <v>nonfiction</v>
      </c>
      <c r="S2654" s="11">
        <f>(((J2654/60)/60)/24)+DATE(1970,1,1)</f>
        <v>40694.638460648144</v>
      </c>
      <c r="T2654" s="11">
        <f>(((I2654/60)/60)/24)+DATE(1970,1,1)</f>
        <v>40724.638460648144</v>
      </c>
    </row>
    <row r="2655" spans="1:20" ht="43.2" hidden="1" x14ac:dyDescent="0.3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20">
        <f>E2655/D2655</f>
        <v>1.0549000000000002</v>
      </c>
      <c r="P2655" s="6">
        <f>L2655/COUNT(L2655:L6768)</f>
        <v>1.7111567419575632E-2</v>
      </c>
      <c r="Q2655" t="str">
        <f t="shared" si="82"/>
        <v>theater</v>
      </c>
      <c r="R2655" t="str">
        <f t="shared" si="83"/>
        <v>plays</v>
      </c>
      <c r="S2655" s="11">
        <f>(((J2655/60)/60)/24)+DATE(1970,1,1)</f>
        <v>42555.671944444446</v>
      </c>
      <c r="T2655" s="11">
        <f>(((I2655/60)/60)/24)+DATE(1970,1,1)</f>
        <v>42583.791666666672</v>
      </c>
    </row>
    <row r="2656" spans="1:20" ht="43.2" hidden="1" x14ac:dyDescent="0.3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20">
        <f>E2656/D2656</f>
        <v>1.0549999999999999</v>
      </c>
      <c r="P2656" s="6">
        <f>L2656/COUNT(L2656:L6769)</f>
        <v>0.11438356164383562</v>
      </c>
      <c r="Q2656" t="str">
        <f t="shared" si="82"/>
        <v>film &amp; video</v>
      </c>
      <c r="R2656" t="str">
        <f t="shared" si="83"/>
        <v>documentary</v>
      </c>
      <c r="S2656" s="11">
        <f>(((J2656/60)/60)/24)+DATE(1970,1,1)</f>
        <v>42291.46674768519</v>
      </c>
      <c r="T2656" s="11">
        <f>(((I2656/60)/60)/24)+DATE(1970,1,1)</f>
        <v>42315.166666666672</v>
      </c>
    </row>
    <row r="2657" spans="1:20" ht="43.2" hidden="1" x14ac:dyDescent="0.3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20">
        <f>E2657/D2657</f>
        <v>1.0549999999999999</v>
      </c>
      <c r="P2657" s="6">
        <f>L2657/COUNT(L2657:L6770)</f>
        <v>3.838245373543523E-2</v>
      </c>
      <c r="Q2657" t="str">
        <f t="shared" si="82"/>
        <v>theater</v>
      </c>
      <c r="R2657" t="str">
        <f t="shared" si="83"/>
        <v>spaces</v>
      </c>
      <c r="S2657" s="11">
        <f>(((J2657/60)/60)/24)+DATE(1970,1,1)</f>
        <v>42431.500069444446</v>
      </c>
      <c r="T2657" s="11">
        <f>(((I2657/60)/60)/24)+DATE(1970,1,1)</f>
        <v>42491.458402777775</v>
      </c>
    </row>
    <row r="2658" spans="1:20" ht="43.2" hidden="1" x14ac:dyDescent="0.3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20">
        <f>E2658/D2658</f>
        <v>1.0549999999999999</v>
      </c>
      <c r="P2658" s="6">
        <f>L2658/COUNT(L2658:L6771)</f>
        <v>2.4005486968449931E-2</v>
      </c>
      <c r="Q2658" t="str">
        <f t="shared" si="82"/>
        <v>theater</v>
      </c>
      <c r="R2658" t="str">
        <f t="shared" si="83"/>
        <v>plays</v>
      </c>
      <c r="S2658" s="11">
        <f>(((J2658/60)/60)/24)+DATE(1970,1,1)</f>
        <v>42132.036168981482</v>
      </c>
      <c r="T2658" s="11">
        <f>(((I2658/60)/60)/24)+DATE(1970,1,1)</f>
        <v>42186.290972222225</v>
      </c>
    </row>
    <row r="2659" spans="1:20" ht="43.2" hidden="1" x14ac:dyDescent="0.3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20">
        <f>E2659/D2659</f>
        <v>1.0550335570469798</v>
      </c>
      <c r="P2659" s="6">
        <f>L2659/COUNT(L2659:L6772)</f>
        <v>2.3335621139327384E-2</v>
      </c>
      <c r="Q2659" t="str">
        <f t="shared" si="82"/>
        <v>music</v>
      </c>
      <c r="R2659" t="str">
        <f t="shared" si="83"/>
        <v>classical music</v>
      </c>
      <c r="S2659" s="11">
        <f>(((J2659/60)/60)/24)+DATE(1970,1,1)</f>
        <v>41222.991400462961</v>
      </c>
      <c r="T2659" s="11">
        <f>(((I2659/60)/60)/24)+DATE(1970,1,1)</f>
        <v>41267.991400462961</v>
      </c>
    </row>
    <row r="2660" spans="1:20" ht="43.2" hidden="1" x14ac:dyDescent="0.3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20">
        <f>E2660/D2660</f>
        <v>1.0555000000000001</v>
      </c>
      <c r="P2660" s="6">
        <f>L2660/COUNT(L2660:L6773)</f>
        <v>8.2417582417582416E-2</v>
      </c>
      <c r="Q2660" t="str">
        <f t="shared" si="82"/>
        <v>music</v>
      </c>
      <c r="R2660" t="str">
        <f t="shared" si="83"/>
        <v>indie rock</v>
      </c>
      <c r="S2660" s="11">
        <f>(((J2660/60)/60)/24)+DATE(1970,1,1)</f>
        <v>40335.798078703701</v>
      </c>
      <c r="T2660" s="11">
        <f>(((I2660/60)/60)/24)+DATE(1970,1,1)</f>
        <v>40381.25</v>
      </c>
    </row>
    <row r="2661" spans="1:20" ht="43.2" hidden="1" x14ac:dyDescent="0.3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20">
        <f>E2661/D2661</f>
        <v>1.0555000000000001</v>
      </c>
      <c r="P2661" s="6">
        <f>L2661/COUNT(L2661:L6774)</f>
        <v>0.1154639175257732</v>
      </c>
      <c r="Q2661" t="str">
        <f t="shared" si="82"/>
        <v>theater</v>
      </c>
      <c r="R2661" t="str">
        <f t="shared" si="83"/>
        <v>plays</v>
      </c>
      <c r="S2661" s="11">
        <f>(((J2661/60)/60)/24)+DATE(1970,1,1)</f>
        <v>41800.380428240744</v>
      </c>
      <c r="T2661" s="11">
        <f>(((I2661/60)/60)/24)+DATE(1970,1,1)</f>
        <v>41830.380428240744</v>
      </c>
    </row>
    <row r="2662" spans="1:20" ht="43.2" hidden="1" x14ac:dyDescent="0.3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20">
        <f>E2662/D2662</f>
        <v>1.0556000000000001</v>
      </c>
      <c r="P2662" s="6">
        <f>L2662/COUNT(L2662:L6775)</f>
        <v>7.5653370013755161E-2</v>
      </c>
      <c r="Q2662" t="str">
        <f t="shared" si="82"/>
        <v>publishing</v>
      </c>
      <c r="R2662" t="str">
        <f t="shared" si="83"/>
        <v>nonfiction</v>
      </c>
      <c r="S2662" s="11">
        <f>(((J2662/60)/60)/24)+DATE(1970,1,1)</f>
        <v>42733.94131944445</v>
      </c>
      <c r="T2662" s="11">
        <f>(((I2662/60)/60)/24)+DATE(1970,1,1)</f>
        <v>42763.94131944445</v>
      </c>
    </row>
    <row r="2663" spans="1:20" ht="28.8" hidden="1" x14ac:dyDescent="0.3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20">
        <f>E2663/D2663</f>
        <v>1.05566</v>
      </c>
      <c r="P2663" s="6">
        <f>L2663/COUNT(L2663:L6776)</f>
        <v>8.9470061940812112E-2</v>
      </c>
      <c r="Q2663" t="str">
        <f t="shared" si="82"/>
        <v>publishing</v>
      </c>
      <c r="R2663" t="str">
        <f t="shared" si="83"/>
        <v>nonfiction</v>
      </c>
      <c r="S2663" s="11">
        <f>(((J2663/60)/60)/24)+DATE(1970,1,1)</f>
        <v>40731.837465277778</v>
      </c>
      <c r="T2663" s="11">
        <f>(((I2663/60)/60)/24)+DATE(1970,1,1)</f>
        <v>40776.837465277778</v>
      </c>
    </row>
    <row r="2664" spans="1:20" ht="43.2" hidden="1" x14ac:dyDescent="0.3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20">
        <f>E2664/D2664</f>
        <v>1.0556666666666668</v>
      </c>
      <c r="P2664" s="6">
        <f>L2664/COUNT(L2664:L6777)</f>
        <v>0.13911845730027547</v>
      </c>
      <c r="Q2664" t="str">
        <f t="shared" si="82"/>
        <v>film &amp; video</v>
      </c>
      <c r="R2664" t="str">
        <f t="shared" si="83"/>
        <v>documentary</v>
      </c>
      <c r="S2664" s="11">
        <f>(((J2664/60)/60)/24)+DATE(1970,1,1)</f>
        <v>40567.694560185184</v>
      </c>
      <c r="T2664" s="11">
        <f>(((I2664/60)/60)/24)+DATE(1970,1,1)</f>
        <v>40612.694560185184</v>
      </c>
    </row>
    <row r="2665" spans="1:20" ht="43.2" hidden="1" x14ac:dyDescent="0.3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20">
        <f>E2665/D2665</f>
        <v>1.0558333333333334</v>
      </c>
      <c r="P2665" s="6">
        <f>L2665/COUNT(L2665:L6778)</f>
        <v>0.30117160578911095</v>
      </c>
      <c r="Q2665" t="str">
        <f t="shared" si="82"/>
        <v>film &amp; video</v>
      </c>
      <c r="R2665" t="str">
        <f t="shared" si="83"/>
        <v>documentary</v>
      </c>
      <c r="S2665" s="11">
        <f>(((J2665/60)/60)/24)+DATE(1970,1,1)</f>
        <v>41401.565868055557</v>
      </c>
      <c r="T2665" s="11">
        <f>(((I2665/60)/60)/24)+DATE(1970,1,1)</f>
        <v>41431.565868055557</v>
      </c>
    </row>
    <row r="2666" spans="1:20" ht="43.2" hidden="1" x14ac:dyDescent="0.3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20">
        <f>E2666/D2666</f>
        <v>1.056</v>
      </c>
      <c r="P2666" s="6">
        <f>L2666/COUNT(L2666:L6779)</f>
        <v>1.3793103448275862E-2</v>
      </c>
      <c r="Q2666" t="str">
        <f t="shared" si="82"/>
        <v>music</v>
      </c>
      <c r="R2666" t="str">
        <f t="shared" si="83"/>
        <v>indie rock</v>
      </c>
      <c r="S2666" s="11">
        <f>(((J2666/60)/60)/24)+DATE(1970,1,1)</f>
        <v>42017.967442129629</v>
      </c>
      <c r="T2666" s="11">
        <f>(((I2666/60)/60)/24)+DATE(1970,1,1)</f>
        <v>42031.967442129629</v>
      </c>
    </row>
    <row r="2667" spans="1:20" ht="43.2" hidden="1" x14ac:dyDescent="0.3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20">
        <f>E2667/D2667</f>
        <v>1.0566666666666666</v>
      </c>
      <c r="P2667" s="6">
        <f>L2667/COUNT(L2667:L6780)</f>
        <v>9.6618357487922701E-3</v>
      </c>
      <c r="Q2667" t="str">
        <f t="shared" si="82"/>
        <v>music</v>
      </c>
      <c r="R2667" t="str">
        <f t="shared" si="83"/>
        <v>electronic music</v>
      </c>
      <c r="S2667" s="11">
        <f>(((J2667/60)/60)/24)+DATE(1970,1,1)</f>
        <v>42194.751678240747</v>
      </c>
      <c r="T2667" s="11">
        <f>(((I2667/60)/60)/24)+DATE(1970,1,1)</f>
        <v>42208.751678240747</v>
      </c>
    </row>
    <row r="2668" spans="1:20" ht="57.6" hidden="1" x14ac:dyDescent="0.3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20">
        <f>E2668/D2668</f>
        <v>1.0566666666666666</v>
      </c>
      <c r="P2668" s="6">
        <f>L2668/COUNT(L2668:L6781)</f>
        <v>4.7651933701657462E-2</v>
      </c>
      <c r="Q2668" t="str">
        <f t="shared" si="82"/>
        <v>technology</v>
      </c>
      <c r="R2668" t="str">
        <f t="shared" si="83"/>
        <v>space exploration</v>
      </c>
      <c r="S2668" s="11">
        <f>(((J2668/60)/60)/24)+DATE(1970,1,1)</f>
        <v>42103.160578703704</v>
      </c>
      <c r="T2668" s="11">
        <f>(((I2668/60)/60)/24)+DATE(1970,1,1)</f>
        <v>42163.160578703704</v>
      </c>
    </row>
    <row r="2669" spans="1:20" ht="43.2" hidden="1" x14ac:dyDescent="0.3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20">
        <f>E2669/D2669</f>
        <v>1.0569999999999999</v>
      </c>
      <c r="P2669" s="6">
        <f>L2669/COUNT(L2669:L6782)</f>
        <v>8.707671043538355E-2</v>
      </c>
      <c r="Q2669" t="str">
        <f t="shared" si="82"/>
        <v>theater</v>
      </c>
      <c r="R2669" t="str">
        <f t="shared" si="83"/>
        <v>plays</v>
      </c>
      <c r="S2669" s="11">
        <f>(((J2669/60)/60)/24)+DATE(1970,1,1)</f>
        <v>41753.593275462961</v>
      </c>
      <c r="T2669" s="11">
        <f>(((I2669/60)/60)/24)+DATE(1970,1,1)</f>
        <v>41778.875</v>
      </c>
    </row>
    <row r="2670" spans="1:20" hidden="1" x14ac:dyDescent="0.3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20">
        <f>E2670/D2670</f>
        <v>1.05745</v>
      </c>
      <c r="P2670" s="6">
        <f>L2670/COUNT(L2670:L6783)</f>
        <v>0.27939142461964039</v>
      </c>
      <c r="Q2670" t="str">
        <f t="shared" si="82"/>
        <v>technology</v>
      </c>
      <c r="R2670" t="str">
        <f t="shared" si="83"/>
        <v>hardware</v>
      </c>
      <c r="S2670" s="11">
        <f>(((J2670/60)/60)/24)+DATE(1970,1,1)</f>
        <v>42452.579988425925</v>
      </c>
      <c r="T2670" s="11">
        <f>(((I2670/60)/60)/24)+DATE(1970,1,1)</f>
        <v>42482.579988425925</v>
      </c>
    </row>
    <row r="2671" spans="1:20" ht="43.2" hidden="1" x14ac:dyDescent="0.3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20">
        <f>E2671/D2671</f>
        <v>1.0577749999999999</v>
      </c>
      <c r="P2671" s="6">
        <f>L2671/COUNT(L2671:L6784)</f>
        <v>0.27889273356401384</v>
      </c>
      <c r="Q2671" t="str">
        <f t="shared" si="82"/>
        <v>food</v>
      </c>
      <c r="R2671" t="str">
        <f t="shared" si="83"/>
        <v>small batch</v>
      </c>
      <c r="S2671" s="11">
        <f>(((J2671/60)/60)/24)+DATE(1970,1,1)</f>
        <v>42643.642800925925</v>
      </c>
      <c r="T2671" s="11">
        <f>(((I2671/60)/60)/24)+DATE(1970,1,1)</f>
        <v>42673.642800925925</v>
      </c>
    </row>
    <row r="2672" spans="1:20" ht="43.2" hidden="1" x14ac:dyDescent="0.3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20">
        <f>E2672/D2672</f>
        <v>1.0580000000000001</v>
      </c>
      <c r="P2672" s="6">
        <f>L2672/COUNT(L2672:L6785)</f>
        <v>6.9252077562326875E-2</v>
      </c>
      <c r="Q2672" t="str">
        <f t="shared" si="82"/>
        <v>games</v>
      </c>
      <c r="R2672" t="str">
        <f t="shared" si="83"/>
        <v>tabletop games</v>
      </c>
      <c r="S2672" s="11">
        <f>(((J2672/60)/60)/24)+DATE(1970,1,1)</f>
        <v>42152.640833333338</v>
      </c>
      <c r="T2672" s="11">
        <f>(((I2672/60)/60)/24)+DATE(1970,1,1)</f>
        <v>42182.640833333338</v>
      </c>
    </row>
    <row r="2673" spans="1:20" ht="43.2" hidden="1" x14ac:dyDescent="0.3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20">
        <f>E2673/D2673</f>
        <v>1.0580000000000001</v>
      </c>
      <c r="P2673" s="6">
        <f>L2673/COUNT(L2673:L6786)</f>
        <v>3.0492030492030493E-2</v>
      </c>
      <c r="Q2673" t="str">
        <f t="shared" si="82"/>
        <v>theater</v>
      </c>
      <c r="R2673" t="str">
        <f t="shared" si="83"/>
        <v>plays</v>
      </c>
      <c r="S2673" s="11">
        <f>(((J2673/60)/60)/24)+DATE(1970,1,1)</f>
        <v>41923.921643518523</v>
      </c>
      <c r="T2673" s="11">
        <f>(((I2673/60)/60)/24)+DATE(1970,1,1)</f>
        <v>41949.031944444447</v>
      </c>
    </row>
    <row r="2674" spans="1:20" ht="28.8" hidden="1" x14ac:dyDescent="0.3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20">
        <f>E2674/D2674</f>
        <v>1.0580799999999999</v>
      </c>
      <c r="P2674" s="6">
        <f>L2674/COUNT(L2674:L6787)</f>
        <v>0.10540915395284327</v>
      </c>
      <c r="Q2674" t="str">
        <f t="shared" si="82"/>
        <v>technology</v>
      </c>
      <c r="R2674" t="str">
        <f t="shared" si="83"/>
        <v>wearables</v>
      </c>
      <c r="S2674" s="11">
        <f>(((J2674/60)/60)/24)+DATE(1970,1,1)</f>
        <v>42100.642071759255</v>
      </c>
      <c r="T2674" s="11">
        <f>(((I2674/60)/60)/24)+DATE(1970,1,1)</f>
        <v>42155.642071759255</v>
      </c>
    </row>
    <row r="2675" spans="1:20" ht="43.2" hidden="1" x14ac:dyDescent="0.3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20">
        <f>E2675/D2675</f>
        <v>1.0581826105905425</v>
      </c>
      <c r="P2675" s="6">
        <f>L2675/COUNT(L2675:L6788)</f>
        <v>5.2047189451769602E-2</v>
      </c>
      <c r="Q2675" t="str">
        <f t="shared" si="82"/>
        <v>games</v>
      </c>
      <c r="R2675" t="str">
        <f t="shared" si="83"/>
        <v>tabletop games</v>
      </c>
      <c r="S2675" s="11">
        <f>(((J2675/60)/60)/24)+DATE(1970,1,1)</f>
        <v>41614.651493055557</v>
      </c>
      <c r="T2675" s="11">
        <f>(((I2675/60)/60)/24)+DATE(1970,1,1)</f>
        <v>41644.651493055557</v>
      </c>
    </row>
    <row r="2676" spans="1:20" ht="43.2" hidden="1" x14ac:dyDescent="0.3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20">
        <f>E2676/D2676</f>
        <v>1.0582</v>
      </c>
      <c r="P2676" s="6">
        <f>L2676/COUNT(L2676:L6789)</f>
        <v>3.1944444444444442E-2</v>
      </c>
      <c r="Q2676" t="str">
        <f t="shared" si="82"/>
        <v>theater</v>
      </c>
      <c r="R2676" t="str">
        <f t="shared" si="83"/>
        <v>plays</v>
      </c>
      <c r="S2676" s="11">
        <f>(((J2676/60)/60)/24)+DATE(1970,1,1)</f>
        <v>42737.910138888896</v>
      </c>
      <c r="T2676" s="11">
        <f>(((I2676/60)/60)/24)+DATE(1970,1,1)</f>
        <v>42767.957638888889</v>
      </c>
    </row>
    <row r="2677" spans="1:20" ht="43.2" hidden="1" x14ac:dyDescent="0.3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20">
        <f>E2677/D2677</f>
        <v>1.0584090909090909</v>
      </c>
      <c r="P2677" s="6">
        <f>L2677/COUNT(L2677:L6790)</f>
        <v>0.11049339819318972</v>
      </c>
      <c r="Q2677" t="str">
        <f t="shared" si="82"/>
        <v>theater</v>
      </c>
      <c r="R2677" t="str">
        <f t="shared" si="83"/>
        <v>spaces</v>
      </c>
      <c r="S2677" s="11">
        <f>(((J2677/60)/60)/24)+DATE(1970,1,1)</f>
        <v>41841.850034722222</v>
      </c>
      <c r="T2677" s="11">
        <f>(((I2677/60)/60)/24)+DATE(1970,1,1)</f>
        <v>41871.850034722222</v>
      </c>
    </row>
    <row r="2678" spans="1:20" ht="43.2" hidden="1" x14ac:dyDescent="0.3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20">
        <f>E2678/D2678</f>
        <v>1.0586</v>
      </c>
      <c r="P2678" s="6">
        <f>L2678/COUNT(L2678:L6791)</f>
        <v>3.9638386648122394E-2</v>
      </c>
      <c r="Q2678" t="str">
        <f t="shared" si="82"/>
        <v>theater</v>
      </c>
      <c r="R2678" t="str">
        <f t="shared" si="83"/>
        <v>plays</v>
      </c>
      <c r="S2678" s="11">
        <f>(((J2678/60)/60)/24)+DATE(1970,1,1)</f>
        <v>42167.434166666666</v>
      </c>
      <c r="T2678" s="11">
        <f>(((I2678/60)/60)/24)+DATE(1970,1,1)</f>
        <v>42197.434166666666</v>
      </c>
    </row>
    <row r="2679" spans="1:20" ht="43.2" hidden="1" x14ac:dyDescent="0.3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20">
        <f>E2679/D2679</f>
        <v>1.0589999999999999</v>
      </c>
      <c r="P2679" s="6">
        <f>L2679/COUNT(L2679:L6792)</f>
        <v>2.5748086290883786E-2</v>
      </c>
      <c r="Q2679" t="str">
        <f t="shared" si="82"/>
        <v>theater</v>
      </c>
      <c r="R2679" t="str">
        <f t="shared" si="83"/>
        <v>plays</v>
      </c>
      <c r="S2679" s="11">
        <f>(((J2679/60)/60)/24)+DATE(1970,1,1)</f>
        <v>41851.541585648149</v>
      </c>
      <c r="T2679" s="11">
        <f>(((I2679/60)/60)/24)+DATE(1970,1,1)</f>
        <v>41872.686111111114</v>
      </c>
    </row>
    <row r="2680" spans="1:20" ht="43.2" hidden="1" x14ac:dyDescent="0.3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20">
        <f>E2680/D2680</f>
        <v>1.0591914022517912</v>
      </c>
      <c r="P2680" s="6">
        <f>L2680/COUNT(L2680:L6793)</f>
        <v>7.2423398328690811E-2</v>
      </c>
      <c r="Q2680" t="str">
        <f t="shared" si="82"/>
        <v>theater</v>
      </c>
      <c r="R2680" t="str">
        <f t="shared" si="83"/>
        <v>plays</v>
      </c>
      <c r="S2680" s="11">
        <f>(((J2680/60)/60)/24)+DATE(1970,1,1)</f>
        <v>42278.089039351849</v>
      </c>
      <c r="T2680" s="11">
        <f>(((I2680/60)/60)/24)+DATE(1970,1,1)</f>
        <v>42302.999305555553</v>
      </c>
    </row>
    <row r="2681" spans="1:20" ht="43.2" hidden="1" x14ac:dyDescent="0.3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20">
        <f>E2681/D2681</f>
        <v>1.0591999999999999</v>
      </c>
      <c r="P2681" s="6">
        <f>L2681/COUNT(L2681:L6794)</f>
        <v>8.7108013937282236E-2</v>
      </c>
      <c r="Q2681" t="str">
        <f t="shared" si="82"/>
        <v>food</v>
      </c>
      <c r="R2681" t="str">
        <f t="shared" si="83"/>
        <v>small batch</v>
      </c>
      <c r="S2681" s="11">
        <f>(((J2681/60)/60)/24)+DATE(1970,1,1)</f>
        <v>41807.624374999999</v>
      </c>
      <c r="T2681" s="11">
        <f>(((I2681/60)/60)/24)+DATE(1970,1,1)</f>
        <v>41837.624374999999</v>
      </c>
    </row>
    <row r="2682" spans="1:20" ht="43.2" hidden="1" x14ac:dyDescent="0.3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20">
        <f>E2682/D2682</f>
        <v>1.0593333333333332</v>
      </c>
      <c r="P2682" s="6">
        <f>L2682/COUNT(L2682:L6795)</f>
        <v>5.0209205020920501E-2</v>
      </c>
      <c r="Q2682" t="str">
        <f t="shared" si="82"/>
        <v>theater</v>
      </c>
      <c r="R2682" t="str">
        <f t="shared" si="83"/>
        <v>plays</v>
      </c>
      <c r="S2682" s="11">
        <f>(((J2682/60)/60)/24)+DATE(1970,1,1)</f>
        <v>42422.977418981478</v>
      </c>
      <c r="T2682" s="11">
        <f>(((I2682/60)/60)/24)+DATE(1970,1,1)</f>
        <v>42444.875</v>
      </c>
    </row>
    <row r="2683" spans="1:20" ht="43.2" hidden="1" x14ac:dyDescent="0.3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20">
        <f>E2683/D2683</f>
        <v>1.0595454545454546</v>
      </c>
      <c r="P2683" s="6">
        <f>L2683/COUNT(L2683:L6796)</f>
        <v>4.6755059316120028E-2</v>
      </c>
      <c r="Q2683" t="str">
        <f t="shared" si="82"/>
        <v>theater</v>
      </c>
      <c r="R2683" t="str">
        <f t="shared" si="83"/>
        <v>plays</v>
      </c>
      <c r="S2683" s="11">
        <f>(((J2683/60)/60)/24)+DATE(1970,1,1)</f>
        <v>41550.867673611108</v>
      </c>
      <c r="T2683" s="11">
        <f>(((I2683/60)/60)/24)+DATE(1970,1,1)</f>
        <v>41580.867673611108</v>
      </c>
    </row>
    <row r="2684" spans="1:20" ht="43.2" hidden="1" x14ac:dyDescent="0.3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20">
        <f>E2684/D2684</f>
        <v>1.0595918367346939</v>
      </c>
      <c r="P2684" s="6">
        <f>L2684/COUNT(L2684:L6797)</f>
        <v>3.3519553072625698E-2</v>
      </c>
      <c r="Q2684" t="str">
        <f t="shared" si="82"/>
        <v>film &amp; video</v>
      </c>
      <c r="R2684" t="str">
        <f t="shared" si="83"/>
        <v>documentary</v>
      </c>
      <c r="S2684" s="11">
        <f>(((J2684/60)/60)/24)+DATE(1970,1,1)</f>
        <v>42576.452731481477</v>
      </c>
      <c r="T2684" s="11">
        <f>(((I2684/60)/60)/24)+DATE(1970,1,1)</f>
        <v>42607.452731481477</v>
      </c>
    </row>
    <row r="2685" spans="1:20" ht="43.2" hidden="1" x14ac:dyDescent="0.3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20">
        <f>E2685/D2685</f>
        <v>1.05982</v>
      </c>
      <c r="P2685" s="6">
        <f>L2685/COUNT(L2685:L6798)</f>
        <v>0.16561844863731656</v>
      </c>
      <c r="Q2685" t="str">
        <f t="shared" si="82"/>
        <v>film &amp; video</v>
      </c>
      <c r="R2685" t="str">
        <f t="shared" si="83"/>
        <v>documentary</v>
      </c>
      <c r="S2685" s="11">
        <f>(((J2685/60)/60)/24)+DATE(1970,1,1)</f>
        <v>41934.584502314814</v>
      </c>
      <c r="T2685" s="11">
        <f>(((I2685/60)/60)/24)+DATE(1970,1,1)</f>
        <v>41964.626168981486</v>
      </c>
    </row>
    <row r="2686" spans="1:20" ht="43.2" hidden="1" x14ac:dyDescent="0.3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20">
        <f>E2686/D2686</f>
        <v>1.06</v>
      </c>
      <c r="P2686" s="6">
        <f>L2686/COUNT(L2686:L6799)</f>
        <v>3.2167832167832165E-2</v>
      </c>
      <c r="Q2686" t="str">
        <f t="shared" si="82"/>
        <v>photography</v>
      </c>
      <c r="R2686" t="str">
        <f t="shared" si="83"/>
        <v>photobooks</v>
      </c>
      <c r="S2686" s="11">
        <f>(((J2686/60)/60)/24)+DATE(1970,1,1)</f>
        <v>42761.846122685187</v>
      </c>
      <c r="T2686" s="11">
        <f>(((I2686/60)/60)/24)+DATE(1970,1,1)</f>
        <v>42791.846122685187</v>
      </c>
    </row>
    <row r="2687" spans="1:20" ht="43.2" hidden="1" x14ac:dyDescent="0.3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20">
        <f>E2687/D2687</f>
        <v>1.06</v>
      </c>
      <c r="P2687" s="6">
        <f>L2687/COUNT(L2687:L6800)</f>
        <v>1.9594121763470959E-2</v>
      </c>
      <c r="Q2687" t="str">
        <f t="shared" si="82"/>
        <v>music</v>
      </c>
      <c r="R2687" t="str">
        <f t="shared" si="83"/>
        <v>rock</v>
      </c>
      <c r="S2687" s="11">
        <f>(((J2687/60)/60)/24)+DATE(1970,1,1)</f>
        <v>40274.745127314818</v>
      </c>
      <c r="T2687" s="11">
        <f>(((I2687/60)/60)/24)+DATE(1970,1,1)</f>
        <v>40344.166666666664</v>
      </c>
    </row>
    <row r="2688" spans="1:20" ht="43.2" hidden="1" x14ac:dyDescent="0.3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20">
        <f>E2688/D2688</f>
        <v>1.06</v>
      </c>
      <c r="P2688" s="6">
        <f>L2688/COUNT(L2688:L6801)</f>
        <v>6.3025210084033615E-3</v>
      </c>
      <c r="Q2688" t="str">
        <f t="shared" si="82"/>
        <v>theater</v>
      </c>
      <c r="R2688" t="str">
        <f t="shared" si="83"/>
        <v>musical</v>
      </c>
      <c r="S2688" s="11">
        <f>(((J2688/60)/60)/24)+DATE(1970,1,1)</f>
        <v>41872.291238425925</v>
      </c>
      <c r="T2688" s="11">
        <f>(((I2688/60)/60)/24)+DATE(1970,1,1)</f>
        <v>41897.255555555559</v>
      </c>
    </row>
    <row r="2689" spans="1:20" ht="28.8" hidden="1" x14ac:dyDescent="0.3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20">
        <f>E2689/D2689</f>
        <v>1.06</v>
      </c>
      <c r="P2689" s="6">
        <f>L2689/COUNT(L2689:L6802)</f>
        <v>3.2936229852838124E-2</v>
      </c>
      <c r="Q2689" t="str">
        <f t="shared" si="82"/>
        <v>theater</v>
      </c>
      <c r="R2689" t="str">
        <f t="shared" si="83"/>
        <v>plays</v>
      </c>
      <c r="S2689" s="11">
        <f>(((J2689/60)/60)/24)+DATE(1970,1,1)</f>
        <v>42585.523842592593</v>
      </c>
      <c r="T2689" s="11">
        <f>(((I2689/60)/60)/24)+DATE(1970,1,1)</f>
        <v>42599.165972222225</v>
      </c>
    </row>
    <row r="2690" spans="1:20" ht="43.2" hidden="1" x14ac:dyDescent="0.3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20">
        <f>E2690/D2690</f>
        <v>1.06</v>
      </c>
      <c r="P2690" s="6">
        <f>L2690/COUNT(L2690:L6803)</f>
        <v>6.3814866760168301E-2</v>
      </c>
      <c r="Q2690" t="str">
        <f t="shared" ref="Q2690:Q2753" si="84">LEFT(N2690,FIND("/",N2690)-1)</f>
        <v>theater</v>
      </c>
      <c r="R2690" t="str">
        <f t="shared" ref="R2690:R2753" si="85">RIGHT(N2690,LEN(N2690)-FIND("/",N2690))</f>
        <v>plays</v>
      </c>
      <c r="S2690" s="11">
        <f>(((J2690/60)/60)/24)+DATE(1970,1,1)</f>
        <v>41808.669571759259</v>
      </c>
      <c r="T2690" s="11">
        <f>(((I2690/60)/60)/24)+DATE(1970,1,1)</f>
        <v>41838.669571759259</v>
      </c>
    </row>
    <row r="2691" spans="1:20" ht="28.8" hidden="1" x14ac:dyDescent="0.3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20">
        <f>E2691/D2691</f>
        <v>1.06</v>
      </c>
      <c r="P2691" s="6">
        <f>L2691/COUNT(L2691:L6804)</f>
        <v>6.3157894736842104E-3</v>
      </c>
      <c r="Q2691" t="str">
        <f t="shared" si="84"/>
        <v>theater</v>
      </c>
      <c r="R2691" t="str">
        <f t="shared" si="85"/>
        <v>spaces</v>
      </c>
      <c r="S2691" s="11">
        <f>(((J2691/60)/60)/24)+DATE(1970,1,1)</f>
        <v>42465.16851851852</v>
      </c>
      <c r="T2691" s="11">
        <f>(((I2691/60)/60)/24)+DATE(1970,1,1)</f>
        <v>42495.16851851852</v>
      </c>
    </row>
    <row r="2692" spans="1:20" ht="43.2" hidden="1" x14ac:dyDescent="0.3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20">
        <f>E2692/D2692</f>
        <v>1.06</v>
      </c>
      <c r="P2692" s="6">
        <f>L2692/COUNT(L2692:L6805)</f>
        <v>4.9157303370786515E-3</v>
      </c>
      <c r="Q2692" t="str">
        <f t="shared" si="84"/>
        <v>theater</v>
      </c>
      <c r="R2692" t="str">
        <f t="shared" si="85"/>
        <v>plays</v>
      </c>
      <c r="S2692" s="11">
        <f>(((J2692/60)/60)/24)+DATE(1970,1,1)</f>
        <v>42214.6956712963</v>
      </c>
      <c r="T2692" s="11">
        <f>(((I2692/60)/60)/24)+DATE(1970,1,1)</f>
        <v>42225.666666666672</v>
      </c>
    </row>
    <row r="2693" spans="1:20" ht="43.2" hidden="1" x14ac:dyDescent="0.3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20">
        <f>E2693/D2693</f>
        <v>1.06</v>
      </c>
      <c r="P2693" s="6">
        <f>L2693/COUNT(L2693:L6806)</f>
        <v>2.8812368236120871E-2</v>
      </c>
      <c r="Q2693" t="str">
        <f t="shared" si="84"/>
        <v>theater</v>
      </c>
      <c r="R2693" t="str">
        <f t="shared" si="85"/>
        <v>plays</v>
      </c>
      <c r="S2693" s="11">
        <f>(((J2693/60)/60)/24)+DATE(1970,1,1)</f>
        <v>42170.910231481481</v>
      </c>
      <c r="T2693" s="11">
        <f>(((I2693/60)/60)/24)+DATE(1970,1,1)</f>
        <v>42205.165972222225</v>
      </c>
    </row>
    <row r="2694" spans="1:20" ht="43.2" hidden="1" x14ac:dyDescent="0.3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20">
        <f>E2694/D2694</f>
        <v>1.0600260000000001</v>
      </c>
      <c r="P2694" s="6">
        <f>L2694/COUNT(L2694:L6807)</f>
        <v>0.66315049226441636</v>
      </c>
      <c r="Q2694" t="str">
        <f t="shared" si="84"/>
        <v>technology</v>
      </c>
      <c r="R2694" t="str">
        <f t="shared" si="85"/>
        <v>hardware</v>
      </c>
      <c r="S2694" s="11">
        <f>(((J2694/60)/60)/24)+DATE(1970,1,1)</f>
        <v>41800.423043981478</v>
      </c>
      <c r="T2694" s="11">
        <f>(((I2694/60)/60)/24)+DATE(1970,1,1)</f>
        <v>41830.423043981478</v>
      </c>
    </row>
    <row r="2695" spans="1:20" ht="28.8" hidden="1" x14ac:dyDescent="0.3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20">
        <f>E2695/D2695</f>
        <v>1.0601933333333333</v>
      </c>
      <c r="P2695" s="6">
        <f>L2695/COUNT(L2695:L6808)</f>
        <v>2.7445460942997889E-2</v>
      </c>
      <c r="Q2695" t="str">
        <f t="shared" si="84"/>
        <v>film &amp; video</v>
      </c>
      <c r="R2695" t="str">
        <f t="shared" si="85"/>
        <v>shorts</v>
      </c>
      <c r="S2695" s="11">
        <f>(((J2695/60)/60)/24)+DATE(1970,1,1)</f>
        <v>41631.902766203704</v>
      </c>
      <c r="T2695" s="11">
        <f>(((I2695/60)/60)/24)+DATE(1970,1,1)</f>
        <v>41661.902766203704</v>
      </c>
    </row>
    <row r="2696" spans="1:20" ht="43.2" hidden="1" x14ac:dyDescent="0.3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20">
        <f>E2696/D2696</f>
        <v>1.0602150537634409</v>
      </c>
      <c r="P2696" s="6">
        <f>L2696/COUNT(L2696:L6809)</f>
        <v>1.7605633802816902E-2</v>
      </c>
      <c r="Q2696" t="str">
        <f t="shared" si="84"/>
        <v>technology</v>
      </c>
      <c r="R2696" t="str">
        <f t="shared" si="85"/>
        <v>space exploration</v>
      </c>
      <c r="S2696" s="11">
        <f>(((J2696/60)/60)/24)+DATE(1970,1,1)</f>
        <v>42612.656493055561</v>
      </c>
      <c r="T2696" s="11">
        <f>(((I2696/60)/60)/24)+DATE(1970,1,1)</f>
        <v>42642.656493055561</v>
      </c>
    </row>
    <row r="2697" spans="1:20" ht="43.2" hidden="1" x14ac:dyDescent="0.3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20">
        <f>E2697/D2697</f>
        <v>1.0602199999999999</v>
      </c>
      <c r="P2697" s="6">
        <f>L2697/COUNT(L2697:L6810)</f>
        <v>6.3424947145877377E-3</v>
      </c>
      <c r="Q2697" t="str">
        <f t="shared" si="84"/>
        <v>theater</v>
      </c>
      <c r="R2697" t="str">
        <f t="shared" si="85"/>
        <v>plays</v>
      </c>
      <c r="S2697" s="11">
        <f>(((J2697/60)/60)/24)+DATE(1970,1,1)</f>
        <v>41927.848900462966</v>
      </c>
      <c r="T2697" s="11">
        <f>(((I2697/60)/60)/24)+DATE(1970,1,1)</f>
        <v>41948.890567129631</v>
      </c>
    </row>
    <row r="2698" spans="1:20" ht="43.2" hidden="1" x14ac:dyDescent="0.3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20">
        <f>E2698/D2698</f>
        <v>1.0603</v>
      </c>
      <c r="P2698" s="6">
        <f>L2698/COUNT(L2698:L6811)</f>
        <v>7.1932299012693934E-2</v>
      </c>
      <c r="Q2698" t="str">
        <f t="shared" si="84"/>
        <v>theater</v>
      </c>
      <c r="R2698" t="str">
        <f t="shared" si="85"/>
        <v>plays</v>
      </c>
      <c r="S2698" s="11">
        <f>(((J2698/60)/60)/24)+DATE(1970,1,1)</f>
        <v>42250.598217592589</v>
      </c>
      <c r="T2698" s="11">
        <f>(((I2698/60)/60)/24)+DATE(1970,1,1)</f>
        <v>42270.598217592589</v>
      </c>
    </row>
    <row r="2699" spans="1:20" ht="43.2" hidden="1" x14ac:dyDescent="0.3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20">
        <f>E2699/D2699</f>
        <v>1.0607500000000001</v>
      </c>
      <c r="P2699" s="6">
        <f>L2699/COUNT(L2699:L6812)</f>
        <v>3.3168666196189134E-2</v>
      </c>
      <c r="Q2699" t="str">
        <f t="shared" si="84"/>
        <v>music</v>
      </c>
      <c r="R2699" t="str">
        <f t="shared" si="85"/>
        <v>rock</v>
      </c>
      <c r="S2699" s="11">
        <f>(((J2699/60)/60)/24)+DATE(1970,1,1)</f>
        <v>42141.95711805555</v>
      </c>
      <c r="T2699" s="11">
        <f>(((I2699/60)/60)/24)+DATE(1970,1,1)</f>
        <v>42177.208333333328</v>
      </c>
    </row>
    <row r="2700" spans="1:20" ht="43.2" hidden="1" x14ac:dyDescent="0.3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20">
        <f>E2700/D2700</f>
        <v>1.0612068965517241</v>
      </c>
      <c r="P2700" s="6">
        <f>L2700/COUNT(L2700:L6813)</f>
        <v>3.1779661016949151E-2</v>
      </c>
      <c r="Q2700" t="str">
        <f t="shared" si="84"/>
        <v>theater</v>
      </c>
      <c r="R2700" t="str">
        <f t="shared" si="85"/>
        <v>plays</v>
      </c>
      <c r="S2700" s="11">
        <f>(((J2700/60)/60)/24)+DATE(1970,1,1)</f>
        <v>41926.942685185182</v>
      </c>
      <c r="T2700" s="11">
        <f>(((I2700/60)/60)/24)+DATE(1970,1,1)</f>
        <v>41956.984351851846</v>
      </c>
    </row>
    <row r="2701" spans="1:20" ht="43.2" hidden="1" x14ac:dyDescent="0.3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20">
        <f>E2701/D2701</f>
        <v>1.0612433333333333</v>
      </c>
      <c r="P2701" s="6">
        <f>L2701/COUNT(L2701:L6814)</f>
        <v>0.29187279151943463</v>
      </c>
      <c r="Q2701" t="str">
        <f t="shared" si="84"/>
        <v>music</v>
      </c>
      <c r="R2701" t="str">
        <f t="shared" si="85"/>
        <v>rock</v>
      </c>
      <c r="S2701" s="11">
        <f>(((J2701/60)/60)/24)+DATE(1970,1,1)</f>
        <v>41121.561886574076</v>
      </c>
      <c r="T2701" s="11">
        <f>(((I2701/60)/60)/24)+DATE(1970,1,1)</f>
        <v>41156.561886574076</v>
      </c>
    </row>
    <row r="2702" spans="1:20" ht="43.2" hidden="1" x14ac:dyDescent="0.3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20">
        <f>E2702/D2702</f>
        <v>1.0616782608695652</v>
      </c>
      <c r="P2702" s="6">
        <f>L2702/COUNT(L2702:L6815)</f>
        <v>6.8599717114568595E-2</v>
      </c>
      <c r="Q2702" t="str">
        <f t="shared" si="84"/>
        <v>theater</v>
      </c>
      <c r="R2702" t="str">
        <f t="shared" si="85"/>
        <v>plays</v>
      </c>
      <c r="S2702" s="11">
        <f>(((J2702/60)/60)/24)+DATE(1970,1,1)</f>
        <v>42614.760937500003</v>
      </c>
      <c r="T2702" s="11">
        <f>(((I2702/60)/60)/24)+DATE(1970,1,1)</f>
        <v>42644.165972222225</v>
      </c>
    </row>
    <row r="2703" spans="1:20" ht="43.2" hidden="1" x14ac:dyDescent="0.3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20">
        <f>E2703/D2703</f>
        <v>1.0619047619047619</v>
      </c>
      <c r="P2703" s="6">
        <f>L2703/COUNT(L2703:L6816)</f>
        <v>1.2738853503184714E-2</v>
      </c>
      <c r="Q2703" t="str">
        <f t="shared" si="84"/>
        <v>theater</v>
      </c>
      <c r="R2703" t="str">
        <f t="shared" si="85"/>
        <v>plays</v>
      </c>
      <c r="S2703" s="11">
        <f>(((J2703/60)/60)/24)+DATE(1970,1,1)</f>
        <v>42499.039629629624</v>
      </c>
      <c r="T2703" s="11">
        <f>(((I2703/60)/60)/24)+DATE(1970,1,1)</f>
        <v>42529.039629629624</v>
      </c>
    </row>
    <row r="2704" spans="1:20" ht="28.8" hidden="1" x14ac:dyDescent="0.3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20">
        <f>E2704/D2704</f>
        <v>1.0622116666666668</v>
      </c>
      <c r="P2704" s="6">
        <f>L2704/COUNT(L2704:L6817)</f>
        <v>4.1784702549575073E-2</v>
      </c>
      <c r="Q2704" t="str">
        <f t="shared" si="84"/>
        <v>music</v>
      </c>
      <c r="R2704" t="str">
        <f t="shared" si="85"/>
        <v>rock</v>
      </c>
      <c r="S2704" s="11">
        <f>(((J2704/60)/60)/24)+DATE(1970,1,1)</f>
        <v>40585.796817129631</v>
      </c>
      <c r="T2704" s="11">
        <f>(((I2704/60)/60)/24)+DATE(1970,1,1)</f>
        <v>40614.166666666664</v>
      </c>
    </row>
    <row r="2705" spans="1:20" ht="43.2" hidden="1" x14ac:dyDescent="0.3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20">
        <f>E2705/D2705</f>
        <v>1.0624</v>
      </c>
      <c r="P2705" s="6">
        <f>L2705/COUNT(L2705:L6818)</f>
        <v>1.9844082211197732E-2</v>
      </c>
      <c r="Q2705" t="str">
        <f t="shared" si="84"/>
        <v>theater</v>
      </c>
      <c r="R2705" t="str">
        <f t="shared" si="85"/>
        <v>musical</v>
      </c>
      <c r="S2705" s="11">
        <f>(((J2705/60)/60)/24)+DATE(1970,1,1)</f>
        <v>42193.813530092593</v>
      </c>
      <c r="T2705" s="11">
        <f>(((I2705/60)/60)/24)+DATE(1970,1,1)</f>
        <v>42218.813530092593</v>
      </c>
    </row>
    <row r="2706" spans="1:20" ht="43.2" hidden="1" x14ac:dyDescent="0.3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20">
        <f>E2706/D2706</f>
        <v>1.0625</v>
      </c>
      <c r="P2706" s="6">
        <f>L2706/COUNT(L2706:L6819)</f>
        <v>5.6737588652482273E-3</v>
      </c>
      <c r="Q2706" t="str">
        <f t="shared" si="84"/>
        <v>film &amp; video</v>
      </c>
      <c r="R2706" t="str">
        <f t="shared" si="85"/>
        <v>shorts</v>
      </c>
      <c r="S2706" s="11">
        <f>(((J2706/60)/60)/24)+DATE(1970,1,1)</f>
        <v>40706.135208333333</v>
      </c>
      <c r="T2706" s="11">
        <f>(((I2706/60)/60)/24)+DATE(1970,1,1)</f>
        <v>40736.135208333333</v>
      </c>
    </row>
    <row r="2707" spans="1:20" ht="43.2" hidden="1" x14ac:dyDescent="0.3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20">
        <f>E2707/D2707</f>
        <v>1.0625</v>
      </c>
      <c r="P2707" s="6">
        <f>L2707/COUNT(L2707:L6820)</f>
        <v>4.2583392476933997E-2</v>
      </c>
      <c r="Q2707" t="str">
        <f t="shared" si="84"/>
        <v>film &amp; video</v>
      </c>
      <c r="R2707" t="str">
        <f t="shared" si="85"/>
        <v>shorts</v>
      </c>
      <c r="S2707" s="11">
        <f>(((J2707/60)/60)/24)+DATE(1970,1,1)</f>
        <v>41214.79483796296</v>
      </c>
      <c r="T2707" s="11">
        <f>(((I2707/60)/60)/24)+DATE(1970,1,1)</f>
        <v>41250.979166666664</v>
      </c>
    </row>
    <row r="2708" spans="1:20" ht="28.8" hidden="1" x14ac:dyDescent="0.3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20">
        <f>E2708/D2708</f>
        <v>1.0625</v>
      </c>
      <c r="P2708" s="6">
        <f>L2708/COUNT(L2708:L6821)</f>
        <v>1.6335227272727272E-2</v>
      </c>
      <c r="Q2708" t="str">
        <f t="shared" si="84"/>
        <v>theater</v>
      </c>
      <c r="R2708" t="str">
        <f t="shared" si="85"/>
        <v>plays</v>
      </c>
      <c r="S2708" s="11">
        <f>(((J2708/60)/60)/24)+DATE(1970,1,1)</f>
        <v>42746.057106481487</v>
      </c>
      <c r="T2708" s="11">
        <f>(((I2708/60)/60)/24)+DATE(1970,1,1)</f>
        <v>42791.057106481487</v>
      </c>
    </row>
    <row r="2709" spans="1:20" ht="43.2" hidden="1" x14ac:dyDescent="0.3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20">
        <f>E2709/D2709</f>
        <v>1.0626666666666666</v>
      </c>
      <c r="P2709" s="6">
        <f>L2709/COUNT(L2709:L6822)</f>
        <v>4.9040511727078892E-2</v>
      </c>
      <c r="Q2709" t="str">
        <f t="shared" si="84"/>
        <v>theater</v>
      </c>
      <c r="R2709" t="str">
        <f t="shared" si="85"/>
        <v>plays</v>
      </c>
      <c r="S2709" s="11">
        <f>(((J2709/60)/60)/24)+DATE(1970,1,1)</f>
        <v>42065.887361111112</v>
      </c>
      <c r="T2709" s="11">
        <f>(((I2709/60)/60)/24)+DATE(1970,1,1)</f>
        <v>42095.845694444448</v>
      </c>
    </row>
    <row r="2710" spans="1:20" ht="43.2" hidden="1" x14ac:dyDescent="0.3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20">
        <f>E2710/D2710</f>
        <v>1.0627272727272727</v>
      </c>
      <c r="P2710" s="6">
        <f>L2710/COUNT(L2710:L6823)</f>
        <v>7.3968705547652919E-2</v>
      </c>
      <c r="Q2710" t="str">
        <f t="shared" si="84"/>
        <v>theater</v>
      </c>
      <c r="R2710" t="str">
        <f t="shared" si="85"/>
        <v>plays</v>
      </c>
      <c r="S2710" s="11">
        <f>(((J2710/60)/60)/24)+DATE(1970,1,1)</f>
        <v>42196.028703703705</v>
      </c>
      <c r="T2710" s="11">
        <f>(((I2710/60)/60)/24)+DATE(1970,1,1)</f>
        <v>42228</v>
      </c>
    </row>
    <row r="2711" spans="1:20" ht="43.2" hidden="1" x14ac:dyDescent="0.3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20">
        <f>E2711/D2711</f>
        <v>1.0629949999999999</v>
      </c>
      <c r="P2711" s="6">
        <f>L2711/COUNT(L2711:L6824)</f>
        <v>2.9181494661921707E-2</v>
      </c>
      <c r="Q2711" t="str">
        <f t="shared" si="84"/>
        <v>theater</v>
      </c>
      <c r="R2711" t="str">
        <f t="shared" si="85"/>
        <v>plays</v>
      </c>
      <c r="S2711" s="11">
        <f>(((J2711/60)/60)/24)+DATE(1970,1,1)</f>
        <v>42758.559629629628</v>
      </c>
      <c r="T2711" s="11">
        <f>(((I2711/60)/60)/24)+DATE(1970,1,1)</f>
        <v>42788.559629629628</v>
      </c>
    </row>
    <row r="2712" spans="1:20" ht="43.2" hidden="1" x14ac:dyDescent="0.3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20">
        <f>E2712/D2712</f>
        <v>1.0629999999999999</v>
      </c>
      <c r="P2712" s="6">
        <f>L2712/COUNT(L2712:L6825)</f>
        <v>2.9914529914529916E-2</v>
      </c>
      <c r="Q2712" t="str">
        <f t="shared" si="84"/>
        <v>theater</v>
      </c>
      <c r="R2712" t="str">
        <f t="shared" si="85"/>
        <v>plays</v>
      </c>
      <c r="S2712" s="11">
        <f>(((J2712/60)/60)/24)+DATE(1970,1,1)</f>
        <v>42419.91942129629</v>
      </c>
      <c r="T2712" s="11">
        <f>(((I2712/60)/60)/24)+DATE(1970,1,1)</f>
        <v>42436.207638888889</v>
      </c>
    </row>
    <row r="2713" spans="1:20" ht="43.2" hidden="1" x14ac:dyDescent="0.3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20">
        <f>E2713/D2713</f>
        <v>1.06308</v>
      </c>
      <c r="P2713" s="6">
        <f>L2713/COUNT(L2713:L6826)</f>
        <v>0.25089094796863864</v>
      </c>
      <c r="Q2713" t="str">
        <f t="shared" si="84"/>
        <v>food</v>
      </c>
      <c r="R2713" t="str">
        <f t="shared" si="85"/>
        <v>small batch</v>
      </c>
      <c r="S2713" s="11">
        <f>(((J2713/60)/60)/24)+DATE(1970,1,1)</f>
        <v>42011.628136574072</v>
      </c>
      <c r="T2713" s="11">
        <f>(((I2713/60)/60)/24)+DATE(1970,1,1)</f>
        <v>42041.628136574072</v>
      </c>
    </row>
    <row r="2714" spans="1:20" ht="43.2" hidden="1" x14ac:dyDescent="0.3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20">
        <f>E2714/D2714</f>
        <v>1.0632110000000001</v>
      </c>
      <c r="P2714" s="6">
        <f>L2714/COUNT(L2714:L6827)</f>
        <v>0.24393723252496433</v>
      </c>
      <c r="Q2714" t="str">
        <f t="shared" si="84"/>
        <v>film &amp; video</v>
      </c>
      <c r="R2714" t="str">
        <f t="shared" si="85"/>
        <v>television</v>
      </c>
      <c r="S2714" s="11">
        <f>(((J2714/60)/60)/24)+DATE(1970,1,1)</f>
        <v>41869.542314814818</v>
      </c>
      <c r="T2714" s="11">
        <f>(((I2714/60)/60)/24)+DATE(1970,1,1)</f>
        <v>41899.542314814818</v>
      </c>
    </row>
    <row r="2715" spans="1:20" ht="43.2" hidden="1" x14ac:dyDescent="0.3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20">
        <f>E2715/D2715</f>
        <v>1.0633333333333332</v>
      </c>
      <c r="P2715" s="6">
        <f>L2715/COUNT(L2715:L6828)</f>
        <v>2.3554603854389723E-2</v>
      </c>
      <c r="Q2715" t="str">
        <f t="shared" si="84"/>
        <v>theater</v>
      </c>
      <c r="R2715" t="str">
        <f t="shared" si="85"/>
        <v>plays</v>
      </c>
      <c r="S2715" s="11">
        <f>(((J2715/60)/60)/24)+DATE(1970,1,1)</f>
        <v>41950.859560185185</v>
      </c>
      <c r="T2715" s="11">
        <f>(((I2715/60)/60)/24)+DATE(1970,1,1)</f>
        <v>41964.204861111109</v>
      </c>
    </row>
    <row r="2716" spans="1:20" ht="28.8" hidden="1" x14ac:dyDescent="0.3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20">
        <f>E2716/D2716</f>
        <v>1.0640000000000001</v>
      </c>
      <c r="P2716" s="6">
        <f>L2716/COUNT(L2716:L6829)</f>
        <v>6.2857142857142861E-2</v>
      </c>
      <c r="Q2716" t="str">
        <f t="shared" si="84"/>
        <v>film &amp; video</v>
      </c>
      <c r="R2716" t="str">
        <f t="shared" si="85"/>
        <v>documentary</v>
      </c>
      <c r="S2716" s="11">
        <f>(((J2716/60)/60)/24)+DATE(1970,1,1)</f>
        <v>40330.755543981482</v>
      </c>
      <c r="T2716" s="11">
        <f>(((I2716/60)/60)/24)+DATE(1970,1,1)</f>
        <v>40376.415972222225</v>
      </c>
    </row>
    <row r="2717" spans="1:20" ht="28.8" hidden="1" x14ac:dyDescent="0.3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20">
        <f>E2717/D2717</f>
        <v>1.0640000000000001</v>
      </c>
      <c r="P2717" s="6">
        <f>L2717/COUNT(L2717:L6830)</f>
        <v>1.8584703359542529E-2</v>
      </c>
      <c r="Q2717" t="str">
        <f t="shared" si="84"/>
        <v>theater</v>
      </c>
      <c r="R2717" t="str">
        <f t="shared" si="85"/>
        <v>plays</v>
      </c>
      <c r="S2717" s="11">
        <f>(((J2717/60)/60)/24)+DATE(1970,1,1)</f>
        <v>42184.209537037037</v>
      </c>
      <c r="T2717" s="11">
        <f>(((I2717/60)/60)/24)+DATE(1970,1,1)</f>
        <v>42202.876388888893</v>
      </c>
    </row>
    <row r="2718" spans="1:20" ht="43.2" hidden="1" x14ac:dyDescent="0.3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20">
        <f>E2718/D2718</f>
        <v>1.0646666666666667</v>
      </c>
      <c r="P2718" s="6">
        <f>L2718/COUNT(L2718:L6831)</f>
        <v>1.2160228898426323E-2</v>
      </c>
      <c r="Q2718" t="str">
        <f t="shared" si="84"/>
        <v>film &amp; video</v>
      </c>
      <c r="R2718" t="str">
        <f t="shared" si="85"/>
        <v>shorts</v>
      </c>
      <c r="S2718" s="11">
        <f>(((J2718/60)/60)/24)+DATE(1970,1,1)</f>
        <v>42291.556076388893</v>
      </c>
      <c r="T2718" s="11">
        <f>(((I2718/60)/60)/24)+DATE(1970,1,1)</f>
        <v>42365.59774305555</v>
      </c>
    </row>
    <row r="2719" spans="1:20" ht="43.2" hidden="1" x14ac:dyDescent="0.3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20">
        <f>E2719/D2719</f>
        <v>1.0647599999999999</v>
      </c>
      <c r="P2719" s="6">
        <f>L2719/COUNT(L2719:L6832)</f>
        <v>0.12598425196850394</v>
      </c>
      <c r="Q2719" t="str">
        <f t="shared" si="84"/>
        <v>photography</v>
      </c>
      <c r="R2719" t="str">
        <f t="shared" si="85"/>
        <v>photobooks</v>
      </c>
      <c r="S2719" s="11">
        <f>(((J2719/60)/60)/24)+DATE(1970,1,1)</f>
        <v>42234.597685185188</v>
      </c>
      <c r="T2719" s="11">
        <f>(((I2719/60)/60)/24)+DATE(1970,1,1)</f>
        <v>42274.597685185188</v>
      </c>
    </row>
    <row r="2720" spans="1:20" ht="43.2" hidden="1" x14ac:dyDescent="0.3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20">
        <f>E2720/D2720</f>
        <v>1.064875</v>
      </c>
      <c r="P2720" s="6">
        <f>L2720/COUNT(L2720:L6833)</f>
        <v>4.1547277936962751E-2</v>
      </c>
      <c r="Q2720" t="str">
        <f t="shared" si="84"/>
        <v>film &amp; video</v>
      </c>
      <c r="R2720" t="str">
        <f t="shared" si="85"/>
        <v>television</v>
      </c>
      <c r="S2720" s="11">
        <f>(((J2720/60)/60)/24)+DATE(1970,1,1)</f>
        <v>41794.072337962964</v>
      </c>
      <c r="T2720" s="11">
        <f>(((I2720/60)/60)/24)+DATE(1970,1,1)</f>
        <v>41804.072337962964</v>
      </c>
    </row>
    <row r="2721" spans="1:20" ht="43.2" hidden="1" x14ac:dyDescent="0.3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20">
        <f>E2721/D2721</f>
        <v>1.0649999999999999</v>
      </c>
      <c r="P2721" s="6">
        <f>L2721/COUNT(L2721:L6834)</f>
        <v>2.7956989247311829E-2</v>
      </c>
      <c r="Q2721" t="str">
        <f t="shared" si="84"/>
        <v>music</v>
      </c>
      <c r="R2721" t="str">
        <f t="shared" si="85"/>
        <v>indie rock</v>
      </c>
      <c r="S2721" s="11">
        <f>(((J2721/60)/60)/24)+DATE(1970,1,1)</f>
        <v>40703.197048611109</v>
      </c>
      <c r="T2721" s="11">
        <f>(((I2721/60)/60)/24)+DATE(1970,1,1)</f>
        <v>40770.041666666664</v>
      </c>
    </row>
    <row r="2722" spans="1:20" ht="43.2" hidden="1" x14ac:dyDescent="0.3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20">
        <f>E2722/D2722</f>
        <v>1.0649999999999999</v>
      </c>
      <c r="P2722" s="6">
        <f>L2722/COUNT(L2722:L6835)</f>
        <v>1.2912482065997131E-2</v>
      </c>
      <c r="Q2722" t="str">
        <f t="shared" si="84"/>
        <v>music</v>
      </c>
      <c r="R2722" t="str">
        <f t="shared" si="85"/>
        <v>classical music</v>
      </c>
      <c r="S2722" s="11">
        <f>(((J2722/60)/60)/24)+DATE(1970,1,1)</f>
        <v>42769.809965277775</v>
      </c>
      <c r="T2722" s="11">
        <f>(((I2722/60)/60)/24)+DATE(1970,1,1)</f>
        <v>42799.809965277775</v>
      </c>
    </row>
    <row r="2723" spans="1:20" ht="43.2" hidden="1" x14ac:dyDescent="0.3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20">
        <f>E2723/D2723</f>
        <v>1.0651999999999999</v>
      </c>
      <c r="P2723" s="6">
        <f>L2723/COUNT(L2723:L6836)</f>
        <v>5.4558506819813356E-2</v>
      </c>
      <c r="Q2723" t="str">
        <f t="shared" si="84"/>
        <v>theater</v>
      </c>
      <c r="R2723" t="str">
        <f t="shared" si="85"/>
        <v>plays</v>
      </c>
      <c r="S2723" s="11">
        <f>(((J2723/60)/60)/24)+DATE(1970,1,1)</f>
        <v>42495.434236111112</v>
      </c>
      <c r="T2723" s="11">
        <f>(((I2723/60)/60)/24)+DATE(1970,1,1)</f>
        <v>42523.434236111112</v>
      </c>
    </row>
    <row r="2724" spans="1:20" ht="28.8" hidden="1" x14ac:dyDescent="0.3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20">
        <f>E2724/D2724</f>
        <v>1.06525</v>
      </c>
      <c r="P2724" s="6">
        <f>L2724/COUNT(L2724:L6837)</f>
        <v>2.8735632183908046E-2</v>
      </c>
      <c r="Q2724" t="str">
        <f t="shared" si="84"/>
        <v>music</v>
      </c>
      <c r="R2724" t="str">
        <f t="shared" si="85"/>
        <v>indie rock</v>
      </c>
      <c r="S2724" s="11">
        <f>(((J2724/60)/60)/24)+DATE(1970,1,1)</f>
        <v>42160.708530092597</v>
      </c>
      <c r="T2724" s="11">
        <f>(((I2724/60)/60)/24)+DATE(1970,1,1)</f>
        <v>42190.708530092597</v>
      </c>
    </row>
    <row r="2725" spans="1:20" ht="57.6" hidden="1" x14ac:dyDescent="0.3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20">
        <f>E2725/D2725</f>
        <v>1.0654545454545454</v>
      </c>
      <c r="P2725" s="6">
        <f>L2725/COUNT(L2725:L6838)</f>
        <v>3.3069734004313442E-2</v>
      </c>
      <c r="Q2725" t="str">
        <f t="shared" si="84"/>
        <v>theater</v>
      </c>
      <c r="R2725" t="str">
        <f t="shared" si="85"/>
        <v>plays</v>
      </c>
      <c r="S2725" s="11">
        <f>(((J2725/60)/60)/24)+DATE(1970,1,1)</f>
        <v>42448.821585648147</v>
      </c>
      <c r="T2725" s="11">
        <f>(((I2725/60)/60)/24)+DATE(1970,1,1)</f>
        <v>42466.895833333328</v>
      </c>
    </row>
    <row r="2726" spans="1:20" ht="43.2" hidden="1" x14ac:dyDescent="0.3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20">
        <f>E2726/D2726</f>
        <v>1.0657142857142856</v>
      </c>
      <c r="P2726" s="6">
        <f>L2726/COUNT(L2726:L6839)</f>
        <v>3.7410071942446041E-2</v>
      </c>
      <c r="Q2726" t="str">
        <f t="shared" si="84"/>
        <v>theater</v>
      </c>
      <c r="R2726" t="str">
        <f t="shared" si="85"/>
        <v>plays</v>
      </c>
      <c r="S2726" s="11">
        <f>(((J2726/60)/60)/24)+DATE(1970,1,1)</f>
        <v>42275.731666666667</v>
      </c>
      <c r="T2726" s="11">
        <f>(((I2726/60)/60)/24)+DATE(1970,1,1)</f>
        <v>42305.731666666667</v>
      </c>
    </row>
    <row r="2727" spans="1:20" ht="43.2" hidden="1" x14ac:dyDescent="0.3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20">
        <f>E2727/D2727</f>
        <v>1.0658000000000001</v>
      </c>
      <c r="P2727" s="6">
        <f>L2727/COUNT(L2727:L6840)</f>
        <v>0.11375089992800576</v>
      </c>
      <c r="Q2727" t="str">
        <f t="shared" si="84"/>
        <v>film &amp; video</v>
      </c>
      <c r="R2727" t="str">
        <f t="shared" si="85"/>
        <v>documentary</v>
      </c>
      <c r="S2727" s="11">
        <f>(((J2727/60)/60)/24)+DATE(1970,1,1)</f>
        <v>42331.551307870366</v>
      </c>
      <c r="T2727" s="11">
        <f>(((I2727/60)/60)/24)+DATE(1970,1,1)</f>
        <v>42360.958333333328</v>
      </c>
    </row>
    <row r="2728" spans="1:20" ht="43.2" hidden="1" x14ac:dyDescent="0.3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20">
        <f>E2728/D2728</f>
        <v>1.0660000000000001</v>
      </c>
      <c r="P2728" s="6">
        <f>L2728/COUNT(L2728:L6841)</f>
        <v>7.060518731988473E-2</v>
      </c>
      <c r="Q2728" t="str">
        <f t="shared" si="84"/>
        <v>film &amp; video</v>
      </c>
      <c r="R2728" t="str">
        <f t="shared" si="85"/>
        <v>television</v>
      </c>
      <c r="S2728" s="11">
        <f>(((J2728/60)/60)/24)+DATE(1970,1,1)</f>
        <v>42256.391875000001</v>
      </c>
      <c r="T2728" s="11">
        <f>(((I2728/60)/60)/24)+DATE(1970,1,1)</f>
        <v>42274.843055555553</v>
      </c>
    </row>
    <row r="2729" spans="1:20" ht="28.8" hidden="1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20">
        <f>E2729/D2729</f>
        <v>1.0660000000000001</v>
      </c>
      <c r="P2729" s="6">
        <f>L2729/COUNT(L2729:L6842)</f>
        <v>3.5328046142754144E-2</v>
      </c>
      <c r="Q2729" t="str">
        <f t="shared" si="84"/>
        <v>photography</v>
      </c>
      <c r="R2729" t="str">
        <f t="shared" si="85"/>
        <v>photobooks</v>
      </c>
      <c r="S2729" s="11">
        <f>(((J2729/60)/60)/24)+DATE(1970,1,1)</f>
        <v>42068.829039351855</v>
      </c>
      <c r="T2729" s="11">
        <f>(((I2729/60)/60)/24)+DATE(1970,1,1)</f>
        <v>42088.787372685183</v>
      </c>
    </row>
    <row r="2730" spans="1:20" ht="43.2" hidden="1" x14ac:dyDescent="0.3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20">
        <f>E2730/D2730</f>
        <v>1.0660000000000001</v>
      </c>
      <c r="P2730" s="6">
        <f>L2730/COUNT(L2730:L6843)</f>
        <v>3.1746031746031744E-2</v>
      </c>
      <c r="Q2730" t="str">
        <f t="shared" si="84"/>
        <v>music</v>
      </c>
      <c r="R2730" t="str">
        <f t="shared" si="85"/>
        <v>indie rock</v>
      </c>
      <c r="S2730" s="11">
        <f>(((J2730/60)/60)/24)+DATE(1970,1,1)</f>
        <v>41299.793356481481</v>
      </c>
      <c r="T2730" s="11">
        <f>(((I2730/60)/60)/24)+DATE(1970,1,1)</f>
        <v>41344.751689814817</v>
      </c>
    </row>
    <row r="2731" spans="1:20" ht="43.2" hidden="1" x14ac:dyDescent="0.3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20">
        <f>E2731/D2731</f>
        <v>1.0660499999999999</v>
      </c>
      <c r="P2731" s="6">
        <f>L2731/COUNT(L2731:L6844)</f>
        <v>0.31624548736462094</v>
      </c>
      <c r="Q2731" t="str">
        <f t="shared" si="84"/>
        <v>film &amp; video</v>
      </c>
      <c r="R2731" t="str">
        <f t="shared" si="85"/>
        <v>documentary</v>
      </c>
      <c r="S2731" s="11">
        <f>(((J2731/60)/60)/24)+DATE(1970,1,1)</f>
        <v>42507.581412037034</v>
      </c>
      <c r="T2731" s="11">
        <f>(((I2731/60)/60)/24)+DATE(1970,1,1)</f>
        <v>42538.581412037034</v>
      </c>
    </row>
    <row r="2732" spans="1:20" ht="28.8" hidden="1" x14ac:dyDescent="0.3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20">
        <f>E2732/D2732</f>
        <v>1.0663570159857905</v>
      </c>
      <c r="P2732" s="6">
        <f>L2732/COUNT(L2732:L6845)</f>
        <v>0.12066473988439307</v>
      </c>
      <c r="Q2732" t="str">
        <f t="shared" si="84"/>
        <v>film &amp; video</v>
      </c>
      <c r="R2732" t="str">
        <f t="shared" si="85"/>
        <v>documentary</v>
      </c>
      <c r="S2732" s="11">
        <f>(((J2732/60)/60)/24)+DATE(1970,1,1)</f>
        <v>42760.498935185184</v>
      </c>
      <c r="T2732" s="11">
        <f>(((I2732/60)/60)/24)+DATE(1970,1,1)</f>
        <v>42790.498935185184</v>
      </c>
    </row>
    <row r="2733" spans="1:20" ht="43.2" hidden="1" x14ac:dyDescent="0.3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20">
        <f>E2733/D2733</f>
        <v>1.0665777537961894</v>
      </c>
      <c r="P2733" s="6">
        <f>L2733/COUNT(L2733:L6846)</f>
        <v>5.4229934924078092E-2</v>
      </c>
      <c r="Q2733" t="str">
        <f t="shared" si="84"/>
        <v>music</v>
      </c>
      <c r="R2733" t="str">
        <f t="shared" si="85"/>
        <v>indie rock</v>
      </c>
      <c r="S2733" s="11">
        <f>(((J2733/60)/60)/24)+DATE(1970,1,1)</f>
        <v>41004.802465277775</v>
      </c>
      <c r="T2733" s="11">
        <f>(((I2733/60)/60)/24)+DATE(1970,1,1)</f>
        <v>41034.802407407406</v>
      </c>
    </row>
    <row r="2734" spans="1:20" ht="43.2" hidden="1" x14ac:dyDescent="0.3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20">
        <f>E2734/D2734</f>
        <v>1.0666666666666667</v>
      </c>
      <c r="P2734" s="6">
        <f>L2734/COUNT(L2734:L6847)</f>
        <v>6.4399421128798845E-2</v>
      </c>
      <c r="Q2734" t="str">
        <f t="shared" si="84"/>
        <v>film &amp; video</v>
      </c>
      <c r="R2734" t="str">
        <f t="shared" si="85"/>
        <v>documentary</v>
      </c>
      <c r="S2734" s="11">
        <f>(((J2734/60)/60)/24)+DATE(1970,1,1)</f>
        <v>41078.91201388889</v>
      </c>
      <c r="T2734" s="11">
        <f>(((I2734/60)/60)/24)+DATE(1970,1,1)</f>
        <v>41108.91201388889</v>
      </c>
    </row>
    <row r="2735" spans="1:20" ht="43.2" hidden="1" x14ac:dyDescent="0.3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20">
        <f>E2735/D2735</f>
        <v>1.0666666666666667</v>
      </c>
      <c r="P2735" s="6">
        <f>L2735/COUNT(L2735:L6848)</f>
        <v>0.14192614047791455</v>
      </c>
      <c r="Q2735" t="str">
        <f t="shared" si="84"/>
        <v>film &amp; video</v>
      </c>
      <c r="R2735" t="str">
        <f t="shared" si="85"/>
        <v>documentary</v>
      </c>
      <c r="S2735" s="11">
        <f>(((J2735/60)/60)/24)+DATE(1970,1,1)</f>
        <v>41082.564884259256</v>
      </c>
      <c r="T2735" s="11">
        <f>(((I2735/60)/60)/24)+DATE(1970,1,1)</f>
        <v>41097.564884259256</v>
      </c>
    </row>
    <row r="2736" spans="1:20" ht="43.2" hidden="1" x14ac:dyDescent="0.3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20">
        <f>E2736/D2736</f>
        <v>1.0666666666666667</v>
      </c>
      <c r="P2736" s="6">
        <f>L2736/COUNT(L2736:L6849)</f>
        <v>3.9130434782608699E-2</v>
      </c>
      <c r="Q2736" t="str">
        <f t="shared" si="84"/>
        <v>theater</v>
      </c>
      <c r="R2736" t="str">
        <f t="shared" si="85"/>
        <v>spaces</v>
      </c>
      <c r="S2736" s="11">
        <f>(((J2736/60)/60)/24)+DATE(1970,1,1)</f>
        <v>42139.014525462961</v>
      </c>
      <c r="T2736" s="11">
        <f>(((I2736/60)/60)/24)+DATE(1970,1,1)</f>
        <v>42169.014525462961</v>
      </c>
    </row>
    <row r="2737" spans="1:20" ht="43.2" hidden="1" x14ac:dyDescent="0.3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20">
        <f>E2737/D2737</f>
        <v>1.0667450000000001</v>
      </c>
      <c r="P2737" s="6">
        <f>L2737/COUNT(L2737:L6850)</f>
        <v>7.75924583031182E-2</v>
      </c>
      <c r="Q2737" t="str">
        <f t="shared" si="84"/>
        <v>music</v>
      </c>
      <c r="R2737" t="str">
        <f t="shared" si="85"/>
        <v>indie rock</v>
      </c>
      <c r="S2737" s="11">
        <f>(((J2737/60)/60)/24)+DATE(1970,1,1)</f>
        <v>41307.987696759257</v>
      </c>
      <c r="T2737" s="11">
        <f>(((I2737/60)/60)/24)+DATE(1970,1,1)</f>
        <v>41342.987696759257</v>
      </c>
    </row>
    <row r="2738" spans="1:20" ht="43.2" hidden="1" x14ac:dyDescent="0.3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20">
        <f>E2738/D2738</f>
        <v>1.0668</v>
      </c>
      <c r="P2738" s="6">
        <f>L2738/COUNT(L2738:L6851)</f>
        <v>1.4513788098693759E-2</v>
      </c>
      <c r="Q2738" t="str">
        <f t="shared" si="84"/>
        <v>theater</v>
      </c>
      <c r="R2738" t="str">
        <f t="shared" si="85"/>
        <v>plays</v>
      </c>
      <c r="S2738" s="11">
        <f>(((J2738/60)/60)/24)+DATE(1970,1,1)</f>
        <v>42475.057164351849</v>
      </c>
      <c r="T2738" s="11">
        <f>(((I2738/60)/60)/24)+DATE(1970,1,1)</f>
        <v>42505.057164351849</v>
      </c>
    </row>
    <row r="2739" spans="1:20" ht="28.8" hidden="1" x14ac:dyDescent="0.3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20">
        <f>E2739/D2739</f>
        <v>1.0668444444444445</v>
      </c>
      <c r="P2739" s="6">
        <f>L2739/COUNT(L2739:L6852)</f>
        <v>0.12200435729847495</v>
      </c>
      <c r="Q2739" t="str">
        <f t="shared" si="84"/>
        <v>film &amp; video</v>
      </c>
      <c r="R2739" t="str">
        <f t="shared" si="85"/>
        <v>documentary</v>
      </c>
      <c r="S2739" s="11">
        <f>(((J2739/60)/60)/24)+DATE(1970,1,1)</f>
        <v>40526.36917824074</v>
      </c>
      <c r="T2739" s="11">
        <f>(((I2739/60)/60)/24)+DATE(1970,1,1)</f>
        <v>40576.332638888889</v>
      </c>
    </row>
    <row r="2740" spans="1:20" ht="43.2" hidden="1" x14ac:dyDescent="0.3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20">
        <f>E2740/D2740</f>
        <v>1.0668571428571429</v>
      </c>
      <c r="P2740" s="6">
        <f>L2740/COUNT(L2740:L6853)</f>
        <v>2.9796511627906978E-2</v>
      </c>
      <c r="Q2740" t="str">
        <f t="shared" si="84"/>
        <v>theater</v>
      </c>
      <c r="R2740" t="str">
        <f t="shared" si="85"/>
        <v>spaces</v>
      </c>
      <c r="S2740" s="11">
        <f>(((J2740/60)/60)/24)+DATE(1970,1,1)</f>
        <v>42233.747349537036</v>
      </c>
      <c r="T2740" s="11">
        <f>(((I2740/60)/60)/24)+DATE(1970,1,1)</f>
        <v>42263.747349537036</v>
      </c>
    </row>
    <row r="2741" spans="1:20" ht="43.2" hidden="1" x14ac:dyDescent="0.3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20">
        <f>E2741/D2741</f>
        <v>1.0669999999999999</v>
      </c>
      <c r="P2741" s="6">
        <f>L2741/COUNT(L2741:L6854)</f>
        <v>4.7272727272727272E-2</v>
      </c>
      <c r="Q2741" t="str">
        <f t="shared" si="84"/>
        <v>music</v>
      </c>
      <c r="R2741" t="str">
        <f t="shared" si="85"/>
        <v>indie rock</v>
      </c>
      <c r="S2741" s="11">
        <f>(((J2741/60)/60)/24)+DATE(1970,1,1)</f>
        <v>40833.633194444446</v>
      </c>
      <c r="T2741" s="11">
        <f>(((I2741/60)/60)/24)+DATE(1970,1,1)</f>
        <v>40863.674861111111</v>
      </c>
    </row>
    <row r="2742" spans="1:20" ht="57.6" hidden="1" x14ac:dyDescent="0.3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20">
        <f>E2742/D2742</f>
        <v>1.0671250000000001</v>
      </c>
      <c r="P2742" s="6">
        <f>L2742/COUNT(L2742:L6855)</f>
        <v>6.8413391557496359E-2</v>
      </c>
      <c r="Q2742" t="str">
        <f t="shared" si="84"/>
        <v>theater</v>
      </c>
      <c r="R2742" t="str">
        <f t="shared" si="85"/>
        <v>musical</v>
      </c>
      <c r="S2742" s="11">
        <f>(((J2742/60)/60)/24)+DATE(1970,1,1)</f>
        <v>41814.367800925924</v>
      </c>
      <c r="T2742" s="11">
        <f>(((I2742/60)/60)/24)+DATE(1970,1,1)</f>
        <v>41852.041666666664</v>
      </c>
    </row>
    <row r="2743" spans="1:20" ht="43.2" hidden="1" x14ac:dyDescent="0.3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20">
        <f>E2743/D2743</f>
        <v>1.0671428571428572</v>
      </c>
      <c r="P2743" s="6">
        <f>L2743/COUNT(L2743:L6856)</f>
        <v>4.0058266569555717E-2</v>
      </c>
      <c r="Q2743" t="str">
        <f t="shared" si="84"/>
        <v>film &amp; video</v>
      </c>
      <c r="R2743" t="str">
        <f t="shared" si="85"/>
        <v>documentary</v>
      </c>
      <c r="S2743" s="11">
        <f>(((J2743/60)/60)/24)+DATE(1970,1,1)</f>
        <v>41894.879606481481</v>
      </c>
      <c r="T2743" s="11">
        <f>(((I2743/60)/60)/24)+DATE(1970,1,1)</f>
        <v>41913.165972222225</v>
      </c>
    </row>
    <row r="2744" spans="1:20" ht="43.2" hidden="1" x14ac:dyDescent="0.3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20">
        <f>E2744/D2744</f>
        <v>1.0672648571428571</v>
      </c>
      <c r="P2744" s="6">
        <f>L2744/COUNT(L2744:L6857)</f>
        <v>0.40816326530612246</v>
      </c>
      <c r="Q2744" t="str">
        <f t="shared" si="84"/>
        <v>film &amp; video</v>
      </c>
      <c r="R2744" t="str">
        <f t="shared" si="85"/>
        <v>documentary</v>
      </c>
      <c r="S2744" s="11">
        <f>(((J2744/60)/60)/24)+DATE(1970,1,1)</f>
        <v>42479.626875000002</v>
      </c>
      <c r="T2744" s="11">
        <f>(((I2744/60)/60)/24)+DATE(1970,1,1)</f>
        <v>42509.626875000002</v>
      </c>
    </row>
    <row r="2745" spans="1:20" ht="28.8" hidden="1" x14ac:dyDescent="0.3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20">
        <f>E2745/D2745</f>
        <v>1.0673325</v>
      </c>
      <c r="P2745" s="6">
        <f>L2745/COUNT(L2745:L6858)</f>
        <v>0.13712618526622902</v>
      </c>
      <c r="Q2745" t="str">
        <f t="shared" si="84"/>
        <v>film &amp; video</v>
      </c>
      <c r="R2745" t="str">
        <f t="shared" si="85"/>
        <v>documentary</v>
      </c>
      <c r="S2745" s="11">
        <f>(((J2745/60)/60)/24)+DATE(1970,1,1)</f>
        <v>40588.526412037041</v>
      </c>
      <c r="T2745" s="11">
        <f>(((I2745/60)/60)/24)+DATE(1970,1,1)</f>
        <v>40618.48474537037</v>
      </c>
    </row>
    <row r="2746" spans="1:20" ht="28.8" hidden="1" x14ac:dyDescent="0.3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20">
        <f>E2746/D2746</f>
        <v>1.0673333333333332</v>
      </c>
      <c r="P2746" s="6">
        <f>L2746/COUNT(L2746:L6859)</f>
        <v>2.9927007299270073E-2</v>
      </c>
      <c r="Q2746" t="str">
        <f t="shared" si="84"/>
        <v>publishing</v>
      </c>
      <c r="R2746" t="str">
        <f t="shared" si="85"/>
        <v>nonfiction</v>
      </c>
      <c r="S2746" s="11">
        <f>(((J2746/60)/60)/24)+DATE(1970,1,1)</f>
        <v>41943.604097222218</v>
      </c>
      <c r="T2746" s="11">
        <f>(((I2746/60)/60)/24)+DATE(1970,1,1)</f>
        <v>41974.207638888889</v>
      </c>
    </row>
    <row r="2747" spans="1:20" ht="43.2" hidden="1" x14ac:dyDescent="0.3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20">
        <f>E2747/D2747</f>
        <v>1.0673333333333332</v>
      </c>
      <c r="P2747" s="6">
        <f>L2747/COUNT(L2747:L6860)</f>
        <v>8.9846603360116878E-2</v>
      </c>
      <c r="Q2747" t="str">
        <f t="shared" si="84"/>
        <v>photography</v>
      </c>
      <c r="R2747" t="str">
        <f t="shared" si="85"/>
        <v>photobooks</v>
      </c>
      <c r="S2747" s="11">
        <f>(((J2747/60)/60)/24)+DATE(1970,1,1)</f>
        <v>42123.86336805555</v>
      </c>
      <c r="T2747" s="11">
        <f>(((I2747/60)/60)/24)+DATE(1970,1,1)</f>
        <v>42156.945833333331</v>
      </c>
    </row>
    <row r="2748" spans="1:20" ht="43.2" hidden="1" x14ac:dyDescent="0.3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20">
        <f>E2748/D2748</f>
        <v>1.0675857142857144</v>
      </c>
      <c r="P2748" s="6">
        <f>L2748/COUNT(L2748:L6861)</f>
        <v>5.3362573099415202E-2</v>
      </c>
      <c r="Q2748" t="str">
        <f t="shared" si="84"/>
        <v>music</v>
      </c>
      <c r="R2748" t="str">
        <f t="shared" si="85"/>
        <v>indie rock</v>
      </c>
      <c r="S2748" s="11">
        <f>(((J2748/60)/60)/24)+DATE(1970,1,1)</f>
        <v>40948.16815972222</v>
      </c>
      <c r="T2748" s="11">
        <f>(((I2748/60)/60)/24)+DATE(1970,1,1)</f>
        <v>40978.16815972222</v>
      </c>
    </row>
    <row r="2749" spans="1:20" ht="43.2" hidden="1" x14ac:dyDescent="0.3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20">
        <f>E2749/D2749</f>
        <v>1.0676000000000001</v>
      </c>
      <c r="P2749" s="6">
        <f>L2749/COUNT(L2749:L6862)</f>
        <v>5.1938551572787123E-2</v>
      </c>
      <c r="Q2749" t="str">
        <f t="shared" si="84"/>
        <v>theater</v>
      </c>
      <c r="R2749" t="str">
        <f t="shared" si="85"/>
        <v>plays</v>
      </c>
      <c r="S2749" s="11">
        <f>(((J2749/60)/60)/24)+DATE(1970,1,1)</f>
        <v>41766.80572916667</v>
      </c>
      <c r="T2749" s="11">
        <f>(((I2749/60)/60)/24)+DATE(1970,1,1)</f>
        <v>41799.80572916667</v>
      </c>
    </row>
    <row r="2750" spans="1:20" ht="43.2" hidden="1" x14ac:dyDescent="0.3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20">
        <f>E2750/D2750</f>
        <v>1.0680000000000001</v>
      </c>
      <c r="P2750" s="6">
        <f>L2750/COUNT(L2750:L6863)</f>
        <v>5.8565153733528552E-2</v>
      </c>
      <c r="Q2750" t="str">
        <f t="shared" si="84"/>
        <v>technology</v>
      </c>
      <c r="R2750" t="str">
        <f t="shared" si="85"/>
        <v>makerspaces</v>
      </c>
      <c r="S2750" s="11">
        <f>(((J2750/60)/60)/24)+DATE(1970,1,1)</f>
        <v>42207.746678240743</v>
      </c>
      <c r="T2750" s="11">
        <f>(((I2750/60)/60)/24)+DATE(1970,1,1)</f>
        <v>42237.746678240743</v>
      </c>
    </row>
    <row r="2751" spans="1:20" ht="43.2" hidden="1" x14ac:dyDescent="0.3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20">
        <f>E2751/D2751</f>
        <v>1.0680000000000001</v>
      </c>
      <c r="P2751" s="6">
        <f>L2751/COUNT(L2751:L6864)</f>
        <v>5.2747252747252747E-2</v>
      </c>
      <c r="Q2751" t="str">
        <f t="shared" si="84"/>
        <v>theater</v>
      </c>
      <c r="R2751" t="str">
        <f t="shared" si="85"/>
        <v>plays</v>
      </c>
      <c r="S2751" s="11">
        <f>(((J2751/60)/60)/24)+DATE(1970,1,1)</f>
        <v>42318.593703703707</v>
      </c>
      <c r="T2751" s="11">
        <f>(((I2751/60)/60)/24)+DATE(1970,1,1)</f>
        <v>42348.593703703707</v>
      </c>
    </row>
    <row r="2752" spans="1:20" ht="43.2" hidden="1" x14ac:dyDescent="0.3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20">
        <f>E2752/D2752</f>
        <v>1.0680499999999999</v>
      </c>
      <c r="P2752" s="6">
        <f>L2752/COUNT(L2752:L6865)</f>
        <v>6.9648093841642222E-2</v>
      </c>
      <c r="Q2752" t="str">
        <f t="shared" si="84"/>
        <v>film &amp; video</v>
      </c>
      <c r="R2752" t="str">
        <f t="shared" si="85"/>
        <v>documentary</v>
      </c>
      <c r="S2752" s="11">
        <f>(((J2752/60)/60)/24)+DATE(1970,1,1)</f>
        <v>42687.875775462962</v>
      </c>
      <c r="T2752" s="11">
        <f>(((I2752/60)/60)/24)+DATE(1970,1,1)</f>
        <v>42718.5</v>
      </c>
    </row>
    <row r="2753" spans="1:20" ht="43.2" hidden="1" x14ac:dyDescent="0.3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20">
        <f>E2753/D2753</f>
        <v>1.0681333333333334</v>
      </c>
      <c r="P2753" s="6">
        <f>L2753/COUNT(L2753:L6866)</f>
        <v>0.17241379310344829</v>
      </c>
      <c r="Q2753" t="str">
        <f t="shared" si="84"/>
        <v>photography</v>
      </c>
      <c r="R2753" t="str">
        <f t="shared" si="85"/>
        <v>photobooks</v>
      </c>
      <c r="S2753" s="11">
        <f>(((J2753/60)/60)/24)+DATE(1970,1,1)</f>
        <v>42493.167719907404</v>
      </c>
      <c r="T2753" s="11">
        <f>(((I2753/60)/60)/24)+DATE(1970,1,1)</f>
        <v>42528.167719907404</v>
      </c>
    </row>
    <row r="2754" spans="1:20" ht="57.6" hidden="1" x14ac:dyDescent="0.3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20">
        <f>E2754/D2754</f>
        <v>1.0685</v>
      </c>
      <c r="P2754" s="6">
        <f>L2754/COUNT(L2754:L6867)</f>
        <v>7.1953010279001473E-2</v>
      </c>
      <c r="Q2754" t="str">
        <f t="shared" ref="Q2754:Q2817" si="86">LEFT(N2754,FIND("/",N2754)-1)</f>
        <v>theater</v>
      </c>
      <c r="R2754" t="str">
        <f t="shared" ref="R2754:R2817" si="87">RIGHT(N2754,LEN(N2754)-FIND("/",N2754))</f>
        <v>plays</v>
      </c>
      <c r="S2754" s="11">
        <f>(((J2754/60)/60)/24)+DATE(1970,1,1)</f>
        <v>42157.470185185186</v>
      </c>
      <c r="T2754" s="11">
        <f>(((I2754/60)/60)/24)+DATE(1970,1,1)</f>
        <v>42187.470185185186</v>
      </c>
    </row>
    <row r="2755" spans="1:20" ht="43.2" hidden="1" x14ac:dyDescent="0.3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20">
        <f>E2755/D2755</f>
        <v>1.0686</v>
      </c>
      <c r="P2755" s="6">
        <f>L2755/COUNT(L2755:L6868)</f>
        <v>5.2902277736958117E-2</v>
      </c>
      <c r="Q2755" t="str">
        <f t="shared" si="86"/>
        <v>theater</v>
      </c>
      <c r="R2755" t="str">
        <f t="shared" si="87"/>
        <v>plays</v>
      </c>
      <c r="S2755" s="11">
        <f>(((J2755/60)/60)/24)+DATE(1970,1,1)</f>
        <v>41915.762835648151</v>
      </c>
      <c r="T2755" s="11">
        <f>(((I2755/60)/60)/24)+DATE(1970,1,1)</f>
        <v>41944.720833333333</v>
      </c>
    </row>
    <row r="2756" spans="1:20" ht="43.2" hidden="1" x14ac:dyDescent="0.3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20">
        <f>E2756/D2756</f>
        <v>1.0699047619047619</v>
      </c>
      <c r="P2756" s="6">
        <f>L2756/COUNT(L2756:L6869)</f>
        <v>5.8823529411764705E-2</v>
      </c>
      <c r="Q2756" t="str">
        <f t="shared" si="86"/>
        <v>music</v>
      </c>
      <c r="R2756" t="str">
        <f t="shared" si="87"/>
        <v>indie rock</v>
      </c>
      <c r="S2756" s="11">
        <f>(((J2756/60)/60)/24)+DATE(1970,1,1)</f>
        <v>40911.809872685182</v>
      </c>
      <c r="T2756" s="11">
        <f>(((I2756/60)/60)/24)+DATE(1970,1,1)</f>
        <v>40932.809872685182</v>
      </c>
    </row>
    <row r="2757" spans="1:20" ht="28.8" hidden="1" x14ac:dyDescent="0.3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20">
        <f>E2757/D2757</f>
        <v>1.07</v>
      </c>
      <c r="P2757" s="6">
        <f>L2757/COUNT(L2757:L6870)</f>
        <v>3.164091243561442E-2</v>
      </c>
      <c r="Q2757" t="str">
        <f t="shared" si="86"/>
        <v>music</v>
      </c>
      <c r="R2757" t="str">
        <f t="shared" si="87"/>
        <v>rock</v>
      </c>
      <c r="S2757" s="11">
        <f>(((J2757/60)/60)/24)+DATE(1970,1,1)</f>
        <v>41914.917858796296</v>
      </c>
      <c r="T2757" s="11">
        <f>(((I2757/60)/60)/24)+DATE(1970,1,1)</f>
        <v>41944.917858796296</v>
      </c>
    </row>
    <row r="2758" spans="1:20" ht="43.2" hidden="1" x14ac:dyDescent="0.3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20">
        <f>E2758/D2758</f>
        <v>1.07</v>
      </c>
      <c r="P2758" s="6">
        <f>L2758/COUNT(L2758:L6871)</f>
        <v>2.7982326951399118E-2</v>
      </c>
      <c r="Q2758" t="str">
        <f t="shared" si="86"/>
        <v>music</v>
      </c>
      <c r="R2758" t="str">
        <f t="shared" si="87"/>
        <v>rock</v>
      </c>
      <c r="S2758" s="11">
        <f>(((J2758/60)/60)/24)+DATE(1970,1,1)</f>
        <v>41073.050717592596</v>
      </c>
      <c r="T2758" s="11">
        <f>(((I2758/60)/60)/24)+DATE(1970,1,1)</f>
        <v>41085.683333333334</v>
      </c>
    </row>
    <row r="2759" spans="1:20" ht="43.2" hidden="1" x14ac:dyDescent="0.3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20">
        <f>E2759/D2759</f>
        <v>1.0702857142857143</v>
      </c>
      <c r="P2759" s="6">
        <f>L2759/COUNT(L2759:L6872)</f>
        <v>4.6425939572586589E-2</v>
      </c>
      <c r="Q2759" t="str">
        <f t="shared" si="86"/>
        <v>music</v>
      </c>
      <c r="R2759" t="str">
        <f t="shared" si="87"/>
        <v>classical music</v>
      </c>
      <c r="S2759" s="11">
        <f>(((J2759/60)/60)/24)+DATE(1970,1,1)</f>
        <v>41483.449282407404</v>
      </c>
      <c r="T2759" s="11">
        <f>(((I2759/60)/60)/24)+DATE(1970,1,1)</f>
        <v>41543.449282407404</v>
      </c>
    </row>
    <row r="2760" spans="1:20" ht="43.2" hidden="1" x14ac:dyDescent="0.3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20">
        <f>E2760/D2760</f>
        <v>1.0704545454545455</v>
      </c>
      <c r="P2760" s="6">
        <f>L2760/COUNT(L2760:L6873)</f>
        <v>3.2448377581120944E-2</v>
      </c>
      <c r="Q2760" t="str">
        <f t="shared" si="86"/>
        <v>music</v>
      </c>
      <c r="R2760" t="str">
        <f t="shared" si="87"/>
        <v>indie rock</v>
      </c>
      <c r="S2760" s="11">
        <f>(((J2760/60)/60)/24)+DATE(1970,1,1)</f>
        <v>41270.21497685185</v>
      </c>
      <c r="T2760" s="11">
        <f>(((I2760/60)/60)/24)+DATE(1970,1,1)</f>
        <v>41300.21497685185</v>
      </c>
    </row>
    <row r="2761" spans="1:20" ht="43.2" hidden="1" x14ac:dyDescent="0.3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20">
        <f>E2761/D2761</f>
        <v>1.0705</v>
      </c>
      <c r="P2761" s="6">
        <f>L2761/COUNT(L2761:L6874)</f>
        <v>1.2546125461254613E-2</v>
      </c>
      <c r="Q2761" t="str">
        <f t="shared" si="86"/>
        <v>technology</v>
      </c>
      <c r="R2761" t="str">
        <f t="shared" si="87"/>
        <v>wearables</v>
      </c>
      <c r="S2761" s="11">
        <f>(((J2761/60)/60)/24)+DATE(1970,1,1)</f>
        <v>42416.767928240741</v>
      </c>
      <c r="T2761" s="11">
        <f>(((I2761/60)/60)/24)+DATE(1970,1,1)</f>
        <v>42446.726261574076</v>
      </c>
    </row>
    <row r="2762" spans="1:20" ht="43.2" hidden="1" x14ac:dyDescent="0.3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20">
        <f>E2762/D2762</f>
        <v>1.0708672667523933</v>
      </c>
      <c r="P2762" s="6">
        <f>L2762/COUNT(L2762:L6875)</f>
        <v>5.1698670605612999E-2</v>
      </c>
      <c r="Q2762" t="str">
        <f t="shared" si="86"/>
        <v>music</v>
      </c>
      <c r="R2762" t="str">
        <f t="shared" si="87"/>
        <v>rock</v>
      </c>
      <c r="S2762" s="11">
        <f>(((J2762/60)/60)/24)+DATE(1970,1,1)</f>
        <v>42101.758587962962</v>
      </c>
      <c r="T2762" s="11">
        <f>(((I2762/60)/60)/24)+DATE(1970,1,1)</f>
        <v>42131.758587962962</v>
      </c>
    </row>
    <row r="2763" spans="1:20" ht="43.2" hidden="1" x14ac:dyDescent="0.3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20">
        <f>E2763/D2763</f>
        <v>1.071</v>
      </c>
      <c r="P2763" s="6">
        <f>L2763/COUNT(L2763:L6876)</f>
        <v>5.3954175905395418E-2</v>
      </c>
      <c r="Q2763" t="str">
        <f t="shared" si="86"/>
        <v>music</v>
      </c>
      <c r="R2763" t="str">
        <f t="shared" si="87"/>
        <v>rock</v>
      </c>
      <c r="S2763" s="11">
        <f>(((J2763/60)/60)/24)+DATE(1970,1,1)</f>
        <v>42703.214409722219</v>
      </c>
      <c r="T2763" s="11">
        <f>(((I2763/60)/60)/24)+DATE(1970,1,1)</f>
        <v>42733.214409722219</v>
      </c>
    </row>
    <row r="2764" spans="1:20" ht="57.6" hidden="1" x14ac:dyDescent="0.3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20">
        <f>E2764/D2764</f>
        <v>1.071</v>
      </c>
      <c r="P2764" s="6">
        <f>L2764/COUNT(L2764:L6877)</f>
        <v>4.9556213017751483E-2</v>
      </c>
      <c r="Q2764" t="str">
        <f t="shared" si="86"/>
        <v>theater</v>
      </c>
      <c r="R2764" t="str">
        <f t="shared" si="87"/>
        <v>plays</v>
      </c>
      <c r="S2764" s="11">
        <f>(((J2764/60)/60)/24)+DATE(1970,1,1)</f>
        <v>41796.422326388885</v>
      </c>
      <c r="T2764" s="11">
        <f>(((I2764/60)/60)/24)+DATE(1970,1,1)</f>
        <v>41826.422326388885</v>
      </c>
    </row>
    <row r="2765" spans="1:20" ht="28.8" hidden="1" x14ac:dyDescent="0.3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20">
        <f>E2765/D2765</f>
        <v>1.071842</v>
      </c>
      <c r="P2765" s="6">
        <f>L2765/COUNT(L2765:L6878)</f>
        <v>5.773501110288675E-2</v>
      </c>
      <c r="Q2765" t="str">
        <f t="shared" si="86"/>
        <v>music</v>
      </c>
      <c r="R2765" t="str">
        <f t="shared" si="87"/>
        <v>rock</v>
      </c>
      <c r="S2765" s="11">
        <f>(((J2765/60)/60)/24)+DATE(1970,1,1)</f>
        <v>42279.669768518521</v>
      </c>
      <c r="T2765" s="11">
        <f>(((I2765/60)/60)/24)+DATE(1970,1,1)</f>
        <v>42321.711435185185</v>
      </c>
    </row>
    <row r="2766" spans="1:20" ht="43.2" hidden="1" x14ac:dyDescent="0.3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20">
        <f>E2766/D2766</f>
        <v>1.0720930232558139</v>
      </c>
      <c r="P2766" s="6">
        <f>L2766/COUNT(L2766:L6879)</f>
        <v>3.4074074074074076E-2</v>
      </c>
      <c r="Q2766" t="str">
        <f t="shared" si="86"/>
        <v>theater</v>
      </c>
      <c r="R2766" t="str">
        <f t="shared" si="87"/>
        <v>plays</v>
      </c>
      <c r="S2766" s="11">
        <f>(((J2766/60)/60)/24)+DATE(1970,1,1)</f>
        <v>41791.993414351848</v>
      </c>
      <c r="T2766" s="11">
        <f>(((I2766/60)/60)/24)+DATE(1970,1,1)</f>
        <v>41821.993414351848</v>
      </c>
    </row>
    <row r="2767" spans="1:20" ht="43.2" hidden="1" x14ac:dyDescent="0.3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20">
        <f>E2767/D2767</f>
        <v>1.0721428571428571</v>
      </c>
      <c r="P2767" s="6">
        <f>L2767/COUNT(L2767:L6880)</f>
        <v>9.4885100074128981E-2</v>
      </c>
      <c r="Q2767" t="str">
        <f t="shared" si="86"/>
        <v>games</v>
      </c>
      <c r="R2767" t="str">
        <f t="shared" si="87"/>
        <v>tabletop games</v>
      </c>
      <c r="S2767" s="11">
        <f>(((J2767/60)/60)/24)+DATE(1970,1,1)</f>
        <v>42688.875902777778</v>
      </c>
      <c r="T2767" s="11">
        <f>(((I2767/60)/60)/24)+DATE(1970,1,1)</f>
        <v>42718.875902777778</v>
      </c>
    </row>
    <row r="2768" spans="1:20" ht="28.8" hidden="1" x14ac:dyDescent="0.3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20">
        <f>E2768/D2768</f>
        <v>1.0721700000000001</v>
      </c>
      <c r="P2768" s="6">
        <f>L2768/COUNT(L2768:L6881)</f>
        <v>4.3026706231454007E-2</v>
      </c>
      <c r="Q2768" t="str">
        <f t="shared" si="86"/>
        <v>music</v>
      </c>
      <c r="R2768" t="str">
        <f t="shared" si="87"/>
        <v>indie rock</v>
      </c>
      <c r="S2768" s="11">
        <f>(((J2768/60)/60)/24)+DATE(1970,1,1)</f>
        <v>41174.154178240737</v>
      </c>
      <c r="T2768" s="11">
        <f>(((I2768/60)/60)/24)+DATE(1970,1,1)</f>
        <v>41210.208333333336</v>
      </c>
    </row>
    <row r="2769" spans="1:20" ht="43.2" hidden="1" x14ac:dyDescent="0.3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20">
        <f>E2769/D2769</f>
        <v>1.0724</v>
      </c>
      <c r="P2769" s="6">
        <f>L2769/COUNT(L2769:L6882)</f>
        <v>2.4498886414253896E-2</v>
      </c>
      <c r="Q2769" t="str">
        <f t="shared" si="86"/>
        <v>theater</v>
      </c>
      <c r="R2769" t="str">
        <f t="shared" si="87"/>
        <v>musical</v>
      </c>
      <c r="S2769" s="11">
        <f>(((J2769/60)/60)/24)+DATE(1970,1,1)</f>
        <v>41982.773356481484</v>
      </c>
      <c r="T2769" s="11">
        <f>(((I2769/60)/60)/24)+DATE(1970,1,1)</f>
        <v>42022.773356481484</v>
      </c>
    </row>
    <row r="2770" spans="1:20" ht="43.2" hidden="1" x14ac:dyDescent="0.3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20">
        <f>E2770/D2770</f>
        <v>1.0724974999999999</v>
      </c>
      <c r="P2770" s="6">
        <f>L2770/COUNT(L2770:L6883)</f>
        <v>6.0178306092124816E-2</v>
      </c>
      <c r="Q2770" t="str">
        <f t="shared" si="86"/>
        <v>music</v>
      </c>
      <c r="R2770" t="str">
        <f t="shared" si="87"/>
        <v>classical music</v>
      </c>
      <c r="S2770" s="11">
        <f>(((J2770/60)/60)/24)+DATE(1970,1,1)</f>
        <v>42217.834525462968</v>
      </c>
      <c r="T2770" s="11">
        <f>(((I2770/60)/60)/24)+DATE(1970,1,1)</f>
        <v>42236.458333333328</v>
      </c>
    </row>
    <row r="2771" spans="1:20" ht="43.2" hidden="1" x14ac:dyDescent="0.3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20">
        <f>E2771/D2771</f>
        <v>1.0725</v>
      </c>
      <c r="P2771" s="6">
        <f>L2771/COUNT(L2771:L6884)</f>
        <v>3.4944237918215611E-2</v>
      </c>
      <c r="Q2771" t="str">
        <f t="shared" si="86"/>
        <v>film &amp; video</v>
      </c>
      <c r="R2771" t="str">
        <f t="shared" si="87"/>
        <v>shorts</v>
      </c>
      <c r="S2771" s="11">
        <f>(((J2771/60)/60)/24)+DATE(1970,1,1)</f>
        <v>41583.083981481483</v>
      </c>
      <c r="T2771" s="11">
        <f>(((I2771/60)/60)/24)+DATE(1970,1,1)</f>
        <v>41618.083981481483</v>
      </c>
    </row>
    <row r="2772" spans="1:20" ht="43.2" hidden="1" x14ac:dyDescent="0.3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20">
        <f>E2772/D2772</f>
        <v>1.0725</v>
      </c>
      <c r="P2772" s="6">
        <f>L2772/COUNT(L2772:L6885)</f>
        <v>1.488095238095238E-2</v>
      </c>
      <c r="Q2772" t="str">
        <f t="shared" si="86"/>
        <v>theater</v>
      </c>
      <c r="R2772" t="str">
        <f t="shared" si="87"/>
        <v>plays</v>
      </c>
      <c r="S2772" s="11">
        <f>(((J2772/60)/60)/24)+DATE(1970,1,1)</f>
        <v>42284.69694444444</v>
      </c>
      <c r="T2772" s="11">
        <f>(((I2772/60)/60)/24)+DATE(1970,1,1)</f>
        <v>42301.165972222225</v>
      </c>
    </row>
    <row r="2773" spans="1:20" ht="43.2" hidden="1" x14ac:dyDescent="0.3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20">
        <f>E2773/D2773</f>
        <v>1.072505</v>
      </c>
      <c r="P2773" s="6">
        <f>L2773/COUNT(L2773:L6886)</f>
        <v>3.4251675353685777E-2</v>
      </c>
      <c r="Q2773" t="str">
        <f t="shared" si="86"/>
        <v>music</v>
      </c>
      <c r="R2773" t="str">
        <f t="shared" si="87"/>
        <v>rock</v>
      </c>
      <c r="S2773" s="11">
        <f>(((J2773/60)/60)/24)+DATE(1970,1,1)</f>
        <v>40987.697638888887</v>
      </c>
      <c r="T2773" s="11">
        <f>(((I2773/60)/60)/24)+DATE(1970,1,1)</f>
        <v>41017.697638888887</v>
      </c>
    </row>
    <row r="2774" spans="1:20" ht="28.8" hidden="1" x14ac:dyDescent="0.3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20">
        <f>E2774/D2774</f>
        <v>1.0726249999999999</v>
      </c>
      <c r="P2774" s="6">
        <f>L2774/COUNT(L2774:L6887)</f>
        <v>0.12965722801788376</v>
      </c>
      <c r="Q2774" t="str">
        <f t="shared" si="86"/>
        <v>film &amp; video</v>
      </c>
      <c r="R2774" t="str">
        <f t="shared" si="87"/>
        <v>television</v>
      </c>
      <c r="S2774" s="11">
        <f>(((J2774/60)/60)/24)+DATE(1970,1,1)</f>
        <v>42149.548888888887</v>
      </c>
      <c r="T2774" s="11">
        <f>(((I2774/60)/60)/24)+DATE(1970,1,1)</f>
        <v>42163.666666666672</v>
      </c>
    </row>
    <row r="2775" spans="1:20" ht="43.2" hidden="1" x14ac:dyDescent="0.3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20">
        <f>E2775/D2775</f>
        <v>1.073</v>
      </c>
      <c r="P2775" s="6">
        <f>L2775/COUNT(L2775:L6888)</f>
        <v>5.4436987322893364E-2</v>
      </c>
      <c r="Q2775" t="str">
        <f t="shared" si="86"/>
        <v>music</v>
      </c>
      <c r="R2775" t="str">
        <f t="shared" si="87"/>
        <v>rock</v>
      </c>
      <c r="S2775" s="11">
        <f>(((J2775/60)/60)/24)+DATE(1970,1,1)</f>
        <v>42018.99863425926</v>
      </c>
      <c r="T2775" s="11">
        <f>(((I2775/60)/60)/24)+DATE(1970,1,1)</f>
        <v>42048.99863425926</v>
      </c>
    </row>
    <row r="2776" spans="1:20" ht="43.2" hidden="1" x14ac:dyDescent="0.3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20">
        <f>E2776/D2776</f>
        <v>1.0731250000000001</v>
      </c>
      <c r="P2776" s="6">
        <f>L2776/COUNT(L2776:L6889)</f>
        <v>0.14253731343283582</v>
      </c>
      <c r="Q2776" t="str">
        <f t="shared" si="86"/>
        <v>music</v>
      </c>
      <c r="R2776" t="str">
        <f t="shared" si="87"/>
        <v>indie rock</v>
      </c>
      <c r="S2776" s="11">
        <f>(((J2776/60)/60)/24)+DATE(1970,1,1)</f>
        <v>41135.175694444442</v>
      </c>
      <c r="T2776" s="11">
        <f>(((I2776/60)/60)/24)+DATE(1970,1,1)</f>
        <v>41162.163194444445</v>
      </c>
    </row>
    <row r="2777" spans="1:20" ht="43.2" hidden="1" x14ac:dyDescent="0.3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20">
        <f>E2777/D2777</f>
        <v>1.0734999999999999</v>
      </c>
      <c r="P2777" s="6">
        <f>L2777/COUNT(L2777:L6890)</f>
        <v>2.6138909634055265E-2</v>
      </c>
      <c r="Q2777" t="str">
        <f t="shared" si="86"/>
        <v>music</v>
      </c>
      <c r="R2777" t="str">
        <f t="shared" si="87"/>
        <v>classical music</v>
      </c>
      <c r="S2777" s="11">
        <f>(((J2777/60)/60)/24)+DATE(1970,1,1)</f>
        <v>41026.655011574076</v>
      </c>
      <c r="T2777" s="11">
        <f>(((I2777/60)/60)/24)+DATE(1970,1,1)</f>
        <v>41057.655011574076</v>
      </c>
    </row>
    <row r="2778" spans="1:20" ht="43.2" hidden="1" x14ac:dyDescent="0.3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20">
        <f>E2778/D2778</f>
        <v>1.0736666666666668</v>
      </c>
      <c r="P2778" s="6">
        <f>L2778/COUNT(L2778:L6891)</f>
        <v>1.7937219730941704E-2</v>
      </c>
      <c r="Q2778" t="str">
        <f t="shared" si="86"/>
        <v>music</v>
      </c>
      <c r="R2778" t="str">
        <f t="shared" si="87"/>
        <v>rock</v>
      </c>
      <c r="S2778" s="11">
        <f>(((J2778/60)/60)/24)+DATE(1970,1,1)</f>
        <v>40691.788055555553</v>
      </c>
      <c r="T2778" s="11">
        <f>(((I2778/60)/60)/24)+DATE(1970,1,1)</f>
        <v>40755.290972222225</v>
      </c>
    </row>
    <row r="2779" spans="1:20" ht="28.8" hidden="1" x14ac:dyDescent="0.3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20">
        <f>E2779/D2779</f>
        <v>1.0740000000000001</v>
      </c>
      <c r="P2779" s="6">
        <f>L2779/COUNT(L2779:L6892)</f>
        <v>0.16454749439042632</v>
      </c>
      <c r="Q2779" t="str">
        <f t="shared" si="86"/>
        <v>film &amp; video</v>
      </c>
      <c r="R2779" t="str">
        <f t="shared" si="87"/>
        <v>documentary</v>
      </c>
      <c r="S2779" s="11">
        <f>(((J2779/60)/60)/24)+DATE(1970,1,1)</f>
        <v>41017.885462962964</v>
      </c>
      <c r="T2779" s="11">
        <f>(((I2779/60)/60)/24)+DATE(1970,1,1)</f>
        <v>41067.621527777781</v>
      </c>
    </row>
    <row r="2780" spans="1:20" ht="43.2" hidden="1" x14ac:dyDescent="0.3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20">
        <f>E2780/D2780</f>
        <v>1.0740000000000001</v>
      </c>
      <c r="P2780" s="6">
        <f>L2780/COUNT(L2780:L6893)</f>
        <v>1.4221556886227544E-2</v>
      </c>
      <c r="Q2780" t="str">
        <f t="shared" si="86"/>
        <v>publishing</v>
      </c>
      <c r="R2780" t="str">
        <f t="shared" si="87"/>
        <v>nonfiction</v>
      </c>
      <c r="S2780" s="11">
        <f>(((J2780/60)/60)/24)+DATE(1970,1,1)</f>
        <v>42162.146782407406</v>
      </c>
      <c r="T2780" s="11">
        <f>(((I2780/60)/60)/24)+DATE(1970,1,1)</f>
        <v>42176.146782407406</v>
      </c>
    </row>
    <row r="2781" spans="1:20" ht="43.2" hidden="1" x14ac:dyDescent="0.3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20">
        <f>E2781/D2781</f>
        <v>1.0740000000000001</v>
      </c>
      <c r="P2781" s="6">
        <f>L2781/COUNT(L2781:L6894)</f>
        <v>7.415730337078652E-2</v>
      </c>
      <c r="Q2781" t="str">
        <f t="shared" si="86"/>
        <v>music</v>
      </c>
      <c r="R2781" t="str">
        <f t="shared" si="87"/>
        <v>electronic music</v>
      </c>
      <c r="S2781" s="11">
        <f>(((J2781/60)/60)/24)+DATE(1970,1,1)</f>
        <v>42324.764004629629</v>
      </c>
      <c r="T2781" s="11">
        <f>(((I2781/60)/60)/24)+DATE(1970,1,1)</f>
        <v>42354.764004629629</v>
      </c>
    </row>
    <row r="2782" spans="1:20" ht="43.2" hidden="1" x14ac:dyDescent="0.3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20">
        <f>E2782/D2782</f>
        <v>1.0740000000000001</v>
      </c>
      <c r="P2782" s="6">
        <f>L2782/COUNT(L2782:L6895)</f>
        <v>1.8740629685157422E-2</v>
      </c>
      <c r="Q2782" t="str">
        <f t="shared" si="86"/>
        <v>music</v>
      </c>
      <c r="R2782" t="str">
        <f t="shared" si="87"/>
        <v>rock</v>
      </c>
      <c r="S2782" s="11">
        <f>(((J2782/60)/60)/24)+DATE(1970,1,1)</f>
        <v>41571.998379629629</v>
      </c>
      <c r="T2782" s="11">
        <f>(((I2782/60)/60)/24)+DATE(1970,1,1)</f>
        <v>41614.973611111112</v>
      </c>
    </row>
    <row r="2783" spans="1:20" ht="43.2" hidden="1" x14ac:dyDescent="0.3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20">
        <f>E2783/D2783</f>
        <v>1.0740000000000001</v>
      </c>
      <c r="P2783" s="6">
        <f>L2783/COUNT(L2783:L6896)</f>
        <v>1.5753938484621154E-2</v>
      </c>
      <c r="Q2783" t="str">
        <f t="shared" si="86"/>
        <v>theater</v>
      </c>
      <c r="R2783" t="str">
        <f t="shared" si="87"/>
        <v>plays</v>
      </c>
      <c r="S2783" s="11">
        <f>(((J2783/60)/60)/24)+DATE(1970,1,1)</f>
        <v>42611.801412037035</v>
      </c>
      <c r="T2783" s="11">
        <f>(((I2783/60)/60)/24)+DATE(1970,1,1)</f>
        <v>42627.791666666672</v>
      </c>
    </row>
    <row r="2784" spans="1:20" ht="43.2" hidden="1" x14ac:dyDescent="0.3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20">
        <f>E2784/D2784</f>
        <v>1.0740000000000001</v>
      </c>
      <c r="P2784" s="6">
        <f>L2784/COUNT(L2784:L6897)</f>
        <v>1.1261261261261261E-2</v>
      </c>
      <c r="Q2784" t="str">
        <f t="shared" si="86"/>
        <v>theater</v>
      </c>
      <c r="R2784" t="str">
        <f t="shared" si="87"/>
        <v>plays</v>
      </c>
      <c r="S2784" s="11">
        <f>(((J2784/60)/60)/24)+DATE(1970,1,1)</f>
        <v>41914.100289351853</v>
      </c>
      <c r="T2784" s="11">
        <f>(((I2784/60)/60)/24)+DATE(1970,1,1)</f>
        <v>41928.165972222225</v>
      </c>
    </row>
    <row r="2785" spans="1:20" ht="43.2" hidden="1" x14ac:dyDescent="0.3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20">
        <f>E2785/D2785</f>
        <v>1.074090909090909</v>
      </c>
      <c r="P2785" s="6">
        <f>L2785/COUNT(L2785:L6898)</f>
        <v>4.5078888054094664E-2</v>
      </c>
      <c r="Q2785" t="str">
        <f t="shared" si="86"/>
        <v>film &amp; video</v>
      </c>
      <c r="R2785" t="str">
        <f t="shared" si="87"/>
        <v>shorts</v>
      </c>
      <c r="S2785" s="11">
        <f>(((J2785/60)/60)/24)+DATE(1970,1,1)</f>
        <v>42485.724768518514</v>
      </c>
      <c r="T2785" s="11">
        <f>(((I2785/60)/60)/24)+DATE(1970,1,1)</f>
        <v>42504</v>
      </c>
    </row>
    <row r="2786" spans="1:20" ht="43.2" hidden="1" x14ac:dyDescent="0.3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20">
        <f>E2786/D2786</f>
        <v>1.0742157000000001</v>
      </c>
      <c r="P2786" s="6">
        <f>L2786/COUNT(L2786:L6899)</f>
        <v>1.324812030075188</v>
      </c>
      <c r="Q2786" t="str">
        <f t="shared" si="86"/>
        <v>technology</v>
      </c>
      <c r="R2786" t="str">
        <f t="shared" si="87"/>
        <v>space exploration</v>
      </c>
      <c r="S2786" s="11">
        <f>(((J2786/60)/60)/24)+DATE(1970,1,1)</f>
        <v>42508.541550925926</v>
      </c>
      <c r="T2786" s="11">
        <f>(((I2786/60)/60)/24)+DATE(1970,1,1)</f>
        <v>42538.541550925926</v>
      </c>
    </row>
    <row r="2787" spans="1:20" ht="43.2" hidden="1" x14ac:dyDescent="0.3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20">
        <f>E2787/D2787</f>
        <v>1.0742857142857143</v>
      </c>
      <c r="P2787" s="6">
        <f>L2787/COUNT(L2787:L6900)</f>
        <v>4.5146726862302484E-2</v>
      </c>
      <c r="Q2787" t="str">
        <f t="shared" si="86"/>
        <v>theater</v>
      </c>
      <c r="R2787" t="str">
        <f t="shared" si="87"/>
        <v>plays</v>
      </c>
      <c r="S2787" s="11">
        <f>(((J2787/60)/60)/24)+DATE(1970,1,1)</f>
        <v>42490.133877314816</v>
      </c>
      <c r="T2787" s="11">
        <f>(((I2787/60)/60)/24)+DATE(1970,1,1)</f>
        <v>42527.083333333328</v>
      </c>
    </row>
    <row r="2788" spans="1:20" ht="43.2" hidden="1" x14ac:dyDescent="0.3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20">
        <f>E2788/D2788</f>
        <v>1.075</v>
      </c>
      <c r="P2788" s="6">
        <f>L2788/COUNT(L2788:L6901)</f>
        <v>6.7771084337349399E-3</v>
      </c>
      <c r="Q2788" t="str">
        <f t="shared" si="86"/>
        <v>food</v>
      </c>
      <c r="R2788" t="str">
        <f t="shared" si="87"/>
        <v>small batch</v>
      </c>
      <c r="S2788" s="11">
        <f>(((J2788/60)/60)/24)+DATE(1970,1,1)</f>
        <v>42607.316122685181</v>
      </c>
      <c r="T2788" s="11">
        <f>(((I2788/60)/60)/24)+DATE(1970,1,1)</f>
        <v>42613.233333333337</v>
      </c>
    </row>
    <row r="2789" spans="1:20" ht="43.2" hidden="1" x14ac:dyDescent="0.3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20">
        <f>E2789/D2789</f>
        <v>1.075</v>
      </c>
      <c r="P2789" s="6">
        <f>L2789/COUNT(L2789:L6902)</f>
        <v>3.1650339110776186E-2</v>
      </c>
      <c r="Q2789" t="str">
        <f t="shared" si="86"/>
        <v>theater</v>
      </c>
      <c r="R2789" t="str">
        <f t="shared" si="87"/>
        <v>spaces</v>
      </c>
      <c r="S2789" s="11">
        <f>(((J2789/60)/60)/24)+DATE(1970,1,1)</f>
        <v>42177.791909722218</v>
      </c>
      <c r="T2789" s="11">
        <f>(((I2789/60)/60)/24)+DATE(1970,1,1)</f>
        <v>42181.958333333328</v>
      </c>
    </row>
    <row r="2790" spans="1:20" ht="43.2" hidden="1" x14ac:dyDescent="0.3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20">
        <f>E2790/D2790</f>
        <v>1.0751999999999999</v>
      </c>
      <c r="P2790" s="6">
        <f>L2790/COUNT(L2790:L6903)</f>
        <v>5.2790346907993967E-2</v>
      </c>
      <c r="Q2790" t="str">
        <f t="shared" si="86"/>
        <v>theater</v>
      </c>
      <c r="R2790" t="str">
        <f t="shared" si="87"/>
        <v>plays</v>
      </c>
      <c r="S2790" s="11">
        <f>(((J2790/60)/60)/24)+DATE(1970,1,1)</f>
        <v>42495.992800925931</v>
      </c>
      <c r="T2790" s="11">
        <f>(((I2790/60)/60)/24)+DATE(1970,1,1)</f>
        <v>42552.958333333328</v>
      </c>
    </row>
    <row r="2791" spans="1:20" ht="28.8" hidden="1" x14ac:dyDescent="0.3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20">
        <f>E2791/D2791</f>
        <v>1.0752857142857142</v>
      </c>
      <c r="P2791" s="6">
        <f>L2791/COUNT(L2791:L6904)</f>
        <v>4.3018867924528303E-2</v>
      </c>
      <c r="Q2791" t="str">
        <f t="shared" si="86"/>
        <v>film &amp; video</v>
      </c>
      <c r="R2791" t="str">
        <f t="shared" si="87"/>
        <v>shorts</v>
      </c>
      <c r="S2791" s="11">
        <f>(((J2791/60)/60)/24)+DATE(1970,1,1)</f>
        <v>41835.821226851855</v>
      </c>
      <c r="T2791" s="11">
        <f>(((I2791/60)/60)/24)+DATE(1970,1,1)</f>
        <v>41862.249305555553</v>
      </c>
    </row>
    <row r="2792" spans="1:20" ht="43.2" hidden="1" x14ac:dyDescent="0.3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20">
        <f>E2792/D2792</f>
        <v>1.0753333333333333</v>
      </c>
      <c r="P2792" s="6">
        <f>L2792/COUNT(L2792:L6905)</f>
        <v>5.3625377643504529E-2</v>
      </c>
      <c r="Q2792" t="str">
        <f t="shared" si="86"/>
        <v>music</v>
      </c>
      <c r="R2792" t="str">
        <f t="shared" si="87"/>
        <v>rock</v>
      </c>
      <c r="S2792" s="11">
        <f>(((J2792/60)/60)/24)+DATE(1970,1,1)</f>
        <v>40996.994074074071</v>
      </c>
      <c r="T2792" s="11">
        <f>(((I2792/60)/60)/24)+DATE(1970,1,1)</f>
        <v>41028.166666666664</v>
      </c>
    </row>
    <row r="2793" spans="1:20" ht="43.2" hidden="1" x14ac:dyDescent="0.3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20">
        <f>E2793/D2793</f>
        <v>1.07538</v>
      </c>
      <c r="P2793" s="6">
        <f>L2793/COUNT(L2793:L6906)</f>
        <v>8.9947089947089942E-2</v>
      </c>
      <c r="Q2793" t="str">
        <f t="shared" si="86"/>
        <v>technology</v>
      </c>
      <c r="R2793" t="str">
        <f t="shared" si="87"/>
        <v>hardware</v>
      </c>
      <c r="S2793" s="11">
        <f>(((J2793/60)/60)/24)+DATE(1970,1,1)</f>
        <v>42044.272847222222</v>
      </c>
      <c r="T2793" s="11">
        <f>(((I2793/60)/60)/24)+DATE(1970,1,1)</f>
        <v>42104.231180555551</v>
      </c>
    </row>
    <row r="2794" spans="1:20" ht="43.2" hidden="1" x14ac:dyDescent="0.3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20">
        <f>E2794/D2794</f>
        <v>1.0755999999999999</v>
      </c>
      <c r="P2794" s="6">
        <f>L2794/COUNT(L2794:L6907)</f>
        <v>2.8744326777609682E-2</v>
      </c>
      <c r="Q2794" t="str">
        <f t="shared" si="86"/>
        <v>theater</v>
      </c>
      <c r="R2794" t="str">
        <f t="shared" si="87"/>
        <v>plays</v>
      </c>
      <c r="S2794" s="11">
        <f>(((J2794/60)/60)/24)+DATE(1970,1,1)</f>
        <v>42545.478333333333</v>
      </c>
      <c r="T2794" s="11">
        <f>(((I2794/60)/60)/24)+DATE(1970,1,1)</f>
        <v>42575.478333333333</v>
      </c>
    </row>
    <row r="2795" spans="1:20" ht="43.2" hidden="1" x14ac:dyDescent="0.3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20">
        <f>E2795/D2795</f>
        <v>1.0760000000000001</v>
      </c>
      <c r="P2795" s="6">
        <f>L2795/COUNT(L2795:L6908)</f>
        <v>1.8168054504163512E-2</v>
      </c>
      <c r="Q2795" t="str">
        <f t="shared" si="86"/>
        <v>theater</v>
      </c>
      <c r="R2795" t="str">
        <f t="shared" si="87"/>
        <v>plays</v>
      </c>
      <c r="S2795" s="11">
        <f>(((J2795/60)/60)/24)+DATE(1970,1,1)</f>
        <v>42183.231006944443</v>
      </c>
      <c r="T2795" s="11">
        <f>(((I2795/60)/60)/24)+DATE(1970,1,1)</f>
        <v>42228.231006944443</v>
      </c>
    </row>
    <row r="2796" spans="1:20" ht="43.2" hidden="1" x14ac:dyDescent="0.3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20">
        <f>E2796/D2796</f>
        <v>1.0761100000000001</v>
      </c>
      <c r="P2796" s="6">
        <f>L2796/COUNT(L2796:L6909)</f>
        <v>5.3030303030303032E-2</v>
      </c>
      <c r="Q2796" t="str">
        <f t="shared" si="86"/>
        <v>film &amp; video</v>
      </c>
      <c r="R2796" t="str">
        <f t="shared" si="87"/>
        <v>television</v>
      </c>
      <c r="S2796" s="11">
        <f>(((J2796/60)/60)/24)+DATE(1970,1,1)</f>
        <v>41932.819525462961</v>
      </c>
      <c r="T2796" s="11">
        <f>(((I2796/60)/60)/24)+DATE(1970,1,1)</f>
        <v>41992.861192129625</v>
      </c>
    </row>
    <row r="2797" spans="1:20" ht="43.2" hidden="1" x14ac:dyDescent="0.3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20">
        <f>E2797/D2797</f>
        <v>1.0763413333333334</v>
      </c>
      <c r="P2797" s="6">
        <f>L2797/COUNT(L2797:L6910)</f>
        <v>0.10386656557998483</v>
      </c>
      <c r="Q2797" t="str">
        <f t="shared" si="86"/>
        <v>film &amp; video</v>
      </c>
      <c r="R2797" t="str">
        <f t="shared" si="87"/>
        <v>documentary</v>
      </c>
      <c r="S2797" s="11">
        <f>(((J2797/60)/60)/24)+DATE(1970,1,1)</f>
        <v>41354.708460648151</v>
      </c>
      <c r="T2797" s="11">
        <f>(((I2797/60)/60)/24)+DATE(1970,1,1)</f>
        <v>41399.708460648151</v>
      </c>
    </row>
    <row r="2798" spans="1:20" ht="43.2" hidden="1" x14ac:dyDescent="0.3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20">
        <f>E2798/D2798</f>
        <v>1.0763636363636364</v>
      </c>
      <c r="P2798" s="6">
        <f>L2798/COUNT(L2798:L6911)</f>
        <v>1.5933232169954476E-2</v>
      </c>
      <c r="Q2798" t="str">
        <f t="shared" si="86"/>
        <v>theater</v>
      </c>
      <c r="R2798" t="str">
        <f t="shared" si="87"/>
        <v>plays</v>
      </c>
      <c r="S2798" s="11">
        <f>(((J2798/60)/60)/24)+DATE(1970,1,1)</f>
        <v>41858.355393518519</v>
      </c>
      <c r="T2798" s="11">
        <f>(((I2798/60)/60)/24)+DATE(1970,1,1)</f>
        <v>41882.547222222223</v>
      </c>
    </row>
    <row r="2799" spans="1:20" ht="43.2" hidden="1" x14ac:dyDescent="0.3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20">
        <f>E2799/D2799</f>
        <v>1.0765217391304347</v>
      </c>
      <c r="P2799" s="6">
        <f>L2799/COUNT(L2799:L6912)</f>
        <v>5.7706909643128322E-2</v>
      </c>
      <c r="Q2799" t="str">
        <f t="shared" si="86"/>
        <v>music</v>
      </c>
      <c r="R2799" t="str">
        <f t="shared" si="87"/>
        <v>electronic music</v>
      </c>
      <c r="S2799" s="11">
        <f>(((J2799/60)/60)/24)+DATE(1970,1,1)</f>
        <v>42016.641435185185</v>
      </c>
      <c r="T2799" s="11">
        <f>(((I2799/60)/60)/24)+DATE(1970,1,1)</f>
        <v>42046.641435185185</v>
      </c>
    </row>
    <row r="2800" spans="1:20" ht="43.2" hidden="1" x14ac:dyDescent="0.3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20">
        <f>E2800/D2800</f>
        <v>1.0765274999999999</v>
      </c>
      <c r="P2800" s="6">
        <f>L2800/COUNT(L2800:L6913)</f>
        <v>4.4072948328267476E-2</v>
      </c>
      <c r="Q2800" t="str">
        <f t="shared" si="86"/>
        <v>theater</v>
      </c>
      <c r="R2800" t="str">
        <f t="shared" si="87"/>
        <v>musical</v>
      </c>
      <c r="S2800" s="11">
        <f>(((J2800/60)/60)/24)+DATE(1970,1,1)</f>
        <v>41772.727893518517</v>
      </c>
      <c r="T2800" s="11">
        <f>(((I2800/60)/60)/24)+DATE(1970,1,1)</f>
        <v>41802.727893518517</v>
      </c>
    </row>
    <row r="2801" spans="1:20" ht="28.8" hidden="1" x14ac:dyDescent="0.3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20">
        <f>E2801/D2801</f>
        <v>1.0765957446808512</v>
      </c>
      <c r="P2801" s="6">
        <f>L2801/COUNT(L2801:L6914)</f>
        <v>4.1825095057034217E-2</v>
      </c>
      <c r="Q2801" t="str">
        <f t="shared" si="86"/>
        <v>film &amp; video</v>
      </c>
      <c r="R2801" t="str">
        <f t="shared" si="87"/>
        <v>documentary</v>
      </c>
      <c r="S2801" s="11">
        <f>(((J2801/60)/60)/24)+DATE(1970,1,1)</f>
        <v>41674.08494212963</v>
      </c>
      <c r="T2801" s="11">
        <f>(((I2801/60)/60)/24)+DATE(1970,1,1)</f>
        <v>41704.08494212963</v>
      </c>
    </row>
    <row r="2802" spans="1:20" ht="43.2" hidden="1" x14ac:dyDescent="0.3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20">
        <f>E2802/D2802</f>
        <v>1.077</v>
      </c>
      <c r="P2802" s="6">
        <f>L2802/COUNT(L2802:L6915)</f>
        <v>5.8599695585996953E-2</v>
      </c>
      <c r="Q2802" t="str">
        <f t="shared" si="86"/>
        <v>music</v>
      </c>
      <c r="R2802" t="str">
        <f t="shared" si="87"/>
        <v>indie rock</v>
      </c>
      <c r="S2802" s="11">
        <f>(((J2802/60)/60)/24)+DATE(1970,1,1)</f>
        <v>41593.082002314812</v>
      </c>
      <c r="T2802" s="11">
        <f>(((I2802/60)/60)/24)+DATE(1970,1,1)</f>
        <v>41623.082002314812</v>
      </c>
    </row>
    <row r="2803" spans="1:20" ht="43.2" hidden="1" x14ac:dyDescent="0.3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20">
        <f>E2803/D2803</f>
        <v>1.0770464285714285</v>
      </c>
      <c r="P2803" s="6">
        <f>L2803/COUNT(L2803:L6916)</f>
        <v>2.6656511805026657E-2</v>
      </c>
      <c r="Q2803" t="str">
        <f t="shared" si="86"/>
        <v>film &amp; video</v>
      </c>
      <c r="R2803" t="str">
        <f t="shared" si="87"/>
        <v>documentary</v>
      </c>
      <c r="S2803" s="11">
        <f>(((J2803/60)/60)/24)+DATE(1970,1,1)</f>
        <v>40638.162465277775</v>
      </c>
      <c r="T2803" s="11">
        <f>(((I2803/60)/60)/24)+DATE(1970,1,1)</f>
        <v>40672.249305555553</v>
      </c>
    </row>
    <row r="2804" spans="1:20" ht="43.2" hidden="1" x14ac:dyDescent="0.3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20">
        <f>E2804/D2804</f>
        <v>1.0772727272727274</v>
      </c>
      <c r="P2804" s="6">
        <f>L2804/COUNT(L2804:L6917)</f>
        <v>1.1432926829268292E-2</v>
      </c>
      <c r="Q2804" t="str">
        <f t="shared" si="86"/>
        <v>theater</v>
      </c>
      <c r="R2804" t="str">
        <f t="shared" si="87"/>
        <v>plays</v>
      </c>
      <c r="S2804" s="11">
        <f>(((J2804/60)/60)/24)+DATE(1970,1,1)</f>
        <v>41856.715069444443</v>
      </c>
      <c r="T2804" s="11">
        <f>(((I2804/60)/60)/24)+DATE(1970,1,1)</f>
        <v>41877.715069444443</v>
      </c>
    </row>
    <row r="2805" spans="1:20" ht="43.2" hidden="1" x14ac:dyDescent="0.3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20">
        <f>E2805/D2805</f>
        <v>1.0773299999999999</v>
      </c>
      <c r="P2805" s="6">
        <f>L2805/COUNT(L2805:L6918)</f>
        <v>4.4241037376048821E-2</v>
      </c>
      <c r="Q2805" t="str">
        <f t="shared" si="86"/>
        <v>music</v>
      </c>
      <c r="R2805" t="str">
        <f t="shared" si="87"/>
        <v>indie rock</v>
      </c>
      <c r="S2805" s="11">
        <f>(((J2805/60)/60)/24)+DATE(1970,1,1)</f>
        <v>41934.71056712963</v>
      </c>
      <c r="T2805" s="11">
        <f>(((I2805/60)/60)/24)+DATE(1970,1,1)</f>
        <v>41955.752233796295</v>
      </c>
    </row>
    <row r="2806" spans="1:20" ht="43.2" hidden="1" x14ac:dyDescent="0.3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20">
        <f>E2806/D2806</f>
        <v>1.0773333333333333</v>
      </c>
      <c r="P2806" s="6">
        <f>L2806/COUNT(L2806:L6919)</f>
        <v>4.8854961832061068E-2</v>
      </c>
      <c r="Q2806" t="str">
        <f t="shared" si="86"/>
        <v>theater</v>
      </c>
      <c r="R2806" t="str">
        <f t="shared" si="87"/>
        <v>plays</v>
      </c>
      <c r="S2806" s="11">
        <f>(((J2806/60)/60)/24)+DATE(1970,1,1)</f>
        <v>42103.399479166663</v>
      </c>
      <c r="T2806" s="11">
        <f>(((I2806/60)/60)/24)+DATE(1970,1,1)</f>
        <v>42133.399479166663</v>
      </c>
    </row>
    <row r="2807" spans="1:20" ht="43.2" hidden="1" x14ac:dyDescent="0.3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20">
        <f>E2807/D2807</f>
        <v>1.0774999999999999</v>
      </c>
      <c r="P2807" s="6">
        <f>L2807/COUNT(L2807:L6920)</f>
        <v>1.4514896867838044E-2</v>
      </c>
      <c r="Q2807" t="str">
        <f t="shared" si="86"/>
        <v>theater</v>
      </c>
      <c r="R2807" t="str">
        <f t="shared" si="87"/>
        <v>plays</v>
      </c>
      <c r="S2807" s="11">
        <f>(((J2807/60)/60)/24)+DATE(1970,1,1)</f>
        <v>42171.034861111111</v>
      </c>
      <c r="T2807" s="11">
        <f>(((I2807/60)/60)/24)+DATE(1970,1,1)</f>
        <v>42195.291666666672</v>
      </c>
    </row>
    <row r="2808" spans="1:20" ht="28.8" hidden="1" x14ac:dyDescent="0.3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20">
        <f>E2808/D2808</f>
        <v>1.0774999999999999</v>
      </c>
      <c r="P2808" s="6">
        <f>L2808/COUNT(L2808:L6921)</f>
        <v>7.4159021406727824E-2</v>
      </c>
      <c r="Q2808" t="str">
        <f t="shared" si="86"/>
        <v>theater</v>
      </c>
      <c r="R2808" t="str">
        <f t="shared" si="87"/>
        <v>spaces</v>
      </c>
      <c r="S2808" s="11">
        <f>(((J2808/60)/60)/24)+DATE(1970,1,1)</f>
        <v>41957.756840277783</v>
      </c>
      <c r="T2808" s="11">
        <f>(((I2808/60)/60)/24)+DATE(1970,1,1)</f>
        <v>41987.756840277783</v>
      </c>
    </row>
    <row r="2809" spans="1:20" ht="43.2" hidden="1" x14ac:dyDescent="0.3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20">
        <f>E2809/D2809</f>
        <v>1.077758</v>
      </c>
      <c r="P2809" s="6">
        <f>L2809/COUNT(L2809:L6922)</f>
        <v>9.0283091048201994E-2</v>
      </c>
      <c r="Q2809" t="str">
        <f t="shared" si="86"/>
        <v>film &amp; video</v>
      </c>
      <c r="R2809" t="str">
        <f t="shared" si="87"/>
        <v>documentary</v>
      </c>
      <c r="S2809" s="11">
        <f>(((J2809/60)/60)/24)+DATE(1970,1,1)</f>
        <v>40697.498449074075</v>
      </c>
      <c r="T2809" s="11">
        <f>(((I2809/60)/60)/24)+DATE(1970,1,1)</f>
        <v>40727.498449074075</v>
      </c>
    </row>
    <row r="2810" spans="1:20" ht="43.2" hidden="1" x14ac:dyDescent="0.3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20">
        <f>E2810/D2810</f>
        <v>1.0777777777777777</v>
      </c>
      <c r="P2810" s="6">
        <f>L2810/COUNT(L2810:L6923)</f>
        <v>6.5849923430321589E-2</v>
      </c>
      <c r="Q2810" t="str">
        <f t="shared" si="86"/>
        <v>photography</v>
      </c>
      <c r="R2810" t="str">
        <f t="shared" si="87"/>
        <v>photobooks</v>
      </c>
      <c r="S2810" s="11">
        <f>(((J2810/60)/60)/24)+DATE(1970,1,1)</f>
        <v>42529.979108796295</v>
      </c>
      <c r="T2810" s="11">
        <f>(((I2810/60)/60)/24)+DATE(1970,1,1)</f>
        <v>42550.979108796295</v>
      </c>
    </row>
    <row r="2811" spans="1:20" ht="43.2" hidden="1" x14ac:dyDescent="0.3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20">
        <f>E2811/D2811</f>
        <v>1.0777777777777777</v>
      </c>
      <c r="P2811" s="6">
        <f>L2811/COUNT(L2811:L6924)</f>
        <v>8.4291187739463595E-3</v>
      </c>
      <c r="Q2811" t="str">
        <f t="shared" si="86"/>
        <v>theater</v>
      </c>
      <c r="R2811" t="str">
        <f t="shared" si="87"/>
        <v>plays</v>
      </c>
      <c r="S2811" s="11">
        <f>(((J2811/60)/60)/24)+DATE(1970,1,1)</f>
        <v>42746.261782407411</v>
      </c>
      <c r="T2811" s="11">
        <f>(((I2811/60)/60)/24)+DATE(1970,1,1)</f>
        <v>42784.207638888889</v>
      </c>
    </row>
    <row r="2812" spans="1:20" ht="43.2" hidden="1" x14ac:dyDescent="0.3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20">
        <f>E2812/D2812</f>
        <v>1.0778267254038179</v>
      </c>
      <c r="P2812" s="6">
        <f>L2812/COUNT(L2812:L6925)</f>
        <v>2.2239263803680982E-2</v>
      </c>
      <c r="Q2812" t="str">
        <f t="shared" si="86"/>
        <v>theater</v>
      </c>
      <c r="R2812" t="str">
        <f t="shared" si="87"/>
        <v>plays</v>
      </c>
      <c r="S2812" s="11">
        <f>(((J2812/60)/60)/24)+DATE(1970,1,1)</f>
        <v>42157.591064814813</v>
      </c>
      <c r="T2812" s="11">
        <f>(((I2812/60)/60)/24)+DATE(1970,1,1)</f>
        <v>42179.083333333328</v>
      </c>
    </row>
    <row r="2813" spans="1:20" ht="28.8" hidden="1" x14ac:dyDescent="0.3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20">
        <f>E2813/D2813</f>
        <v>1.0780000000000001</v>
      </c>
      <c r="P2813" s="6">
        <f>L2813/COUNT(L2813:L6926)</f>
        <v>1.0744435917114352E-2</v>
      </c>
      <c r="Q2813" t="str">
        <f t="shared" si="86"/>
        <v>theater</v>
      </c>
      <c r="R2813" t="str">
        <f t="shared" si="87"/>
        <v>plays</v>
      </c>
      <c r="S2813" s="11">
        <f>(((J2813/60)/60)/24)+DATE(1970,1,1)</f>
        <v>42402.889027777783</v>
      </c>
      <c r="T2813" s="11">
        <f>(((I2813/60)/60)/24)+DATE(1970,1,1)</f>
        <v>42447.847361111111</v>
      </c>
    </row>
    <row r="2814" spans="1:20" ht="43.2" hidden="1" x14ac:dyDescent="0.3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20">
        <f>E2814/D2814</f>
        <v>1.0783333333333334</v>
      </c>
      <c r="P2814" s="6">
        <f>L2814/COUNT(L2814:L6927)</f>
        <v>2.4577572964669739E-2</v>
      </c>
      <c r="Q2814" t="str">
        <f t="shared" si="86"/>
        <v>music</v>
      </c>
      <c r="R2814" t="str">
        <f t="shared" si="87"/>
        <v>rock</v>
      </c>
      <c r="S2814" s="11">
        <f>(((J2814/60)/60)/24)+DATE(1970,1,1)</f>
        <v>41325.525752314818</v>
      </c>
      <c r="T2814" s="11">
        <f>(((I2814/60)/60)/24)+DATE(1970,1,1)</f>
        <v>41355.484085648146</v>
      </c>
    </row>
    <row r="2815" spans="1:20" ht="43.2" hidden="1" x14ac:dyDescent="0.3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20">
        <f>E2815/D2815</f>
        <v>1.0786500000000001</v>
      </c>
      <c r="P2815" s="6">
        <f>L2815/COUNT(L2815:L6928)</f>
        <v>0.15526518063028438</v>
      </c>
      <c r="Q2815" t="str">
        <f t="shared" si="86"/>
        <v>theater</v>
      </c>
      <c r="R2815" t="str">
        <f t="shared" si="87"/>
        <v>plays</v>
      </c>
      <c r="S2815" s="11">
        <f>(((J2815/60)/60)/24)+DATE(1970,1,1)</f>
        <v>41933.291643518518</v>
      </c>
      <c r="T2815" s="11">
        <f>(((I2815/60)/60)/24)+DATE(1970,1,1)</f>
        <v>41963.333310185189</v>
      </c>
    </row>
    <row r="2816" spans="1:20" ht="43.2" hidden="1" x14ac:dyDescent="0.3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20">
        <f>E2816/D2816</f>
        <v>1.0786666666666667</v>
      </c>
      <c r="P2816" s="6">
        <f>L2816/COUNT(L2816:L6929)</f>
        <v>6.076923076923077E-2</v>
      </c>
      <c r="Q2816" t="str">
        <f t="shared" si="86"/>
        <v>music</v>
      </c>
      <c r="R2816" t="str">
        <f t="shared" si="87"/>
        <v>indie rock</v>
      </c>
      <c r="S2816" s="11">
        <f>(((J2816/60)/60)/24)+DATE(1970,1,1)</f>
        <v>41716.632847222223</v>
      </c>
      <c r="T2816" s="11">
        <f>(((I2816/60)/60)/24)+DATE(1970,1,1)</f>
        <v>41747.958333333336</v>
      </c>
    </row>
    <row r="2817" spans="1:20" ht="43.2" hidden="1" x14ac:dyDescent="0.3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20">
        <f>E2817/D2817</f>
        <v>1.0787731249999999</v>
      </c>
      <c r="P2817" s="6">
        <f>L2817/COUNT(L2817:L6930)</f>
        <v>0.19091608929946113</v>
      </c>
      <c r="Q2817" t="str">
        <f t="shared" si="86"/>
        <v>publishing</v>
      </c>
      <c r="R2817" t="str">
        <f t="shared" si="87"/>
        <v>radio &amp; podcasts</v>
      </c>
      <c r="S2817" s="11">
        <f>(((J2817/60)/60)/24)+DATE(1970,1,1)</f>
        <v>42340.172060185185</v>
      </c>
      <c r="T2817" s="11">
        <f>(((I2817/60)/60)/24)+DATE(1970,1,1)</f>
        <v>42381.208333333328</v>
      </c>
    </row>
    <row r="2818" spans="1:20" ht="28.8" hidden="1" x14ac:dyDescent="0.3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20">
        <f>E2818/D2818</f>
        <v>1.0788</v>
      </c>
      <c r="P2818" s="6">
        <f>L2818/COUNT(L2818:L6931)</f>
        <v>8.39753466872111E-2</v>
      </c>
      <c r="Q2818" t="str">
        <f t="shared" ref="Q2818:Q2881" si="88">LEFT(N2818,FIND("/",N2818)-1)</f>
        <v>food</v>
      </c>
      <c r="R2818" t="str">
        <f t="shared" ref="R2818:R2881" si="89">RIGHT(N2818,LEN(N2818)-FIND("/",N2818))</f>
        <v>small batch</v>
      </c>
      <c r="S2818" s="11">
        <f>(((J2818/60)/60)/24)+DATE(1970,1,1)</f>
        <v>42187.125625000001</v>
      </c>
      <c r="T2818" s="11">
        <f>(((I2818/60)/60)/24)+DATE(1970,1,1)</f>
        <v>42208.207638888889</v>
      </c>
    </row>
    <row r="2819" spans="1:20" ht="43.2" hidden="1" x14ac:dyDescent="0.3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20">
        <f>E2819/D2819</f>
        <v>1.0789146666666667</v>
      </c>
      <c r="P2819" s="6">
        <f>L2819/COUNT(L2819:L6932)</f>
        <v>5.4741711642251348E-2</v>
      </c>
      <c r="Q2819" t="str">
        <f t="shared" si="88"/>
        <v>photography</v>
      </c>
      <c r="R2819" t="str">
        <f t="shared" si="89"/>
        <v>photobooks</v>
      </c>
      <c r="S2819" s="11">
        <f>(((J2819/60)/60)/24)+DATE(1970,1,1)</f>
        <v>42606.347233796296</v>
      </c>
      <c r="T2819" s="11">
        <f>(((I2819/60)/60)/24)+DATE(1970,1,1)</f>
        <v>42666.347233796296</v>
      </c>
    </row>
    <row r="2820" spans="1:20" ht="43.2" hidden="1" x14ac:dyDescent="0.3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20">
        <f>E2820/D2820</f>
        <v>1.0791200000000001</v>
      </c>
      <c r="P2820" s="6">
        <f>L2820/COUNT(L2820:L6933)</f>
        <v>0.14351851851851852</v>
      </c>
      <c r="Q2820" t="str">
        <f t="shared" si="88"/>
        <v>film &amp; video</v>
      </c>
      <c r="R2820" t="str">
        <f t="shared" si="89"/>
        <v>documentary</v>
      </c>
      <c r="S2820" s="11">
        <f>(((J2820/60)/60)/24)+DATE(1970,1,1)</f>
        <v>42473.57</v>
      </c>
      <c r="T2820" s="11">
        <f>(((I2820/60)/60)/24)+DATE(1970,1,1)</f>
        <v>42503.57</v>
      </c>
    </row>
    <row r="2821" spans="1:20" ht="43.2" hidden="1" x14ac:dyDescent="0.3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20">
        <f>E2821/D2821</f>
        <v>1.0791999999999999</v>
      </c>
      <c r="P2821" s="6">
        <f>L2821/COUNT(L2821:L6934)</f>
        <v>2.7027027027027029E-2</v>
      </c>
      <c r="Q2821" t="str">
        <f t="shared" si="88"/>
        <v>technology</v>
      </c>
      <c r="R2821" t="str">
        <f t="shared" si="89"/>
        <v>hardware</v>
      </c>
      <c r="S2821" s="11">
        <f>(((J2821/60)/60)/24)+DATE(1970,1,1)</f>
        <v>42705.764513888891</v>
      </c>
      <c r="T2821" s="11">
        <f>(((I2821/60)/60)/24)+DATE(1970,1,1)</f>
        <v>42735.764513888891</v>
      </c>
    </row>
    <row r="2822" spans="1:20" ht="43.2" hidden="1" x14ac:dyDescent="0.3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20">
        <f>E2822/D2822</f>
        <v>1.0794999999999999</v>
      </c>
      <c r="P2822" s="6">
        <f>L2822/COUNT(L2822:L6935)</f>
        <v>2.9366306027820709E-2</v>
      </c>
      <c r="Q2822" t="str">
        <f t="shared" si="88"/>
        <v>film &amp; video</v>
      </c>
      <c r="R2822" t="str">
        <f t="shared" si="89"/>
        <v>television</v>
      </c>
      <c r="S2822" s="11">
        <f>(((J2822/60)/60)/24)+DATE(1970,1,1)</f>
        <v>42033.516898148147</v>
      </c>
      <c r="T2822" s="11">
        <f>(((I2822/60)/60)/24)+DATE(1970,1,1)</f>
        <v>42064.5</v>
      </c>
    </row>
    <row r="2823" spans="1:20" ht="43.2" x14ac:dyDescent="0.3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t="s">
        <v>8222</v>
      </c>
      <c r="G2823" t="s">
        <v>8225</v>
      </c>
      <c r="H2823" t="s">
        <v>8247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8271</v>
      </c>
      <c r="O2823" s="20">
        <f>E2823/D2823</f>
        <v>1.08</v>
      </c>
      <c r="P2823" s="6">
        <f>L2823/COUNT(L2823:L6936)</f>
        <v>1.237432327919567E-2</v>
      </c>
      <c r="Q2823" t="str">
        <f t="shared" si="88"/>
        <v>theater</v>
      </c>
      <c r="R2823" t="str">
        <f t="shared" si="89"/>
        <v>plays</v>
      </c>
      <c r="S2823" s="11">
        <f>(((J2823/60)/60)/24)+DATE(1970,1,1)</f>
        <v>42788.565208333333</v>
      </c>
      <c r="T2823" s="11">
        <f>(((I2823/60)/60)/24)+DATE(1970,1,1)</f>
        <v>42818.523541666669</v>
      </c>
    </row>
    <row r="2824" spans="1:20" ht="28.8" hidden="1" x14ac:dyDescent="0.3">
      <c r="A2824">
        <v>1663</v>
      </c>
      <c r="B2824" s="3" t="s">
        <v>1664</v>
      </c>
      <c r="C2824" s="3" t="s">
        <v>5773</v>
      </c>
      <c r="D2824">
        <v>1000</v>
      </c>
      <c r="E2824">
        <v>1080</v>
      </c>
      <c r="F2824" t="s">
        <v>8219</v>
      </c>
      <c r="G2824" t="s">
        <v>8224</v>
      </c>
      <c r="H2824" t="s">
        <v>8246</v>
      </c>
      <c r="I2824">
        <v>1422750707</v>
      </c>
      <c r="J2824">
        <v>1420158707</v>
      </c>
      <c r="K2824" t="b">
        <v>0</v>
      </c>
      <c r="L2824">
        <v>32</v>
      </c>
      <c r="M2824" t="b">
        <v>1</v>
      </c>
      <c r="N2824" t="s">
        <v>8292</v>
      </c>
      <c r="O2824" s="20">
        <f>E2824/D2824</f>
        <v>1.08</v>
      </c>
      <c r="P2824" s="6">
        <f>L2824/COUNT(L2824:L6937)</f>
        <v>2.4767801857585141E-2</v>
      </c>
      <c r="Q2824" t="str">
        <f t="shared" si="88"/>
        <v>music</v>
      </c>
      <c r="R2824" t="str">
        <f t="shared" si="89"/>
        <v>pop</v>
      </c>
      <c r="S2824" s="11">
        <f>(((J2824/60)/60)/24)+DATE(1970,1,1)</f>
        <v>42006.02207175926</v>
      </c>
      <c r="T2824" s="11">
        <f>(((I2824/60)/60)/24)+DATE(1970,1,1)</f>
        <v>42036.02207175926</v>
      </c>
    </row>
    <row r="2825" spans="1:20" ht="43.2" hidden="1" x14ac:dyDescent="0.3">
      <c r="A2825">
        <v>1753</v>
      </c>
      <c r="B2825" s="3" t="s">
        <v>1754</v>
      </c>
      <c r="C2825" s="3" t="s">
        <v>5863</v>
      </c>
      <c r="D2825">
        <v>15000</v>
      </c>
      <c r="E2825">
        <v>16200</v>
      </c>
      <c r="F2825" t="s">
        <v>8219</v>
      </c>
      <c r="G2825" t="s">
        <v>8232</v>
      </c>
      <c r="H2825" t="s">
        <v>8253</v>
      </c>
      <c r="I2825">
        <v>1458579568</v>
      </c>
      <c r="J2825">
        <v>1455991168</v>
      </c>
      <c r="K2825" t="b">
        <v>0</v>
      </c>
      <c r="L2825">
        <v>35</v>
      </c>
      <c r="M2825" t="b">
        <v>1</v>
      </c>
      <c r="N2825" t="s">
        <v>8285</v>
      </c>
      <c r="O2825" s="20">
        <f>E2825/D2825</f>
        <v>1.08</v>
      </c>
      <c r="P2825" s="6">
        <f>L2825/COUNT(L2825:L6938)</f>
        <v>2.7110766847405113E-2</v>
      </c>
      <c r="Q2825" t="str">
        <f t="shared" si="88"/>
        <v>photography</v>
      </c>
      <c r="R2825" t="str">
        <f t="shared" si="89"/>
        <v>photobooks</v>
      </c>
      <c r="S2825" s="11">
        <f>(((J2825/60)/60)/24)+DATE(1970,1,1)</f>
        <v>42420.74962962963</v>
      </c>
      <c r="T2825" s="11">
        <f>(((I2825/60)/60)/24)+DATE(1970,1,1)</f>
        <v>42450.707962962959</v>
      </c>
    </row>
    <row r="2826" spans="1:20" ht="43.2" hidden="1" x14ac:dyDescent="0.3">
      <c r="A2826">
        <v>2449</v>
      </c>
      <c r="B2826" s="3" t="s">
        <v>2450</v>
      </c>
      <c r="C2826" s="3" t="s">
        <v>6559</v>
      </c>
      <c r="D2826">
        <v>10000</v>
      </c>
      <c r="E2826">
        <v>10800</v>
      </c>
      <c r="F2826" t="s">
        <v>8219</v>
      </c>
      <c r="G2826" t="s">
        <v>8224</v>
      </c>
      <c r="H2826" t="s">
        <v>8246</v>
      </c>
      <c r="I2826">
        <v>1417321515</v>
      </c>
      <c r="J2826">
        <v>1414725915</v>
      </c>
      <c r="K2826" t="b">
        <v>0</v>
      </c>
      <c r="L2826">
        <v>120</v>
      </c>
      <c r="M2826" t="b">
        <v>1</v>
      </c>
      <c r="N2826" t="s">
        <v>8298</v>
      </c>
      <c r="O2826" s="20">
        <f>E2826/D2826</f>
        <v>1.08</v>
      </c>
      <c r="P2826" s="6">
        <f>L2826/COUNT(L2826:L6939)</f>
        <v>9.3023255813953487E-2</v>
      </c>
      <c r="Q2826" t="str">
        <f t="shared" si="88"/>
        <v>food</v>
      </c>
      <c r="R2826" t="str">
        <f t="shared" si="89"/>
        <v>small batch</v>
      </c>
      <c r="S2826" s="11">
        <f>(((J2826/60)/60)/24)+DATE(1970,1,1)</f>
        <v>41943.142534722225</v>
      </c>
      <c r="T2826" s="11">
        <f>(((I2826/60)/60)/24)+DATE(1970,1,1)</f>
        <v>41973.184201388889</v>
      </c>
    </row>
    <row r="2827" spans="1:20" ht="43.2" hidden="1" x14ac:dyDescent="0.3">
      <c r="A2827">
        <v>2934</v>
      </c>
      <c r="B2827" s="3" t="s">
        <v>2934</v>
      </c>
      <c r="C2827" s="3" t="s">
        <v>7044</v>
      </c>
      <c r="D2827">
        <v>2500</v>
      </c>
      <c r="E2827">
        <v>2700</v>
      </c>
      <c r="F2827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8305</v>
      </c>
      <c r="O2827" s="20">
        <f>E2827/D2827</f>
        <v>1.08</v>
      </c>
      <c r="P2827" s="6">
        <f>L2827/COUNT(L2827:L6940)</f>
        <v>2.8704422032583398E-2</v>
      </c>
      <c r="Q2827" t="str">
        <f t="shared" si="88"/>
        <v>theater</v>
      </c>
      <c r="R2827" t="str">
        <f t="shared" si="89"/>
        <v>musical</v>
      </c>
      <c r="S2827" s="11">
        <f>(((J2827/60)/60)/24)+DATE(1970,1,1)</f>
        <v>41775.636157407411</v>
      </c>
      <c r="T2827" s="11">
        <f>(((I2827/60)/60)/24)+DATE(1970,1,1)</f>
        <v>41805.636157407411</v>
      </c>
    </row>
    <row r="2828" spans="1:20" ht="43.2" hidden="1" x14ac:dyDescent="0.3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20">
        <f>E2828/D2828</f>
        <v>1.08</v>
      </c>
      <c r="P2828" s="6">
        <f>L2828/COUNT(L2828:L6941)</f>
        <v>1.2422360248447204E-2</v>
      </c>
      <c r="Q2828" t="str">
        <f t="shared" si="88"/>
        <v>theater</v>
      </c>
      <c r="R2828" t="str">
        <f t="shared" si="89"/>
        <v>plays</v>
      </c>
      <c r="S2828" s="11">
        <f>(((J2828/60)/60)/24)+DATE(1970,1,1)</f>
        <v>41990.585486111115</v>
      </c>
      <c r="T2828" s="11">
        <f>(((I2828/60)/60)/24)+DATE(1970,1,1)</f>
        <v>42035.585486111115</v>
      </c>
    </row>
    <row r="2829" spans="1:20" ht="43.2" hidden="1" x14ac:dyDescent="0.3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20">
        <f>E2829/D2829</f>
        <v>1.08</v>
      </c>
      <c r="P2829" s="6">
        <f>L2829/COUNT(L2829:L6942)</f>
        <v>2.3310023310023312E-2</v>
      </c>
      <c r="Q2829" t="str">
        <f t="shared" si="88"/>
        <v>theater</v>
      </c>
      <c r="R2829" t="str">
        <f t="shared" si="89"/>
        <v>plays</v>
      </c>
      <c r="S2829" s="11">
        <f>(((J2829/60)/60)/24)+DATE(1970,1,1)</f>
        <v>42479.465833333335</v>
      </c>
      <c r="T2829" s="11">
        <f>(((I2829/60)/60)/24)+DATE(1970,1,1)</f>
        <v>42500.465833333335</v>
      </c>
    </row>
    <row r="2830" spans="1:20" ht="43.2" hidden="1" x14ac:dyDescent="0.3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20">
        <f>E2830/D2830</f>
        <v>1.08</v>
      </c>
      <c r="P2830" s="6">
        <f>L2830/COUNT(L2830:L6943)</f>
        <v>5.4432348367029551E-3</v>
      </c>
      <c r="Q2830" t="str">
        <f t="shared" si="88"/>
        <v>theater</v>
      </c>
      <c r="R2830" t="str">
        <f t="shared" si="89"/>
        <v>plays</v>
      </c>
      <c r="S2830" s="11">
        <f>(((J2830/60)/60)/24)+DATE(1970,1,1)</f>
        <v>42571.626192129625</v>
      </c>
      <c r="T2830" s="11">
        <f>(((I2830/60)/60)/24)+DATE(1970,1,1)</f>
        <v>42583.570138888885</v>
      </c>
    </row>
    <row r="2831" spans="1:20" ht="43.2" hidden="1" x14ac:dyDescent="0.3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20">
        <f>E2831/D2831</f>
        <v>1.0804450000000001</v>
      </c>
      <c r="P2831" s="6">
        <f>L2831/COUNT(L2831:L6944)</f>
        <v>0.14319066147859921</v>
      </c>
      <c r="Q2831" t="str">
        <f t="shared" si="88"/>
        <v>film &amp; video</v>
      </c>
      <c r="R2831" t="str">
        <f t="shared" si="89"/>
        <v>documentary</v>
      </c>
      <c r="S2831" s="11">
        <f>(((J2831/60)/60)/24)+DATE(1970,1,1)</f>
        <v>40990.909259259257</v>
      </c>
      <c r="T2831" s="11">
        <f>(((I2831/60)/60)/24)+DATE(1970,1,1)</f>
        <v>41026.897222222222</v>
      </c>
    </row>
    <row r="2832" spans="1:20" ht="43.2" hidden="1" x14ac:dyDescent="0.3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20">
        <f>E2832/D2832</f>
        <v>1.0808333333333333</v>
      </c>
      <c r="P2832" s="6">
        <f>L2832/COUNT(L2832:L6945)</f>
        <v>6.931464174454828E-2</v>
      </c>
      <c r="Q2832" t="str">
        <f t="shared" si="88"/>
        <v>film &amp; video</v>
      </c>
      <c r="R2832" t="str">
        <f t="shared" si="89"/>
        <v>documentary</v>
      </c>
      <c r="S2832" s="11">
        <f>(((J2832/60)/60)/24)+DATE(1970,1,1)</f>
        <v>42093.760046296295</v>
      </c>
      <c r="T2832" s="11">
        <f>(((I2832/60)/60)/24)+DATE(1970,1,1)</f>
        <v>42123.760046296295</v>
      </c>
    </row>
    <row r="2833" spans="1:20" ht="43.2" hidden="1" x14ac:dyDescent="0.3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20">
        <f>E2833/D2833</f>
        <v>1.0811999999999999</v>
      </c>
      <c r="P2833" s="6">
        <f>L2833/COUNT(L2833:L6946)</f>
        <v>0.16991426344505067</v>
      </c>
      <c r="Q2833" t="str">
        <f t="shared" si="88"/>
        <v>games</v>
      </c>
      <c r="R2833" t="str">
        <f t="shared" si="89"/>
        <v>tabletop games</v>
      </c>
      <c r="S2833" s="11">
        <f>(((J2833/60)/60)/24)+DATE(1970,1,1)</f>
        <v>42452.666770833333</v>
      </c>
      <c r="T2833" s="11">
        <f>(((I2833/60)/60)/24)+DATE(1970,1,1)</f>
        <v>42483</v>
      </c>
    </row>
    <row r="2834" spans="1:20" ht="43.2" hidden="1" x14ac:dyDescent="0.3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20">
        <f>E2834/D2834</f>
        <v>1.0813333333333333</v>
      </c>
      <c r="P2834" s="6">
        <f>L2834/COUNT(L2834:L6947)</f>
        <v>6.7862714508580349E-2</v>
      </c>
      <c r="Q2834" t="str">
        <f t="shared" si="88"/>
        <v>theater</v>
      </c>
      <c r="R2834" t="str">
        <f t="shared" si="89"/>
        <v>plays</v>
      </c>
      <c r="S2834" s="11">
        <f>(((J2834/60)/60)/24)+DATE(1970,1,1)</f>
        <v>41884.056747685187</v>
      </c>
      <c r="T2834" s="11">
        <f>(((I2834/60)/60)/24)+DATE(1970,1,1)</f>
        <v>41903.083333333336</v>
      </c>
    </row>
    <row r="2835" spans="1:20" ht="43.2" hidden="1" x14ac:dyDescent="0.3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20">
        <f>E2835/D2835</f>
        <v>1.0820000000000001</v>
      </c>
      <c r="P2835" s="6">
        <f>L2835/COUNT(L2835:L6948)</f>
        <v>4.449648711943794E-2</v>
      </c>
      <c r="Q2835" t="str">
        <f t="shared" si="88"/>
        <v>theater</v>
      </c>
      <c r="R2835" t="str">
        <f t="shared" si="89"/>
        <v>plays</v>
      </c>
      <c r="S2835" s="11">
        <f>(((J2835/60)/60)/24)+DATE(1970,1,1)</f>
        <v>41759.13962962963</v>
      </c>
      <c r="T2835" s="11">
        <f>(((I2835/60)/60)/24)+DATE(1970,1,1)</f>
        <v>41791.165972222225</v>
      </c>
    </row>
    <row r="2836" spans="1:20" ht="43.2" hidden="1" x14ac:dyDescent="0.3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20">
        <f>E2836/D2836</f>
        <v>1.0820000000000001</v>
      </c>
      <c r="P2836" s="6">
        <f>L2836/COUNT(L2836:L6949)</f>
        <v>1.953125E-2</v>
      </c>
      <c r="Q2836" t="str">
        <f t="shared" si="88"/>
        <v>theater</v>
      </c>
      <c r="R2836" t="str">
        <f t="shared" si="89"/>
        <v>plays</v>
      </c>
      <c r="S2836" s="11">
        <f>(((J2836/60)/60)/24)+DATE(1970,1,1)</f>
        <v>42016.832465277781</v>
      </c>
      <c r="T2836" s="11">
        <f>(((I2836/60)/60)/24)+DATE(1970,1,1)</f>
        <v>42040.513888888891</v>
      </c>
    </row>
    <row r="2837" spans="1:20" ht="28.8" hidden="1" x14ac:dyDescent="0.3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20">
        <f>E2837/D2837</f>
        <v>1.0820000000000001</v>
      </c>
      <c r="P2837" s="6">
        <f>L2837/COUNT(L2837:L6950)</f>
        <v>4.4566067240031274E-2</v>
      </c>
      <c r="Q2837" t="str">
        <f t="shared" si="88"/>
        <v>theater</v>
      </c>
      <c r="R2837" t="str">
        <f t="shared" si="89"/>
        <v>musical</v>
      </c>
      <c r="S2837" s="11">
        <f>(((J2837/60)/60)/24)+DATE(1970,1,1)</f>
        <v>42656.005173611105</v>
      </c>
      <c r="T2837" s="11">
        <f>(((I2837/60)/60)/24)+DATE(1970,1,1)</f>
        <v>42689.088888888888</v>
      </c>
    </row>
    <row r="2838" spans="1:20" ht="43.2" hidden="1" x14ac:dyDescent="0.3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20">
        <f>E2838/D2838</f>
        <v>1.0821333333333334</v>
      </c>
      <c r="P2838" s="6">
        <f>L2838/COUNT(L2838:L6951)</f>
        <v>0.14084507042253522</v>
      </c>
      <c r="Q2838" t="str">
        <f t="shared" si="88"/>
        <v>technology</v>
      </c>
      <c r="R2838" t="str">
        <f t="shared" si="89"/>
        <v>hardware</v>
      </c>
      <c r="S2838" s="11">
        <f>(((J2838/60)/60)/24)+DATE(1970,1,1)</f>
        <v>42138.684189814812</v>
      </c>
      <c r="T2838" s="11">
        <f>(((I2838/60)/60)/24)+DATE(1970,1,1)</f>
        <v>42168.684189814812</v>
      </c>
    </row>
    <row r="2839" spans="1:20" ht="28.8" hidden="1" x14ac:dyDescent="0.3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20">
        <f>E2839/D2839</f>
        <v>1.0823529411764705</v>
      </c>
      <c r="P2839" s="6">
        <f>L2839/COUNT(L2839:L6952)</f>
        <v>2.1143304620203602E-2</v>
      </c>
      <c r="Q2839" t="str">
        <f t="shared" si="88"/>
        <v>music</v>
      </c>
      <c r="R2839" t="str">
        <f t="shared" si="89"/>
        <v>rock</v>
      </c>
      <c r="S2839" s="11">
        <f>(((J2839/60)/60)/24)+DATE(1970,1,1)</f>
        <v>41151.708321759259</v>
      </c>
      <c r="T2839" s="11">
        <f>(((I2839/60)/60)/24)+DATE(1970,1,1)</f>
        <v>41177.165972222225</v>
      </c>
    </row>
    <row r="2840" spans="1:20" ht="28.8" hidden="1" x14ac:dyDescent="0.3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20">
        <f>E2840/D2840</f>
        <v>1.082492</v>
      </c>
      <c r="P2840" s="6">
        <f>L2840/COUNT(L2840:L6953)</f>
        <v>4.3887147335423198E-2</v>
      </c>
      <c r="Q2840" t="str">
        <f t="shared" si="88"/>
        <v>music</v>
      </c>
      <c r="R2840" t="str">
        <f t="shared" si="89"/>
        <v>rock</v>
      </c>
      <c r="S2840" s="11">
        <f>(((J2840/60)/60)/24)+DATE(1970,1,1)</f>
        <v>40638.092974537038</v>
      </c>
      <c r="T2840" s="11">
        <f>(((I2840/60)/60)/24)+DATE(1970,1,1)</f>
        <v>40668.092974537038</v>
      </c>
    </row>
    <row r="2841" spans="1:20" ht="43.2" hidden="1" x14ac:dyDescent="0.3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20">
        <f>E2841/D2841</f>
        <v>1.0825</v>
      </c>
      <c r="P2841" s="6">
        <f>L2841/COUNT(L2841:L6954)</f>
        <v>2.7450980392156862E-2</v>
      </c>
      <c r="Q2841" t="str">
        <f t="shared" si="88"/>
        <v>theater</v>
      </c>
      <c r="R2841" t="str">
        <f t="shared" si="89"/>
        <v>plays</v>
      </c>
      <c r="S2841" s="11">
        <f>(((J2841/60)/60)/24)+DATE(1970,1,1)</f>
        <v>41785.707708333335</v>
      </c>
      <c r="T2841" s="11">
        <f>(((I2841/60)/60)/24)+DATE(1970,1,1)</f>
        <v>41815.707708333335</v>
      </c>
    </row>
    <row r="2842" spans="1:20" hidden="1" x14ac:dyDescent="0.3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20">
        <f>E2842/D2842</f>
        <v>1.0825925925925926</v>
      </c>
      <c r="P2842" s="6">
        <f>L2842/COUNT(L2842:L6955)</f>
        <v>2.7472527472527472E-2</v>
      </c>
      <c r="Q2842" t="str">
        <f t="shared" si="88"/>
        <v>theater</v>
      </c>
      <c r="R2842" t="str">
        <f t="shared" si="89"/>
        <v>plays</v>
      </c>
      <c r="S2842" s="11">
        <f>(((J2842/60)/60)/24)+DATE(1970,1,1)</f>
        <v>42268.127696759257</v>
      </c>
      <c r="T2842" s="11">
        <f>(((I2842/60)/60)/24)+DATE(1970,1,1)</f>
        <v>42288.083333333328</v>
      </c>
    </row>
    <row r="2843" spans="1:20" ht="43.2" hidden="1" x14ac:dyDescent="0.3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20">
        <f>E2843/D2843</f>
        <v>1.0833333333333333</v>
      </c>
      <c r="P2843" s="6">
        <f>L2843/COUNT(L2843:L6956)</f>
        <v>1.5710919088766692E-2</v>
      </c>
      <c r="Q2843" t="str">
        <f t="shared" si="88"/>
        <v>theater</v>
      </c>
      <c r="R2843" t="str">
        <f t="shared" si="89"/>
        <v>plays</v>
      </c>
      <c r="S2843" s="11">
        <f>(((J2843/60)/60)/24)+DATE(1970,1,1)</f>
        <v>42039.384571759263</v>
      </c>
      <c r="T2843" s="11">
        <f>(((I2843/60)/60)/24)+DATE(1970,1,1)</f>
        <v>42052.583333333328</v>
      </c>
    </row>
    <row r="2844" spans="1:20" ht="43.2" hidden="1" x14ac:dyDescent="0.3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20">
        <f>E2844/D2844</f>
        <v>1.0833333333333333</v>
      </c>
      <c r="P2844" s="6">
        <f>L2844/COUNT(L2844:L6957)</f>
        <v>3.6163522012578615E-2</v>
      </c>
      <c r="Q2844" t="str">
        <f t="shared" si="88"/>
        <v>music</v>
      </c>
      <c r="R2844" t="str">
        <f t="shared" si="89"/>
        <v>indie rock</v>
      </c>
      <c r="S2844" s="11">
        <f>(((J2844/60)/60)/24)+DATE(1970,1,1)</f>
        <v>41731.833124999997</v>
      </c>
      <c r="T2844" s="11">
        <f>(((I2844/60)/60)/24)+DATE(1970,1,1)</f>
        <v>41763.290972222225</v>
      </c>
    </row>
    <row r="2845" spans="1:20" ht="43.2" hidden="1" x14ac:dyDescent="0.3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20">
        <f>E2845/D2845</f>
        <v>1.08395</v>
      </c>
      <c r="P2845" s="6">
        <f>L2845/COUNT(L2845:L6958)</f>
        <v>0.26121164437450828</v>
      </c>
      <c r="Q2845" t="str">
        <f t="shared" si="88"/>
        <v>film &amp; video</v>
      </c>
      <c r="R2845" t="str">
        <f t="shared" si="89"/>
        <v>documentary</v>
      </c>
      <c r="S2845" s="11">
        <f>(((J2845/60)/60)/24)+DATE(1970,1,1)</f>
        <v>41193.032013888893</v>
      </c>
      <c r="T2845" s="11">
        <f>(((I2845/60)/60)/24)+DATE(1970,1,1)</f>
        <v>41223.073680555557</v>
      </c>
    </row>
    <row r="2846" spans="1:20" ht="43.2" hidden="1" x14ac:dyDescent="0.3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20">
        <f>E2846/D2846</f>
        <v>1.0840000000000001</v>
      </c>
      <c r="P2846" s="6">
        <f>L2846/COUNT(L2846:L6959)</f>
        <v>3.937007874015748E-2</v>
      </c>
      <c r="Q2846" t="str">
        <f t="shared" si="88"/>
        <v>music</v>
      </c>
      <c r="R2846" t="str">
        <f t="shared" si="89"/>
        <v>indie rock</v>
      </c>
      <c r="S2846" s="11">
        <f>(((J2846/60)/60)/24)+DATE(1970,1,1)</f>
        <v>41773.932534722226</v>
      </c>
      <c r="T2846" s="11">
        <f>(((I2846/60)/60)/24)+DATE(1970,1,1)</f>
        <v>41811.207638888889</v>
      </c>
    </row>
    <row r="2847" spans="1:20" ht="43.2" hidden="1" x14ac:dyDescent="0.3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20">
        <f>E2847/D2847</f>
        <v>1.084090909090909</v>
      </c>
      <c r="P2847" s="6">
        <f>L2847/COUNT(L2847:L6960)</f>
        <v>3.2308904649330179E-2</v>
      </c>
      <c r="Q2847" t="str">
        <f t="shared" si="88"/>
        <v>film &amp; video</v>
      </c>
      <c r="R2847" t="str">
        <f t="shared" si="89"/>
        <v>shorts</v>
      </c>
      <c r="S2847" s="11">
        <f>(((J2847/60)/60)/24)+DATE(1970,1,1)</f>
        <v>41208.010196759256</v>
      </c>
      <c r="T2847" s="11">
        <f>(((I2847/60)/60)/24)+DATE(1970,1,1)</f>
        <v>41228</v>
      </c>
    </row>
    <row r="2848" spans="1:20" ht="28.8" hidden="1" x14ac:dyDescent="0.3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20">
        <f>E2848/D2848</f>
        <v>1.0842485875706214</v>
      </c>
      <c r="P2848" s="6">
        <f>L2848/COUNT(L2848:L6961)</f>
        <v>0.25315457413249209</v>
      </c>
      <c r="Q2848" t="str">
        <f t="shared" si="88"/>
        <v>publishing</v>
      </c>
      <c r="R2848" t="str">
        <f t="shared" si="89"/>
        <v>radio &amp; podcasts</v>
      </c>
      <c r="S2848" s="11">
        <f>(((J2848/60)/60)/24)+DATE(1970,1,1)</f>
        <v>41290.598483796297</v>
      </c>
      <c r="T2848" s="11">
        <f>(((I2848/60)/60)/24)+DATE(1970,1,1)</f>
        <v>41320.598483796297</v>
      </c>
    </row>
    <row r="2849" spans="1:20" ht="43.2" hidden="1" x14ac:dyDescent="0.3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20">
        <f>E2849/D2849</f>
        <v>1.0843750000000001</v>
      </c>
      <c r="P2849" s="6">
        <f>L2849/COUNT(L2849:L6962)</f>
        <v>5.8405682715074979E-2</v>
      </c>
      <c r="Q2849" t="str">
        <f t="shared" si="88"/>
        <v>theater</v>
      </c>
      <c r="R2849" t="str">
        <f t="shared" si="89"/>
        <v>plays</v>
      </c>
      <c r="S2849" s="11">
        <f>(((J2849/60)/60)/24)+DATE(1970,1,1)</f>
        <v>42115.889652777783</v>
      </c>
      <c r="T2849" s="11">
        <f>(((I2849/60)/60)/24)+DATE(1970,1,1)</f>
        <v>42151.114583333328</v>
      </c>
    </row>
    <row r="2850" spans="1:20" ht="43.2" hidden="1" x14ac:dyDescent="0.3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20">
        <f>E2850/D2850</f>
        <v>1.0846283333333333</v>
      </c>
      <c r="P2850" s="6">
        <f>L2850/COUNT(L2850:L6963)</f>
        <v>0.25355450236966826</v>
      </c>
      <c r="Q2850" t="str">
        <f t="shared" si="88"/>
        <v>games</v>
      </c>
      <c r="R2850" t="str">
        <f t="shared" si="89"/>
        <v>tabletop games</v>
      </c>
      <c r="S2850" s="11">
        <f>(((J2850/60)/60)/24)+DATE(1970,1,1)</f>
        <v>42381.79886574074</v>
      </c>
      <c r="T2850" s="11">
        <f>(((I2850/60)/60)/24)+DATE(1970,1,1)</f>
        <v>42412.207638888889</v>
      </c>
    </row>
    <row r="2851" spans="1:20" hidden="1" x14ac:dyDescent="0.3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20">
        <f>E2851/D2851</f>
        <v>1.0849703703703704</v>
      </c>
      <c r="P2851" s="6">
        <f>L2851/COUNT(L2851:L6964)</f>
        <v>7.5889328063241113E-2</v>
      </c>
      <c r="Q2851" t="str">
        <f t="shared" si="88"/>
        <v>music</v>
      </c>
      <c r="R2851" t="str">
        <f t="shared" si="89"/>
        <v>electronic music</v>
      </c>
      <c r="S2851" s="11">
        <f>(((J2851/60)/60)/24)+DATE(1970,1,1)</f>
        <v>42514.666956018518</v>
      </c>
      <c r="T2851" s="11">
        <f>(((I2851/60)/60)/24)+DATE(1970,1,1)</f>
        <v>42544.666956018518</v>
      </c>
    </row>
    <row r="2852" spans="1:20" ht="43.2" hidden="1" x14ac:dyDescent="0.3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20">
        <f>E2852/D2852</f>
        <v>1.085</v>
      </c>
      <c r="P2852" s="6">
        <f>L2852/COUNT(L2852:L6965)</f>
        <v>3.1645569620253167E-2</v>
      </c>
      <c r="Q2852" t="str">
        <f t="shared" si="88"/>
        <v>theater</v>
      </c>
      <c r="R2852" t="str">
        <f t="shared" si="89"/>
        <v>plays</v>
      </c>
      <c r="S2852" s="11">
        <f>(((J2852/60)/60)/24)+DATE(1970,1,1)</f>
        <v>42500.041550925926</v>
      </c>
      <c r="T2852" s="11">
        <f>(((I2852/60)/60)/24)+DATE(1970,1,1)</f>
        <v>42527.291666666672</v>
      </c>
    </row>
    <row r="2853" spans="1:20" ht="43.2" hidden="1" x14ac:dyDescent="0.3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20">
        <f>E2853/D2853</f>
        <v>1.085</v>
      </c>
      <c r="P2853" s="6">
        <f>L2853/COUNT(L2853:L6966)</f>
        <v>1.9002375296912115E-2</v>
      </c>
      <c r="Q2853" t="str">
        <f t="shared" si="88"/>
        <v>theater</v>
      </c>
      <c r="R2853" t="str">
        <f t="shared" si="89"/>
        <v>plays</v>
      </c>
      <c r="S2853" s="11">
        <f>(((J2853/60)/60)/24)+DATE(1970,1,1)</f>
        <v>42418.425983796296</v>
      </c>
      <c r="T2853" s="11">
        <f>(((I2853/60)/60)/24)+DATE(1970,1,1)</f>
        <v>42478.384317129632</v>
      </c>
    </row>
    <row r="2854" spans="1:20" ht="28.8" hidden="1" x14ac:dyDescent="0.3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20">
        <f>E2854/D2854</f>
        <v>1.0850614285714286</v>
      </c>
      <c r="P2854" s="6">
        <f>L2854/COUNT(L2854:L6967)</f>
        <v>8.2408874801901746E-2</v>
      </c>
      <c r="Q2854" t="str">
        <f t="shared" si="88"/>
        <v>theater</v>
      </c>
      <c r="R2854" t="str">
        <f t="shared" si="89"/>
        <v>spaces</v>
      </c>
      <c r="S2854" s="11">
        <f>(((J2854/60)/60)/24)+DATE(1970,1,1)</f>
        <v>41239.83625</v>
      </c>
      <c r="T2854" s="11">
        <f>(((I2854/60)/60)/24)+DATE(1970,1,1)</f>
        <v>41269.83625</v>
      </c>
    </row>
    <row r="2855" spans="1:20" ht="43.2" hidden="1" x14ac:dyDescent="0.3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20">
        <f>E2855/D2855</f>
        <v>1.0851428571428572</v>
      </c>
      <c r="P2855" s="6">
        <f>L2855/COUNT(L2855:L6968)</f>
        <v>3.9651070578905628E-2</v>
      </c>
      <c r="Q2855" t="str">
        <f t="shared" si="88"/>
        <v>theater</v>
      </c>
      <c r="R2855" t="str">
        <f t="shared" si="89"/>
        <v>musical</v>
      </c>
      <c r="S2855" s="11">
        <f>(((J2855/60)/60)/24)+DATE(1970,1,1)</f>
        <v>41954.850868055553</v>
      </c>
      <c r="T2855" s="11">
        <f>(((I2855/60)/60)/24)+DATE(1970,1,1)</f>
        <v>41974.850868055553</v>
      </c>
    </row>
    <row r="2856" spans="1:20" ht="28.8" hidden="1" x14ac:dyDescent="0.3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20">
        <f>E2856/D2856</f>
        <v>1.085175</v>
      </c>
      <c r="P2856" s="6">
        <f>L2856/COUNT(L2856:L6969)</f>
        <v>0.11904761904761904</v>
      </c>
      <c r="Q2856" t="str">
        <f t="shared" si="88"/>
        <v>publishing</v>
      </c>
      <c r="R2856" t="str">
        <f t="shared" si="89"/>
        <v>radio &amp; podcasts</v>
      </c>
      <c r="S2856" s="11">
        <f>(((J2856/60)/60)/24)+DATE(1970,1,1)</f>
        <v>41344.662858796299</v>
      </c>
      <c r="T2856" s="11">
        <f>(((I2856/60)/60)/24)+DATE(1970,1,1)</f>
        <v>41374.662858796299</v>
      </c>
    </row>
    <row r="2857" spans="1:20" ht="43.2" hidden="1" x14ac:dyDescent="0.3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20">
        <f>E2857/D2857</f>
        <v>1.0854949999999999</v>
      </c>
      <c r="P2857" s="6">
        <f>L2857/COUNT(L2857:L6970)</f>
        <v>5.7188244638602066E-2</v>
      </c>
      <c r="Q2857" t="str">
        <f t="shared" si="88"/>
        <v>theater</v>
      </c>
      <c r="R2857" t="str">
        <f t="shared" si="89"/>
        <v>plays</v>
      </c>
      <c r="S2857" s="11">
        <f>(((J2857/60)/60)/24)+DATE(1970,1,1)</f>
        <v>41820.945613425924</v>
      </c>
      <c r="T2857" s="11">
        <f>(((I2857/60)/60)/24)+DATE(1970,1,1)</f>
        <v>41850.945613425924</v>
      </c>
    </row>
    <row r="2858" spans="1:20" ht="28.8" hidden="1" x14ac:dyDescent="0.3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20">
        <f>E2858/D2858</f>
        <v>1.0857142857142856</v>
      </c>
      <c r="P2858" s="6">
        <f>L2858/COUNT(L2858:L6971)</f>
        <v>6.8362480127186015E-2</v>
      </c>
      <c r="Q2858" t="str">
        <f t="shared" si="88"/>
        <v>theater</v>
      </c>
      <c r="R2858" t="str">
        <f t="shared" si="89"/>
        <v>plays</v>
      </c>
      <c r="S2858" s="11">
        <f>(((J2858/60)/60)/24)+DATE(1970,1,1)</f>
        <v>42086.614942129629</v>
      </c>
      <c r="T2858" s="11">
        <f>(((I2858/60)/60)/24)+DATE(1970,1,1)</f>
        <v>42117.290972222225</v>
      </c>
    </row>
    <row r="2859" spans="1:20" ht="43.2" hidden="1" x14ac:dyDescent="0.3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20">
        <f>E2859/D2859</f>
        <v>1.0860000000000001</v>
      </c>
      <c r="P2859" s="6">
        <f>L2859/COUNT(L2859:L6972)</f>
        <v>4.8528241845664281E-2</v>
      </c>
      <c r="Q2859" t="str">
        <f t="shared" si="88"/>
        <v>food</v>
      </c>
      <c r="R2859" t="str">
        <f t="shared" si="89"/>
        <v>small batch</v>
      </c>
      <c r="S2859" s="11">
        <f>(((J2859/60)/60)/24)+DATE(1970,1,1)</f>
        <v>42485.754525462966</v>
      </c>
      <c r="T2859" s="11">
        <f>(((I2859/60)/60)/24)+DATE(1970,1,1)</f>
        <v>42515.754525462966</v>
      </c>
    </row>
    <row r="2860" spans="1:20" ht="43.2" hidden="1" x14ac:dyDescent="0.3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20">
        <f>E2860/D2860</f>
        <v>1.0860000000000001</v>
      </c>
      <c r="P2860" s="6">
        <f>L2860/COUNT(L2860:L6973)</f>
        <v>7.9617834394904455E-2</v>
      </c>
      <c r="Q2860" t="str">
        <f t="shared" si="88"/>
        <v>theater</v>
      </c>
      <c r="R2860" t="str">
        <f t="shared" si="89"/>
        <v>plays</v>
      </c>
      <c r="S2860" s="11">
        <f>(((J2860/60)/60)/24)+DATE(1970,1,1)</f>
        <v>41931.682939814818</v>
      </c>
      <c r="T2860" s="11">
        <f>(((I2860/60)/60)/24)+DATE(1970,1,1)</f>
        <v>41961.724606481483</v>
      </c>
    </row>
    <row r="2861" spans="1:20" ht="43.2" x14ac:dyDescent="0.3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20">
        <f>E2861/D2861</f>
        <v>1.0860666666666667</v>
      </c>
      <c r="P2861" s="6">
        <f>L2861/COUNT(L2861:L6974)</f>
        <v>9.3227091633466139E-2</v>
      </c>
      <c r="Q2861" t="str">
        <f t="shared" si="88"/>
        <v>theater</v>
      </c>
      <c r="R2861" t="str">
        <f t="shared" si="89"/>
        <v>plays</v>
      </c>
      <c r="S2861" s="11">
        <f>(((J2861/60)/60)/24)+DATE(1970,1,1)</f>
        <v>42780.825706018513</v>
      </c>
      <c r="T2861" s="11">
        <f>(((I2861/60)/60)/24)+DATE(1970,1,1)</f>
        <v>42810.784039351856</v>
      </c>
    </row>
    <row r="2862" spans="1:20" ht="43.2" hidden="1" x14ac:dyDescent="0.3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20">
        <f>E2862/D2862</f>
        <v>1.0861819426615318</v>
      </c>
      <c r="P2862" s="6">
        <f>L2862/COUNT(L2862:L6975)</f>
        <v>0.48883572567783096</v>
      </c>
      <c r="Q2862" t="str">
        <f t="shared" si="88"/>
        <v>film &amp; video</v>
      </c>
      <c r="R2862" t="str">
        <f t="shared" si="89"/>
        <v>documentary</v>
      </c>
      <c r="S2862" s="11">
        <f>(((J2862/60)/60)/24)+DATE(1970,1,1)</f>
        <v>42297.791886574079</v>
      </c>
      <c r="T2862" s="11">
        <f>(((I2862/60)/60)/24)+DATE(1970,1,1)</f>
        <v>42327.833553240736</v>
      </c>
    </row>
    <row r="2863" spans="1:20" ht="43.2" hidden="1" x14ac:dyDescent="0.3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20">
        <f>E2863/D2863</f>
        <v>1.0864893617021276</v>
      </c>
      <c r="P2863" s="6">
        <f>L2863/COUNT(L2863:L6976)</f>
        <v>0.16440542697525937</v>
      </c>
      <c r="Q2863" t="str">
        <f t="shared" si="88"/>
        <v>music</v>
      </c>
      <c r="R2863" t="str">
        <f t="shared" si="89"/>
        <v>rock</v>
      </c>
      <c r="S2863" s="11">
        <f>(((J2863/60)/60)/24)+DATE(1970,1,1)</f>
        <v>42445.823055555549</v>
      </c>
      <c r="T2863" s="11">
        <f>(((I2863/60)/60)/24)+DATE(1970,1,1)</f>
        <v>42476</v>
      </c>
    </row>
    <row r="2864" spans="1:20" ht="43.2" hidden="1" x14ac:dyDescent="0.3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20">
        <f>E2864/D2864</f>
        <v>1.0865882352941176</v>
      </c>
      <c r="P2864" s="6">
        <f>L2864/COUNT(L2864:L6977)</f>
        <v>9.2651757188498399E-2</v>
      </c>
      <c r="Q2864" t="str">
        <f t="shared" si="88"/>
        <v>photography</v>
      </c>
      <c r="R2864" t="str">
        <f t="shared" si="89"/>
        <v>photobooks</v>
      </c>
      <c r="S2864" s="11">
        <f>(((J2864/60)/60)/24)+DATE(1970,1,1)</f>
        <v>42619.466342592597</v>
      </c>
      <c r="T2864" s="11">
        <f>(((I2864/60)/60)/24)+DATE(1970,1,1)</f>
        <v>42649.583333333328</v>
      </c>
    </row>
    <row r="2865" spans="1:20" ht="43.2" hidden="1" x14ac:dyDescent="0.3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20">
        <f>E2865/D2865</f>
        <v>1.0866</v>
      </c>
      <c r="P2865" s="6">
        <f>L2865/COUNT(L2865:L6978)</f>
        <v>7.1143085531574737E-2</v>
      </c>
      <c r="Q2865" t="str">
        <f t="shared" si="88"/>
        <v>music</v>
      </c>
      <c r="R2865" t="str">
        <f t="shared" si="89"/>
        <v>indie rock</v>
      </c>
      <c r="S2865" s="11">
        <f>(((J2865/60)/60)/24)+DATE(1970,1,1)</f>
        <v>41696.817129629628</v>
      </c>
      <c r="T2865" s="11">
        <f>(((I2865/60)/60)/24)+DATE(1970,1,1)</f>
        <v>41731.775462962964</v>
      </c>
    </row>
    <row r="2866" spans="1:20" ht="43.2" hidden="1" x14ac:dyDescent="0.3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20">
        <f>E2866/D2866</f>
        <v>1.0867285714285715</v>
      </c>
      <c r="P2866" s="6">
        <f>L2866/COUNT(L2866:L6979)</f>
        <v>0.104</v>
      </c>
      <c r="Q2866" t="str">
        <f t="shared" si="88"/>
        <v>theater</v>
      </c>
      <c r="R2866" t="str">
        <f t="shared" si="89"/>
        <v>plays</v>
      </c>
      <c r="S2866" s="11">
        <f>(((J2866/60)/60)/24)+DATE(1970,1,1)</f>
        <v>42492.717233796298</v>
      </c>
      <c r="T2866" s="11">
        <f>(((I2866/60)/60)/24)+DATE(1970,1,1)</f>
        <v>42522.717233796298</v>
      </c>
    </row>
    <row r="2867" spans="1:20" ht="43.2" hidden="1" x14ac:dyDescent="0.3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20">
        <f>E2867/D2867</f>
        <v>1.0870406189555126</v>
      </c>
      <c r="P2867" s="6">
        <f>L2867/COUNT(L2867:L6980)</f>
        <v>3.9231385108086471E-2</v>
      </c>
      <c r="Q2867" t="str">
        <f t="shared" si="88"/>
        <v>theater</v>
      </c>
      <c r="R2867" t="str">
        <f t="shared" si="89"/>
        <v>plays</v>
      </c>
      <c r="S2867" s="11">
        <f>(((J2867/60)/60)/24)+DATE(1970,1,1)</f>
        <v>42511.741944444439</v>
      </c>
      <c r="T2867" s="11">
        <f>(((I2867/60)/60)/24)+DATE(1970,1,1)</f>
        <v>42523.916666666672</v>
      </c>
    </row>
    <row r="2868" spans="1:20" ht="43.2" hidden="1" x14ac:dyDescent="0.3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20">
        <f>E2868/D2868</f>
        <v>1.0871389999999999</v>
      </c>
      <c r="P2868" s="6">
        <f>L2868/COUNT(L2868:L6981)</f>
        <v>0.1891025641025641</v>
      </c>
      <c r="Q2868" t="str">
        <f t="shared" si="88"/>
        <v>theater</v>
      </c>
      <c r="R2868" t="str">
        <f t="shared" si="89"/>
        <v>spaces</v>
      </c>
      <c r="S2868" s="11">
        <f>(((J2868/60)/60)/24)+DATE(1970,1,1)</f>
        <v>41610.794421296298</v>
      </c>
      <c r="T2868" s="11">
        <f>(((I2868/60)/60)/24)+DATE(1970,1,1)</f>
        <v>41637.332638888889</v>
      </c>
    </row>
    <row r="2869" spans="1:20" ht="43.2" hidden="1" x14ac:dyDescent="0.3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20">
        <f>E2869/D2869</f>
        <v>1.0874800874800874</v>
      </c>
      <c r="P2869" s="6">
        <f>L2869/COUNT(L2869:L6982)</f>
        <v>0.11948676824378508</v>
      </c>
      <c r="Q2869" t="str">
        <f t="shared" si="88"/>
        <v>music</v>
      </c>
      <c r="R2869" t="str">
        <f t="shared" si="89"/>
        <v>rock</v>
      </c>
      <c r="S2869" s="11">
        <f>(((J2869/60)/60)/24)+DATE(1970,1,1)</f>
        <v>40833.200474537036</v>
      </c>
      <c r="T2869" s="11">
        <f>(((I2869/60)/60)/24)+DATE(1970,1,1)</f>
        <v>40893.242141203707</v>
      </c>
    </row>
    <row r="2870" spans="1:20" ht="28.8" hidden="1" x14ac:dyDescent="0.3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20">
        <f>E2870/D2870</f>
        <v>1.0874999999999999</v>
      </c>
      <c r="P2870" s="6">
        <f>L2870/COUNT(L2870:L6983)</f>
        <v>1.1235955056179775E-2</v>
      </c>
      <c r="Q2870" t="str">
        <f t="shared" si="88"/>
        <v>music</v>
      </c>
      <c r="R2870" t="str">
        <f t="shared" si="89"/>
        <v>rock</v>
      </c>
      <c r="S2870" s="11">
        <f>(((J2870/60)/60)/24)+DATE(1970,1,1)</f>
        <v>41619.998310185183</v>
      </c>
      <c r="T2870" s="11">
        <f>(((I2870/60)/60)/24)+DATE(1970,1,1)</f>
        <v>41629.197222222225</v>
      </c>
    </row>
    <row r="2871" spans="1:20" ht="43.2" hidden="1" x14ac:dyDescent="0.3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20">
        <f>E2871/D2871</f>
        <v>1.0874999999999999</v>
      </c>
      <c r="P2871" s="6">
        <f>L2871/COUNT(L2871:L6984)</f>
        <v>2.7309236947791166E-2</v>
      </c>
      <c r="Q2871" t="str">
        <f t="shared" si="88"/>
        <v>photography</v>
      </c>
      <c r="R2871" t="str">
        <f t="shared" si="89"/>
        <v>photobooks</v>
      </c>
      <c r="S2871" s="11">
        <f>(((J2871/60)/60)/24)+DATE(1970,1,1)</f>
        <v>42710.876967592587</v>
      </c>
      <c r="T2871" s="11">
        <f>(((I2871/60)/60)/24)+DATE(1970,1,1)</f>
        <v>42742.875</v>
      </c>
    </row>
    <row r="2872" spans="1:20" ht="28.8" hidden="1" x14ac:dyDescent="0.3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20">
        <f>E2872/D2872</f>
        <v>1.0878684000000001</v>
      </c>
      <c r="P2872" s="6">
        <f>L2872/COUNT(L2872:L6985)</f>
        <v>0.24678456591639872</v>
      </c>
      <c r="Q2872" t="str">
        <f t="shared" si="88"/>
        <v>theater</v>
      </c>
      <c r="R2872" t="str">
        <f t="shared" si="89"/>
        <v>spaces</v>
      </c>
      <c r="S2872" s="11">
        <f>(((J2872/60)/60)/24)+DATE(1970,1,1)</f>
        <v>41368.560289351852</v>
      </c>
      <c r="T2872" s="11">
        <f>(((I2872/60)/60)/24)+DATE(1970,1,1)</f>
        <v>41398.560289351852</v>
      </c>
    </row>
    <row r="2873" spans="1:20" ht="43.2" hidden="1" x14ac:dyDescent="0.3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20">
        <f>E2873/D2873</f>
        <v>1.0880000000000001</v>
      </c>
      <c r="P2873" s="6">
        <f>L2873/COUNT(L2873:L6986)</f>
        <v>3.2984714400643607E-2</v>
      </c>
      <c r="Q2873" t="str">
        <f t="shared" si="88"/>
        <v>theater</v>
      </c>
      <c r="R2873" t="str">
        <f t="shared" si="89"/>
        <v>plays</v>
      </c>
      <c r="S2873" s="11">
        <f>(((J2873/60)/60)/24)+DATE(1970,1,1)</f>
        <v>42135.810694444444</v>
      </c>
      <c r="T2873" s="11">
        <f>(((I2873/60)/60)/24)+DATE(1970,1,1)</f>
        <v>42165.810694444444</v>
      </c>
    </row>
    <row r="2874" spans="1:20" ht="28.8" hidden="1" x14ac:dyDescent="0.3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20">
        <f>E2874/D2874</f>
        <v>1.0880768571428572</v>
      </c>
      <c r="P2874" s="6">
        <f>L2874/COUNT(L2874:L6987)</f>
        <v>0.46215780998389694</v>
      </c>
      <c r="Q2874" t="str">
        <f t="shared" si="88"/>
        <v>film &amp; video</v>
      </c>
      <c r="R2874" t="str">
        <f t="shared" si="89"/>
        <v>television</v>
      </c>
      <c r="S2874" s="11">
        <f>(((J2874/60)/60)/24)+DATE(1970,1,1)</f>
        <v>42229.820173611108</v>
      </c>
      <c r="T2874" s="11">
        <f>(((I2874/60)/60)/24)+DATE(1970,1,1)</f>
        <v>42262.818750000006</v>
      </c>
    </row>
    <row r="2875" spans="1:20" ht="43.2" hidden="1" x14ac:dyDescent="0.3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20">
        <f>E2875/D2875</f>
        <v>1.0881428571428571</v>
      </c>
      <c r="P2875" s="6">
        <f>L2875/COUNT(L2875:L6988)</f>
        <v>9.4278807413376312E-2</v>
      </c>
      <c r="Q2875" t="str">
        <f t="shared" si="88"/>
        <v>theater</v>
      </c>
      <c r="R2875" t="str">
        <f t="shared" si="89"/>
        <v>plays</v>
      </c>
      <c r="S2875" s="11">
        <f>(((J2875/60)/60)/24)+DATE(1970,1,1)</f>
        <v>42466.608310185184</v>
      </c>
      <c r="T2875" s="11">
        <f>(((I2875/60)/60)/24)+DATE(1970,1,1)</f>
        <v>42496.608310185184</v>
      </c>
    </row>
    <row r="2876" spans="1:20" ht="43.2" hidden="1" x14ac:dyDescent="0.3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20">
        <f>E2876/D2876</f>
        <v>1.0883333333333334</v>
      </c>
      <c r="P2876" s="6">
        <f>L2876/COUNT(L2876:L6989)</f>
        <v>5.5645161290322584E-2</v>
      </c>
      <c r="Q2876" t="str">
        <f t="shared" si="88"/>
        <v>theater</v>
      </c>
      <c r="R2876" t="str">
        <f t="shared" si="89"/>
        <v>spaces</v>
      </c>
      <c r="S2876" s="11">
        <f>(((J2876/60)/60)/24)+DATE(1970,1,1)</f>
        <v>42418.031180555554</v>
      </c>
      <c r="T2876" s="11">
        <f>(((I2876/60)/60)/24)+DATE(1970,1,1)</f>
        <v>42477.989513888882</v>
      </c>
    </row>
    <row r="2877" spans="1:20" ht="28.8" hidden="1" x14ac:dyDescent="0.3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20">
        <f>E2877/D2877</f>
        <v>1.0888</v>
      </c>
      <c r="P2877" s="6">
        <f>L2877/COUNT(L2877:L6990)</f>
        <v>1.4527845036319613E-2</v>
      </c>
      <c r="Q2877" t="str">
        <f t="shared" si="88"/>
        <v>music</v>
      </c>
      <c r="R2877" t="str">
        <f t="shared" si="89"/>
        <v>classical music</v>
      </c>
      <c r="S2877" s="11">
        <f>(((J2877/60)/60)/24)+DATE(1970,1,1)</f>
        <v>42093.860023148154</v>
      </c>
      <c r="T2877" s="11">
        <f>(((I2877/60)/60)/24)+DATE(1970,1,1)</f>
        <v>42125.582638888889</v>
      </c>
    </row>
    <row r="2878" spans="1:20" ht="43.2" hidden="1" x14ac:dyDescent="0.3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20">
        <f>E2878/D2878</f>
        <v>1.0888888888888888</v>
      </c>
      <c r="P2878" s="6">
        <f>L2878/COUNT(L2878:L6991)</f>
        <v>1.050080775444265E-2</v>
      </c>
      <c r="Q2878" t="str">
        <f t="shared" si="88"/>
        <v>music</v>
      </c>
      <c r="R2878" t="str">
        <f t="shared" si="89"/>
        <v>rock</v>
      </c>
      <c r="S2878" s="11">
        <f>(((J2878/60)/60)/24)+DATE(1970,1,1)</f>
        <v>41382.096180555556</v>
      </c>
      <c r="T2878" s="11">
        <f>(((I2878/60)/60)/24)+DATE(1970,1,1)</f>
        <v>41401.207638888889</v>
      </c>
    </row>
    <row r="2879" spans="1:20" ht="28.8" hidden="1" x14ac:dyDescent="0.3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20">
        <f>E2879/D2879</f>
        <v>1.089324126984127</v>
      </c>
      <c r="P2879" s="6">
        <f>L2879/COUNT(L2879:L6992)</f>
        <v>1.9692805173807599</v>
      </c>
      <c r="Q2879" t="str">
        <f t="shared" si="88"/>
        <v>film &amp; video</v>
      </c>
      <c r="R2879" t="str">
        <f t="shared" si="89"/>
        <v>documentary</v>
      </c>
      <c r="S2879" s="11">
        <f>(((J2879/60)/60)/24)+DATE(1970,1,1)</f>
        <v>41709.463518518518</v>
      </c>
      <c r="T2879" s="11">
        <f>(((I2879/60)/60)/24)+DATE(1970,1,1)</f>
        <v>41768.875</v>
      </c>
    </row>
    <row r="2880" spans="1:20" ht="43.2" hidden="1" x14ac:dyDescent="0.3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20">
        <f>E2880/D2880</f>
        <v>1.0900000000000001</v>
      </c>
      <c r="P2880" s="6">
        <f>L2880/COUNT(L2880:L6993)</f>
        <v>3.1553398058252427E-2</v>
      </c>
      <c r="Q2880" t="str">
        <f t="shared" si="88"/>
        <v>theater</v>
      </c>
      <c r="R2880" t="str">
        <f t="shared" si="89"/>
        <v>plays</v>
      </c>
      <c r="S2880" s="11">
        <f>(((J2880/60)/60)/24)+DATE(1970,1,1)</f>
        <v>42162.729548611111</v>
      </c>
      <c r="T2880" s="11">
        <f>(((I2880/60)/60)/24)+DATE(1970,1,1)</f>
        <v>42192.729548611111</v>
      </c>
    </row>
    <row r="2881" spans="1:20" ht="43.2" hidden="1" x14ac:dyDescent="0.3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20">
        <f>E2881/D2881</f>
        <v>1.0900000000000001</v>
      </c>
      <c r="P2881" s="6">
        <f>L2881/COUNT(L2881:L6994)</f>
        <v>1.2145748987854251E-2</v>
      </c>
      <c r="Q2881" t="str">
        <f t="shared" si="88"/>
        <v>theater</v>
      </c>
      <c r="R2881" t="str">
        <f t="shared" si="89"/>
        <v>plays</v>
      </c>
      <c r="S2881" s="11">
        <f>(((J2881/60)/60)/24)+DATE(1970,1,1)</f>
        <v>41779.310034722221</v>
      </c>
      <c r="T2881" s="11">
        <f>(((I2881/60)/60)/24)+DATE(1970,1,1)</f>
        <v>41805.666666666664</v>
      </c>
    </row>
    <row r="2882" spans="1:20" ht="43.2" hidden="1" x14ac:dyDescent="0.3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20">
        <f>E2882/D2882</f>
        <v>1.0900000000000001</v>
      </c>
      <c r="P2882" s="6">
        <f>L2882/COUNT(L2882:L6995)</f>
        <v>5.5105348460291734E-2</v>
      </c>
      <c r="Q2882" t="str">
        <f t="shared" ref="Q2882:Q2945" si="90">LEFT(N2882,FIND("/",N2882)-1)</f>
        <v>theater</v>
      </c>
      <c r="R2882" t="str">
        <f t="shared" ref="R2882:R2945" si="91">RIGHT(N2882,LEN(N2882)-FIND("/",N2882))</f>
        <v>plays</v>
      </c>
      <c r="S2882" s="11">
        <f>(((J2882/60)/60)/24)+DATE(1970,1,1)</f>
        <v>41491.79478009259</v>
      </c>
      <c r="T2882" s="11">
        <f>(((I2882/60)/60)/24)+DATE(1970,1,1)</f>
        <v>41509.79478009259</v>
      </c>
    </row>
    <row r="2883" spans="1:20" ht="43.2" hidden="1" x14ac:dyDescent="0.3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20">
        <f>E2883/D2883</f>
        <v>1.0903333333333334</v>
      </c>
      <c r="P2883" s="6">
        <f>L2883/COUNT(L2883:L6996)</f>
        <v>4.6228710462287104E-2</v>
      </c>
      <c r="Q2883" t="str">
        <f t="shared" si="90"/>
        <v>theater</v>
      </c>
      <c r="R2883" t="str">
        <f t="shared" si="91"/>
        <v>plays</v>
      </c>
      <c r="S2883" s="11">
        <f>(((J2883/60)/60)/24)+DATE(1970,1,1)</f>
        <v>42143.445219907408</v>
      </c>
      <c r="T2883" s="11">
        <f>(((I2883/60)/60)/24)+DATE(1970,1,1)</f>
        <v>42173.445219907408</v>
      </c>
    </row>
    <row r="2884" spans="1:20" ht="43.2" hidden="1" x14ac:dyDescent="0.3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20">
        <f>E2884/D2884</f>
        <v>1.0907407407407408</v>
      </c>
      <c r="P2884" s="6">
        <f>L2884/COUNT(L2884:L6997)</f>
        <v>2.6785714285714284E-2</v>
      </c>
      <c r="Q2884" t="str">
        <f t="shared" si="90"/>
        <v>photography</v>
      </c>
      <c r="R2884" t="str">
        <f t="shared" si="91"/>
        <v>photobooks</v>
      </c>
      <c r="S2884" s="11">
        <f>(((J2884/60)/60)/24)+DATE(1970,1,1)</f>
        <v>42419.603703703702</v>
      </c>
      <c r="T2884" s="11">
        <f>(((I2884/60)/60)/24)+DATE(1970,1,1)</f>
        <v>42449.562037037031</v>
      </c>
    </row>
    <row r="2885" spans="1:20" ht="28.8" hidden="1" x14ac:dyDescent="0.3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20">
        <f>E2885/D2885</f>
        <v>1.091</v>
      </c>
      <c r="P2885" s="6">
        <f>L2885/COUNT(L2885:L6998)</f>
        <v>2.0308692120227456E-2</v>
      </c>
      <c r="Q2885" t="str">
        <f t="shared" si="90"/>
        <v>publishing</v>
      </c>
      <c r="R2885" t="str">
        <f t="shared" si="91"/>
        <v>nonfiction</v>
      </c>
      <c r="S2885" s="11">
        <f>(((J2885/60)/60)/24)+DATE(1970,1,1)</f>
        <v>41464.934386574074</v>
      </c>
      <c r="T2885" s="11">
        <f>(((I2885/60)/60)/24)+DATE(1970,1,1)</f>
        <v>41524.934386574074</v>
      </c>
    </row>
    <row r="2886" spans="1:20" ht="43.2" hidden="1" x14ac:dyDescent="0.3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20">
        <f>E2886/D2886</f>
        <v>1.091</v>
      </c>
      <c r="P2886" s="6">
        <f>L2886/COUNT(L2886:L6999)</f>
        <v>3.7398373983739838E-2</v>
      </c>
      <c r="Q2886" t="str">
        <f t="shared" si="90"/>
        <v>theater</v>
      </c>
      <c r="R2886" t="str">
        <f t="shared" si="91"/>
        <v>plays</v>
      </c>
      <c r="S2886" s="11">
        <f>(((J2886/60)/60)/24)+DATE(1970,1,1)</f>
        <v>42323.562222222223</v>
      </c>
      <c r="T2886" s="11">
        <f>(((I2886/60)/60)/24)+DATE(1970,1,1)</f>
        <v>42352</v>
      </c>
    </row>
    <row r="2887" spans="1:20" ht="28.8" hidden="1" x14ac:dyDescent="0.3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20">
        <f>E2887/D2887</f>
        <v>1.0910714285714285</v>
      </c>
      <c r="P2887" s="6">
        <f>L2887/COUNT(L2887:L7000)</f>
        <v>1.5459723352318959E-2</v>
      </c>
      <c r="Q2887" t="str">
        <f t="shared" si="90"/>
        <v>music</v>
      </c>
      <c r="R2887" t="str">
        <f t="shared" si="91"/>
        <v>rock</v>
      </c>
      <c r="S2887" s="11">
        <f>(((J2887/60)/60)/24)+DATE(1970,1,1)</f>
        <v>42087.803310185183</v>
      </c>
      <c r="T2887" s="11">
        <f>(((I2887/60)/60)/24)+DATE(1970,1,1)</f>
        <v>42121.716666666667</v>
      </c>
    </row>
    <row r="2888" spans="1:20" ht="28.8" x14ac:dyDescent="0.3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20">
        <f>E2888/D2888</f>
        <v>1.0912500000000001</v>
      </c>
      <c r="P2888" s="6">
        <f>L2888/COUNT(L2888:L7001)</f>
        <v>8.2247557003257324E-2</v>
      </c>
      <c r="Q2888" t="str">
        <f t="shared" si="90"/>
        <v>music</v>
      </c>
      <c r="R2888" t="str">
        <f t="shared" si="91"/>
        <v>faith</v>
      </c>
      <c r="S2888" s="11">
        <f>(((J2888/60)/60)/24)+DATE(1970,1,1)</f>
        <v>42783.815289351856</v>
      </c>
      <c r="T2888" s="11">
        <f>(((I2888/60)/60)/24)+DATE(1970,1,1)</f>
        <v>42811.773622685185</v>
      </c>
    </row>
    <row r="2889" spans="1:20" ht="43.2" hidden="1" x14ac:dyDescent="0.3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20">
        <f>E2889/D2889</f>
        <v>1.0913513513513513</v>
      </c>
      <c r="P2889" s="6">
        <f>L2889/COUNT(L2889:L7002)</f>
        <v>8.2314588427057869E-2</v>
      </c>
      <c r="Q2889" t="str">
        <f t="shared" si="90"/>
        <v>film &amp; video</v>
      </c>
      <c r="R2889" t="str">
        <f t="shared" si="91"/>
        <v>television</v>
      </c>
      <c r="S2889" s="11">
        <f>(((J2889/60)/60)/24)+DATE(1970,1,1)</f>
        <v>41878.627187500002</v>
      </c>
      <c r="T2889" s="11">
        <f>(((I2889/60)/60)/24)+DATE(1970,1,1)</f>
        <v>41908.627187500002</v>
      </c>
    </row>
    <row r="2890" spans="1:20" ht="43.2" hidden="1" x14ac:dyDescent="0.3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20">
        <f>E2890/D2890</f>
        <v>1.0915333333333332</v>
      </c>
      <c r="P2890" s="6">
        <f>L2890/COUNT(L2890:L7003)</f>
        <v>0.11011419249592169</v>
      </c>
      <c r="Q2890" t="str">
        <f t="shared" si="90"/>
        <v>film &amp; video</v>
      </c>
      <c r="R2890" t="str">
        <f t="shared" si="91"/>
        <v>documentary</v>
      </c>
      <c r="S2890" s="11">
        <f>(((J2890/60)/60)/24)+DATE(1970,1,1)</f>
        <v>41313.816249999996</v>
      </c>
      <c r="T2890" s="11">
        <f>(((I2890/60)/60)/24)+DATE(1970,1,1)</f>
        <v>41358.774583333332</v>
      </c>
    </row>
    <row r="2891" spans="1:20" ht="43.2" hidden="1" x14ac:dyDescent="0.3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20">
        <f>E2891/D2891</f>
        <v>1.0915999999999999</v>
      </c>
      <c r="P2891" s="6">
        <f>L2891/COUNT(L2891:L7004)</f>
        <v>9.2244897959183669E-2</v>
      </c>
      <c r="Q2891" t="str">
        <f t="shared" si="90"/>
        <v>music</v>
      </c>
      <c r="R2891" t="str">
        <f t="shared" si="91"/>
        <v>rock</v>
      </c>
      <c r="S2891" s="11">
        <f>(((J2891/60)/60)/24)+DATE(1970,1,1)</f>
        <v>42065.053368055553</v>
      </c>
      <c r="T2891" s="11">
        <f>(((I2891/60)/60)/24)+DATE(1970,1,1)</f>
        <v>42125.011701388896</v>
      </c>
    </row>
    <row r="2892" spans="1:20" ht="43.2" hidden="1" x14ac:dyDescent="0.3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20">
        <f>E2892/D2892</f>
        <v>1.0916666666666666</v>
      </c>
      <c r="P2892" s="6">
        <f>L2892/COUNT(L2892:L7005)</f>
        <v>1.9607843137254902E-2</v>
      </c>
      <c r="Q2892" t="str">
        <f t="shared" si="90"/>
        <v>theater</v>
      </c>
      <c r="R2892" t="str">
        <f t="shared" si="91"/>
        <v>plays</v>
      </c>
      <c r="S2892" s="11">
        <f>(((J2892/60)/60)/24)+DATE(1970,1,1)</f>
        <v>42219.915856481486</v>
      </c>
      <c r="T2892" s="11">
        <f>(((I2892/60)/60)/24)+DATE(1970,1,1)</f>
        <v>42240.083333333328</v>
      </c>
    </row>
    <row r="2893" spans="1:20" ht="43.2" hidden="1" x14ac:dyDescent="0.3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20">
        <f>E2893/D2893</f>
        <v>1.0916666666666666</v>
      </c>
      <c r="P2893" s="6">
        <f>L2893/COUNT(L2893:L7006)</f>
        <v>3.188879803761243E-2</v>
      </c>
      <c r="Q2893" t="str">
        <f t="shared" si="90"/>
        <v>theater</v>
      </c>
      <c r="R2893" t="str">
        <f t="shared" si="91"/>
        <v>plays</v>
      </c>
      <c r="S2893" s="11">
        <f>(((J2893/60)/60)/24)+DATE(1970,1,1)</f>
        <v>41829.787083333329</v>
      </c>
      <c r="T2893" s="11">
        <f>(((I2893/60)/60)/24)+DATE(1970,1,1)</f>
        <v>41859.787083333329</v>
      </c>
    </row>
    <row r="2894" spans="1:20" ht="43.2" hidden="1" x14ac:dyDescent="0.3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20">
        <f>E2894/D2894</f>
        <v>1.0916666666666666</v>
      </c>
      <c r="P2894" s="6">
        <f>L2894/COUNT(L2894:L7007)</f>
        <v>1.718494271685761E-2</v>
      </c>
      <c r="Q2894" t="str">
        <f t="shared" si="90"/>
        <v>theater</v>
      </c>
      <c r="R2894" t="str">
        <f t="shared" si="91"/>
        <v>plays</v>
      </c>
      <c r="S2894" s="11">
        <f>(((J2894/60)/60)/24)+DATE(1970,1,1)</f>
        <v>42524.53800925926</v>
      </c>
      <c r="T2894" s="11">
        <f>(((I2894/60)/60)/24)+DATE(1970,1,1)</f>
        <v>42561.957638888889</v>
      </c>
    </row>
    <row r="2895" spans="1:20" ht="43.2" hidden="1" x14ac:dyDescent="0.3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20">
        <f>E2895/D2895</f>
        <v>1.0924</v>
      </c>
      <c r="P2895" s="6">
        <f>L2895/COUNT(L2895:L7008)</f>
        <v>5.9787059787059789E-2</v>
      </c>
      <c r="Q2895" t="str">
        <f t="shared" si="90"/>
        <v>theater</v>
      </c>
      <c r="R2895" t="str">
        <f t="shared" si="91"/>
        <v>plays</v>
      </c>
      <c r="S2895" s="11">
        <f>(((J2895/60)/60)/24)+DATE(1970,1,1)</f>
        <v>42303.672662037032</v>
      </c>
      <c r="T2895" s="11">
        <f>(((I2895/60)/60)/24)+DATE(1970,1,1)</f>
        <v>42338.714328703703</v>
      </c>
    </row>
    <row r="2896" spans="1:20" ht="43.2" hidden="1" x14ac:dyDescent="0.3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20">
        <f>E2896/D2896</f>
        <v>1.0934166666666667</v>
      </c>
      <c r="P2896" s="6">
        <f>L2896/COUNT(L2896:L7009)</f>
        <v>0.12786885245901639</v>
      </c>
      <c r="Q2896" t="str">
        <f t="shared" si="90"/>
        <v>theater</v>
      </c>
      <c r="R2896" t="str">
        <f t="shared" si="91"/>
        <v>spaces</v>
      </c>
      <c r="S2896" s="11">
        <f>(((J2896/60)/60)/24)+DATE(1970,1,1)</f>
        <v>42387.7268287037</v>
      </c>
      <c r="T2896" s="11">
        <f>(((I2896/60)/60)/24)+DATE(1970,1,1)</f>
        <v>42402.7268287037</v>
      </c>
    </row>
    <row r="2897" spans="1:20" ht="43.2" hidden="1" x14ac:dyDescent="0.3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20">
        <f>E2897/D2897</f>
        <v>1.0935829457364341</v>
      </c>
      <c r="P2897" s="6">
        <f>L2897/COUNT(L2897:L7010)</f>
        <v>8.4495488105004096E-2</v>
      </c>
      <c r="Q2897" t="str">
        <f t="shared" si="90"/>
        <v>music</v>
      </c>
      <c r="R2897" t="str">
        <f t="shared" si="91"/>
        <v>indie rock</v>
      </c>
      <c r="S2897" s="11">
        <f>(((J2897/60)/60)/24)+DATE(1970,1,1)</f>
        <v>40850.111064814817</v>
      </c>
      <c r="T2897" s="11">
        <f>(((I2897/60)/60)/24)+DATE(1970,1,1)</f>
        <v>40890.152731481481</v>
      </c>
    </row>
    <row r="2898" spans="1:20" ht="43.2" hidden="1" x14ac:dyDescent="0.3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20">
        <f>E2898/D2898</f>
        <v>1.0936440000000001</v>
      </c>
      <c r="P2898" s="6">
        <f>L2898/COUNT(L2898:L7011)</f>
        <v>4.4334975369458129E-2</v>
      </c>
      <c r="Q2898" t="str">
        <f t="shared" si="90"/>
        <v>music</v>
      </c>
      <c r="R2898" t="str">
        <f t="shared" si="91"/>
        <v>indie rock</v>
      </c>
      <c r="S2898" s="11">
        <f>(((J2898/60)/60)/24)+DATE(1970,1,1)</f>
        <v>41160.871886574074</v>
      </c>
      <c r="T2898" s="11">
        <f>(((I2898/60)/60)/24)+DATE(1970,1,1)</f>
        <v>41188.415972222225</v>
      </c>
    </row>
    <row r="2899" spans="1:20" ht="43.2" hidden="1" x14ac:dyDescent="0.3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20">
        <f>E2899/D2899</f>
        <v>1.09375</v>
      </c>
      <c r="P2899" s="6">
        <f>L2899/COUNT(L2899:L7012)</f>
        <v>1.5612161051766639E-2</v>
      </c>
      <c r="Q2899" t="str">
        <f t="shared" si="90"/>
        <v>theater</v>
      </c>
      <c r="R2899" t="str">
        <f t="shared" si="91"/>
        <v>plays</v>
      </c>
      <c r="S2899" s="11">
        <f>(((J2899/60)/60)/24)+DATE(1970,1,1)</f>
        <v>42523.248715277776</v>
      </c>
      <c r="T2899" s="11">
        <f>(((I2899/60)/60)/24)+DATE(1970,1,1)</f>
        <v>42537.248715277776</v>
      </c>
    </row>
    <row r="2900" spans="1:20" ht="28.8" hidden="1" x14ac:dyDescent="0.3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20">
        <f>E2900/D2900</f>
        <v>1.0938000000000001</v>
      </c>
      <c r="P2900" s="6">
        <f>L2900/COUNT(L2900:L7013)</f>
        <v>8.2236842105263164E-2</v>
      </c>
      <c r="Q2900" t="str">
        <f t="shared" si="90"/>
        <v>publishing</v>
      </c>
      <c r="R2900" t="str">
        <f t="shared" si="91"/>
        <v>nonfiction</v>
      </c>
      <c r="S2900" s="11">
        <f>(((J2900/60)/60)/24)+DATE(1970,1,1)</f>
        <v>42184.816539351858</v>
      </c>
      <c r="T2900" s="11">
        <f>(((I2900/60)/60)/24)+DATE(1970,1,1)</f>
        <v>42215.165972222225</v>
      </c>
    </row>
    <row r="2901" spans="1:20" ht="43.2" hidden="1" x14ac:dyDescent="0.3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20">
        <f>E2901/D2901</f>
        <v>1.0941176470588236</v>
      </c>
      <c r="P2901" s="6">
        <f>L2901/COUNT(L2901:L7014)</f>
        <v>1.1522633744855968E-2</v>
      </c>
      <c r="Q2901" t="str">
        <f t="shared" si="90"/>
        <v>music</v>
      </c>
      <c r="R2901" t="str">
        <f t="shared" si="91"/>
        <v>rock</v>
      </c>
      <c r="S2901" s="11">
        <f>(((J2901/60)/60)/24)+DATE(1970,1,1)</f>
        <v>41277.186111111114</v>
      </c>
      <c r="T2901" s="11">
        <f>(((I2901/60)/60)/24)+DATE(1970,1,1)</f>
        <v>41295.332638888889</v>
      </c>
    </row>
    <row r="2902" spans="1:20" hidden="1" x14ac:dyDescent="0.3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20">
        <f>E2902/D2902</f>
        <v>1.0942666666666667</v>
      </c>
      <c r="P2902" s="6">
        <f>L2902/COUNT(L2902:L7015)</f>
        <v>4.4481054365733116E-2</v>
      </c>
      <c r="Q2902" t="str">
        <f t="shared" si="90"/>
        <v>theater</v>
      </c>
      <c r="R2902" t="str">
        <f t="shared" si="91"/>
        <v>plays</v>
      </c>
      <c r="S2902" s="11">
        <f>(((J2902/60)/60)/24)+DATE(1970,1,1)</f>
        <v>42576.697569444441</v>
      </c>
      <c r="T2902" s="11">
        <f>(((I2902/60)/60)/24)+DATE(1970,1,1)</f>
        <v>42636.697569444441</v>
      </c>
    </row>
    <row r="2903" spans="1:20" ht="43.2" hidden="1" x14ac:dyDescent="0.3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20">
        <f>E2903/D2903</f>
        <v>1.0948792000000001</v>
      </c>
      <c r="P2903" s="6">
        <f>L2903/COUNT(L2903:L7016)</f>
        <v>0.10882110469909316</v>
      </c>
      <c r="Q2903" t="str">
        <f t="shared" si="90"/>
        <v>music</v>
      </c>
      <c r="R2903" t="str">
        <f t="shared" si="91"/>
        <v>classical music</v>
      </c>
      <c r="S2903" s="11">
        <f>(((J2903/60)/60)/24)+DATE(1970,1,1)</f>
        <v>42269.967835648145</v>
      </c>
      <c r="T2903" s="11">
        <f>(((I2903/60)/60)/24)+DATE(1970,1,1)</f>
        <v>42290.967835648145</v>
      </c>
    </row>
    <row r="2904" spans="1:20" ht="43.2" hidden="1" x14ac:dyDescent="0.3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20">
        <f>E2904/D2904</f>
        <v>1.095</v>
      </c>
      <c r="P2904" s="6">
        <f>L2904/COUNT(L2904:L7017)</f>
        <v>0.10561056105610561</v>
      </c>
      <c r="Q2904" t="str">
        <f t="shared" si="90"/>
        <v>music</v>
      </c>
      <c r="R2904" t="str">
        <f t="shared" si="91"/>
        <v>pop</v>
      </c>
      <c r="S2904" s="11">
        <f>(((J2904/60)/60)/24)+DATE(1970,1,1)</f>
        <v>41175.05972222222</v>
      </c>
      <c r="T2904" s="11">
        <f>(((I2904/60)/60)/24)+DATE(1970,1,1)</f>
        <v>41235.101388888892</v>
      </c>
    </row>
    <row r="2905" spans="1:20" ht="28.8" hidden="1" x14ac:dyDescent="0.3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20">
        <f>E2905/D2905</f>
        <v>1.0951612903225807</v>
      </c>
      <c r="P2905" s="6">
        <f>L2905/COUNT(L2905:L7018)</f>
        <v>6.1106523534269201E-2</v>
      </c>
      <c r="Q2905" t="str">
        <f t="shared" si="90"/>
        <v>theater</v>
      </c>
      <c r="R2905" t="str">
        <f t="shared" si="91"/>
        <v>plays</v>
      </c>
      <c r="S2905" s="11">
        <f>(((J2905/60)/60)/24)+DATE(1970,1,1)</f>
        <v>42206.835370370376</v>
      </c>
      <c r="T2905" s="11">
        <f>(((I2905/60)/60)/24)+DATE(1970,1,1)</f>
        <v>42236.835370370376</v>
      </c>
    </row>
    <row r="2906" spans="1:20" ht="43.2" hidden="1" x14ac:dyDescent="0.3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20">
        <f>E2906/D2906</f>
        <v>1.0952500000000001</v>
      </c>
      <c r="P2906" s="6">
        <f>L2906/COUNT(L2906:L7019)</f>
        <v>0.19669421487603306</v>
      </c>
      <c r="Q2906" t="str">
        <f t="shared" si="90"/>
        <v>theater</v>
      </c>
      <c r="R2906" t="str">
        <f t="shared" si="91"/>
        <v>plays</v>
      </c>
      <c r="S2906" s="11">
        <f>(((J2906/60)/60)/24)+DATE(1970,1,1)</f>
        <v>42461.747199074074</v>
      </c>
      <c r="T2906" s="11">
        <f>(((I2906/60)/60)/24)+DATE(1970,1,1)</f>
        <v>42491.747199074074</v>
      </c>
    </row>
    <row r="2907" spans="1:20" ht="43.2" hidden="1" x14ac:dyDescent="0.3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20">
        <f>E2907/D2907</f>
        <v>1.0954545454545455</v>
      </c>
      <c r="P2907" s="6">
        <f>L2907/COUNT(L2907:L7020)</f>
        <v>9.9255583126550868E-3</v>
      </c>
      <c r="Q2907" t="str">
        <f t="shared" si="90"/>
        <v>theater</v>
      </c>
      <c r="R2907" t="str">
        <f t="shared" si="91"/>
        <v>plays</v>
      </c>
      <c r="S2907" s="11">
        <f>(((J2907/60)/60)/24)+DATE(1970,1,1)</f>
        <v>42142.514016203699</v>
      </c>
      <c r="T2907" s="11">
        <f>(((I2907/60)/60)/24)+DATE(1970,1,1)</f>
        <v>42155.958333333328</v>
      </c>
    </row>
    <row r="2908" spans="1:20" ht="43.2" hidden="1" x14ac:dyDescent="0.3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20">
        <f>E2908/D2908</f>
        <v>1.0954999999999999</v>
      </c>
      <c r="P2908" s="6">
        <f>L2908/COUNT(L2908:L7021)</f>
        <v>4.1390728476821195E-2</v>
      </c>
      <c r="Q2908" t="str">
        <f t="shared" si="90"/>
        <v>music</v>
      </c>
      <c r="R2908" t="str">
        <f t="shared" si="91"/>
        <v>electronic music</v>
      </c>
      <c r="S2908" s="11">
        <f>(((J2908/60)/60)/24)+DATE(1970,1,1)</f>
        <v>42241.85974537037</v>
      </c>
      <c r="T2908" s="11">
        <f>(((I2908/60)/60)/24)+DATE(1970,1,1)</f>
        <v>42271.85974537037</v>
      </c>
    </row>
    <row r="2909" spans="1:20" ht="43.2" hidden="1" x14ac:dyDescent="0.3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20">
        <f>E2909/D2909</f>
        <v>1.0954999999999999</v>
      </c>
      <c r="P2909" s="6">
        <f>L2909/COUNT(L2909:L7022)</f>
        <v>9.1135045567522777E-3</v>
      </c>
      <c r="Q2909" t="str">
        <f t="shared" si="90"/>
        <v>theater</v>
      </c>
      <c r="R2909" t="str">
        <f t="shared" si="91"/>
        <v>plays</v>
      </c>
      <c r="S2909" s="11">
        <f>(((J2909/60)/60)/24)+DATE(1970,1,1)</f>
        <v>42109.751250000001</v>
      </c>
      <c r="T2909" s="11">
        <f>(((I2909/60)/60)/24)+DATE(1970,1,1)</f>
        <v>42156.165972222225</v>
      </c>
    </row>
    <row r="2910" spans="1:20" ht="43.2" hidden="1" x14ac:dyDescent="0.3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20">
        <f>E2910/D2910</f>
        <v>1.0955999999999999</v>
      </c>
      <c r="P2910" s="6">
        <f>L2910/COUNT(L2910:L7023)</f>
        <v>4.975124378109453E-2</v>
      </c>
      <c r="Q2910" t="str">
        <f t="shared" si="90"/>
        <v>theater</v>
      </c>
      <c r="R2910" t="str">
        <f t="shared" si="91"/>
        <v>plays</v>
      </c>
      <c r="S2910" s="11">
        <f>(((J2910/60)/60)/24)+DATE(1970,1,1)</f>
        <v>40531.886886574073</v>
      </c>
      <c r="T2910" s="11">
        <f>(((I2910/60)/60)/24)+DATE(1970,1,1)</f>
        <v>40591.886886574073</v>
      </c>
    </row>
    <row r="2911" spans="1:20" ht="43.2" hidden="1" x14ac:dyDescent="0.3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20">
        <f>E2911/D2911</f>
        <v>1.0962000000000001</v>
      </c>
      <c r="P2911" s="6">
        <f>L2911/COUNT(L2911:L7024)</f>
        <v>8.9626556016597511E-2</v>
      </c>
      <c r="Q2911" t="str">
        <f t="shared" si="90"/>
        <v>theater</v>
      </c>
      <c r="R2911" t="str">
        <f t="shared" si="91"/>
        <v>plays</v>
      </c>
      <c r="S2911" s="11">
        <f>(((J2911/60)/60)/24)+DATE(1970,1,1)</f>
        <v>42061.212488425925</v>
      </c>
      <c r="T2911" s="11">
        <f>(((I2911/60)/60)/24)+DATE(1970,1,1)</f>
        <v>42089.166666666672</v>
      </c>
    </row>
    <row r="2912" spans="1:20" ht="28.8" hidden="1" x14ac:dyDescent="0.3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20">
        <f>E2912/D2912</f>
        <v>1.0963333333333334</v>
      </c>
      <c r="P2912" s="6">
        <f>L2912/COUNT(L2912:L7025)</f>
        <v>9.7176079734219267E-2</v>
      </c>
      <c r="Q2912" t="str">
        <f t="shared" si="90"/>
        <v>film &amp; video</v>
      </c>
      <c r="R2912" t="str">
        <f t="shared" si="91"/>
        <v>television</v>
      </c>
      <c r="S2912" s="11">
        <f>(((J2912/60)/60)/24)+DATE(1970,1,1)</f>
        <v>41719.549131944441</v>
      </c>
      <c r="T2912" s="11">
        <f>(((I2912/60)/60)/24)+DATE(1970,1,1)</f>
        <v>41733.916666666664</v>
      </c>
    </row>
    <row r="2913" spans="1:20" ht="43.2" hidden="1" x14ac:dyDescent="0.3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20">
        <f>E2913/D2913</f>
        <v>1.0965</v>
      </c>
      <c r="P2913" s="6">
        <f>L2913/COUNT(L2913:L7026)</f>
        <v>3.4912718204488775E-2</v>
      </c>
      <c r="Q2913" t="str">
        <f t="shared" si="90"/>
        <v>theater</v>
      </c>
      <c r="R2913" t="str">
        <f t="shared" si="91"/>
        <v>plays</v>
      </c>
      <c r="S2913" s="11">
        <f>(((J2913/60)/60)/24)+DATE(1970,1,1)</f>
        <v>42380.581180555557</v>
      </c>
      <c r="T2913" s="11">
        <f>(((I2913/60)/60)/24)+DATE(1970,1,1)</f>
        <v>42405.916666666672</v>
      </c>
    </row>
    <row r="2914" spans="1:20" ht="43.2" hidden="1" x14ac:dyDescent="0.3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20">
        <f>E2914/D2914</f>
        <v>1.0966666666666667</v>
      </c>
      <c r="P2914" s="6">
        <f>L2914/COUNT(L2914:L7027)</f>
        <v>4.3261231281198007E-2</v>
      </c>
      <c r="Q2914" t="str">
        <f t="shared" si="90"/>
        <v>theater</v>
      </c>
      <c r="R2914" t="str">
        <f t="shared" si="91"/>
        <v>musical</v>
      </c>
      <c r="S2914" s="11">
        <f>(((J2914/60)/60)/24)+DATE(1970,1,1)</f>
        <v>41865.882928240739</v>
      </c>
      <c r="T2914" s="11">
        <f>(((I2914/60)/60)/24)+DATE(1970,1,1)</f>
        <v>41890.882928240739</v>
      </c>
    </row>
    <row r="2915" spans="1:20" ht="28.8" hidden="1" x14ac:dyDescent="0.3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20">
        <f>E2915/D2915</f>
        <v>1.0967499999999999</v>
      </c>
      <c r="P2915" s="6">
        <f>L2915/COUNT(L2915:L7028)</f>
        <v>0.32639467110741049</v>
      </c>
      <c r="Q2915" t="str">
        <f t="shared" si="90"/>
        <v>games</v>
      </c>
      <c r="R2915" t="str">
        <f t="shared" si="91"/>
        <v>tabletop games</v>
      </c>
      <c r="S2915" s="11">
        <f>(((J2915/60)/60)/24)+DATE(1970,1,1)</f>
        <v>42583.615081018521</v>
      </c>
      <c r="T2915" s="11">
        <f>(((I2915/60)/60)/24)+DATE(1970,1,1)</f>
        <v>42620.083333333328</v>
      </c>
    </row>
    <row r="2916" spans="1:20" ht="43.2" hidden="1" x14ac:dyDescent="0.3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20">
        <f>E2916/D2916</f>
        <v>1.0967666666666667</v>
      </c>
      <c r="P2916" s="6">
        <f>L2916/COUNT(L2916:L7029)</f>
        <v>0.28999999999999998</v>
      </c>
      <c r="Q2916" t="str">
        <f t="shared" si="90"/>
        <v>theater</v>
      </c>
      <c r="R2916" t="str">
        <f t="shared" si="91"/>
        <v>spaces</v>
      </c>
      <c r="S2916" s="11">
        <f>(((J2916/60)/60)/24)+DATE(1970,1,1)</f>
        <v>41932.708877314813</v>
      </c>
      <c r="T2916" s="11">
        <f>(((I2916/60)/60)/24)+DATE(1970,1,1)</f>
        <v>41961.190972222219</v>
      </c>
    </row>
    <row r="2917" spans="1:20" ht="43.2" hidden="1" x14ac:dyDescent="0.3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20">
        <f>E2917/D2917</f>
        <v>1.0968181818181819</v>
      </c>
      <c r="P2917" s="6">
        <f>L2917/COUNT(L2917:L7030)</f>
        <v>5.4211843202668891E-2</v>
      </c>
      <c r="Q2917" t="str">
        <f t="shared" si="90"/>
        <v>music</v>
      </c>
      <c r="R2917" t="str">
        <f t="shared" si="91"/>
        <v>rock</v>
      </c>
      <c r="S2917" s="11">
        <f>(((J2917/60)/60)/24)+DATE(1970,1,1)</f>
        <v>42526.874236111107</v>
      </c>
      <c r="T2917" s="11">
        <f>(((I2917/60)/60)/24)+DATE(1970,1,1)</f>
        <v>42556.874236111107</v>
      </c>
    </row>
    <row r="2918" spans="1:20" ht="43.2" hidden="1" x14ac:dyDescent="0.3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20">
        <f>E2918/D2918</f>
        <v>1.0973333333333333</v>
      </c>
      <c r="P2918" s="6">
        <f>L2918/COUNT(L2918:L7031)</f>
        <v>5.8430717863105178E-2</v>
      </c>
      <c r="Q2918" t="str">
        <f t="shared" si="90"/>
        <v>theater</v>
      </c>
      <c r="R2918" t="str">
        <f t="shared" si="91"/>
        <v>plays</v>
      </c>
      <c r="S2918" s="11">
        <f>(((J2918/60)/60)/24)+DATE(1970,1,1)</f>
        <v>42619.935694444444</v>
      </c>
      <c r="T2918" s="11">
        <f>(((I2918/60)/60)/24)+DATE(1970,1,1)</f>
        <v>42643.875</v>
      </c>
    </row>
    <row r="2919" spans="1:20" ht="43.2" hidden="1" x14ac:dyDescent="0.3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20">
        <f>E2919/D2919</f>
        <v>1.0976190476190477</v>
      </c>
      <c r="P2919" s="6">
        <f>L2919/COUNT(L2919:L7032)</f>
        <v>3.7593984962406013E-2</v>
      </c>
      <c r="Q2919" t="str">
        <f t="shared" si="90"/>
        <v>theater</v>
      </c>
      <c r="R2919" t="str">
        <f t="shared" si="91"/>
        <v>plays</v>
      </c>
      <c r="S2919" s="11">
        <f>(((J2919/60)/60)/24)+DATE(1970,1,1)</f>
        <v>41960.119085648148</v>
      </c>
      <c r="T2919" s="11">
        <f>(((I2919/60)/60)/24)+DATE(1970,1,1)</f>
        <v>41990.119085648148</v>
      </c>
    </row>
    <row r="2920" spans="1:20" ht="43.2" hidden="1" x14ac:dyDescent="0.3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20">
        <f>E2920/D2920</f>
        <v>1.0976666666666666</v>
      </c>
      <c r="P2920" s="6">
        <f>L2920/COUNT(L2920:L7033)</f>
        <v>0.13795986622073578</v>
      </c>
      <c r="Q2920" t="str">
        <f t="shared" si="90"/>
        <v>theater</v>
      </c>
      <c r="R2920" t="str">
        <f t="shared" si="91"/>
        <v>plays</v>
      </c>
      <c r="S2920" s="11">
        <f>(((J2920/60)/60)/24)+DATE(1970,1,1)</f>
        <v>42290.61855324074</v>
      </c>
      <c r="T2920" s="11">
        <f>(((I2920/60)/60)/24)+DATE(1970,1,1)</f>
        <v>42320.104861111111</v>
      </c>
    </row>
    <row r="2921" spans="1:20" ht="43.2" hidden="1" x14ac:dyDescent="0.3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20">
        <f>E2921/D2921</f>
        <v>1.0977744436109027</v>
      </c>
      <c r="P2921" s="6">
        <f>L2921/COUNT(L2921:L7034)</f>
        <v>3.9330543933054393E-2</v>
      </c>
      <c r="Q2921" t="str">
        <f t="shared" si="90"/>
        <v>film &amp; video</v>
      </c>
      <c r="R2921" t="str">
        <f t="shared" si="91"/>
        <v>television</v>
      </c>
      <c r="S2921" s="11">
        <f>(((J2921/60)/60)/24)+DATE(1970,1,1)</f>
        <v>42563.932951388888</v>
      </c>
      <c r="T2921" s="11">
        <f>(((I2921/60)/60)/24)+DATE(1970,1,1)</f>
        <v>42580.232638888891</v>
      </c>
    </row>
    <row r="2922" spans="1:20" ht="43.2" hidden="1" x14ac:dyDescent="0.3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20">
        <f>E2922/D2922</f>
        <v>1.0984</v>
      </c>
      <c r="P2922" s="6">
        <f>L2922/COUNT(L2922:L7035)</f>
        <v>3.7688442211055273E-2</v>
      </c>
      <c r="Q2922" t="str">
        <f t="shared" si="90"/>
        <v>theater</v>
      </c>
      <c r="R2922" t="str">
        <f t="shared" si="91"/>
        <v>plays</v>
      </c>
      <c r="S2922" s="11">
        <f>(((J2922/60)/60)/24)+DATE(1970,1,1)</f>
        <v>42264.29178240741</v>
      </c>
      <c r="T2922" s="11">
        <f>(((I2922/60)/60)/24)+DATE(1970,1,1)</f>
        <v>42294.29178240741</v>
      </c>
    </row>
    <row r="2923" spans="1:20" ht="43.2" hidden="1" x14ac:dyDescent="0.3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20">
        <f>E2923/D2923</f>
        <v>1.0988461538461538</v>
      </c>
      <c r="P2923" s="6">
        <f>L2923/COUNT(L2923:L7036)</f>
        <v>3.1014249790444259E-2</v>
      </c>
      <c r="Q2923" t="str">
        <f t="shared" si="90"/>
        <v>theater</v>
      </c>
      <c r="R2923" t="str">
        <f t="shared" si="91"/>
        <v>plays</v>
      </c>
      <c r="S2923" s="11">
        <f>(((J2923/60)/60)/24)+DATE(1970,1,1)</f>
        <v>41898.168125000004</v>
      </c>
      <c r="T2923" s="11">
        <f>(((I2923/60)/60)/24)+DATE(1970,1,1)</f>
        <v>41913.165972222225</v>
      </c>
    </row>
    <row r="2924" spans="1:20" ht="28.8" hidden="1" x14ac:dyDescent="0.3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20">
        <f>E2924/D2924</f>
        <v>1.099283142857143</v>
      </c>
      <c r="P2924" s="6">
        <f>L2924/COUNT(L2924:L7037)</f>
        <v>0.89848993288590606</v>
      </c>
      <c r="Q2924" t="str">
        <f t="shared" si="90"/>
        <v>music</v>
      </c>
      <c r="R2924" t="str">
        <f t="shared" si="91"/>
        <v>electronic music</v>
      </c>
      <c r="S2924" s="11">
        <f>(((J2924/60)/60)/24)+DATE(1970,1,1)</f>
        <v>42049.833761574075</v>
      </c>
      <c r="T2924" s="11">
        <f>(((I2924/60)/60)/24)+DATE(1970,1,1)</f>
        <v>42079.792094907403</v>
      </c>
    </row>
    <row r="2925" spans="1:20" ht="43.2" hidden="1" x14ac:dyDescent="0.3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20">
        <f>E2925/D2925</f>
        <v>1.1000000000000001</v>
      </c>
      <c r="P2925" s="6">
        <f>L2925/COUNT(L2925:L7038)</f>
        <v>4.3660789252728802E-2</v>
      </c>
      <c r="Q2925" t="str">
        <f t="shared" si="90"/>
        <v>theater</v>
      </c>
      <c r="R2925" t="str">
        <f t="shared" si="91"/>
        <v>plays</v>
      </c>
      <c r="S2925" s="11">
        <f>(((J2925/60)/60)/24)+DATE(1970,1,1)</f>
        <v>42256.764212962968</v>
      </c>
      <c r="T2925" s="11">
        <f>(((I2925/60)/60)/24)+DATE(1970,1,1)</f>
        <v>42283.957638888889</v>
      </c>
    </row>
    <row r="2926" spans="1:20" ht="28.8" hidden="1" x14ac:dyDescent="0.3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20">
        <f>E2926/D2926</f>
        <v>1.1000000000000001</v>
      </c>
      <c r="P2926" s="6">
        <f>L2926/COUNT(L2926:L7039)</f>
        <v>9.2436974789915968E-3</v>
      </c>
      <c r="Q2926" t="str">
        <f t="shared" si="90"/>
        <v>music</v>
      </c>
      <c r="R2926" t="str">
        <f t="shared" si="91"/>
        <v>rock</v>
      </c>
      <c r="S2926" s="11">
        <f>(((J2926/60)/60)/24)+DATE(1970,1,1)</f>
        <v>41246.874814814815</v>
      </c>
      <c r="T2926" s="11">
        <f>(((I2926/60)/60)/24)+DATE(1970,1,1)</f>
        <v>41276.874814814815</v>
      </c>
    </row>
    <row r="2927" spans="1:20" ht="43.2" hidden="1" x14ac:dyDescent="0.3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20">
        <f>E2927/D2927</f>
        <v>1.1000000000000001</v>
      </c>
      <c r="P2927" s="6">
        <f>L2927/COUNT(L2927:L7040)</f>
        <v>9.2514718250630776E-3</v>
      </c>
      <c r="Q2927" t="str">
        <f t="shared" si="90"/>
        <v>music</v>
      </c>
      <c r="R2927" t="str">
        <f t="shared" si="91"/>
        <v>classical music</v>
      </c>
      <c r="S2927" s="11">
        <f>(((J2927/60)/60)/24)+DATE(1970,1,1)</f>
        <v>40696.648784722223</v>
      </c>
      <c r="T2927" s="11">
        <f>(((I2927/60)/60)/24)+DATE(1970,1,1)</f>
        <v>40756.648784722223</v>
      </c>
    </row>
    <row r="2928" spans="1:20" ht="57.6" hidden="1" x14ac:dyDescent="0.3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20">
        <f>E2928/D2928</f>
        <v>1.1000000000000001</v>
      </c>
      <c r="P2928" s="6">
        <f>L2928/COUNT(L2928:L7041)</f>
        <v>1.5151515151515152E-2</v>
      </c>
      <c r="Q2928" t="str">
        <f t="shared" si="90"/>
        <v>theater</v>
      </c>
      <c r="R2928" t="str">
        <f t="shared" si="91"/>
        <v>plays</v>
      </c>
      <c r="S2928" s="11">
        <f>(((J2928/60)/60)/24)+DATE(1970,1,1)</f>
        <v>42213.505474537036</v>
      </c>
      <c r="T2928" s="11">
        <f>(((I2928/60)/60)/24)+DATE(1970,1,1)</f>
        <v>42238.505474537036</v>
      </c>
    </row>
    <row r="2929" spans="1:20" ht="43.2" hidden="1" x14ac:dyDescent="0.3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20">
        <f>E2929/D2929</f>
        <v>1.1000000000000001</v>
      </c>
      <c r="P2929" s="6">
        <f>L2929/COUNT(L2929:L7042)</f>
        <v>7.4978938500421227E-2</v>
      </c>
      <c r="Q2929" t="str">
        <f t="shared" si="90"/>
        <v>theater</v>
      </c>
      <c r="R2929" t="str">
        <f t="shared" si="91"/>
        <v>plays</v>
      </c>
      <c r="S2929" s="11">
        <f>(((J2929/60)/60)/24)+DATE(1970,1,1)</f>
        <v>42466.303715277783</v>
      </c>
      <c r="T2929" s="11">
        <f>(((I2929/60)/60)/24)+DATE(1970,1,1)</f>
        <v>42496.303715277783</v>
      </c>
    </row>
    <row r="2930" spans="1:20" ht="43.2" hidden="1" x14ac:dyDescent="0.3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20">
        <f>E2930/D2930</f>
        <v>1.1000000000000001</v>
      </c>
      <c r="P2930" s="6">
        <f>L2930/COUNT(L2930:L7043)</f>
        <v>1.5177065767284991E-2</v>
      </c>
      <c r="Q2930" t="str">
        <f t="shared" si="90"/>
        <v>theater</v>
      </c>
      <c r="R2930" t="str">
        <f t="shared" si="91"/>
        <v>plays</v>
      </c>
      <c r="S2930" s="11">
        <f>(((J2930/60)/60)/24)+DATE(1970,1,1)</f>
        <v>42054.024421296301</v>
      </c>
      <c r="T2930" s="11">
        <f>(((I2930/60)/60)/24)+DATE(1970,1,1)</f>
        <v>42061.024421296301</v>
      </c>
    </row>
    <row r="2931" spans="1:20" ht="43.2" hidden="1" x14ac:dyDescent="0.3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20">
        <f>E2931/D2931</f>
        <v>1.1000000000000001</v>
      </c>
      <c r="P2931" s="6">
        <f>L2931/COUNT(L2931:L7044)</f>
        <v>8.4388185654008432E-3</v>
      </c>
      <c r="Q2931" t="str">
        <f t="shared" si="90"/>
        <v>theater</v>
      </c>
      <c r="R2931" t="str">
        <f t="shared" si="91"/>
        <v>plays</v>
      </c>
      <c r="S2931" s="11">
        <f>(((J2931/60)/60)/24)+DATE(1970,1,1)</f>
        <v>42020.846666666665</v>
      </c>
      <c r="T2931" s="11">
        <f>(((I2931/60)/60)/24)+DATE(1970,1,1)</f>
        <v>42037.207638888889</v>
      </c>
    </row>
    <row r="2932" spans="1:20" ht="43.2" hidden="1" x14ac:dyDescent="0.3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20">
        <f>E2932/D2932</f>
        <v>1.1000666666666667</v>
      </c>
      <c r="P2932" s="6">
        <f>L2932/COUNT(L2932:L7045)</f>
        <v>0.10810810810810811</v>
      </c>
      <c r="Q2932" t="str">
        <f t="shared" si="90"/>
        <v>theater</v>
      </c>
      <c r="R2932" t="str">
        <f t="shared" si="91"/>
        <v>spaces</v>
      </c>
      <c r="S2932" s="11">
        <f>(((J2932/60)/60)/24)+DATE(1970,1,1)</f>
        <v>42083.070590277777</v>
      </c>
      <c r="T2932" s="11">
        <f>(((I2932/60)/60)/24)+DATE(1970,1,1)</f>
        <v>42110.118055555555</v>
      </c>
    </row>
    <row r="2933" spans="1:20" ht="43.2" hidden="1" x14ac:dyDescent="0.3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20">
        <f>E2933/D2933</f>
        <v>1.1002000000000001</v>
      </c>
      <c r="P2933" s="6">
        <f>L2933/COUNT(L2933:L7046)</f>
        <v>6.4243448858833471E-2</v>
      </c>
      <c r="Q2933" t="str">
        <f t="shared" si="90"/>
        <v>theater</v>
      </c>
      <c r="R2933" t="str">
        <f t="shared" si="91"/>
        <v>plays</v>
      </c>
      <c r="S2933" s="11">
        <f>(((J2933/60)/60)/24)+DATE(1970,1,1)</f>
        <v>42329.838159722218</v>
      </c>
      <c r="T2933" s="11">
        <f>(((I2933/60)/60)/24)+DATE(1970,1,1)</f>
        <v>42388.957638888889</v>
      </c>
    </row>
    <row r="2934" spans="1:20" ht="43.2" hidden="1" x14ac:dyDescent="0.3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20">
        <f>E2934/D2934</f>
        <v>1.1004</v>
      </c>
      <c r="P2934" s="6">
        <f>L2934/COUNT(L2934:L7047)</f>
        <v>5.5837563451776651E-2</v>
      </c>
      <c r="Q2934" t="str">
        <f t="shared" si="90"/>
        <v>film &amp; video</v>
      </c>
      <c r="R2934" t="str">
        <f t="shared" si="91"/>
        <v>television</v>
      </c>
      <c r="S2934" s="11">
        <f>(((J2934/60)/60)/24)+DATE(1970,1,1)</f>
        <v>41375.057222222218</v>
      </c>
      <c r="T2934" s="11">
        <f>(((I2934/60)/60)/24)+DATE(1970,1,1)</f>
        <v>41405.057222222218</v>
      </c>
    </row>
    <row r="2935" spans="1:20" ht="43.2" hidden="1" x14ac:dyDescent="0.3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20">
        <f>E2935/D2935</f>
        <v>1.10046</v>
      </c>
      <c r="P2935" s="6">
        <f>L2935/COUNT(L2935:L7048)</f>
        <v>2.7942421676545301E-2</v>
      </c>
      <c r="Q2935" t="str">
        <f t="shared" si="90"/>
        <v>theater</v>
      </c>
      <c r="R2935" t="str">
        <f t="shared" si="91"/>
        <v>plays</v>
      </c>
      <c r="S2935" s="11">
        <f>(((J2935/60)/60)/24)+DATE(1970,1,1)</f>
        <v>41893.783553240741</v>
      </c>
      <c r="T2935" s="11">
        <f>(((I2935/60)/60)/24)+DATE(1970,1,1)</f>
        <v>41914.597916666666</v>
      </c>
    </row>
    <row r="2936" spans="1:20" ht="57.6" hidden="1" x14ac:dyDescent="0.3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20">
        <f>E2936/D2936</f>
        <v>1.1005454545454545</v>
      </c>
      <c r="P2936" s="6">
        <f>L2936/COUNT(L2936:L7049)</f>
        <v>0.32627118644067798</v>
      </c>
      <c r="Q2936" t="str">
        <f t="shared" si="90"/>
        <v>technology</v>
      </c>
      <c r="R2936" t="str">
        <f t="shared" si="91"/>
        <v>space exploration</v>
      </c>
      <c r="S2936" s="11">
        <f>(((J2936/60)/60)/24)+DATE(1970,1,1)</f>
        <v>41726.712754629632</v>
      </c>
      <c r="T2936" s="11">
        <f>(((I2936/60)/60)/24)+DATE(1970,1,1)</f>
        <v>41758.712754629632</v>
      </c>
    </row>
    <row r="2937" spans="1:20" ht="43.2" hidden="1" x14ac:dyDescent="0.3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20">
        <f>E2937/D2937</f>
        <v>1.101</v>
      </c>
      <c r="P2937" s="6">
        <f>L2937/COUNT(L2937:L7050)</f>
        <v>2.2900763358778626E-2</v>
      </c>
      <c r="Q2937" t="str">
        <f t="shared" si="90"/>
        <v>theater</v>
      </c>
      <c r="R2937" t="str">
        <f t="shared" si="91"/>
        <v>plays</v>
      </c>
      <c r="S2937" s="11">
        <f>(((J2937/60)/60)/24)+DATE(1970,1,1)</f>
        <v>41866.79886574074</v>
      </c>
      <c r="T2937" s="11">
        <f>(((I2937/60)/60)/24)+DATE(1970,1,1)</f>
        <v>41885.207638888889</v>
      </c>
    </row>
    <row r="2938" spans="1:20" ht="43.2" hidden="1" x14ac:dyDescent="0.3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20">
        <f>E2938/D2938</f>
        <v>1.101</v>
      </c>
      <c r="P2938" s="6">
        <f>L2938/COUNT(L2938:L7051)</f>
        <v>2.5466893039049237E-2</v>
      </c>
      <c r="Q2938" t="str">
        <f t="shared" si="90"/>
        <v>theater</v>
      </c>
      <c r="R2938" t="str">
        <f t="shared" si="91"/>
        <v>plays</v>
      </c>
      <c r="S2938" s="11">
        <f>(((J2938/60)/60)/24)+DATE(1970,1,1)</f>
        <v>41786.761354166665</v>
      </c>
      <c r="T2938" s="11">
        <f>(((I2938/60)/60)/24)+DATE(1970,1,1)</f>
        <v>41821.207638888889</v>
      </c>
    </row>
    <row r="2939" spans="1:20" ht="43.2" hidden="1" x14ac:dyDescent="0.3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20">
        <f>E2939/D2939</f>
        <v>1.1013360000000001</v>
      </c>
      <c r="P2939" s="6">
        <f>L2939/COUNT(L2939:L7052)</f>
        <v>0.20050977060322855</v>
      </c>
      <c r="Q2939" t="str">
        <f t="shared" si="90"/>
        <v>film &amp; video</v>
      </c>
      <c r="R2939" t="str">
        <f t="shared" si="91"/>
        <v>documentary</v>
      </c>
      <c r="S2939" s="11">
        <f>(((J2939/60)/60)/24)+DATE(1970,1,1)</f>
        <v>42559.755671296298</v>
      </c>
      <c r="T2939" s="11">
        <f>(((I2939/60)/60)/24)+DATE(1970,1,1)</f>
        <v>42616.041666666672</v>
      </c>
    </row>
    <row r="2940" spans="1:20" ht="43.2" hidden="1" x14ac:dyDescent="0.3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20">
        <f>E2940/D2940</f>
        <v>1.1015569230769231</v>
      </c>
      <c r="P2940" s="6">
        <f>L2940/COUNT(L2940:L7053)</f>
        <v>0.14200680272108843</v>
      </c>
      <c r="Q2940" t="str">
        <f t="shared" si="90"/>
        <v>film &amp; video</v>
      </c>
      <c r="R2940" t="str">
        <f t="shared" si="91"/>
        <v>documentary</v>
      </c>
      <c r="S2940" s="11">
        <f>(((J2940/60)/60)/24)+DATE(1970,1,1)</f>
        <v>40893.551724537036</v>
      </c>
      <c r="T2940" s="11">
        <f>(((I2940/60)/60)/24)+DATE(1970,1,1)</f>
        <v>40923.551724537036</v>
      </c>
    </row>
    <row r="2941" spans="1:20" ht="43.2" hidden="1" x14ac:dyDescent="0.3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20">
        <f>E2941/D2941</f>
        <v>1.1016142857142857</v>
      </c>
      <c r="P2941" s="6">
        <f>L2941/COUNT(L2941:L7054)</f>
        <v>9.6170212765957441E-2</v>
      </c>
      <c r="Q2941" t="str">
        <f t="shared" si="90"/>
        <v>film &amp; video</v>
      </c>
      <c r="R2941" t="str">
        <f t="shared" si="91"/>
        <v>documentary</v>
      </c>
      <c r="S2941" s="11">
        <f>(((J2941/60)/60)/24)+DATE(1970,1,1)</f>
        <v>41780.859629629631</v>
      </c>
      <c r="T2941" s="11">
        <f>(((I2941/60)/60)/24)+DATE(1970,1,1)</f>
        <v>41811.165972222225</v>
      </c>
    </row>
    <row r="2942" spans="1:20" ht="43.2" hidden="1" x14ac:dyDescent="0.3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20">
        <f>E2942/D2942</f>
        <v>1.1017999999999999</v>
      </c>
      <c r="P2942" s="6">
        <f>L2942/COUNT(L2942:L7055)</f>
        <v>6.8143100511073251E-2</v>
      </c>
      <c r="Q2942" t="str">
        <f t="shared" si="90"/>
        <v>food</v>
      </c>
      <c r="R2942" t="str">
        <f t="shared" si="91"/>
        <v>small batch</v>
      </c>
      <c r="S2942" s="11">
        <f>(((J2942/60)/60)/24)+DATE(1970,1,1)</f>
        <v>42495.871736111112</v>
      </c>
      <c r="T2942" s="11">
        <f>(((I2942/60)/60)/24)+DATE(1970,1,1)</f>
        <v>42530.791666666672</v>
      </c>
    </row>
    <row r="2943" spans="1:20" ht="43.2" hidden="1" x14ac:dyDescent="0.3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20">
        <f>E2943/D2943</f>
        <v>1.1020000000000001</v>
      </c>
      <c r="P2943" s="6">
        <f>L2943/COUNT(L2943:L7056)</f>
        <v>1.1082693947144074E-2</v>
      </c>
      <c r="Q2943" t="str">
        <f t="shared" si="90"/>
        <v>music</v>
      </c>
      <c r="R2943" t="str">
        <f t="shared" si="91"/>
        <v>rock</v>
      </c>
      <c r="S2943" s="11">
        <f>(((J2943/60)/60)/24)+DATE(1970,1,1)</f>
        <v>42193.650671296295</v>
      </c>
      <c r="T2943" s="11">
        <f>(((I2943/60)/60)/24)+DATE(1970,1,1)</f>
        <v>42238.207638888889</v>
      </c>
    </row>
    <row r="2944" spans="1:20" ht="43.2" hidden="1" x14ac:dyDescent="0.3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20">
        <f>E2944/D2944</f>
        <v>1.1020000000000001</v>
      </c>
      <c r="P2944" s="6">
        <f>L2944/COUNT(L2944:L7057)</f>
        <v>7.0819112627986347E-2</v>
      </c>
      <c r="Q2944" t="str">
        <f t="shared" si="90"/>
        <v>music</v>
      </c>
      <c r="R2944" t="str">
        <f t="shared" si="91"/>
        <v>pop</v>
      </c>
      <c r="S2944" s="11">
        <f>(((J2944/60)/60)/24)+DATE(1970,1,1)</f>
        <v>41833.450266203705</v>
      </c>
      <c r="T2944" s="11">
        <f>(((I2944/60)/60)/24)+DATE(1970,1,1)</f>
        <v>41865.757638888892</v>
      </c>
    </row>
    <row r="2945" spans="1:20" ht="43.2" hidden="1" x14ac:dyDescent="0.3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20">
        <f>E2945/D2945</f>
        <v>1.1020000000000001</v>
      </c>
      <c r="P2945" s="6">
        <f>L2945/COUNT(L2945:L7058)</f>
        <v>2.9035012809564473E-2</v>
      </c>
      <c r="Q2945" t="str">
        <f t="shared" si="90"/>
        <v>theater</v>
      </c>
      <c r="R2945" t="str">
        <f t="shared" si="91"/>
        <v>plays</v>
      </c>
      <c r="S2945" s="11">
        <f>(((J2945/60)/60)/24)+DATE(1970,1,1)</f>
        <v>41901.282025462962</v>
      </c>
      <c r="T2945" s="11">
        <f>(((I2945/60)/60)/24)+DATE(1970,1,1)</f>
        <v>41922.875</v>
      </c>
    </row>
    <row r="2946" spans="1:20" ht="43.2" hidden="1" x14ac:dyDescent="0.3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20">
        <f>E2946/D2946</f>
        <v>1.1020000000000001</v>
      </c>
      <c r="P2946" s="6">
        <f>L2946/COUNT(L2946:L7059)</f>
        <v>2.8205128205128206E-2</v>
      </c>
      <c r="Q2946" t="str">
        <f t="shared" ref="Q2946:Q3009" si="92">LEFT(N2946,FIND("/",N2946)-1)</f>
        <v>theater</v>
      </c>
      <c r="R2946" t="str">
        <f t="shared" ref="R2946:R3009" si="93">RIGHT(N2946,LEN(N2946)-FIND("/",N2946))</f>
        <v>musical</v>
      </c>
      <c r="S2946" s="11">
        <f>(((J2946/60)/60)/24)+DATE(1970,1,1)</f>
        <v>42682.616967592592</v>
      </c>
      <c r="T2946" s="11">
        <f>(((I2946/60)/60)/24)+DATE(1970,1,1)</f>
        <v>42703.25</v>
      </c>
    </row>
    <row r="2947" spans="1:20" ht="28.8" hidden="1" x14ac:dyDescent="0.3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20">
        <f>E2947/D2947</f>
        <v>1.1024425000000002</v>
      </c>
      <c r="P2947" s="6">
        <f>L2947/COUNT(L2947:L7060)</f>
        <v>7.5278015397775871E-2</v>
      </c>
      <c r="Q2947" t="str">
        <f t="shared" si="92"/>
        <v>theater</v>
      </c>
      <c r="R2947" t="str">
        <f t="shared" si="93"/>
        <v>musical</v>
      </c>
      <c r="S2947" s="11">
        <f>(((J2947/60)/60)/24)+DATE(1970,1,1)</f>
        <v>42182.108252314814</v>
      </c>
      <c r="T2947" s="11">
        <f>(((I2947/60)/60)/24)+DATE(1970,1,1)</f>
        <v>42242.108252314814</v>
      </c>
    </row>
    <row r="2948" spans="1:20" ht="28.8" hidden="1" x14ac:dyDescent="0.3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20">
        <f>E2948/D2948</f>
        <v>1.1033333333333333</v>
      </c>
      <c r="P2948" s="6">
        <f>L2948/COUNT(L2948:L7061)</f>
        <v>4.4520547945205477E-2</v>
      </c>
      <c r="Q2948" t="str">
        <f t="shared" si="92"/>
        <v>music</v>
      </c>
      <c r="R2948" t="str">
        <f t="shared" si="93"/>
        <v>indie rock</v>
      </c>
      <c r="S2948" s="11">
        <f>(((J2948/60)/60)/24)+DATE(1970,1,1)</f>
        <v>41535.90148148148</v>
      </c>
      <c r="T2948" s="11">
        <f>(((I2948/60)/60)/24)+DATE(1970,1,1)</f>
        <v>41558</v>
      </c>
    </row>
    <row r="2949" spans="1:20" ht="28.8" hidden="1" x14ac:dyDescent="0.3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20">
        <f>E2949/D2949</f>
        <v>1.1036948748510131</v>
      </c>
      <c r="P2949" s="6">
        <f>L2949/COUNT(L2949:L7062)</f>
        <v>1.7994858611825194E-2</v>
      </c>
      <c r="Q2949" t="str">
        <f t="shared" si="92"/>
        <v>technology</v>
      </c>
      <c r="R2949" t="str">
        <f t="shared" si="93"/>
        <v>space exploration</v>
      </c>
      <c r="S2949" s="11">
        <f>(((J2949/60)/60)/24)+DATE(1970,1,1)</f>
        <v>41953.966053240743</v>
      </c>
      <c r="T2949" s="11">
        <f>(((I2949/60)/60)/24)+DATE(1970,1,1)</f>
        <v>41973.966053240743</v>
      </c>
    </row>
    <row r="2950" spans="1:20" ht="43.2" hidden="1" x14ac:dyDescent="0.3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20">
        <f>E2950/D2950</f>
        <v>1.1038153846153846</v>
      </c>
      <c r="P2950" s="6">
        <f>L2950/COUNT(L2950:L7063)</f>
        <v>0.81560891938250424</v>
      </c>
      <c r="Q2950" t="str">
        <f t="shared" si="92"/>
        <v>film &amp; video</v>
      </c>
      <c r="R2950" t="str">
        <f t="shared" si="93"/>
        <v>documentary</v>
      </c>
      <c r="S2950" s="11">
        <f>(((J2950/60)/60)/24)+DATE(1970,1,1)</f>
        <v>42117.891423611116</v>
      </c>
      <c r="T2950" s="11">
        <f>(((I2950/60)/60)/24)+DATE(1970,1,1)</f>
        <v>42147.891423611116</v>
      </c>
    </row>
    <row r="2951" spans="1:20" ht="43.2" hidden="1" x14ac:dyDescent="0.3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20">
        <f>E2951/D2951</f>
        <v>1.1040080000000001</v>
      </c>
      <c r="P2951" s="6">
        <f>L2951/COUNT(L2951:L7064)</f>
        <v>0.22746781115879827</v>
      </c>
      <c r="Q2951" t="str">
        <f t="shared" si="92"/>
        <v>theater</v>
      </c>
      <c r="R2951" t="str">
        <f t="shared" si="93"/>
        <v>spaces</v>
      </c>
      <c r="S2951" s="11">
        <f>(((J2951/60)/60)/24)+DATE(1970,1,1)</f>
        <v>42627.307303240741</v>
      </c>
      <c r="T2951" s="11">
        <f>(((I2951/60)/60)/24)+DATE(1970,1,1)</f>
        <v>42656</v>
      </c>
    </row>
    <row r="2952" spans="1:20" ht="43.2" hidden="1" x14ac:dyDescent="0.3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20">
        <f>E2952/D2952</f>
        <v>1.10406125</v>
      </c>
      <c r="P2952" s="6">
        <f>L2952/COUNT(L2952:L7065)</f>
        <v>0.11512027491408934</v>
      </c>
      <c r="Q2952" t="str">
        <f t="shared" si="92"/>
        <v>music</v>
      </c>
      <c r="R2952" t="str">
        <f t="shared" si="93"/>
        <v>rock</v>
      </c>
      <c r="S2952" s="11">
        <f>(((J2952/60)/60)/24)+DATE(1970,1,1)</f>
        <v>42433.688900462963</v>
      </c>
      <c r="T2952" s="11">
        <f>(((I2952/60)/60)/24)+DATE(1970,1,1)</f>
        <v>42489.507638888885</v>
      </c>
    </row>
    <row r="2953" spans="1:20" ht="28.8" hidden="1" x14ac:dyDescent="0.3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20">
        <f>E2953/D2953</f>
        <v>1.1044428571428573</v>
      </c>
      <c r="P2953" s="6">
        <f>L2953/COUNT(L2953:L7066)</f>
        <v>6.0189165950128978E-2</v>
      </c>
      <c r="Q2953" t="str">
        <f t="shared" si="92"/>
        <v>photography</v>
      </c>
      <c r="R2953" t="str">
        <f t="shared" si="93"/>
        <v>photobooks</v>
      </c>
      <c r="S2953" s="11">
        <f>(((J2953/60)/60)/24)+DATE(1970,1,1)</f>
        <v>42780.600532407407</v>
      </c>
      <c r="T2953" s="11">
        <f>(((I2953/60)/60)/24)+DATE(1970,1,1)</f>
        <v>42808.558865740735</v>
      </c>
    </row>
    <row r="2954" spans="1:20" ht="28.8" hidden="1" x14ac:dyDescent="0.3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20">
        <f>E2954/D2954</f>
        <v>1.10446</v>
      </c>
      <c r="P2954" s="6">
        <f>L2954/COUNT(L2954:L7067)</f>
        <v>0.30206540447504304</v>
      </c>
      <c r="Q2954" t="str">
        <f t="shared" si="92"/>
        <v>film &amp; video</v>
      </c>
      <c r="R2954" t="str">
        <f t="shared" si="93"/>
        <v>documentary</v>
      </c>
      <c r="S2954" s="11">
        <f>(((J2954/60)/60)/24)+DATE(1970,1,1)</f>
        <v>41526.708935185183</v>
      </c>
      <c r="T2954" s="11">
        <f>(((I2954/60)/60)/24)+DATE(1970,1,1)</f>
        <v>41557.708935185183</v>
      </c>
    </row>
    <row r="2955" spans="1:20" ht="28.8" hidden="1" x14ac:dyDescent="0.3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20">
        <f>E2955/D2955</f>
        <v>1.1048192771084338</v>
      </c>
      <c r="P2955" s="6">
        <f>L2955/COUNT(L2955:L7068)</f>
        <v>8.1826012058570194E-2</v>
      </c>
      <c r="Q2955" t="str">
        <f t="shared" si="92"/>
        <v>theater</v>
      </c>
      <c r="R2955" t="str">
        <f t="shared" si="93"/>
        <v>spaces</v>
      </c>
      <c r="S2955" s="11">
        <f>(((J2955/60)/60)/24)+DATE(1970,1,1)</f>
        <v>42359.868611111116</v>
      </c>
      <c r="T2955" s="11">
        <f>(((I2955/60)/60)/24)+DATE(1970,1,1)</f>
        <v>42389.868611111116</v>
      </c>
    </row>
    <row r="2956" spans="1:20" ht="28.8" hidden="1" x14ac:dyDescent="0.3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20">
        <f>E2956/D2956</f>
        <v>1.1052</v>
      </c>
      <c r="P2956" s="6">
        <f>L2956/COUNT(L2956:L7069)</f>
        <v>0.11724137931034483</v>
      </c>
      <c r="Q2956" t="str">
        <f t="shared" si="92"/>
        <v>theater</v>
      </c>
      <c r="R2956" t="str">
        <f t="shared" si="93"/>
        <v>plays</v>
      </c>
      <c r="S2956" s="11">
        <f>(((J2956/60)/60)/24)+DATE(1970,1,1)</f>
        <v>42401.806562500002</v>
      </c>
      <c r="T2956" s="11">
        <f>(((I2956/60)/60)/24)+DATE(1970,1,1)</f>
        <v>42431.806562500002</v>
      </c>
    </row>
    <row r="2957" spans="1:20" ht="43.2" hidden="1" x14ac:dyDescent="0.3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20">
        <f>E2957/D2957</f>
        <v>1.1052941176470588</v>
      </c>
      <c r="P2957" s="6">
        <f>L2957/COUNT(L2957:L7070)</f>
        <v>7.7653149266609142E-2</v>
      </c>
      <c r="Q2957" t="str">
        <f t="shared" si="92"/>
        <v>photography</v>
      </c>
      <c r="R2957" t="str">
        <f t="shared" si="93"/>
        <v>photobooks</v>
      </c>
      <c r="S2957" s="11">
        <f>(((J2957/60)/60)/24)+DATE(1970,1,1)</f>
        <v>42067.876770833333</v>
      </c>
      <c r="T2957" s="11">
        <f>(((I2957/60)/60)/24)+DATE(1970,1,1)</f>
        <v>42097.835104166668</v>
      </c>
    </row>
    <row r="2958" spans="1:20" ht="57.6" hidden="1" x14ac:dyDescent="0.3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20">
        <f>E2958/D2958</f>
        <v>1.105675</v>
      </c>
      <c r="P2958" s="6">
        <f>L2958/COUNT(L2958:L7071)</f>
        <v>6.3039723661485317E-2</v>
      </c>
      <c r="Q2958" t="str">
        <f t="shared" si="92"/>
        <v>theater</v>
      </c>
      <c r="R2958" t="str">
        <f t="shared" si="93"/>
        <v>plays</v>
      </c>
      <c r="S2958" s="11">
        <f>(((J2958/60)/60)/24)+DATE(1970,1,1)</f>
        <v>42176.419039351851</v>
      </c>
      <c r="T2958" s="11">
        <f>(((I2958/60)/60)/24)+DATE(1970,1,1)</f>
        <v>42206.419039351851</v>
      </c>
    </row>
    <row r="2959" spans="1:20" ht="43.2" hidden="1" x14ac:dyDescent="0.3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20">
        <f>E2959/D2959</f>
        <v>1.1060000000000001</v>
      </c>
      <c r="P2959" s="6">
        <f>L2959/COUNT(L2959:L7072)</f>
        <v>1.2964563526361279E-2</v>
      </c>
      <c r="Q2959" t="str">
        <f t="shared" si="92"/>
        <v>film &amp; video</v>
      </c>
      <c r="R2959" t="str">
        <f t="shared" si="93"/>
        <v>shorts</v>
      </c>
      <c r="S2959" s="11">
        <f>(((J2959/60)/60)/24)+DATE(1970,1,1)</f>
        <v>41065.858067129629</v>
      </c>
      <c r="T2959" s="11">
        <f>(((I2959/60)/60)/24)+DATE(1970,1,1)</f>
        <v>41093.875</v>
      </c>
    </row>
    <row r="2960" spans="1:20" ht="43.2" hidden="1" x14ac:dyDescent="0.3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20">
        <f>E2960/D2960</f>
        <v>1.1063333333333334</v>
      </c>
      <c r="P2960" s="6">
        <f>L2960/COUNT(L2960:L7073)</f>
        <v>3.7197231833910036E-2</v>
      </c>
      <c r="Q2960" t="str">
        <f t="shared" si="92"/>
        <v>theater</v>
      </c>
      <c r="R2960" t="str">
        <f t="shared" si="93"/>
        <v>plays</v>
      </c>
      <c r="S2960" s="11">
        <f>(((J2960/60)/60)/24)+DATE(1970,1,1)</f>
        <v>41974.898599537039</v>
      </c>
      <c r="T2960" s="11">
        <f>(((I2960/60)/60)/24)+DATE(1970,1,1)</f>
        <v>42009.851388888885</v>
      </c>
    </row>
    <row r="2961" spans="1:20" ht="28.8" hidden="1" x14ac:dyDescent="0.3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20">
        <f>E2961/D2961</f>
        <v>1.1065833333333333</v>
      </c>
      <c r="P2961" s="6">
        <f>L2961/COUNT(L2961:L7074)</f>
        <v>0.15497835497835497</v>
      </c>
      <c r="Q2961" t="str">
        <f t="shared" si="92"/>
        <v>food</v>
      </c>
      <c r="R2961" t="str">
        <f t="shared" si="93"/>
        <v>small batch</v>
      </c>
      <c r="S2961" s="11">
        <f>(((J2961/60)/60)/24)+DATE(1970,1,1)</f>
        <v>41786.640543981484</v>
      </c>
      <c r="T2961" s="11">
        <f>(((I2961/60)/60)/24)+DATE(1970,1,1)</f>
        <v>41816.640543981484</v>
      </c>
    </row>
    <row r="2962" spans="1:20" ht="43.2" hidden="1" x14ac:dyDescent="0.3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20">
        <f>E2962/D2962</f>
        <v>1.1066666666666667</v>
      </c>
      <c r="P2962" s="6">
        <f>L2962/COUNT(L2962:L7075)</f>
        <v>0.11785095320623917</v>
      </c>
      <c r="Q2962" t="str">
        <f t="shared" si="92"/>
        <v>music</v>
      </c>
      <c r="R2962" t="str">
        <f t="shared" si="93"/>
        <v>classical music</v>
      </c>
      <c r="S2962" s="11">
        <f>(((J2962/60)/60)/24)+DATE(1970,1,1)</f>
        <v>41304.751284722224</v>
      </c>
      <c r="T2962" s="11">
        <f>(((I2962/60)/60)/24)+DATE(1970,1,1)</f>
        <v>41334.750787037039</v>
      </c>
    </row>
    <row r="2963" spans="1:20" ht="43.2" hidden="1" x14ac:dyDescent="0.3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20">
        <f>E2963/D2963</f>
        <v>1.1066666666666667</v>
      </c>
      <c r="P2963" s="6">
        <f>L2963/COUNT(L2963:L7076)</f>
        <v>1.5611448395490026E-2</v>
      </c>
      <c r="Q2963" t="str">
        <f t="shared" si="92"/>
        <v>technology</v>
      </c>
      <c r="R2963" t="str">
        <f t="shared" si="93"/>
        <v>makerspaces</v>
      </c>
      <c r="S2963" s="11">
        <f>(((J2963/60)/60)/24)+DATE(1970,1,1)</f>
        <v>42380.926111111112</v>
      </c>
      <c r="T2963" s="11">
        <f>(((I2963/60)/60)/24)+DATE(1970,1,1)</f>
        <v>42410.926111111112</v>
      </c>
    </row>
    <row r="2964" spans="1:20" ht="28.8" hidden="1" x14ac:dyDescent="0.3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20">
        <f>E2964/D2964</f>
        <v>1.1066666666666667</v>
      </c>
      <c r="P2964" s="6">
        <f>L2964/COUNT(L2964:L7077)</f>
        <v>4.5138888888888888E-2</v>
      </c>
      <c r="Q2964" t="str">
        <f t="shared" si="92"/>
        <v>theater</v>
      </c>
      <c r="R2964" t="str">
        <f t="shared" si="93"/>
        <v>plays</v>
      </c>
      <c r="S2964" s="11">
        <f>(((J2964/60)/60)/24)+DATE(1970,1,1)</f>
        <v>42171.824884259258</v>
      </c>
      <c r="T2964" s="11">
        <f>(((I2964/60)/60)/24)+DATE(1970,1,1)</f>
        <v>42201.824884259258</v>
      </c>
    </row>
    <row r="2965" spans="1:20" ht="43.2" hidden="1" x14ac:dyDescent="0.3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20">
        <f>E2965/D2965</f>
        <v>1.107</v>
      </c>
      <c r="P2965" s="6">
        <f>L2965/COUNT(L2965:L7078)</f>
        <v>7.5586446568201571E-2</v>
      </c>
      <c r="Q2965" t="str">
        <f t="shared" si="92"/>
        <v>music</v>
      </c>
      <c r="R2965" t="str">
        <f t="shared" si="93"/>
        <v>rock</v>
      </c>
      <c r="S2965" s="11">
        <f>(((J2965/60)/60)/24)+DATE(1970,1,1)</f>
        <v>42146.190902777773</v>
      </c>
      <c r="T2965" s="11">
        <f>(((I2965/60)/60)/24)+DATE(1970,1,1)</f>
        <v>42170.190902777773</v>
      </c>
    </row>
    <row r="2966" spans="1:20" ht="43.2" hidden="1" x14ac:dyDescent="0.3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20">
        <f>E2966/D2966</f>
        <v>1.107</v>
      </c>
      <c r="P2966" s="6">
        <f>L2966/COUNT(L2966:L7079)</f>
        <v>8.3478260869565224E-2</v>
      </c>
      <c r="Q2966" t="str">
        <f t="shared" si="92"/>
        <v>music</v>
      </c>
      <c r="R2966" t="str">
        <f t="shared" si="93"/>
        <v>indie rock</v>
      </c>
      <c r="S2966" s="11">
        <f>(((J2966/60)/60)/24)+DATE(1970,1,1)</f>
        <v>41313.985046296293</v>
      </c>
      <c r="T2966" s="11">
        <f>(((I2966/60)/60)/24)+DATE(1970,1,1)</f>
        <v>41343.943379629629</v>
      </c>
    </row>
    <row r="2967" spans="1:20" ht="43.2" hidden="1" x14ac:dyDescent="0.3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20">
        <f>E2967/D2967</f>
        <v>1.1070833333333334</v>
      </c>
      <c r="P2967" s="6">
        <f>L2967/COUNT(L2967:L7080)</f>
        <v>0.10008703220191471</v>
      </c>
      <c r="Q2967" t="str">
        <f t="shared" si="92"/>
        <v>music</v>
      </c>
      <c r="R2967" t="str">
        <f t="shared" si="93"/>
        <v>indie rock</v>
      </c>
      <c r="S2967" s="11">
        <f>(((J2967/60)/60)/24)+DATE(1970,1,1)</f>
        <v>41089.186296296299</v>
      </c>
      <c r="T2967" s="11">
        <f>(((I2967/60)/60)/24)+DATE(1970,1,1)</f>
        <v>41109.186296296299</v>
      </c>
    </row>
    <row r="2968" spans="1:20" ht="43.2" hidden="1" x14ac:dyDescent="0.3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20">
        <f>E2968/D2968</f>
        <v>1.1071428571428572</v>
      </c>
      <c r="P2968" s="6">
        <f>L2968/COUNT(L2968:L7081)</f>
        <v>2.0034843205574911E-2</v>
      </c>
      <c r="Q2968" t="str">
        <f t="shared" si="92"/>
        <v>publishing</v>
      </c>
      <c r="R2968" t="str">
        <f t="shared" si="93"/>
        <v>nonfiction</v>
      </c>
      <c r="S2968" s="11">
        <f>(((J2968/60)/60)/24)+DATE(1970,1,1)</f>
        <v>41689.917962962965</v>
      </c>
      <c r="T2968" s="11">
        <f>(((I2968/60)/60)/24)+DATE(1970,1,1)</f>
        <v>41719.876296296294</v>
      </c>
    </row>
    <row r="2969" spans="1:20" ht="43.2" hidden="1" x14ac:dyDescent="0.3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20">
        <f>E2969/D2969</f>
        <v>1.1071428571428572</v>
      </c>
      <c r="P2969" s="6">
        <f>L2969/COUNT(L2969:L7082)</f>
        <v>6.4516129032258063E-2</v>
      </c>
      <c r="Q2969" t="str">
        <f t="shared" si="92"/>
        <v>music</v>
      </c>
      <c r="R2969" t="str">
        <f t="shared" si="93"/>
        <v>rock</v>
      </c>
      <c r="S2969" s="11">
        <f>(((J2969/60)/60)/24)+DATE(1970,1,1)</f>
        <v>41463.743472222224</v>
      </c>
      <c r="T2969" s="11">
        <f>(((I2969/60)/60)/24)+DATE(1970,1,1)</f>
        <v>41483.743472222224</v>
      </c>
    </row>
    <row r="2970" spans="1:20" ht="43.2" hidden="1" x14ac:dyDescent="0.3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20">
        <f>E2970/D2970</f>
        <v>1.1073146853146854</v>
      </c>
      <c r="P2970" s="6">
        <f>L2970/COUNT(L2970:L7083)</f>
        <v>0.30541012216404889</v>
      </c>
      <c r="Q2970" t="str">
        <f t="shared" si="92"/>
        <v>technology</v>
      </c>
      <c r="R2970" t="str">
        <f t="shared" si="93"/>
        <v>hardware</v>
      </c>
      <c r="S2970" s="11">
        <f>(((J2970/60)/60)/24)+DATE(1970,1,1)</f>
        <v>42467.581388888888</v>
      </c>
      <c r="T2970" s="11">
        <f>(((I2970/60)/60)/24)+DATE(1970,1,1)</f>
        <v>42497.581388888888</v>
      </c>
    </row>
    <row r="2971" spans="1:20" ht="43.2" hidden="1" x14ac:dyDescent="0.3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20">
        <f>E2971/D2971</f>
        <v>1.1073333333333333</v>
      </c>
      <c r="P2971" s="6">
        <f>L2971/COUNT(L2971:L7084)</f>
        <v>3.3187772925764192E-2</v>
      </c>
      <c r="Q2971" t="str">
        <f t="shared" si="92"/>
        <v>music</v>
      </c>
      <c r="R2971" t="str">
        <f t="shared" si="93"/>
        <v>indie rock</v>
      </c>
      <c r="S2971" s="11">
        <f>(((J2971/60)/60)/24)+DATE(1970,1,1)</f>
        <v>40811.120324074072</v>
      </c>
      <c r="T2971" s="11">
        <f>(((I2971/60)/60)/24)+DATE(1970,1,1)</f>
        <v>40871.161990740737</v>
      </c>
    </row>
    <row r="2972" spans="1:20" ht="43.2" hidden="1" x14ac:dyDescent="0.3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20">
        <f>E2972/D2972</f>
        <v>1.1073333333333333</v>
      </c>
      <c r="P2972" s="6">
        <f>L2972/COUNT(L2972:L7085)</f>
        <v>1.7482517482517484E-2</v>
      </c>
      <c r="Q2972" t="str">
        <f t="shared" si="92"/>
        <v>theater</v>
      </c>
      <c r="R2972" t="str">
        <f t="shared" si="93"/>
        <v>plays</v>
      </c>
      <c r="S2972" s="11">
        <f>(((J2972/60)/60)/24)+DATE(1970,1,1)</f>
        <v>42146.731087962966</v>
      </c>
      <c r="T2972" s="11">
        <f>(((I2972/60)/60)/24)+DATE(1970,1,1)</f>
        <v>42176.731087962966</v>
      </c>
    </row>
    <row r="2973" spans="1:20" ht="43.2" hidden="1" x14ac:dyDescent="0.3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20">
        <f>E2973/D2973</f>
        <v>1.1074999999999999</v>
      </c>
      <c r="P2973" s="6">
        <f>L2973/COUNT(L2973:L7086)</f>
        <v>1.7497812773403325E-2</v>
      </c>
      <c r="Q2973" t="str">
        <f t="shared" si="92"/>
        <v>theater</v>
      </c>
      <c r="R2973" t="str">
        <f t="shared" si="93"/>
        <v>plays</v>
      </c>
      <c r="S2973" s="11">
        <f>(((J2973/60)/60)/24)+DATE(1970,1,1)</f>
        <v>42499.629849537043</v>
      </c>
      <c r="T2973" s="11">
        <f>(((I2973/60)/60)/24)+DATE(1970,1,1)</f>
        <v>42522.904166666667</v>
      </c>
    </row>
    <row r="2974" spans="1:20" ht="43.2" hidden="1" x14ac:dyDescent="0.3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20">
        <f>E2974/D2974</f>
        <v>1.1076216216216217</v>
      </c>
      <c r="P2974" s="6">
        <f>L2974/COUNT(L2974:L7087)</f>
        <v>0.18476357267950963</v>
      </c>
      <c r="Q2974" t="str">
        <f t="shared" si="92"/>
        <v>photography</v>
      </c>
      <c r="R2974" t="str">
        <f t="shared" si="93"/>
        <v>photobooks</v>
      </c>
      <c r="S2974" s="11">
        <f>(((J2974/60)/60)/24)+DATE(1970,1,1)</f>
        <v>41786.614363425928</v>
      </c>
      <c r="T2974" s="11">
        <f>(((I2974/60)/60)/24)+DATE(1970,1,1)</f>
        <v>41817.614363425928</v>
      </c>
    </row>
    <row r="2975" spans="1:20" ht="43.2" hidden="1" x14ac:dyDescent="0.3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20">
        <f>E2975/D2975</f>
        <v>1.1077157238734421</v>
      </c>
      <c r="P2975" s="6">
        <f>L2975/COUNT(L2975:L7088)</f>
        <v>0.16564417177914109</v>
      </c>
      <c r="Q2975" t="str">
        <f t="shared" si="92"/>
        <v>music</v>
      </c>
      <c r="R2975" t="str">
        <f t="shared" si="93"/>
        <v>rock</v>
      </c>
      <c r="S2975" s="11">
        <f>(((J2975/60)/60)/24)+DATE(1970,1,1)</f>
        <v>41682.099189814813</v>
      </c>
      <c r="T2975" s="11">
        <f>(((I2975/60)/60)/24)+DATE(1970,1,1)</f>
        <v>41722.057523148149</v>
      </c>
    </row>
    <row r="2976" spans="1:20" ht="43.2" hidden="1" x14ac:dyDescent="0.3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20">
        <f>E2976/D2976</f>
        <v>1.1080000000000001</v>
      </c>
      <c r="P2976" s="6">
        <f>L2976/COUNT(L2976:L7089)</f>
        <v>8.771929824561403E-3</v>
      </c>
      <c r="Q2976" t="str">
        <f t="shared" si="92"/>
        <v>music</v>
      </c>
      <c r="R2976" t="str">
        <f t="shared" si="93"/>
        <v>pop</v>
      </c>
      <c r="S2976" s="11">
        <f>(((J2976/60)/60)/24)+DATE(1970,1,1)</f>
        <v>41521.617361111108</v>
      </c>
      <c r="T2976" s="11">
        <f>(((I2976/60)/60)/24)+DATE(1970,1,1)</f>
        <v>41535.617361111108</v>
      </c>
    </row>
    <row r="2977" spans="1:20" ht="28.8" hidden="1" x14ac:dyDescent="0.3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20">
        <f>E2977/D2977</f>
        <v>1.1083333333333334</v>
      </c>
      <c r="P2977" s="6">
        <f>L2977/COUNT(L2977:L7090)</f>
        <v>4.5654082528533799E-2</v>
      </c>
      <c r="Q2977" t="str">
        <f t="shared" si="92"/>
        <v>photography</v>
      </c>
      <c r="R2977" t="str">
        <f t="shared" si="93"/>
        <v>photobooks</v>
      </c>
      <c r="S2977" s="11">
        <f>(((J2977/60)/60)/24)+DATE(1970,1,1)</f>
        <v>42120.628136574072</v>
      </c>
      <c r="T2977" s="11">
        <f>(((I2977/60)/60)/24)+DATE(1970,1,1)</f>
        <v>42165.628136574072</v>
      </c>
    </row>
    <row r="2978" spans="1:20" ht="43.2" hidden="1" x14ac:dyDescent="0.3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20">
        <f>E2978/D2978</f>
        <v>1.1085714285714285</v>
      </c>
      <c r="P2978" s="6">
        <f>L2978/COUNT(L2978:L7091)</f>
        <v>5.7996485061511421E-2</v>
      </c>
      <c r="Q2978" t="str">
        <f t="shared" si="92"/>
        <v>theater</v>
      </c>
      <c r="R2978" t="str">
        <f t="shared" si="93"/>
        <v>plays</v>
      </c>
      <c r="S2978" s="11">
        <f>(((J2978/60)/60)/24)+DATE(1970,1,1)</f>
        <v>42633.116851851853</v>
      </c>
      <c r="T2978" s="11">
        <f>(((I2978/60)/60)/24)+DATE(1970,1,1)</f>
        <v>42663.116851851853</v>
      </c>
    </row>
    <row r="2979" spans="1:20" ht="43.2" hidden="1" x14ac:dyDescent="0.3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20">
        <f>E2979/D2979</f>
        <v>1.1091186666666666</v>
      </c>
      <c r="P2979" s="6">
        <f>L2979/COUNT(L2979:L7092)</f>
        <v>0.11433597185576078</v>
      </c>
      <c r="Q2979" t="str">
        <f t="shared" si="92"/>
        <v>music</v>
      </c>
      <c r="R2979" t="str">
        <f t="shared" si="93"/>
        <v>rock</v>
      </c>
      <c r="S2979" s="11">
        <f>(((J2979/60)/60)/24)+DATE(1970,1,1)</f>
        <v>40513.757569444446</v>
      </c>
      <c r="T2979" s="11">
        <f>(((I2979/60)/60)/24)+DATE(1970,1,1)</f>
        <v>40603.757569444446</v>
      </c>
    </row>
    <row r="2980" spans="1:20" ht="43.2" hidden="1" x14ac:dyDescent="0.3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20">
        <f>E2980/D2980</f>
        <v>1.109423</v>
      </c>
      <c r="P2980" s="6">
        <f>L2980/COUNT(L2980:L7093)</f>
        <v>0.15669014084507044</v>
      </c>
      <c r="Q2980" t="str">
        <f t="shared" si="92"/>
        <v>film &amp; video</v>
      </c>
      <c r="R2980" t="str">
        <f t="shared" si="93"/>
        <v>shorts</v>
      </c>
      <c r="S2980" s="11">
        <f>(((J2980/60)/60)/24)+DATE(1970,1,1)</f>
        <v>40786.187789351854</v>
      </c>
      <c r="T2980" s="11">
        <f>(((I2980/60)/60)/24)+DATE(1970,1,1)</f>
        <v>40818.290972222225</v>
      </c>
    </row>
    <row r="2981" spans="1:20" ht="43.2" hidden="1" x14ac:dyDescent="0.3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20">
        <f>E2981/D2981</f>
        <v>1.1096666666666666</v>
      </c>
      <c r="P2981" s="6">
        <f>L2981/COUNT(L2981:L7094)</f>
        <v>6.255506607929516E-2</v>
      </c>
      <c r="Q2981" t="str">
        <f t="shared" si="92"/>
        <v>theater</v>
      </c>
      <c r="R2981" t="str">
        <f t="shared" si="93"/>
        <v>musical</v>
      </c>
      <c r="S2981" s="11">
        <f>(((J2981/60)/60)/24)+DATE(1970,1,1)</f>
        <v>42487.037905092591</v>
      </c>
      <c r="T2981" s="11">
        <f>(((I2981/60)/60)/24)+DATE(1970,1,1)</f>
        <v>42517.037905092591</v>
      </c>
    </row>
    <row r="2982" spans="1:20" ht="43.2" hidden="1" x14ac:dyDescent="0.3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20">
        <f>E2982/D2982</f>
        <v>1.1100000000000001</v>
      </c>
      <c r="P2982" s="6">
        <f>L2982/COUNT(L2982:L7095)</f>
        <v>1.6754850088183421E-2</v>
      </c>
      <c r="Q2982" t="str">
        <f t="shared" si="92"/>
        <v>theater</v>
      </c>
      <c r="R2982" t="str">
        <f t="shared" si="93"/>
        <v>plays</v>
      </c>
      <c r="S2982" s="11">
        <f>(((J2982/60)/60)/24)+DATE(1970,1,1)</f>
        <v>41869.740671296298</v>
      </c>
      <c r="T2982" s="11">
        <f>(((I2982/60)/60)/24)+DATE(1970,1,1)</f>
        <v>41899.740671296298</v>
      </c>
    </row>
    <row r="2983" spans="1:20" ht="43.2" hidden="1" x14ac:dyDescent="0.3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20">
        <f>E2983/D2983</f>
        <v>1.1100000000000001</v>
      </c>
      <c r="P2983" s="6">
        <f>L2983/COUNT(L2983:L7096)</f>
        <v>3.1774051191526917E-2</v>
      </c>
      <c r="Q2983" t="str">
        <f t="shared" si="92"/>
        <v>theater</v>
      </c>
      <c r="R2983" t="str">
        <f t="shared" si="93"/>
        <v>plays</v>
      </c>
      <c r="S2983" s="11">
        <f>(((J2983/60)/60)/24)+DATE(1970,1,1)</f>
        <v>42447.896666666667</v>
      </c>
      <c r="T2983" s="11">
        <f>(((I2983/60)/60)/24)+DATE(1970,1,1)</f>
        <v>42470.166666666672</v>
      </c>
    </row>
    <row r="2984" spans="1:20" ht="43.2" hidden="1" x14ac:dyDescent="0.3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20">
        <f>E2984/D2984</f>
        <v>1.1107499999999999</v>
      </c>
      <c r="P2984" s="6">
        <f>L2984/COUNT(L2984:L7097)</f>
        <v>5.7420494699646642E-2</v>
      </c>
      <c r="Q2984" t="str">
        <f t="shared" si="92"/>
        <v>theater</v>
      </c>
      <c r="R2984" t="str">
        <f t="shared" si="93"/>
        <v>plays</v>
      </c>
      <c r="S2984" s="11">
        <f>(((J2984/60)/60)/24)+DATE(1970,1,1)</f>
        <v>41941.75203703704</v>
      </c>
      <c r="T2984" s="11">
        <f>(((I2984/60)/60)/24)+DATE(1970,1,1)</f>
        <v>41964.708333333328</v>
      </c>
    </row>
    <row r="2985" spans="1:20" ht="43.2" hidden="1" x14ac:dyDescent="0.3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20">
        <f>E2985/D2985</f>
        <v>1.1107699999999998</v>
      </c>
      <c r="P2985" s="6">
        <f>L2985/COUNT(L2985:L7098)</f>
        <v>0.3129973474801061</v>
      </c>
      <c r="Q2985" t="str">
        <f t="shared" si="92"/>
        <v>film &amp; video</v>
      </c>
      <c r="R2985" t="str">
        <f t="shared" si="93"/>
        <v>documentary</v>
      </c>
      <c r="S2985" s="11">
        <f>(((J2985/60)/60)/24)+DATE(1970,1,1)</f>
        <v>41936.001226851848</v>
      </c>
      <c r="T2985" s="11">
        <f>(((I2985/60)/60)/24)+DATE(1970,1,1)</f>
        <v>41966.042893518519</v>
      </c>
    </row>
    <row r="2986" spans="1:20" hidden="1" x14ac:dyDescent="0.3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20">
        <f>E2986/D2986</f>
        <v>1.1108135252761968</v>
      </c>
      <c r="P2986" s="6">
        <f>L2986/COUNT(L2986:L7099)</f>
        <v>8.5840707964601776E-2</v>
      </c>
      <c r="Q2986" t="str">
        <f t="shared" si="92"/>
        <v>publishing</v>
      </c>
      <c r="R2986" t="str">
        <f t="shared" si="93"/>
        <v>nonfiction</v>
      </c>
      <c r="S2986" s="11">
        <f>(((J2986/60)/60)/24)+DATE(1970,1,1)</f>
        <v>41157.042928240742</v>
      </c>
      <c r="T2986" s="11">
        <f>(((I2986/60)/60)/24)+DATE(1970,1,1)</f>
        <v>41175.165972222225</v>
      </c>
    </row>
    <row r="2987" spans="1:20" ht="43.2" hidden="1" x14ac:dyDescent="0.3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20">
        <f>E2987/D2987</f>
        <v>1.111</v>
      </c>
      <c r="P2987" s="6">
        <f>L2987/COUNT(L2987:L7100)</f>
        <v>5.1372896368467667E-2</v>
      </c>
      <c r="Q2987" t="str">
        <f t="shared" si="92"/>
        <v>film &amp; video</v>
      </c>
      <c r="R2987" t="str">
        <f t="shared" si="93"/>
        <v>documentary</v>
      </c>
      <c r="S2987" s="11">
        <f>(((J2987/60)/60)/24)+DATE(1970,1,1)</f>
        <v>40267.245717592588</v>
      </c>
      <c r="T2987" s="11">
        <f>(((I2987/60)/60)/24)+DATE(1970,1,1)</f>
        <v>40308.844444444447</v>
      </c>
    </row>
    <row r="2988" spans="1:20" ht="43.2" hidden="1" x14ac:dyDescent="0.3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20">
        <f>E2988/D2988</f>
        <v>1.111</v>
      </c>
      <c r="P2988" s="6">
        <f>L2988/COUNT(L2988:L7101)</f>
        <v>3.8120567375886524E-2</v>
      </c>
      <c r="Q2988" t="str">
        <f t="shared" si="92"/>
        <v>music</v>
      </c>
      <c r="R2988" t="str">
        <f t="shared" si="93"/>
        <v>indie rock</v>
      </c>
      <c r="S2988" s="11">
        <f>(((J2988/60)/60)/24)+DATE(1970,1,1)</f>
        <v>42248.90042824074</v>
      </c>
      <c r="T2988" s="11">
        <f>(((I2988/60)/60)/24)+DATE(1970,1,1)</f>
        <v>42277.811805555553</v>
      </c>
    </row>
    <row r="2989" spans="1:20" ht="43.2" hidden="1" x14ac:dyDescent="0.3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20">
        <f>E2989/D2989</f>
        <v>1.1115384615384616</v>
      </c>
      <c r="P2989" s="6">
        <f>L2989/COUNT(L2989:L7102)</f>
        <v>6.3886424134871334E-2</v>
      </c>
      <c r="Q2989" t="str">
        <f t="shared" si="92"/>
        <v>theater</v>
      </c>
      <c r="R2989" t="str">
        <f t="shared" si="93"/>
        <v>plays</v>
      </c>
      <c r="S2989" s="11">
        <f>(((J2989/60)/60)/24)+DATE(1970,1,1)</f>
        <v>41775.753761574073</v>
      </c>
      <c r="T2989" s="11">
        <f>(((I2989/60)/60)/24)+DATE(1970,1,1)</f>
        <v>41805.753761574073</v>
      </c>
    </row>
    <row r="2990" spans="1:20" ht="43.2" hidden="1" x14ac:dyDescent="0.3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20">
        <f>E2990/D2990</f>
        <v>1.1116666666666666</v>
      </c>
      <c r="P2990" s="6">
        <f>L2990/COUNT(L2990:L7103)</f>
        <v>7.104795737122558E-3</v>
      </c>
      <c r="Q2990" t="str">
        <f t="shared" si="92"/>
        <v>music</v>
      </c>
      <c r="R2990" t="str">
        <f t="shared" si="93"/>
        <v>indie rock</v>
      </c>
      <c r="S2990" s="11">
        <f>(((J2990/60)/60)/24)+DATE(1970,1,1)</f>
        <v>42323.800138888888</v>
      </c>
      <c r="T2990" s="11">
        <f>(((I2990/60)/60)/24)+DATE(1970,1,1)</f>
        <v>42341.895833333328</v>
      </c>
    </row>
    <row r="2991" spans="1:20" ht="57.6" hidden="1" x14ac:dyDescent="0.3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20">
        <f>E2991/D2991</f>
        <v>1.1120000000000001</v>
      </c>
      <c r="P2991" s="6">
        <f>L2991/COUNT(L2991:L7104)</f>
        <v>3.111111111111111E-2</v>
      </c>
      <c r="Q2991" t="str">
        <f t="shared" si="92"/>
        <v>theater</v>
      </c>
      <c r="R2991" t="str">
        <f t="shared" si="93"/>
        <v>plays</v>
      </c>
      <c r="S2991" s="11">
        <f>(((J2991/60)/60)/24)+DATE(1970,1,1)</f>
        <v>42381.671840277777</v>
      </c>
      <c r="T2991" s="11">
        <f>(((I2991/60)/60)/24)+DATE(1970,1,1)</f>
        <v>42411.957638888889</v>
      </c>
    </row>
    <row r="2992" spans="1:20" ht="43.2" hidden="1" x14ac:dyDescent="0.3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20">
        <f>E2992/D2992</f>
        <v>1.1122000000000001</v>
      </c>
      <c r="P2992" s="6">
        <f>L2992/COUNT(L2992:L7105)</f>
        <v>0.17170818505338079</v>
      </c>
      <c r="Q2992" t="str">
        <f t="shared" si="92"/>
        <v>theater</v>
      </c>
      <c r="R2992" t="str">
        <f t="shared" si="93"/>
        <v>plays</v>
      </c>
      <c r="S2992" s="11">
        <f>(((J2992/60)/60)/24)+DATE(1970,1,1)</f>
        <v>42230.472222222219</v>
      </c>
      <c r="T2992" s="11">
        <f>(((I2992/60)/60)/24)+DATE(1970,1,1)</f>
        <v>42259.165972222225</v>
      </c>
    </row>
    <row r="2993" spans="1:20" ht="43.2" hidden="1" x14ac:dyDescent="0.3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20">
        <f>E2993/D2993</f>
        <v>1.1125</v>
      </c>
      <c r="P2993" s="6">
        <f>L2993/COUNT(L2993:L7106)</f>
        <v>2.2261798753339269E-2</v>
      </c>
      <c r="Q2993" t="str">
        <f t="shared" si="92"/>
        <v>music</v>
      </c>
      <c r="R2993" t="str">
        <f t="shared" si="93"/>
        <v>classical music</v>
      </c>
      <c r="S2993" s="11">
        <f>(((J2993/60)/60)/24)+DATE(1970,1,1)</f>
        <v>40829.873657407406</v>
      </c>
      <c r="T2993" s="11">
        <f>(((I2993/60)/60)/24)+DATE(1970,1,1)</f>
        <v>40862.817361111112</v>
      </c>
    </row>
    <row r="2994" spans="1:20" ht="43.2" hidden="1" x14ac:dyDescent="0.3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20">
        <f>E2994/D2994</f>
        <v>1.1131</v>
      </c>
      <c r="P2994" s="6">
        <f>L2994/COUNT(L2994:L7107)</f>
        <v>0.32887700534759357</v>
      </c>
      <c r="Q2994" t="str">
        <f t="shared" si="92"/>
        <v>publishing</v>
      </c>
      <c r="R2994" t="str">
        <f t="shared" si="93"/>
        <v>radio &amp; podcasts</v>
      </c>
      <c r="S2994" s="11">
        <f>(((J2994/60)/60)/24)+DATE(1970,1,1)</f>
        <v>40840.615787037037</v>
      </c>
      <c r="T2994" s="11">
        <f>(((I2994/60)/60)/24)+DATE(1970,1,1)</f>
        <v>40900.125</v>
      </c>
    </row>
    <row r="2995" spans="1:20" hidden="1" x14ac:dyDescent="0.3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20">
        <f>E2995/D2995</f>
        <v>1.1131818181818183</v>
      </c>
      <c r="P2995" s="6">
        <f>L2995/COUNT(L2995:L7108)</f>
        <v>0.51382694023193576</v>
      </c>
      <c r="Q2995" t="str">
        <f t="shared" si="92"/>
        <v>film &amp; video</v>
      </c>
      <c r="R2995" t="str">
        <f t="shared" si="93"/>
        <v>documentary</v>
      </c>
      <c r="S2995" s="11">
        <f>(((J2995/60)/60)/24)+DATE(1970,1,1)</f>
        <v>41282.944456018515</v>
      </c>
      <c r="T2995" s="11">
        <f>(((I2995/60)/60)/24)+DATE(1970,1,1)</f>
        <v>41312.944456018515</v>
      </c>
    </row>
    <row r="2996" spans="1:20" ht="43.2" hidden="1" x14ac:dyDescent="0.3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20">
        <f>E2996/D2996</f>
        <v>1.1140000000000001</v>
      </c>
      <c r="P2996" s="6">
        <f>L2996/COUNT(L2996:L7109)</f>
        <v>9.9107142857142852E-2</v>
      </c>
      <c r="Q2996" t="str">
        <f t="shared" si="92"/>
        <v>film &amp; video</v>
      </c>
      <c r="R2996" t="str">
        <f t="shared" si="93"/>
        <v>documentary</v>
      </c>
      <c r="S2996" s="11">
        <f>(((J2996/60)/60)/24)+DATE(1970,1,1)</f>
        <v>40809.15252314815</v>
      </c>
      <c r="T2996" s="11">
        <f>(((I2996/60)/60)/24)+DATE(1970,1,1)</f>
        <v>40854.194189814814</v>
      </c>
    </row>
    <row r="2997" spans="1:20" ht="43.2" hidden="1" x14ac:dyDescent="0.3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20">
        <f>E2997/D2997</f>
        <v>1.1140000000000001</v>
      </c>
      <c r="P2997" s="6">
        <f>L2997/COUNT(L2997:L7110)</f>
        <v>3.8427167113494191E-2</v>
      </c>
      <c r="Q2997" t="str">
        <f t="shared" si="92"/>
        <v>photography</v>
      </c>
      <c r="R2997" t="str">
        <f t="shared" si="93"/>
        <v>photobooks</v>
      </c>
      <c r="S2997" s="11">
        <f>(((J2997/60)/60)/24)+DATE(1970,1,1)</f>
        <v>41814.785925925928</v>
      </c>
      <c r="T2997" s="11">
        <f>(((I2997/60)/60)/24)+DATE(1970,1,1)</f>
        <v>41844.785925925928</v>
      </c>
    </row>
    <row r="2998" spans="1:20" ht="43.2" hidden="1" x14ac:dyDescent="0.3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20">
        <f>E2998/D2998</f>
        <v>1.1140954545454547</v>
      </c>
      <c r="P2998" s="6">
        <f>L2998/COUNT(L2998:L7111)</f>
        <v>9.2128801431127019E-2</v>
      </c>
      <c r="Q2998" t="str">
        <f t="shared" si="92"/>
        <v>photography</v>
      </c>
      <c r="R2998" t="str">
        <f t="shared" si="93"/>
        <v>photobooks</v>
      </c>
      <c r="S2998" s="11">
        <f>(((J2998/60)/60)/24)+DATE(1970,1,1)</f>
        <v>42680.47555555556</v>
      </c>
      <c r="T2998" s="11">
        <f>(((I2998/60)/60)/24)+DATE(1970,1,1)</f>
        <v>42708</v>
      </c>
    </row>
    <row r="2999" spans="1:20" ht="43.2" hidden="1" x14ac:dyDescent="0.3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20">
        <f>E2999/D2999</f>
        <v>1.11425</v>
      </c>
      <c r="P2999" s="6">
        <f>L2999/COUNT(L2999:L7112)</f>
        <v>6.445837063563116E-2</v>
      </c>
      <c r="Q2999" t="str">
        <f t="shared" si="92"/>
        <v>music</v>
      </c>
      <c r="R2999" t="str">
        <f t="shared" si="93"/>
        <v>electronic music</v>
      </c>
      <c r="S2999" s="11">
        <f>(((J2999/60)/60)/24)+DATE(1970,1,1)</f>
        <v>40956.066087962965</v>
      </c>
      <c r="T2999" s="11">
        <f>(((I2999/60)/60)/24)+DATE(1970,1,1)</f>
        <v>41013.73333333333</v>
      </c>
    </row>
    <row r="3000" spans="1:20" ht="43.2" hidden="1" x14ac:dyDescent="0.3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20">
        <f>E3000/D3000</f>
        <v>1.1142857142857143</v>
      </c>
      <c r="P3000" s="6">
        <f>L3000/COUNT(L3000:L7113)</f>
        <v>2.7777777777777776E-2</v>
      </c>
      <c r="Q3000" t="str">
        <f t="shared" si="92"/>
        <v>theater</v>
      </c>
      <c r="R3000" t="str">
        <f t="shared" si="93"/>
        <v>plays</v>
      </c>
      <c r="S3000" s="11">
        <f>(((J3000/60)/60)/24)+DATE(1970,1,1)</f>
        <v>41853.240208333329</v>
      </c>
      <c r="T3000" s="11">
        <f>(((I3000/60)/60)/24)+DATE(1970,1,1)</f>
        <v>41876.207638888889</v>
      </c>
    </row>
    <row r="3001" spans="1:20" ht="43.2" hidden="1" x14ac:dyDescent="0.3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20">
        <f>E3001/D3001</f>
        <v>1.1152149999999998</v>
      </c>
      <c r="P3001" s="6">
        <f>L3001/COUNT(L3001:L7114)</f>
        <v>4.5739910313901344E-2</v>
      </c>
      <c r="Q3001" t="str">
        <f t="shared" si="92"/>
        <v>music</v>
      </c>
      <c r="R3001" t="str">
        <f t="shared" si="93"/>
        <v>rock</v>
      </c>
      <c r="S3001" s="11">
        <f>(((J3001/60)/60)/24)+DATE(1970,1,1)</f>
        <v>40695.795370370368</v>
      </c>
      <c r="T3001" s="11">
        <f>(((I3001/60)/60)/24)+DATE(1970,1,1)</f>
        <v>40725.795370370368</v>
      </c>
    </row>
    <row r="3002" spans="1:20" ht="43.2" hidden="1" x14ac:dyDescent="0.3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20">
        <f>E3002/D3002</f>
        <v>1.1159049999999999</v>
      </c>
      <c r="P3002" s="6">
        <f>L3002/COUNT(L3002:L7115)</f>
        <v>0.34021543985637342</v>
      </c>
      <c r="Q3002" t="str">
        <f t="shared" si="92"/>
        <v>film &amp; video</v>
      </c>
      <c r="R3002" t="str">
        <f t="shared" si="93"/>
        <v>documentary</v>
      </c>
      <c r="S3002" s="11">
        <f>(((J3002/60)/60)/24)+DATE(1970,1,1)</f>
        <v>42292.495474537034</v>
      </c>
      <c r="T3002" s="11">
        <f>(((I3002/60)/60)/24)+DATE(1970,1,1)</f>
        <v>42322.537141203706</v>
      </c>
    </row>
    <row r="3003" spans="1:20" ht="28.8" hidden="1" x14ac:dyDescent="0.3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20">
        <f>E3003/D3003</f>
        <v>1.1160000000000001</v>
      </c>
      <c r="P3003" s="6">
        <f>L3003/COUNT(L3003:L7116)</f>
        <v>0.13566936208445643</v>
      </c>
      <c r="Q3003" t="str">
        <f t="shared" si="92"/>
        <v>music</v>
      </c>
      <c r="R3003" t="str">
        <f t="shared" si="93"/>
        <v>rock</v>
      </c>
      <c r="S3003" s="11">
        <f>(((J3003/60)/60)/24)+DATE(1970,1,1)</f>
        <v>42130.491620370376</v>
      </c>
      <c r="T3003" s="11">
        <f>(((I3003/60)/60)/24)+DATE(1970,1,1)</f>
        <v>42160.491620370376</v>
      </c>
    </row>
    <row r="3004" spans="1:20" ht="43.2" hidden="1" x14ac:dyDescent="0.3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20">
        <f>E3004/D3004</f>
        <v>1.1166666666666667</v>
      </c>
      <c r="P3004" s="6">
        <f>L3004/COUNT(L3004:L7117)</f>
        <v>4.4064748201438846E-2</v>
      </c>
      <c r="Q3004" t="str">
        <f t="shared" si="92"/>
        <v>publishing</v>
      </c>
      <c r="R3004" t="str">
        <f t="shared" si="93"/>
        <v>nonfiction</v>
      </c>
      <c r="S3004" s="11">
        <f>(((J3004/60)/60)/24)+DATE(1970,1,1)</f>
        <v>40689.570868055554</v>
      </c>
      <c r="T3004" s="11">
        <f>(((I3004/60)/60)/24)+DATE(1970,1,1)</f>
        <v>40719.570868055554</v>
      </c>
    </row>
    <row r="3005" spans="1:20" ht="43.2" hidden="1" x14ac:dyDescent="0.3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20">
        <f>E3005/D3005</f>
        <v>1.1166666666666667</v>
      </c>
      <c r="P3005" s="6">
        <f>L3005/COUNT(L3005:L7118)</f>
        <v>3.7803780378037805E-2</v>
      </c>
      <c r="Q3005" t="str">
        <f t="shared" si="92"/>
        <v>music</v>
      </c>
      <c r="R3005" t="str">
        <f t="shared" si="93"/>
        <v>pop</v>
      </c>
      <c r="S3005" s="11">
        <f>(((J3005/60)/60)/24)+DATE(1970,1,1)</f>
        <v>42416.407129629632</v>
      </c>
      <c r="T3005" s="11">
        <f>(((I3005/60)/60)/24)+DATE(1970,1,1)</f>
        <v>42476.249305555553</v>
      </c>
    </row>
    <row r="3006" spans="1:20" ht="43.2" hidden="1" x14ac:dyDescent="0.3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20">
        <f>E3006/D3006</f>
        <v>1.117</v>
      </c>
      <c r="P3006" s="6">
        <f>L3006/COUNT(L3006:L7119)</f>
        <v>9.45945945945946E-2</v>
      </c>
      <c r="Q3006" t="str">
        <f t="shared" si="92"/>
        <v>publishing</v>
      </c>
      <c r="R3006" t="str">
        <f t="shared" si="93"/>
        <v>nonfiction</v>
      </c>
      <c r="S3006" s="11">
        <f>(((J3006/60)/60)/24)+DATE(1970,1,1)</f>
        <v>42639.421493055561</v>
      </c>
      <c r="T3006" s="11">
        <f>(((I3006/60)/60)/24)+DATE(1970,1,1)</f>
        <v>42659.458333333328</v>
      </c>
    </row>
    <row r="3007" spans="1:20" ht="43.2" hidden="1" x14ac:dyDescent="0.3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20">
        <f>E3007/D3007</f>
        <v>1.1171428571428572</v>
      </c>
      <c r="P3007" s="6">
        <f>L3007/COUNT(L3007:L7120)</f>
        <v>5.8611361587015326E-2</v>
      </c>
      <c r="Q3007" t="str">
        <f t="shared" si="92"/>
        <v>music</v>
      </c>
      <c r="R3007" t="str">
        <f t="shared" si="93"/>
        <v>classical music</v>
      </c>
      <c r="S3007" s="11">
        <f>(((J3007/60)/60)/24)+DATE(1970,1,1)</f>
        <v>41524.858553240738</v>
      </c>
      <c r="T3007" s="11">
        <f>(((I3007/60)/60)/24)+DATE(1970,1,1)</f>
        <v>41552.208333333336</v>
      </c>
    </row>
    <row r="3008" spans="1:20" ht="43.2" hidden="1" x14ac:dyDescent="0.3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20">
        <f>E3008/D3008</f>
        <v>1.1171428571428572</v>
      </c>
      <c r="P3008" s="6">
        <f>L3008/COUNT(L3008:L7121)</f>
        <v>2.7075812274368231E-2</v>
      </c>
      <c r="Q3008" t="str">
        <f t="shared" si="92"/>
        <v>theater</v>
      </c>
      <c r="R3008" t="str">
        <f t="shared" si="93"/>
        <v>plays</v>
      </c>
      <c r="S3008" s="11">
        <f>(((J3008/60)/60)/24)+DATE(1970,1,1)</f>
        <v>42524.782638888893</v>
      </c>
      <c r="T3008" s="11">
        <f>(((I3008/60)/60)/24)+DATE(1970,1,1)</f>
        <v>42544.782638888893</v>
      </c>
    </row>
    <row r="3009" spans="1:20" ht="43.2" hidden="1" x14ac:dyDescent="0.3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20">
        <f>E3009/D3009</f>
        <v>1.1172500000000001</v>
      </c>
      <c r="P3009" s="6">
        <f>L3009/COUNT(L3009:L7122)</f>
        <v>0.13550135501355012</v>
      </c>
      <c r="Q3009" t="str">
        <f t="shared" si="92"/>
        <v>film &amp; video</v>
      </c>
      <c r="R3009" t="str">
        <f t="shared" si="93"/>
        <v>television</v>
      </c>
      <c r="S3009" s="11">
        <f>(((J3009/60)/60)/24)+DATE(1970,1,1)</f>
        <v>41929.164733796293</v>
      </c>
      <c r="T3009" s="11">
        <f>(((I3009/60)/60)/24)+DATE(1970,1,1)</f>
        <v>41959.206400462965</v>
      </c>
    </row>
    <row r="3010" spans="1:20" ht="28.8" hidden="1" x14ac:dyDescent="0.3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20">
        <f>E3010/D3010</f>
        <v>1.1175999999999999</v>
      </c>
      <c r="P3010" s="6">
        <f>L3010/COUNT(L3010:L7123)</f>
        <v>0.12748643761301989</v>
      </c>
      <c r="Q3010" t="str">
        <f t="shared" ref="Q3010:Q3073" si="94">LEFT(N3010,FIND("/",N3010)-1)</f>
        <v>music</v>
      </c>
      <c r="R3010" t="str">
        <f t="shared" ref="R3010:R3073" si="95">RIGHT(N3010,LEN(N3010)-FIND("/",N3010))</f>
        <v>electronic music</v>
      </c>
      <c r="S3010" s="11">
        <f>(((J3010/60)/60)/24)+DATE(1970,1,1)</f>
        <v>42044.711886574078</v>
      </c>
      <c r="T3010" s="11">
        <f>(((I3010/60)/60)/24)+DATE(1970,1,1)</f>
        <v>42098.915972222225</v>
      </c>
    </row>
    <row r="3011" spans="1:20" ht="43.2" hidden="1" x14ac:dyDescent="0.3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20">
        <f>E3011/D3011</f>
        <v>1.1176666666666666</v>
      </c>
      <c r="P3011" s="6">
        <f>L3011/COUNT(L3011:L7124)</f>
        <v>7.5113122171945698E-2</v>
      </c>
      <c r="Q3011" t="str">
        <f t="shared" si="94"/>
        <v>film &amp; video</v>
      </c>
      <c r="R3011" t="str">
        <f t="shared" si="95"/>
        <v>documentary</v>
      </c>
      <c r="S3011" s="11">
        <f>(((J3011/60)/60)/24)+DATE(1970,1,1)</f>
        <v>42370.571851851855</v>
      </c>
      <c r="T3011" s="11">
        <f>(((I3011/60)/60)/24)+DATE(1970,1,1)</f>
        <v>42394.994444444441</v>
      </c>
    </row>
    <row r="3012" spans="1:20" ht="43.2" hidden="1" x14ac:dyDescent="0.3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20">
        <f>E3012/D3012</f>
        <v>1.1178571428571429</v>
      </c>
      <c r="P3012" s="6">
        <f>L3012/COUNT(L3012:L7125)</f>
        <v>0.16666666666666666</v>
      </c>
      <c r="Q3012" t="str">
        <f t="shared" si="94"/>
        <v>music</v>
      </c>
      <c r="R3012" t="str">
        <f t="shared" si="95"/>
        <v>rock</v>
      </c>
      <c r="S3012" s="11">
        <f>(((J3012/60)/60)/24)+DATE(1970,1,1)</f>
        <v>40963.613032407404</v>
      </c>
      <c r="T3012" s="11">
        <f>(((I3012/60)/60)/24)+DATE(1970,1,1)</f>
        <v>41006.207638888889</v>
      </c>
    </row>
    <row r="3013" spans="1:20" ht="43.2" hidden="1" x14ac:dyDescent="0.3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20">
        <f>E3013/D3013</f>
        <v>1.1179285714285714</v>
      </c>
      <c r="P3013" s="6">
        <f>L3013/COUNT(L3013:L7126)</f>
        <v>0.18676337262012693</v>
      </c>
      <c r="Q3013" t="str">
        <f t="shared" si="94"/>
        <v>photography</v>
      </c>
      <c r="R3013" t="str">
        <f t="shared" si="95"/>
        <v>photobooks</v>
      </c>
      <c r="S3013" s="11">
        <f>(((J3013/60)/60)/24)+DATE(1970,1,1)</f>
        <v>42296.583379629628</v>
      </c>
      <c r="T3013" s="11">
        <f>(((I3013/60)/60)/24)+DATE(1970,1,1)</f>
        <v>42326.625046296293</v>
      </c>
    </row>
    <row r="3014" spans="1:20" ht="43.2" hidden="1" x14ac:dyDescent="0.3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20">
        <f>E3014/D3014</f>
        <v>1.1187499999999999</v>
      </c>
      <c r="P3014" s="6">
        <f>L3014/COUNT(L3014:L7127)</f>
        <v>0.13248638838475499</v>
      </c>
      <c r="Q3014" t="str">
        <f t="shared" si="94"/>
        <v>film &amp; video</v>
      </c>
      <c r="R3014" t="str">
        <f t="shared" si="95"/>
        <v>documentary</v>
      </c>
      <c r="S3014" s="11">
        <f>(((J3014/60)/60)/24)+DATE(1970,1,1)</f>
        <v>41348.877685185187</v>
      </c>
      <c r="T3014" s="11">
        <f>(((I3014/60)/60)/24)+DATE(1970,1,1)</f>
        <v>41378.877685185187</v>
      </c>
    </row>
    <row r="3015" spans="1:20" hidden="1" x14ac:dyDescent="0.3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20">
        <f>E3015/D3015</f>
        <v>1.1188571428571428</v>
      </c>
      <c r="P3015" s="6">
        <f>L3015/COUNT(L3015:L7128)</f>
        <v>7.4477747502270666E-2</v>
      </c>
      <c r="Q3015" t="str">
        <f t="shared" si="94"/>
        <v>music</v>
      </c>
      <c r="R3015" t="str">
        <f t="shared" si="95"/>
        <v>rock</v>
      </c>
      <c r="S3015" s="11">
        <f>(((J3015/60)/60)/24)+DATE(1970,1,1)</f>
        <v>42719.90834490741</v>
      </c>
      <c r="T3015" s="11">
        <f>(((I3015/60)/60)/24)+DATE(1970,1,1)</f>
        <v>42749.90834490741</v>
      </c>
    </row>
    <row r="3016" spans="1:20" ht="43.2" hidden="1" x14ac:dyDescent="0.3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20">
        <f>E3016/D3016</f>
        <v>1.118936170212766</v>
      </c>
      <c r="P3016" s="6">
        <f>L3016/COUNT(L3016:L7129)</f>
        <v>4.5454545454545456E-2</v>
      </c>
      <c r="Q3016" t="str">
        <f t="shared" si="94"/>
        <v>film &amp; video</v>
      </c>
      <c r="R3016" t="str">
        <f t="shared" si="95"/>
        <v>documentary</v>
      </c>
      <c r="S3016" s="11">
        <f>(((J3016/60)/60)/24)+DATE(1970,1,1)</f>
        <v>42417.818078703705</v>
      </c>
      <c r="T3016" s="11">
        <f>(((I3016/60)/60)/24)+DATE(1970,1,1)</f>
        <v>42477.776412037041</v>
      </c>
    </row>
    <row r="3017" spans="1:20" ht="57.6" hidden="1" x14ac:dyDescent="0.3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20">
        <f>E3017/D3017</f>
        <v>1.119</v>
      </c>
      <c r="P3017" s="6">
        <f>L3017/COUNT(L3017:L7130)</f>
        <v>1.637852593266606E-2</v>
      </c>
      <c r="Q3017" t="str">
        <f t="shared" si="94"/>
        <v>theater</v>
      </c>
      <c r="R3017" t="str">
        <f t="shared" si="95"/>
        <v>plays</v>
      </c>
      <c r="S3017" s="11">
        <f>(((J3017/60)/60)/24)+DATE(1970,1,1)</f>
        <v>42374.651504629626</v>
      </c>
      <c r="T3017" s="11">
        <f>(((I3017/60)/60)/24)+DATE(1970,1,1)</f>
        <v>42384.651504629626</v>
      </c>
    </row>
    <row r="3018" spans="1:20" ht="28.8" hidden="1" x14ac:dyDescent="0.3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20">
        <f>E3018/D3018</f>
        <v>1.1199130434782609</v>
      </c>
      <c r="P3018" s="6">
        <f>L3018/COUNT(L3018:L7131)</f>
        <v>3.1876138433515486E-2</v>
      </c>
      <c r="Q3018" t="str">
        <f t="shared" si="94"/>
        <v>technology</v>
      </c>
      <c r="R3018" t="str">
        <f t="shared" si="95"/>
        <v>wearables</v>
      </c>
      <c r="S3018" s="11">
        <f>(((J3018/60)/60)/24)+DATE(1970,1,1)</f>
        <v>42257.882731481484</v>
      </c>
      <c r="T3018" s="11">
        <f>(((I3018/60)/60)/24)+DATE(1970,1,1)</f>
        <v>42292.882731481484</v>
      </c>
    </row>
    <row r="3019" spans="1:20" ht="43.2" hidden="1" x14ac:dyDescent="0.3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20">
        <f>E3019/D3019</f>
        <v>1.1200000000000001</v>
      </c>
      <c r="P3019" s="6">
        <f>L3019/COUNT(L3019:L7132)</f>
        <v>4.5578851412944391E-2</v>
      </c>
      <c r="Q3019" t="str">
        <f t="shared" si="94"/>
        <v>technology</v>
      </c>
      <c r="R3019" t="str">
        <f t="shared" si="95"/>
        <v>space exploration</v>
      </c>
      <c r="S3019" s="11">
        <f>(((J3019/60)/60)/24)+DATE(1970,1,1)</f>
        <v>42128.628113425926</v>
      </c>
      <c r="T3019" s="11">
        <f>(((I3019/60)/60)/24)+DATE(1970,1,1)</f>
        <v>42158.628113425926</v>
      </c>
    </row>
    <row r="3020" spans="1:20" ht="28.8" hidden="1" x14ac:dyDescent="0.3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20">
        <f>E3020/D3020</f>
        <v>1.1200000000000001</v>
      </c>
      <c r="P3020" s="6">
        <f>L3020/COUNT(L3020:L7133)</f>
        <v>2.1897810218978103E-2</v>
      </c>
      <c r="Q3020" t="str">
        <f t="shared" si="94"/>
        <v>theater</v>
      </c>
      <c r="R3020" t="str">
        <f t="shared" si="95"/>
        <v>plays</v>
      </c>
      <c r="S3020" s="11">
        <f>(((J3020/60)/60)/24)+DATE(1970,1,1)</f>
        <v>42378.478344907402</v>
      </c>
      <c r="T3020" s="11">
        <f>(((I3020/60)/60)/24)+DATE(1970,1,1)</f>
        <v>42418.916666666672</v>
      </c>
    </row>
    <row r="3021" spans="1:20" ht="43.2" hidden="1" x14ac:dyDescent="0.3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20">
        <f>E3021/D3021</f>
        <v>1.1200000000000001</v>
      </c>
      <c r="P3021" s="6">
        <f>L3021/COUNT(L3021:L7134)</f>
        <v>1.7351598173515982E-2</v>
      </c>
      <c r="Q3021" t="str">
        <f t="shared" si="94"/>
        <v>theater</v>
      </c>
      <c r="R3021" t="str">
        <f t="shared" si="95"/>
        <v>plays</v>
      </c>
      <c r="S3021" s="11">
        <f>(((J3021/60)/60)/24)+DATE(1970,1,1)</f>
        <v>42572.61681712963</v>
      </c>
      <c r="T3021" s="11">
        <f>(((I3021/60)/60)/24)+DATE(1970,1,1)</f>
        <v>42589.125</v>
      </c>
    </row>
    <row r="3022" spans="1:20" ht="43.2" hidden="1" x14ac:dyDescent="0.3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20">
        <f>E3022/D3022</f>
        <v>1.121</v>
      </c>
      <c r="P3022" s="6">
        <f>L3022/COUNT(L3022:L7135)</f>
        <v>6.9469835466179158E-2</v>
      </c>
      <c r="Q3022" t="str">
        <f t="shared" si="94"/>
        <v>theater</v>
      </c>
      <c r="R3022" t="str">
        <f t="shared" si="95"/>
        <v>plays</v>
      </c>
      <c r="S3022" s="11">
        <f>(((J3022/60)/60)/24)+DATE(1970,1,1)</f>
        <v>42185.267245370371</v>
      </c>
      <c r="T3022" s="11">
        <f>(((I3022/60)/60)/24)+DATE(1970,1,1)</f>
        <v>42221.458333333328</v>
      </c>
    </row>
    <row r="3023" spans="1:20" hidden="1" x14ac:dyDescent="0.3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20">
        <f>E3023/D3023</f>
        <v>1.1210242048409682</v>
      </c>
      <c r="P3023" s="6">
        <f>L3023/COUNT(L3023:L7136)</f>
        <v>7.4107959743824336E-2</v>
      </c>
      <c r="Q3023" t="str">
        <f t="shared" si="94"/>
        <v>theater</v>
      </c>
      <c r="R3023" t="str">
        <f t="shared" si="95"/>
        <v>plays</v>
      </c>
      <c r="S3023" s="11">
        <f>(((J3023/60)/60)/24)+DATE(1970,1,1)</f>
        <v>42762.942430555559</v>
      </c>
      <c r="T3023" s="11">
        <f>(((I3023/60)/60)/24)+DATE(1970,1,1)</f>
        <v>42794.208333333328</v>
      </c>
    </row>
    <row r="3024" spans="1:20" ht="43.2" hidden="1" x14ac:dyDescent="0.3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20">
        <f>E3024/D3024</f>
        <v>1.1210500000000001</v>
      </c>
      <c r="P3024" s="6">
        <f>L3024/COUNT(L3024:L7137)</f>
        <v>0.35073260073260071</v>
      </c>
      <c r="Q3024" t="str">
        <f t="shared" si="94"/>
        <v>film &amp; video</v>
      </c>
      <c r="R3024" t="str">
        <f t="shared" si="95"/>
        <v>documentary</v>
      </c>
      <c r="S3024" s="11">
        <f>(((J3024/60)/60)/24)+DATE(1970,1,1)</f>
        <v>41980.781793981485</v>
      </c>
      <c r="T3024" s="11">
        <f>(((I3024/60)/60)/24)+DATE(1970,1,1)</f>
        <v>42010.781793981485</v>
      </c>
    </row>
    <row r="3025" spans="1:20" ht="28.8" hidden="1" x14ac:dyDescent="0.3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20">
        <f>E3025/D3025</f>
        <v>1.1210606060606061</v>
      </c>
      <c r="P3025" s="6">
        <f>L3025/COUNT(L3025:L7138)</f>
        <v>0.17506874427131072</v>
      </c>
      <c r="Q3025" t="str">
        <f t="shared" si="94"/>
        <v>photography</v>
      </c>
      <c r="R3025" t="str">
        <f t="shared" si="95"/>
        <v>photobooks</v>
      </c>
      <c r="S3025" s="11">
        <f>(((J3025/60)/60)/24)+DATE(1970,1,1)</f>
        <v>42654.177187499998</v>
      </c>
      <c r="T3025" s="11">
        <f>(((I3025/60)/60)/24)+DATE(1970,1,1)</f>
        <v>42684.218854166669</v>
      </c>
    </row>
    <row r="3026" spans="1:20" ht="28.8" hidden="1" x14ac:dyDescent="0.3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20">
        <f>E3026/D3026</f>
        <v>1.121664</v>
      </c>
      <c r="P3026" s="6">
        <f>L3026/COUNT(L3026:L7139)</f>
        <v>6.2385321100917435E-2</v>
      </c>
      <c r="Q3026" t="str">
        <f t="shared" si="94"/>
        <v>theater</v>
      </c>
      <c r="R3026" t="str">
        <f t="shared" si="95"/>
        <v>plays</v>
      </c>
      <c r="S3026" s="11">
        <f>(((J3026/60)/60)/24)+DATE(1970,1,1)</f>
        <v>42284.516064814816</v>
      </c>
      <c r="T3026" s="11">
        <f>(((I3026/60)/60)/24)+DATE(1970,1,1)</f>
        <v>42307.875</v>
      </c>
    </row>
    <row r="3027" spans="1:20" ht="28.8" hidden="1" x14ac:dyDescent="0.3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20">
        <f>E3027/D3027</f>
        <v>1.1225000000000001</v>
      </c>
      <c r="P3027" s="6">
        <f>L3027/COUNT(L3027:L7140)</f>
        <v>6.5197428833792467E-2</v>
      </c>
      <c r="Q3027" t="str">
        <f t="shared" si="94"/>
        <v>theater</v>
      </c>
      <c r="R3027" t="str">
        <f t="shared" si="95"/>
        <v>plays</v>
      </c>
      <c r="S3027" s="11">
        <f>(((J3027/60)/60)/24)+DATE(1970,1,1)</f>
        <v>41789.080370370371</v>
      </c>
      <c r="T3027" s="11">
        <f>(((I3027/60)/60)/24)+DATE(1970,1,1)</f>
        <v>41822.166666666664</v>
      </c>
    </row>
    <row r="3028" spans="1:20" ht="43.2" hidden="1" x14ac:dyDescent="0.3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20">
        <f>E3028/D3028</f>
        <v>1.1226666666666667</v>
      </c>
      <c r="P3028" s="6">
        <f>L3028/COUNT(L3028:L7141)</f>
        <v>6.985294117647059E-2</v>
      </c>
      <c r="Q3028" t="str">
        <f t="shared" si="94"/>
        <v>publishing</v>
      </c>
      <c r="R3028" t="str">
        <f t="shared" si="95"/>
        <v>radio &amp; podcasts</v>
      </c>
      <c r="S3028" s="11">
        <f>(((J3028/60)/60)/24)+DATE(1970,1,1)</f>
        <v>41500.727916666663</v>
      </c>
      <c r="T3028" s="11">
        <f>(((I3028/60)/60)/24)+DATE(1970,1,1)</f>
        <v>41530.727916666663</v>
      </c>
    </row>
    <row r="3029" spans="1:20" ht="43.2" hidden="1" x14ac:dyDescent="0.3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20">
        <f>E3029/D3029</f>
        <v>1.1226666666666667</v>
      </c>
      <c r="P3029" s="6">
        <f>L3029/COUNT(L3029:L7142)</f>
        <v>5.3357865685372582E-2</v>
      </c>
      <c r="Q3029" t="str">
        <f t="shared" si="94"/>
        <v>music</v>
      </c>
      <c r="R3029" t="str">
        <f t="shared" si="95"/>
        <v>rock</v>
      </c>
      <c r="S3029" s="11">
        <f>(((J3029/60)/60)/24)+DATE(1970,1,1)</f>
        <v>41813.766099537039</v>
      </c>
      <c r="T3029" s="11">
        <f>(((I3029/60)/60)/24)+DATE(1970,1,1)</f>
        <v>41844.766099537039</v>
      </c>
    </row>
    <row r="3030" spans="1:20" ht="43.2" hidden="1" x14ac:dyDescent="0.3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20">
        <f>E3030/D3030</f>
        <v>1.1229714285714285</v>
      </c>
      <c r="P3030" s="6">
        <f>L3030/COUNT(L3030:L7143)</f>
        <v>0.24217311233885819</v>
      </c>
      <c r="Q3030" t="str">
        <f t="shared" si="94"/>
        <v>theater</v>
      </c>
      <c r="R3030" t="str">
        <f t="shared" si="95"/>
        <v>spaces</v>
      </c>
      <c r="S3030" s="11">
        <f>(((J3030/60)/60)/24)+DATE(1970,1,1)</f>
        <v>41899.294942129629</v>
      </c>
      <c r="T3030" s="11">
        <f>(((I3030/60)/60)/24)+DATE(1970,1,1)</f>
        <v>41928.290972222225</v>
      </c>
    </row>
    <row r="3031" spans="1:20" ht="43.2" hidden="1" x14ac:dyDescent="0.3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20">
        <f>E3031/D3031</f>
        <v>1.1230249999999999</v>
      </c>
      <c r="P3031" s="6">
        <f>L3031/COUNT(L3031:L7144)</f>
        <v>5.7142857142857141E-2</v>
      </c>
      <c r="Q3031" t="str">
        <f t="shared" si="94"/>
        <v>film &amp; video</v>
      </c>
      <c r="R3031" t="str">
        <f t="shared" si="95"/>
        <v>documentary</v>
      </c>
      <c r="S3031" s="11">
        <f>(((J3031/60)/60)/24)+DATE(1970,1,1)</f>
        <v>41745.635960648149</v>
      </c>
      <c r="T3031" s="11">
        <f>(((I3031/60)/60)/24)+DATE(1970,1,1)</f>
        <v>41776.145833333336</v>
      </c>
    </row>
    <row r="3032" spans="1:20" ht="43.2" hidden="1" x14ac:dyDescent="0.3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20">
        <f>E3032/D3032</f>
        <v>1.1232142857142857</v>
      </c>
      <c r="P3032" s="6">
        <f>L3032/COUNT(L3032:L7145)</f>
        <v>7.2878228782287821E-2</v>
      </c>
      <c r="Q3032" t="str">
        <f t="shared" si="94"/>
        <v>theater</v>
      </c>
      <c r="R3032" t="str">
        <f t="shared" si="95"/>
        <v>plays</v>
      </c>
      <c r="S3032" s="11">
        <f>(((J3032/60)/60)/24)+DATE(1970,1,1)</f>
        <v>42156.510393518518</v>
      </c>
      <c r="T3032" s="11">
        <f>(((I3032/60)/60)/24)+DATE(1970,1,1)</f>
        <v>42186.510393518518</v>
      </c>
    </row>
    <row r="3033" spans="1:20" ht="28.8" hidden="1" x14ac:dyDescent="0.3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20">
        <f>E3033/D3033</f>
        <v>1.1236044444444444</v>
      </c>
      <c r="P3033" s="6">
        <f>L3033/COUNT(L3033:L7146)</f>
        <v>0.19482917820867959</v>
      </c>
      <c r="Q3033" t="str">
        <f t="shared" si="94"/>
        <v>music</v>
      </c>
      <c r="R3033" t="str">
        <f t="shared" si="95"/>
        <v>electronic music</v>
      </c>
      <c r="S3033" s="11">
        <f>(((J3033/60)/60)/24)+DATE(1970,1,1)</f>
        <v>41249.448958333334</v>
      </c>
      <c r="T3033" s="11">
        <f>(((I3033/60)/60)/24)+DATE(1970,1,1)</f>
        <v>41281.333333333336</v>
      </c>
    </row>
    <row r="3034" spans="1:20" ht="43.2" hidden="1" x14ac:dyDescent="0.3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20">
        <f>E3034/D3034</f>
        <v>1.1240000000000001</v>
      </c>
      <c r="P3034" s="6">
        <f>L3034/COUNT(L3034:L7147)</f>
        <v>4.4362292051756007E-2</v>
      </c>
      <c r="Q3034" t="str">
        <f t="shared" si="94"/>
        <v>technology</v>
      </c>
      <c r="R3034" t="str">
        <f t="shared" si="95"/>
        <v>wearables</v>
      </c>
      <c r="S3034" s="11">
        <f>(((J3034/60)/60)/24)+DATE(1970,1,1)</f>
        <v>41932.036851851852</v>
      </c>
      <c r="T3034" s="11">
        <f>(((I3034/60)/60)/24)+DATE(1970,1,1)</f>
        <v>41992.078518518523</v>
      </c>
    </row>
    <row r="3035" spans="1:20" ht="43.2" hidden="1" x14ac:dyDescent="0.3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20">
        <f>E3035/D3035</f>
        <v>1.125</v>
      </c>
      <c r="P3035" s="6">
        <f>L3035/COUNT(L3035:L7148)</f>
        <v>1.3876040703052728E-2</v>
      </c>
      <c r="Q3035" t="str">
        <f t="shared" si="94"/>
        <v>theater</v>
      </c>
      <c r="R3035" t="str">
        <f t="shared" si="95"/>
        <v>plays</v>
      </c>
      <c r="S3035" s="11">
        <f>(((J3035/60)/60)/24)+DATE(1970,1,1)</f>
        <v>42064.785613425927</v>
      </c>
      <c r="T3035" s="11">
        <f>(((I3035/60)/60)/24)+DATE(1970,1,1)</f>
        <v>42099.743946759263</v>
      </c>
    </row>
    <row r="3036" spans="1:20" ht="28.8" hidden="1" x14ac:dyDescent="0.3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20">
        <f>E3036/D3036</f>
        <v>1.125</v>
      </c>
      <c r="P3036" s="6">
        <f>L3036/COUNT(L3036:L7149)</f>
        <v>1.2962962962962963E-2</v>
      </c>
      <c r="Q3036" t="str">
        <f t="shared" si="94"/>
        <v>theater</v>
      </c>
      <c r="R3036" t="str">
        <f t="shared" si="95"/>
        <v>plays</v>
      </c>
      <c r="S3036" s="11">
        <f>(((J3036/60)/60)/24)+DATE(1970,1,1)</f>
        <v>42553.926527777774</v>
      </c>
      <c r="T3036" s="11">
        <f>(((I3036/60)/60)/24)+DATE(1970,1,1)</f>
        <v>42585.172916666663</v>
      </c>
    </row>
    <row r="3037" spans="1:20" ht="57.6" hidden="1" x14ac:dyDescent="0.3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20">
        <f>E3037/D3037</f>
        <v>1.1253599999999999</v>
      </c>
      <c r="P3037" s="6">
        <f>L3037/COUNT(L3037:L7150)</f>
        <v>1.1677479147358665</v>
      </c>
      <c r="Q3037" t="str">
        <f t="shared" si="94"/>
        <v>theater</v>
      </c>
      <c r="R3037" t="str">
        <f t="shared" si="95"/>
        <v>spaces</v>
      </c>
      <c r="S3037" s="11">
        <f>(((J3037/60)/60)/24)+DATE(1970,1,1)</f>
        <v>42644.535358796296</v>
      </c>
      <c r="T3037" s="11">
        <f>(((I3037/60)/60)/24)+DATE(1970,1,1)</f>
        <v>42675.165972222225</v>
      </c>
    </row>
    <row r="3038" spans="1:20" ht="43.2" hidden="1" x14ac:dyDescent="0.3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20">
        <f>E3038/D3038</f>
        <v>1.1263736263736264</v>
      </c>
      <c r="P3038" s="6">
        <f>L3038/COUNT(L3038:L7151)</f>
        <v>0.34879406307977734</v>
      </c>
      <c r="Q3038" t="str">
        <f t="shared" si="94"/>
        <v>film &amp; video</v>
      </c>
      <c r="R3038" t="str">
        <f t="shared" si="95"/>
        <v>documentary</v>
      </c>
      <c r="S3038" s="11">
        <f>(((J3038/60)/60)/24)+DATE(1970,1,1)</f>
        <v>41949.697962962964</v>
      </c>
      <c r="T3038" s="11">
        <f>(((I3038/60)/60)/24)+DATE(1970,1,1)</f>
        <v>41994.697962962964</v>
      </c>
    </row>
    <row r="3039" spans="1:20" ht="57.6" hidden="1" x14ac:dyDescent="0.3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20">
        <f>E3039/D3039</f>
        <v>1.1268</v>
      </c>
      <c r="P3039" s="6">
        <f>L3039/COUNT(L3039:L7152)</f>
        <v>4.7353760445682451E-2</v>
      </c>
      <c r="Q3039" t="str">
        <f t="shared" si="94"/>
        <v>film &amp; video</v>
      </c>
      <c r="R3039" t="str">
        <f t="shared" si="95"/>
        <v>documentary</v>
      </c>
      <c r="S3039" s="11">
        <f>(((J3039/60)/60)/24)+DATE(1970,1,1)</f>
        <v>40123.83829861111</v>
      </c>
      <c r="T3039" s="11">
        <f>(((I3039/60)/60)/24)+DATE(1970,1,1)</f>
        <v>40211.332638888889</v>
      </c>
    </row>
    <row r="3040" spans="1:20" ht="43.2" hidden="1" x14ac:dyDescent="0.3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20">
        <f>E3040/D3040</f>
        <v>1.1268750000000001</v>
      </c>
      <c r="P3040" s="6">
        <f>L3040/COUNT(L3040:L7153)</f>
        <v>7.8066914498141265E-2</v>
      </c>
      <c r="Q3040" t="str">
        <f t="shared" si="94"/>
        <v>games</v>
      </c>
      <c r="R3040" t="str">
        <f t="shared" si="95"/>
        <v>tabletop games</v>
      </c>
      <c r="S3040" s="11">
        <f>(((J3040/60)/60)/24)+DATE(1970,1,1)</f>
        <v>42296.631331018521</v>
      </c>
      <c r="T3040" s="11">
        <f>(((I3040/60)/60)/24)+DATE(1970,1,1)</f>
        <v>42326.672997685186</v>
      </c>
    </row>
    <row r="3041" spans="1:20" ht="43.2" hidden="1" x14ac:dyDescent="0.3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20">
        <f>E3041/D3041</f>
        <v>1.127</v>
      </c>
      <c r="P3041" s="6">
        <f>L3041/COUNT(L3041:L7154)</f>
        <v>6.6976744186046516E-2</v>
      </c>
      <c r="Q3041" t="str">
        <f t="shared" si="94"/>
        <v>theater</v>
      </c>
      <c r="R3041" t="str">
        <f t="shared" si="95"/>
        <v>plays</v>
      </c>
      <c r="S3041" s="11">
        <f>(((J3041/60)/60)/24)+DATE(1970,1,1)</f>
        <v>41753.635775462964</v>
      </c>
      <c r="T3041" s="11">
        <f>(((I3041/60)/60)/24)+DATE(1970,1,1)</f>
        <v>41783.875</v>
      </c>
    </row>
    <row r="3042" spans="1:20" ht="28.8" hidden="1" x14ac:dyDescent="0.3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20">
        <f>E3042/D3042</f>
        <v>1.1276666666666666</v>
      </c>
      <c r="P3042" s="6">
        <f>L3042/COUNT(L3042:L7155)</f>
        <v>3.165735567970205E-2</v>
      </c>
      <c r="Q3042" t="str">
        <f t="shared" si="94"/>
        <v>theater</v>
      </c>
      <c r="R3042" t="str">
        <f t="shared" si="95"/>
        <v>plays</v>
      </c>
      <c r="S3042" s="11">
        <f>(((J3042/60)/60)/24)+DATE(1970,1,1)</f>
        <v>42627.454097222217</v>
      </c>
      <c r="T3042" s="11">
        <f>(((I3042/60)/60)/24)+DATE(1970,1,1)</f>
        <v>42648.454097222217</v>
      </c>
    </row>
    <row r="3043" spans="1:20" ht="43.2" hidden="1" x14ac:dyDescent="0.3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20">
        <f>E3043/D3043</f>
        <v>1.127715</v>
      </c>
      <c r="P3043" s="6">
        <f>L3043/COUNT(L3043:L7156)</f>
        <v>5.2190121155638397E-2</v>
      </c>
      <c r="Q3043" t="str">
        <f t="shared" si="94"/>
        <v>music</v>
      </c>
      <c r="R3043" t="str">
        <f t="shared" si="95"/>
        <v>indie rock</v>
      </c>
      <c r="S3043" s="11">
        <f>(((J3043/60)/60)/24)+DATE(1970,1,1)</f>
        <v>40730.878912037035</v>
      </c>
      <c r="T3043" s="11">
        <f>(((I3043/60)/60)/24)+DATE(1970,1,1)</f>
        <v>40760.878912037035</v>
      </c>
    </row>
    <row r="3044" spans="1:20" ht="43.2" hidden="1" x14ac:dyDescent="0.3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20">
        <f>E3044/D3044</f>
        <v>1.1279999999999999</v>
      </c>
      <c r="P3044" s="6">
        <f>L3044/COUNT(L3044:L7157)</f>
        <v>4.1977611940298511E-2</v>
      </c>
      <c r="Q3044" t="str">
        <f t="shared" si="94"/>
        <v>music</v>
      </c>
      <c r="R3044" t="str">
        <f t="shared" si="95"/>
        <v>pop</v>
      </c>
      <c r="S3044" s="11">
        <f>(((J3044/60)/60)/24)+DATE(1970,1,1)</f>
        <v>41596.913437499999</v>
      </c>
      <c r="T3044" s="11">
        <f>(((I3044/60)/60)/24)+DATE(1970,1,1)</f>
        <v>41625.5</v>
      </c>
    </row>
    <row r="3045" spans="1:20" ht="43.2" hidden="1" x14ac:dyDescent="0.3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20">
        <f>E3045/D3045</f>
        <v>1.12815</v>
      </c>
      <c r="P3045" s="6">
        <f>L3045/COUNT(L3045:L7158)</f>
        <v>0.25863678804855278</v>
      </c>
      <c r="Q3045" t="str">
        <f t="shared" si="94"/>
        <v>theater</v>
      </c>
      <c r="R3045" t="str">
        <f t="shared" si="95"/>
        <v>spaces</v>
      </c>
      <c r="S3045" s="11">
        <f>(((J3045/60)/60)/24)+DATE(1970,1,1)</f>
        <v>41928.881064814814</v>
      </c>
      <c r="T3045" s="11">
        <f>(((I3045/60)/60)/24)+DATE(1970,1,1)</f>
        <v>41958.922731481478</v>
      </c>
    </row>
    <row r="3046" spans="1:20" ht="43.2" hidden="1" x14ac:dyDescent="0.3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20">
        <f>E3046/D3046</f>
        <v>1.1283333333333334</v>
      </c>
      <c r="P3046" s="6">
        <f>L3046/COUNT(L3046:L7159)</f>
        <v>6.4485981308411211E-2</v>
      </c>
      <c r="Q3046" t="str">
        <f t="shared" si="94"/>
        <v>theater</v>
      </c>
      <c r="R3046" t="str">
        <f t="shared" si="95"/>
        <v>plays</v>
      </c>
      <c r="S3046" s="11">
        <f>(((J3046/60)/60)/24)+DATE(1970,1,1)</f>
        <v>42483.015694444446</v>
      </c>
      <c r="T3046" s="11">
        <f>(((I3046/60)/60)/24)+DATE(1970,1,1)</f>
        <v>42489.290972222225</v>
      </c>
    </row>
    <row r="3047" spans="1:20" ht="43.2" hidden="1" x14ac:dyDescent="0.3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20">
        <f>E3047/D3047</f>
        <v>1.1285000000000001</v>
      </c>
      <c r="P3047" s="6">
        <f>L3047/COUNT(L3047:L7160)</f>
        <v>5.3320860617399442E-2</v>
      </c>
      <c r="Q3047" t="str">
        <f t="shared" si="94"/>
        <v>theater</v>
      </c>
      <c r="R3047" t="str">
        <f t="shared" si="95"/>
        <v>plays</v>
      </c>
      <c r="S3047" s="11">
        <f>(((J3047/60)/60)/24)+DATE(1970,1,1)</f>
        <v>42053.916921296302</v>
      </c>
      <c r="T3047" s="11">
        <f>(((I3047/60)/60)/24)+DATE(1970,1,1)</f>
        <v>42079.875</v>
      </c>
    </row>
    <row r="3048" spans="1:20" ht="43.2" hidden="1" x14ac:dyDescent="0.3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20">
        <f>E3048/D3048</f>
        <v>1.1291099999999998</v>
      </c>
      <c r="P3048" s="6">
        <f>L3048/COUNT(L3048:L7161)</f>
        <v>8.8951310861423216E-2</v>
      </c>
      <c r="Q3048" t="str">
        <f t="shared" si="94"/>
        <v>music</v>
      </c>
      <c r="R3048" t="str">
        <f t="shared" si="95"/>
        <v>indie rock</v>
      </c>
      <c r="S3048" s="11">
        <f>(((J3048/60)/60)/24)+DATE(1970,1,1)</f>
        <v>40999.645925925928</v>
      </c>
      <c r="T3048" s="11">
        <f>(((I3048/60)/60)/24)+DATE(1970,1,1)</f>
        <v>41029.645925925928</v>
      </c>
    </row>
    <row r="3049" spans="1:20" ht="43.2" hidden="1" x14ac:dyDescent="0.3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20">
        <f>E3049/D3049</f>
        <v>1.1292</v>
      </c>
      <c r="P3049" s="6">
        <f>L3049/COUNT(L3049:L7162)</f>
        <v>0.22024367385192128</v>
      </c>
      <c r="Q3049" t="str">
        <f t="shared" si="94"/>
        <v>film &amp; video</v>
      </c>
      <c r="R3049" t="str">
        <f t="shared" si="95"/>
        <v>documentary</v>
      </c>
      <c r="S3049" s="11">
        <f>(((J3049/60)/60)/24)+DATE(1970,1,1)</f>
        <v>40332.923842592594</v>
      </c>
      <c r="T3049" s="11">
        <f>(((I3049/60)/60)/24)+DATE(1970,1,1)</f>
        <v>40412.736111111109</v>
      </c>
    </row>
    <row r="3050" spans="1:20" ht="43.2" hidden="1" x14ac:dyDescent="0.3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20">
        <f>E3050/D3050</f>
        <v>1.1292857142857142</v>
      </c>
      <c r="P3050" s="6">
        <f>L3050/COUNT(L3050:L7163)</f>
        <v>0.11538461538461539</v>
      </c>
      <c r="Q3050" t="str">
        <f t="shared" si="94"/>
        <v>theater</v>
      </c>
      <c r="R3050" t="str">
        <f t="shared" si="95"/>
        <v>plays</v>
      </c>
      <c r="S3050" s="11">
        <f>(((J3050/60)/60)/24)+DATE(1970,1,1)</f>
        <v>40970.875671296293</v>
      </c>
      <c r="T3050" s="11">
        <f>(((I3050/60)/60)/24)+DATE(1970,1,1)</f>
        <v>41000.834004629629</v>
      </c>
    </row>
    <row r="3051" spans="1:20" ht="43.2" hidden="1" x14ac:dyDescent="0.3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20">
        <f>E3051/D3051</f>
        <v>1.1292973333333334</v>
      </c>
      <c r="P3051" s="6">
        <f>L3051/COUNT(L3051:L7164)</f>
        <v>1.0807511737089202</v>
      </c>
      <c r="Q3051" t="str">
        <f t="shared" si="94"/>
        <v>film &amp; video</v>
      </c>
      <c r="R3051" t="str">
        <f t="shared" si="95"/>
        <v>documentary</v>
      </c>
      <c r="S3051" s="11">
        <f>(((J3051/60)/60)/24)+DATE(1970,1,1)</f>
        <v>42775.314884259264</v>
      </c>
      <c r="T3051" s="11">
        <f>(((I3051/60)/60)/24)+DATE(1970,1,1)</f>
        <v>42808.956250000003</v>
      </c>
    </row>
    <row r="3052" spans="1:20" ht="43.2" hidden="1" x14ac:dyDescent="0.3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20">
        <f>E3052/D3052</f>
        <v>1.1293199999999999</v>
      </c>
      <c r="P3052" s="6">
        <f>L3052/COUNT(L3052:L7165)</f>
        <v>2.7255639097744359E-2</v>
      </c>
      <c r="Q3052" t="str">
        <f t="shared" si="94"/>
        <v>film &amp; video</v>
      </c>
      <c r="R3052" t="str">
        <f t="shared" si="95"/>
        <v>shorts</v>
      </c>
      <c r="S3052" s="11">
        <f>(((J3052/60)/60)/24)+DATE(1970,1,1)</f>
        <v>42360.487210648149</v>
      </c>
      <c r="T3052" s="11">
        <f>(((I3052/60)/60)/24)+DATE(1970,1,1)</f>
        <v>42390.487210648149</v>
      </c>
    </row>
    <row r="3053" spans="1:20" ht="28.8" hidden="1" x14ac:dyDescent="0.3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20">
        <f>E3053/D3053</f>
        <v>1.1294117647058823</v>
      </c>
      <c r="P3053" s="6">
        <f>L3053/COUNT(L3053:L7166)</f>
        <v>4.6095954844778929E-2</v>
      </c>
      <c r="Q3053" t="str">
        <f t="shared" si="94"/>
        <v>music</v>
      </c>
      <c r="R3053" t="str">
        <f t="shared" si="95"/>
        <v>pop</v>
      </c>
      <c r="S3053" s="11">
        <f>(((J3053/60)/60)/24)+DATE(1970,1,1)</f>
        <v>41034.656597222223</v>
      </c>
      <c r="T3053" s="11">
        <f>(((I3053/60)/60)/24)+DATE(1970,1,1)</f>
        <v>41064.656597222223</v>
      </c>
    </row>
    <row r="3054" spans="1:20" ht="43.2" hidden="1" x14ac:dyDescent="0.3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20">
        <f>E3054/D3054</f>
        <v>1.1294999999999999</v>
      </c>
      <c r="P3054" s="6">
        <f>L3054/COUNT(L3054:L7167)</f>
        <v>3.1073446327683617E-2</v>
      </c>
      <c r="Q3054" t="str">
        <f t="shared" si="94"/>
        <v>music</v>
      </c>
      <c r="R3054" t="str">
        <f t="shared" si="95"/>
        <v>classical music</v>
      </c>
      <c r="S3054" s="11">
        <f>(((J3054/60)/60)/24)+DATE(1970,1,1)</f>
        <v>41953.091134259259</v>
      </c>
      <c r="T3054" s="11">
        <f>(((I3054/60)/60)/24)+DATE(1970,1,1)</f>
        <v>41981.207638888889</v>
      </c>
    </row>
    <row r="3055" spans="1:20" ht="28.8" hidden="1" x14ac:dyDescent="0.3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20">
        <f>E3055/D3055</f>
        <v>1.1299999999999999</v>
      </c>
      <c r="P3055" s="6">
        <f>L3055/COUNT(L3055:L7168)</f>
        <v>1.6022620169651274E-2</v>
      </c>
      <c r="Q3055" t="str">
        <f t="shared" si="94"/>
        <v>music</v>
      </c>
      <c r="R3055" t="str">
        <f t="shared" si="95"/>
        <v>rock</v>
      </c>
      <c r="S3055" s="11">
        <f>(((J3055/60)/60)/24)+DATE(1970,1,1)</f>
        <v>41321.339583333334</v>
      </c>
      <c r="T3055" s="11">
        <f>(((I3055/60)/60)/24)+DATE(1970,1,1)</f>
        <v>41328.339583333334</v>
      </c>
    </row>
    <row r="3056" spans="1:20" ht="43.2" hidden="1" x14ac:dyDescent="0.3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20">
        <f>E3056/D3056</f>
        <v>1.1299999999999999</v>
      </c>
      <c r="P3056" s="6">
        <f>L3056/COUNT(L3056:L7169)</f>
        <v>1.6037735849056604E-2</v>
      </c>
      <c r="Q3056" t="str">
        <f t="shared" si="94"/>
        <v>theater</v>
      </c>
      <c r="R3056" t="str">
        <f t="shared" si="95"/>
        <v>plays</v>
      </c>
      <c r="S3056" s="11">
        <f>(((J3056/60)/60)/24)+DATE(1970,1,1)</f>
        <v>42661.132245370376</v>
      </c>
      <c r="T3056" s="11">
        <f>(((I3056/60)/60)/24)+DATE(1970,1,1)</f>
        <v>42693.916666666672</v>
      </c>
    </row>
    <row r="3057" spans="1:20" ht="57.6" hidden="1" x14ac:dyDescent="0.3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20">
        <f>E3057/D3057</f>
        <v>1.1299999999999999</v>
      </c>
      <c r="P3057" s="6">
        <f>L3057/COUNT(L3057:L7170)</f>
        <v>1.4164305949008499E-2</v>
      </c>
      <c r="Q3057" t="str">
        <f t="shared" si="94"/>
        <v>theater</v>
      </c>
      <c r="R3057" t="str">
        <f t="shared" si="95"/>
        <v>musical</v>
      </c>
      <c r="S3057" s="11">
        <f>(((J3057/60)/60)/24)+DATE(1970,1,1)</f>
        <v>42619.802488425921</v>
      </c>
      <c r="T3057" s="11">
        <f>(((I3057/60)/60)/24)+DATE(1970,1,1)</f>
        <v>42659.875</v>
      </c>
    </row>
    <row r="3058" spans="1:20" ht="43.2" hidden="1" x14ac:dyDescent="0.3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20">
        <f>E3058/D3058</f>
        <v>1.1300013888888889</v>
      </c>
      <c r="P3058" s="6">
        <f>L3058/COUNT(L3058:L7171)</f>
        <v>0.15311909262759923</v>
      </c>
      <c r="Q3058" t="str">
        <f t="shared" si="94"/>
        <v>technology</v>
      </c>
      <c r="R3058" t="str">
        <f t="shared" si="95"/>
        <v>hardware</v>
      </c>
      <c r="S3058" s="11">
        <f>(((J3058/60)/60)/24)+DATE(1970,1,1)</f>
        <v>40765.876886574071</v>
      </c>
      <c r="T3058" s="11">
        <f>(((I3058/60)/60)/24)+DATE(1970,1,1)</f>
        <v>40795.876886574071</v>
      </c>
    </row>
    <row r="3059" spans="1:20" ht="43.2" hidden="1" x14ac:dyDescent="0.3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20">
        <f>E3059/D3059</f>
        <v>1.13015</v>
      </c>
      <c r="P3059" s="6">
        <f>L3059/COUNT(L3059:L7172)</f>
        <v>0.52507095553453165</v>
      </c>
      <c r="Q3059" t="str">
        <f t="shared" si="94"/>
        <v>film &amp; video</v>
      </c>
      <c r="R3059" t="str">
        <f t="shared" si="95"/>
        <v>documentary</v>
      </c>
      <c r="S3059" s="11">
        <f>(((J3059/60)/60)/24)+DATE(1970,1,1)</f>
        <v>42263.680289351847</v>
      </c>
      <c r="T3059" s="11">
        <f>(((I3059/60)/60)/24)+DATE(1970,1,1)</f>
        <v>42305.333333333328</v>
      </c>
    </row>
    <row r="3060" spans="1:20" ht="28.8" hidden="1" x14ac:dyDescent="0.3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20">
        <f>E3060/D3060</f>
        <v>1.130176111111111</v>
      </c>
      <c r="P3060" s="6">
        <f>L3060/COUNT(L3060:L7173)</f>
        <v>0.17518939393939395</v>
      </c>
      <c r="Q3060" t="str">
        <f t="shared" si="94"/>
        <v>music</v>
      </c>
      <c r="R3060" t="str">
        <f t="shared" si="95"/>
        <v>classical music</v>
      </c>
      <c r="S3060" s="11">
        <f>(((J3060/60)/60)/24)+DATE(1970,1,1)</f>
        <v>41298.509965277779</v>
      </c>
      <c r="T3060" s="11">
        <f>(((I3060/60)/60)/24)+DATE(1970,1,1)</f>
        <v>41329.207638888889</v>
      </c>
    </row>
    <row r="3061" spans="1:20" ht="28.8" hidden="1" x14ac:dyDescent="0.3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20">
        <f>E3061/D3061</f>
        <v>1.1303159999999999</v>
      </c>
      <c r="P3061" s="6">
        <f>L3061/COUNT(L3061:L7174)</f>
        <v>3.6966824644549763E-2</v>
      </c>
      <c r="Q3061" t="str">
        <f t="shared" si="94"/>
        <v>film &amp; video</v>
      </c>
      <c r="R3061" t="str">
        <f t="shared" si="95"/>
        <v>shorts</v>
      </c>
      <c r="S3061" s="11">
        <f>(((J3061/60)/60)/24)+DATE(1970,1,1)</f>
        <v>40723.053657407407</v>
      </c>
      <c r="T3061" s="11">
        <f>(((I3061/60)/60)/24)+DATE(1970,1,1)</f>
        <v>40753.053657407407</v>
      </c>
    </row>
    <row r="3062" spans="1:20" ht="43.2" hidden="1" x14ac:dyDescent="0.3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20">
        <f>E3062/D3062</f>
        <v>1.13104</v>
      </c>
      <c r="P3062" s="6">
        <f>L3062/COUNT(L3062:L7175)</f>
        <v>0.52846299810246677</v>
      </c>
      <c r="Q3062" t="str">
        <f t="shared" si="94"/>
        <v>theater</v>
      </c>
      <c r="R3062" t="str">
        <f t="shared" si="95"/>
        <v>spaces</v>
      </c>
      <c r="S3062" s="11">
        <f>(((J3062/60)/60)/24)+DATE(1970,1,1)</f>
        <v>41920.123611111114</v>
      </c>
      <c r="T3062" s="11">
        <f>(((I3062/60)/60)/24)+DATE(1970,1,1)</f>
        <v>41948.208333333336</v>
      </c>
    </row>
    <row r="3063" spans="1:20" ht="43.2" hidden="1" x14ac:dyDescent="0.3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20">
        <f>E3063/D3063</f>
        <v>1.1325000000000001</v>
      </c>
      <c r="P3063" s="6">
        <f>L3063/COUNT(L3063:L7176)</f>
        <v>4.1785375118708452E-2</v>
      </c>
      <c r="Q3063" t="str">
        <f t="shared" si="94"/>
        <v>music</v>
      </c>
      <c r="R3063" t="str">
        <f t="shared" si="95"/>
        <v>indie rock</v>
      </c>
      <c r="S3063" s="11">
        <f>(((J3063/60)/60)/24)+DATE(1970,1,1)</f>
        <v>40892.149467592593</v>
      </c>
      <c r="T3063" s="11">
        <f>(((I3063/60)/60)/24)+DATE(1970,1,1)</f>
        <v>40952.149467592593</v>
      </c>
    </row>
    <row r="3064" spans="1:20" ht="43.2" hidden="1" x14ac:dyDescent="0.3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20">
        <f>E3064/D3064</f>
        <v>1.133</v>
      </c>
      <c r="P3064" s="6">
        <f>L3064/COUNT(L3064:L7177)</f>
        <v>7.889733840304182E-2</v>
      </c>
      <c r="Q3064" t="str">
        <f t="shared" si="94"/>
        <v>theater</v>
      </c>
      <c r="R3064" t="str">
        <f t="shared" si="95"/>
        <v>plays</v>
      </c>
      <c r="S3064" s="11">
        <f>(((J3064/60)/60)/24)+DATE(1970,1,1)</f>
        <v>42054.74418981481</v>
      </c>
      <c r="T3064" s="11">
        <f>(((I3064/60)/60)/24)+DATE(1970,1,1)</f>
        <v>42100.166666666672</v>
      </c>
    </row>
    <row r="3065" spans="1:20" ht="43.2" hidden="1" x14ac:dyDescent="0.3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20">
        <f>E3065/D3065</f>
        <v>1.1333333333333333</v>
      </c>
      <c r="P3065" s="6">
        <f>L3065/COUNT(L3065:L7178)</f>
        <v>2.3786869647954328E-2</v>
      </c>
      <c r="Q3065" t="str">
        <f t="shared" si="94"/>
        <v>music</v>
      </c>
      <c r="R3065" t="str">
        <f t="shared" si="95"/>
        <v>indie rock</v>
      </c>
      <c r="S3065" s="11">
        <f>(((J3065/60)/60)/24)+DATE(1970,1,1)</f>
        <v>41034.72216435185</v>
      </c>
      <c r="T3065" s="11">
        <f>(((I3065/60)/60)/24)+DATE(1970,1,1)</f>
        <v>41064.72216435185</v>
      </c>
    </row>
    <row r="3066" spans="1:20" ht="43.2" hidden="1" x14ac:dyDescent="0.3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20">
        <f>E3066/D3066</f>
        <v>1.1333333333333333</v>
      </c>
      <c r="P3066" s="6">
        <f>L3066/COUNT(L3066:L7179)</f>
        <v>2.7619047619047619E-2</v>
      </c>
      <c r="Q3066" t="str">
        <f t="shared" si="94"/>
        <v>music</v>
      </c>
      <c r="R3066" t="str">
        <f t="shared" si="95"/>
        <v>indie rock</v>
      </c>
      <c r="S3066" s="11">
        <f>(((J3066/60)/60)/24)+DATE(1970,1,1)</f>
        <v>41053.772858796299</v>
      </c>
      <c r="T3066" s="11">
        <f>(((I3066/60)/60)/24)+DATE(1970,1,1)</f>
        <v>41083.772858796299</v>
      </c>
    </row>
    <row r="3067" spans="1:20" ht="43.2" hidden="1" x14ac:dyDescent="0.3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20">
        <f>E3067/D3067</f>
        <v>1.1333333333333333</v>
      </c>
      <c r="P3067" s="6">
        <f>L3067/COUNT(L3067:L7180)</f>
        <v>1.6205910390848427E-2</v>
      </c>
      <c r="Q3067" t="str">
        <f t="shared" si="94"/>
        <v>theater</v>
      </c>
      <c r="R3067" t="str">
        <f t="shared" si="95"/>
        <v>plays</v>
      </c>
      <c r="S3067" s="11">
        <f>(((J3067/60)/60)/24)+DATE(1970,1,1)</f>
        <v>41918.880833333329</v>
      </c>
      <c r="T3067" s="11">
        <f>(((I3067/60)/60)/24)+DATE(1970,1,1)</f>
        <v>41946</v>
      </c>
    </row>
    <row r="3068" spans="1:20" ht="43.2" hidden="1" x14ac:dyDescent="0.3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20">
        <f>E3068/D3068</f>
        <v>1.1339285714285714</v>
      </c>
      <c r="P3068" s="6">
        <f>L3068/COUNT(L3068:L7181)</f>
        <v>6.0114503816793896E-2</v>
      </c>
      <c r="Q3068" t="str">
        <f t="shared" si="94"/>
        <v>theater</v>
      </c>
      <c r="R3068" t="str">
        <f t="shared" si="95"/>
        <v>plays</v>
      </c>
      <c r="S3068" s="11">
        <f>(((J3068/60)/60)/24)+DATE(1970,1,1)</f>
        <v>42458.641724537039</v>
      </c>
      <c r="T3068" s="11">
        <f>(((I3068/60)/60)/24)+DATE(1970,1,1)</f>
        <v>42488.641724537039</v>
      </c>
    </row>
    <row r="3069" spans="1:20" ht="43.2" hidden="1" x14ac:dyDescent="0.3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20">
        <f>E3069/D3069</f>
        <v>1.1342219999999998</v>
      </c>
      <c r="P3069" s="6">
        <f>L3069/COUNT(L3069:L7182)</f>
        <v>5.0620821394460364E-2</v>
      </c>
      <c r="Q3069" t="str">
        <f t="shared" si="94"/>
        <v>theater</v>
      </c>
      <c r="R3069" t="str">
        <f t="shared" si="95"/>
        <v>plays</v>
      </c>
      <c r="S3069" s="11">
        <f>(((J3069/60)/60)/24)+DATE(1970,1,1)</f>
        <v>42016.050451388888</v>
      </c>
      <c r="T3069" s="11">
        <f>(((I3069/60)/60)/24)+DATE(1970,1,1)</f>
        <v>42046.708333333328</v>
      </c>
    </row>
    <row r="3070" spans="1:20" ht="43.2" hidden="1" x14ac:dyDescent="0.3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20">
        <f>E3070/D3070</f>
        <v>1.1345714285714286</v>
      </c>
      <c r="P3070" s="6">
        <f>L3070/COUNT(L3070:L7183)</f>
        <v>0.1022944550669216</v>
      </c>
      <c r="Q3070" t="str">
        <f t="shared" si="94"/>
        <v>theater</v>
      </c>
      <c r="R3070" t="str">
        <f t="shared" si="95"/>
        <v>musical</v>
      </c>
      <c r="S3070" s="11">
        <f>(((J3070/60)/60)/24)+DATE(1970,1,1)</f>
        <v>41820.776412037041</v>
      </c>
      <c r="T3070" s="11">
        <f>(((I3070/60)/60)/24)+DATE(1970,1,1)</f>
        <v>41850.776412037041</v>
      </c>
    </row>
    <row r="3071" spans="1:20" ht="43.2" hidden="1" x14ac:dyDescent="0.3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20">
        <f>E3071/D3071</f>
        <v>1.1346000000000001</v>
      </c>
      <c r="P3071" s="6">
        <f>L3071/COUNT(L3071:L7184)</f>
        <v>6.5071770334928225E-2</v>
      </c>
      <c r="Q3071" t="str">
        <f t="shared" si="94"/>
        <v>theater</v>
      </c>
      <c r="R3071" t="str">
        <f t="shared" si="95"/>
        <v>plays</v>
      </c>
      <c r="S3071" s="11">
        <f>(((J3071/60)/60)/24)+DATE(1970,1,1)</f>
        <v>41866.025347222225</v>
      </c>
      <c r="T3071" s="11">
        <f>(((I3071/60)/60)/24)+DATE(1970,1,1)</f>
        <v>41883.665972222225</v>
      </c>
    </row>
    <row r="3072" spans="1:20" ht="43.2" hidden="1" x14ac:dyDescent="0.3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20">
        <f>E3072/D3072</f>
        <v>1.1346153846153846</v>
      </c>
      <c r="P3072" s="6">
        <f>L3072/COUNT(L3072:L7185)</f>
        <v>0.19348659003831417</v>
      </c>
      <c r="Q3072" t="str">
        <f t="shared" si="94"/>
        <v>film &amp; video</v>
      </c>
      <c r="R3072" t="str">
        <f t="shared" si="95"/>
        <v>documentary</v>
      </c>
      <c r="S3072" s="11">
        <f>(((J3072/60)/60)/24)+DATE(1970,1,1)</f>
        <v>40862.492939814816</v>
      </c>
      <c r="T3072" s="11">
        <f>(((I3072/60)/60)/24)+DATE(1970,1,1)</f>
        <v>40897.492939814816</v>
      </c>
    </row>
    <row r="3073" spans="1:20" ht="43.2" hidden="1" x14ac:dyDescent="0.3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20">
        <f>E3073/D3073</f>
        <v>1.1351849999999999</v>
      </c>
      <c r="P3073" s="6">
        <f>L3073/COUNT(L3073:L7186)</f>
        <v>6.1361457334611694E-2</v>
      </c>
      <c r="Q3073" t="str">
        <f t="shared" si="94"/>
        <v>film &amp; video</v>
      </c>
      <c r="R3073" t="str">
        <f t="shared" si="95"/>
        <v>shorts</v>
      </c>
      <c r="S3073" s="11">
        <f>(((J3073/60)/60)/24)+DATE(1970,1,1)</f>
        <v>41612.912187499998</v>
      </c>
      <c r="T3073" s="11">
        <f>(((I3073/60)/60)/24)+DATE(1970,1,1)</f>
        <v>41636.207638888889</v>
      </c>
    </row>
    <row r="3074" spans="1:20" ht="57.6" hidden="1" x14ac:dyDescent="0.3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20">
        <f>E3074/D3074</f>
        <v>1.1356666666666666</v>
      </c>
      <c r="P3074" s="6">
        <f>L3074/COUNT(L3074:L7187)</f>
        <v>2.8790786948176585E-2</v>
      </c>
      <c r="Q3074" t="str">
        <f t="shared" ref="Q3074:Q3137" si="96">LEFT(N3074,FIND("/",N3074)-1)</f>
        <v>theater</v>
      </c>
      <c r="R3074" t="str">
        <f t="shared" ref="R3074:R3137" si="97">RIGHT(N3074,LEN(N3074)-FIND("/",N3074))</f>
        <v>plays</v>
      </c>
      <c r="S3074" s="11">
        <f>(((J3074/60)/60)/24)+DATE(1970,1,1)</f>
        <v>42026.88118055556</v>
      </c>
      <c r="T3074" s="11">
        <f>(((I3074/60)/60)/24)+DATE(1970,1,1)</f>
        <v>42086.093055555553</v>
      </c>
    </row>
    <row r="3075" spans="1:20" ht="43.2" hidden="1" x14ac:dyDescent="0.3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20">
        <f>E3075/D3075</f>
        <v>1.1359142857142857</v>
      </c>
      <c r="P3075" s="6">
        <f>L3075/COUNT(L3075:L7188)</f>
        <v>0.59654178674351588</v>
      </c>
      <c r="Q3075" t="str">
        <f t="shared" si="96"/>
        <v>technology</v>
      </c>
      <c r="R3075" t="str">
        <f t="shared" si="97"/>
        <v>hardware</v>
      </c>
      <c r="S3075" s="11">
        <f>(((J3075/60)/60)/24)+DATE(1970,1,1)</f>
        <v>41731.520949074074</v>
      </c>
      <c r="T3075" s="11">
        <f>(((I3075/60)/60)/24)+DATE(1970,1,1)</f>
        <v>41761.520949074074</v>
      </c>
    </row>
    <row r="3076" spans="1:20" ht="43.2" hidden="1" x14ac:dyDescent="0.3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20">
        <f>E3076/D3076</f>
        <v>1.13625</v>
      </c>
      <c r="P3076" s="6">
        <f>L3076/COUNT(L3076:L7189)</f>
        <v>0.10961538461538461</v>
      </c>
      <c r="Q3076" t="str">
        <f t="shared" si="96"/>
        <v>theater</v>
      </c>
      <c r="R3076" t="str">
        <f t="shared" si="97"/>
        <v>plays</v>
      </c>
      <c r="S3076" s="11">
        <f>(((J3076/60)/60)/24)+DATE(1970,1,1)</f>
        <v>41914.295104166667</v>
      </c>
      <c r="T3076" s="11">
        <f>(((I3076/60)/60)/24)+DATE(1970,1,1)</f>
        <v>41948.536111111112</v>
      </c>
    </row>
    <row r="3077" spans="1:20" ht="43.2" hidden="1" x14ac:dyDescent="0.3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20">
        <f>E3077/D3077</f>
        <v>1.1363000000000001</v>
      </c>
      <c r="P3077" s="6">
        <f>L3077/COUNT(L3077:L7190)</f>
        <v>0.12319538017324351</v>
      </c>
      <c r="Q3077" t="str">
        <f t="shared" si="96"/>
        <v>theater</v>
      </c>
      <c r="R3077" t="str">
        <f t="shared" si="97"/>
        <v>plays</v>
      </c>
      <c r="S3077" s="11">
        <f>(((J3077/60)/60)/24)+DATE(1970,1,1)</f>
        <v>42233.738564814819</v>
      </c>
      <c r="T3077" s="11">
        <f>(((I3077/60)/60)/24)+DATE(1970,1,1)</f>
        <v>42263.738564814819</v>
      </c>
    </row>
    <row r="3078" spans="1:20" ht="28.8" hidden="1" x14ac:dyDescent="0.3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20">
        <f>E3078/D3078</f>
        <v>1.1364000000000001</v>
      </c>
      <c r="P3078" s="6">
        <f>L3078/COUNT(L3078:L7191)</f>
        <v>0.1001926782273603</v>
      </c>
      <c r="Q3078" t="str">
        <f t="shared" si="96"/>
        <v>music</v>
      </c>
      <c r="R3078" t="str">
        <f t="shared" si="97"/>
        <v>rock</v>
      </c>
      <c r="S3078" s="11">
        <f>(((J3078/60)/60)/24)+DATE(1970,1,1)</f>
        <v>42401.154930555553</v>
      </c>
      <c r="T3078" s="11">
        <f>(((I3078/60)/60)/24)+DATE(1970,1,1)</f>
        <v>42432.154930555553</v>
      </c>
    </row>
    <row r="3079" spans="1:20" ht="43.2" hidden="1" x14ac:dyDescent="0.3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20">
        <f>E3079/D3079</f>
        <v>1.1365000000000001</v>
      </c>
      <c r="P3079" s="6">
        <f>L3079/COUNT(L3079:L7192)</f>
        <v>7.7145612343297976E-2</v>
      </c>
      <c r="Q3079" t="str">
        <f t="shared" si="96"/>
        <v>theater</v>
      </c>
      <c r="R3079" t="str">
        <f t="shared" si="97"/>
        <v>plays</v>
      </c>
      <c r="S3079" s="11">
        <f>(((J3079/60)/60)/24)+DATE(1970,1,1)</f>
        <v>42581.397546296299</v>
      </c>
      <c r="T3079" s="11">
        <f>(((I3079/60)/60)/24)+DATE(1970,1,1)</f>
        <v>42638.958333333328</v>
      </c>
    </row>
    <row r="3080" spans="1:20" ht="43.2" hidden="1" x14ac:dyDescent="0.3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20">
        <f>E3080/D3080</f>
        <v>1.1365714285714286</v>
      </c>
      <c r="P3080" s="6">
        <f>L3080/COUNT(L3080:L7193)</f>
        <v>5.501930501930502E-2</v>
      </c>
      <c r="Q3080" t="str">
        <f t="shared" si="96"/>
        <v>film &amp; video</v>
      </c>
      <c r="R3080" t="str">
        <f t="shared" si="97"/>
        <v>shorts</v>
      </c>
      <c r="S3080" s="11">
        <f>(((J3080/60)/60)/24)+DATE(1970,1,1)</f>
        <v>40595.497164351851</v>
      </c>
      <c r="T3080" s="11">
        <f>(((I3080/60)/60)/24)+DATE(1970,1,1)</f>
        <v>40641.455497685187</v>
      </c>
    </row>
    <row r="3081" spans="1:20" ht="43.2" hidden="1" x14ac:dyDescent="0.3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20">
        <f>E3081/D3081</f>
        <v>1.1366666666666667</v>
      </c>
      <c r="P3081" s="6">
        <f>L3081/COUNT(L3081:L7194)</f>
        <v>7.1497584541062809E-2</v>
      </c>
      <c r="Q3081" t="str">
        <f t="shared" si="96"/>
        <v>music</v>
      </c>
      <c r="R3081" t="str">
        <f t="shared" si="97"/>
        <v>rock</v>
      </c>
      <c r="S3081" s="11">
        <f>(((J3081/60)/60)/24)+DATE(1970,1,1)</f>
        <v>41666.842824074076</v>
      </c>
      <c r="T3081" s="11">
        <f>(((I3081/60)/60)/24)+DATE(1970,1,1)</f>
        <v>41696.842824074076</v>
      </c>
    </row>
    <row r="3082" spans="1:20" ht="43.2" hidden="1" x14ac:dyDescent="0.3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20">
        <f>E3082/D3082</f>
        <v>1.1366666666666667</v>
      </c>
      <c r="P3082" s="6">
        <f>L3082/COUNT(L3082:L7195)</f>
        <v>4.5454545454545456E-2</v>
      </c>
      <c r="Q3082" t="str">
        <f t="shared" si="96"/>
        <v>music</v>
      </c>
      <c r="R3082" t="str">
        <f t="shared" si="97"/>
        <v>indie rock</v>
      </c>
      <c r="S3082" s="11">
        <f>(((J3082/60)/60)/24)+DATE(1970,1,1)</f>
        <v>40557.429733796293</v>
      </c>
      <c r="T3082" s="11">
        <f>(((I3082/60)/60)/24)+DATE(1970,1,1)</f>
        <v>40582.429733796293</v>
      </c>
    </row>
    <row r="3083" spans="1:20" ht="28.8" hidden="1" x14ac:dyDescent="0.3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20">
        <f>E3083/D3083</f>
        <v>1.1372727272727272</v>
      </c>
      <c r="P3083" s="6">
        <f>L3083/COUNT(L3083:L7196)</f>
        <v>1.8393030009680542E-2</v>
      </c>
      <c r="Q3083" t="str">
        <f t="shared" si="96"/>
        <v>music</v>
      </c>
      <c r="R3083" t="str">
        <f t="shared" si="97"/>
        <v>indie rock</v>
      </c>
      <c r="S3083" s="11">
        <f>(((J3083/60)/60)/24)+DATE(1970,1,1)</f>
        <v>40970.750034722223</v>
      </c>
      <c r="T3083" s="11">
        <f>(((I3083/60)/60)/24)+DATE(1970,1,1)</f>
        <v>41030.708368055559</v>
      </c>
    </row>
    <row r="3084" spans="1:20" ht="43.2" hidden="1" x14ac:dyDescent="0.3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20">
        <f>E3084/D3084</f>
        <v>1.1375714285714287</v>
      </c>
      <c r="P3084" s="6">
        <f>L3084/COUNT(L3084:L7197)</f>
        <v>8.1395348837209308E-2</v>
      </c>
      <c r="Q3084" t="str">
        <f t="shared" si="96"/>
        <v>film &amp; video</v>
      </c>
      <c r="R3084" t="str">
        <f t="shared" si="97"/>
        <v>documentary</v>
      </c>
      <c r="S3084" s="11">
        <f>(((J3084/60)/60)/24)+DATE(1970,1,1)</f>
        <v>40213.323599537034</v>
      </c>
      <c r="T3084" s="11">
        <f>(((I3084/60)/60)/24)+DATE(1970,1,1)</f>
        <v>40253.29583333333</v>
      </c>
    </row>
    <row r="3085" spans="1:20" ht="28.8" hidden="1" x14ac:dyDescent="0.3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20">
        <f>E3085/D3085</f>
        <v>1.1377333333333333</v>
      </c>
      <c r="P3085" s="6">
        <f>L3085/COUNT(L3085:L7198)</f>
        <v>0.15324927255092144</v>
      </c>
      <c r="Q3085" t="str">
        <f t="shared" si="96"/>
        <v>film &amp; video</v>
      </c>
      <c r="R3085" t="str">
        <f t="shared" si="97"/>
        <v>documentary</v>
      </c>
      <c r="S3085" s="11">
        <f>(((J3085/60)/60)/24)+DATE(1970,1,1)</f>
        <v>41950.923576388886</v>
      </c>
      <c r="T3085" s="11">
        <f>(((I3085/60)/60)/24)+DATE(1970,1,1)</f>
        <v>41984.207638888889</v>
      </c>
    </row>
    <row r="3086" spans="1:20" ht="28.8" hidden="1" x14ac:dyDescent="0.3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20">
        <f>E3086/D3086</f>
        <v>1.1383571428571428</v>
      </c>
      <c r="P3086" s="6">
        <f>L3086/COUNT(L3086:L7199)</f>
        <v>0.22718446601941747</v>
      </c>
      <c r="Q3086" t="str">
        <f t="shared" si="96"/>
        <v>games</v>
      </c>
      <c r="R3086" t="str">
        <f t="shared" si="97"/>
        <v>tabletop games</v>
      </c>
      <c r="S3086" s="11">
        <f>(((J3086/60)/60)/24)+DATE(1970,1,1)</f>
        <v>42675.487291666665</v>
      </c>
      <c r="T3086" s="11">
        <f>(((I3086/60)/60)/24)+DATE(1970,1,1)</f>
        <v>42706.291666666672</v>
      </c>
    </row>
    <row r="3087" spans="1:20" ht="43.2" hidden="1" x14ac:dyDescent="0.3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20">
        <f>E3087/D3087</f>
        <v>1.1385000000000001</v>
      </c>
      <c r="P3087" s="6">
        <f>L3087/COUNT(L3087:L7200)</f>
        <v>0.15354713313896987</v>
      </c>
      <c r="Q3087" t="str">
        <f t="shared" si="96"/>
        <v>music</v>
      </c>
      <c r="R3087" t="str">
        <f t="shared" si="97"/>
        <v>rock</v>
      </c>
      <c r="S3087" s="11">
        <f>(((J3087/60)/60)/24)+DATE(1970,1,1)</f>
        <v>42640.917939814812</v>
      </c>
      <c r="T3087" s="11">
        <f>(((I3087/60)/60)/24)+DATE(1970,1,1)</f>
        <v>42670.888194444444</v>
      </c>
    </row>
    <row r="3088" spans="1:20" ht="43.2" hidden="1" x14ac:dyDescent="0.3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20">
        <f>E3088/D3088</f>
        <v>1.1388888888888888</v>
      </c>
      <c r="P3088" s="6">
        <f>L3088/COUNT(L3088:L7201)</f>
        <v>2.6264591439688716E-2</v>
      </c>
      <c r="Q3088" t="str">
        <f t="shared" si="96"/>
        <v>theater</v>
      </c>
      <c r="R3088" t="str">
        <f t="shared" si="97"/>
        <v>plays</v>
      </c>
      <c r="S3088" s="11">
        <f>(((J3088/60)/60)/24)+DATE(1970,1,1)</f>
        <v>42026.176180555558</v>
      </c>
      <c r="T3088" s="11">
        <f>(((I3088/60)/60)/24)+DATE(1970,1,1)</f>
        <v>42064.207638888889</v>
      </c>
    </row>
    <row r="3089" spans="1:20" ht="43.2" hidden="1" x14ac:dyDescent="0.3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20">
        <f>E3089/D3089</f>
        <v>1.1392</v>
      </c>
      <c r="P3089" s="6">
        <f>L3089/COUNT(L3089:L7202)</f>
        <v>6.91333982473223E-2</v>
      </c>
      <c r="Q3089" t="str">
        <f t="shared" si="96"/>
        <v>theater</v>
      </c>
      <c r="R3089" t="str">
        <f t="shared" si="97"/>
        <v>plays</v>
      </c>
      <c r="S3089" s="11">
        <f>(((J3089/60)/60)/24)+DATE(1970,1,1)</f>
        <v>42042.197824074072</v>
      </c>
      <c r="T3089" s="11">
        <f>(((I3089/60)/60)/24)+DATE(1970,1,1)</f>
        <v>42072.156157407408</v>
      </c>
    </row>
    <row r="3090" spans="1:20" ht="43.2" hidden="1" x14ac:dyDescent="0.3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20">
        <f>E3090/D3090</f>
        <v>1.1399999999999999</v>
      </c>
      <c r="P3090" s="6">
        <f>L3090/COUNT(L3090:L7203)</f>
        <v>2.2417153996101363E-2</v>
      </c>
      <c r="Q3090" t="str">
        <f t="shared" si="96"/>
        <v>theater</v>
      </c>
      <c r="R3090" t="str">
        <f t="shared" si="97"/>
        <v>plays</v>
      </c>
      <c r="S3090" s="11">
        <f>(((J3090/60)/60)/24)+DATE(1970,1,1)</f>
        <v>42192.591944444444</v>
      </c>
      <c r="T3090" s="11">
        <f>(((I3090/60)/60)/24)+DATE(1970,1,1)</f>
        <v>42223.708333333328</v>
      </c>
    </row>
    <row r="3091" spans="1:20" ht="43.2" hidden="1" x14ac:dyDescent="0.3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20">
        <f>E3091/D3091</f>
        <v>1.1399999999999999</v>
      </c>
      <c r="P3091" s="6">
        <f>L3091/COUNT(L3091:L7204)</f>
        <v>6.0487804878048779E-2</v>
      </c>
      <c r="Q3091" t="str">
        <f t="shared" si="96"/>
        <v>technology</v>
      </c>
      <c r="R3091" t="str">
        <f t="shared" si="97"/>
        <v>space exploration</v>
      </c>
      <c r="S3091" s="11">
        <f>(((J3091/60)/60)/24)+DATE(1970,1,1)</f>
        <v>42692.256550925929</v>
      </c>
      <c r="T3091" s="11">
        <f>(((I3091/60)/60)/24)+DATE(1970,1,1)</f>
        <v>42706.256550925929</v>
      </c>
    </row>
    <row r="3092" spans="1:20" ht="28.8" hidden="1" x14ac:dyDescent="0.3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20">
        <f>E3092/D3092</f>
        <v>1.1399999999999999</v>
      </c>
      <c r="P3092" s="6">
        <f>L3092/COUNT(L3092:L7205)</f>
        <v>6.73828125E-2</v>
      </c>
      <c r="Q3092" t="str">
        <f t="shared" si="96"/>
        <v>theater</v>
      </c>
      <c r="R3092" t="str">
        <f t="shared" si="97"/>
        <v>plays</v>
      </c>
      <c r="S3092" s="11">
        <f>(((J3092/60)/60)/24)+DATE(1970,1,1)</f>
        <v>41447.839722222219</v>
      </c>
      <c r="T3092" s="11">
        <f>(((I3092/60)/60)/24)+DATE(1970,1,1)</f>
        <v>41477.839722222219</v>
      </c>
    </row>
    <row r="3093" spans="1:20" ht="43.2" hidden="1" x14ac:dyDescent="0.3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20">
        <f>E3093/D3093</f>
        <v>1.1399999999999999</v>
      </c>
      <c r="P3093" s="6">
        <f>L3093/COUNT(L3093:L7206)</f>
        <v>1.3685239491691105E-2</v>
      </c>
      <c r="Q3093" t="str">
        <f t="shared" si="96"/>
        <v>theater</v>
      </c>
      <c r="R3093" t="str">
        <f t="shared" si="97"/>
        <v>plays</v>
      </c>
      <c r="S3093" s="11">
        <f>(((J3093/60)/60)/24)+DATE(1970,1,1)</f>
        <v>42232.702546296292</v>
      </c>
      <c r="T3093" s="11">
        <f>(((I3093/60)/60)/24)+DATE(1970,1,1)</f>
        <v>42264.165972222225</v>
      </c>
    </row>
    <row r="3094" spans="1:20" ht="28.8" hidden="1" x14ac:dyDescent="0.3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20">
        <f>E3094/D3094</f>
        <v>1.1399999999999999</v>
      </c>
      <c r="P3094" s="6">
        <f>L3094/COUNT(L3094:L7207)</f>
        <v>2.0547945205479451E-2</v>
      </c>
      <c r="Q3094" t="str">
        <f t="shared" si="96"/>
        <v>theater</v>
      </c>
      <c r="R3094" t="str">
        <f t="shared" si="97"/>
        <v>plays</v>
      </c>
      <c r="S3094" s="11">
        <f>(((J3094/60)/60)/24)+DATE(1970,1,1)</f>
        <v>41779.724224537036</v>
      </c>
      <c r="T3094" s="11">
        <f>(((I3094/60)/60)/24)+DATE(1970,1,1)</f>
        <v>41805.666666666664</v>
      </c>
    </row>
    <row r="3095" spans="1:20" ht="43.2" hidden="1" x14ac:dyDescent="0.3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20">
        <f>E3095/D3095</f>
        <v>1.1401428571428571</v>
      </c>
      <c r="P3095" s="6">
        <f>L3095/COUNT(L3095:L7208)</f>
        <v>8.7169441723800201E-2</v>
      </c>
      <c r="Q3095" t="str">
        <f t="shared" si="96"/>
        <v>photography</v>
      </c>
      <c r="R3095" t="str">
        <f t="shared" si="97"/>
        <v>photobooks</v>
      </c>
      <c r="S3095" s="11">
        <f>(((J3095/60)/60)/24)+DATE(1970,1,1)</f>
        <v>42690.259699074071</v>
      </c>
      <c r="T3095" s="11">
        <f>(((I3095/60)/60)/24)+DATE(1970,1,1)</f>
        <v>42726.083333333328</v>
      </c>
    </row>
    <row r="3096" spans="1:20" ht="43.2" hidden="1" x14ac:dyDescent="0.3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20">
        <f>E3096/D3096</f>
        <v>1.1412500000000001</v>
      </c>
      <c r="P3096" s="6">
        <f>L3096/COUNT(L3096:L7209)</f>
        <v>0.13333333333333333</v>
      </c>
      <c r="Q3096" t="str">
        <f t="shared" si="96"/>
        <v>music</v>
      </c>
      <c r="R3096" t="str">
        <f t="shared" si="97"/>
        <v>rock</v>
      </c>
      <c r="S3096" s="11">
        <f>(((J3096/60)/60)/24)+DATE(1970,1,1)</f>
        <v>40845.050879629627</v>
      </c>
      <c r="T3096" s="11">
        <f>(((I3096/60)/60)/24)+DATE(1970,1,1)</f>
        <v>40890.092546296299</v>
      </c>
    </row>
    <row r="3097" spans="1:20" ht="28.8" hidden="1" x14ac:dyDescent="0.3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20">
        <f>E3097/D3097</f>
        <v>1.1416238095238094</v>
      </c>
      <c r="P3097" s="6">
        <f>L3097/COUNT(L3097:L7210)</f>
        <v>6.0843964671246323E-2</v>
      </c>
      <c r="Q3097" t="str">
        <f t="shared" si="96"/>
        <v>theater</v>
      </c>
      <c r="R3097" t="str">
        <f t="shared" si="97"/>
        <v>plays</v>
      </c>
      <c r="S3097" s="11">
        <f>(((J3097/60)/60)/24)+DATE(1970,1,1)</f>
        <v>41375.702210648145</v>
      </c>
      <c r="T3097" s="11">
        <f>(((I3097/60)/60)/24)+DATE(1970,1,1)</f>
        <v>41400.702210648145</v>
      </c>
    </row>
    <row r="3098" spans="1:20" ht="43.2" hidden="1" x14ac:dyDescent="0.3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20">
        <f>E3098/D3098</f>
        <v>1.1416666666666666</v>
      </c>
      <c r="P3098" s="6">
        <f>L3098/COUNT(L3098:L7211)</f>
        <v>1.6699410609037329E-2</v>
      </c>
      <c r="Q3098" t="str">
        <f t="shared" si="96"/>
        <v>music</v>
      </c>
      <c r="R3098" t="str">
        <f t="shared" si="97"/>
        <v>rock</v>
      </c>
      <c r="S3098" s="11">
        <f>(((J3098/60)/60)/24)+DATE(1970,1,1)</f>
        <v>41549.627615740741</v>
      </c>
      <c r="T3098" s="11">
        <f>(((I3098/60)/60)/24)+DATE(1970,1,1)</f>
        <v>41579.627615740741</v>
      </c>
    </row>
    <row r="3099" spans="1:20" ht="43.2" hidden="1" x14ac:dyDescent="0.3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20">
        <f>E3099/D3099</f>
        <v>1.1416866666666667</v>
      </c>
      <c r="P3099" s="6">
        <f>L3099/COUNT(L3099:L7212)</f>
        <v>1.0442477876106195</v>
      </c>
      <c r="Q3099" t="str">
        <f t="shared" si="96"/>
        <v>film &amp; video</v>
      </c>
      <c r="R3099" t="str">
        <f t="shared" si="97"/>
        <v>documentary</v>
      </c>
      <c r="S3099" s="11">
        <f>(((J3099/60)/60)/24)+DATE(1970,1,1)</f>
        <v>41261.767812500002</v>
      </c>
      <c r="T3099" s="11">
        <f>(((I3099/60)/60)/24)+DATE(1970,1,1)</f>
        <v>41306.767812500002</v>
      </c>
    </row>
    <row r="3100" spans="1:20" ht="43.2" hidden="1" x14ac:dyDescent="0.3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20">
        <f>E3100/D3100</f>
        <v>1.1424000000000001</v>
      </c>
      <c r="P3100" s="6">
        <f>L3100/COUNT(L3100:L7213)</f>
        <v>4.3307086614173228E-2</v>
      </c>
      <c r="Q3100" t="str">
        <f t="shared" si="96"/>
        <v>theater</v>
      </c>
      <c r="R3100" t="str">
        <f t="shared" si="97"/>
        <v>plays</v>
      </c>
      <c r="S3100" s="11">
        <f>(((J3100/60)/60)/24)+DATE(1970,1,1)</f>
        <v>42506.760405092587</v>
      </c>
      <c r="T3100" s="11">
        <f>(((I3100/60)/60)/24)+DATE(1970,1,1)</f>
        <v>42536.760405092587</v>
      </c>
    </row>
    <row r="3101" spans="1:20" ht="43.2" hidden="1" x14ac:dyDescent="0.3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20">
        <f>E3101/D3101</f>
        <v>1.1426000000000001</v>
      </c>
      <c r="P3101" s="6">
        <f>L3101/COUNT(L3101:L7214)</f>
        <v>8.8669950738916259E-2</v>
      </c>
      <c r="Q3101" t="str">
        <f t="shared" si="96"/>
        <v>music</v>
      </c>
      <c r="R3101" t="str">
        <f t="shared" si="97"/>
        <v>rock</v>
      </c>
      <c r="S3101" s="11">
        <f>(((J3101/60)/60)/24)+DATE(1970,1,1)</f>
        <v>42292.002893518518</v>
      </c>
      <c r="T3101" s="11">
        <f>(((I3101/60)/60)/24)+DATE(1970,1,1)</f>
        <v>42322.044560185182</v>
      </c>
    </row>
    <row r="3102" spans="1:20" ht="28.8" hidden="1" x14ac:dyDescent="0.3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20">
        <f>E3102/D3102</f>
        <v>1.142725</v>
      </c>
      <c r="P3102" s="6">
        <f>L3102/COUNT(L3102:L7215)</f>
        <v>0.19921104536489151</v>
      </c>
      <c r="Q3102" t="str">
        <f t="shared" si="96"/>
        <v>film &amp; video</v>
      </c>
      <c r="R3102" t="str">
        <f t="shared" si="97"/>
        <v>documentary</v>
      </c>
      <c r="S3102" s="11">
        <f>(((J3102/60)/60)/24)+DATE(1970,1,1)</f>
        <v>40675.71</v>
      </c>
      <c r="T3102" s="11">
        <f>(((I3102/60)/60)/24)+DATE(1970,1,1)</f>
        <v>40695.207638888889</v>
      </c>
    </row>
    <row r="3103" spans="1:20" ht="43.2" hidden="1" x14ac:dyDescent="0.3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20">
        <f>E3103/D3103</f>
        <v>1.1427586206896552</v>
      </c>
      <c r="P3103" s="6">
        <f>L3103/COUNT(L3103:L7216)</f>
        <v>6.219151036525173E-2</v>
      </c>
      <c r="Q3103" t="str">
        <f t="shared" si="96"/>
        <v>theater</v>
      </c>
      <c r="R3103" t="str">
        <f t="shared" si="97"/>
        <v>plays</v>
      </c>
      <c r="S3103" s="11">
        <f>(((J3103/60)/60)/24)+DATE(1970,1,1)</f>
        <v>42431.102534722217</v>
      </c>
      <c r="T3103" s="11">
        <f>(((I3103/60)/60)/24)+DATE(1970,1,1)</f>
        <v>42461.06086805556</v>
      </c>
    </row>
    <row r="3104" spans="1:20" ht="43.2" hidden="1" x14ac:dyDescent="0.3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20">
        <f>E3104/D3104</f>
        <v>1.1435</v>
      </c>
      <c r="P3104" s="6">
        <f>L3104/COUNT(L3104:L7217)</f>
        <v>2.5691699604743084E-2</v>
      </c>
      <c r="Q3104" t="str">
        <f t="shared" si="96"/>
        <v>theater</v>
      </c>
      <c r="R3104" t="str">
        <f t="shared" si="97"/>
        <v>plays</v>
      </c>
      <c r="S3104" s="11">
        <f>(((J3104/60)/60)/24)+DATE(1970,1,1)</f>
        <v>41976.331979166673</v>
      </c>
      <c r="T3104" s="11">
        <f>(((I3104/60)/60)/24)+DATE(1970,1,1)</f>
        <v>42004.291666666672</v>
      </c>
    </row>
    <row r="3105" spans="1:20" ht="43.2" hidden="1" x14ac:dyDescent="0.3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20">
        <f>E3105/D3105</f>
        <v>1.1438333333333333</v>
      </c>
      <c r="P3105" s="6">
        <f>L3105/COUNT(L3105:L7218)</f>
        <v>0.12166172106824925</v>
      </c>
      <c r="Q3105" t="str">
        <f t="shared" si="96"/>
        <v>music</v>
      </c>
      <c r="R3105" t="str">
        <f t="shared" si="97"/>
        <v>electronic music</v>
      </c>
      <c r="S3105" s="11">
        <f>(((J3105/60)/60)/24)+DATE(1970,1,1)</f>
        <v>41548.747418981482</v>
      </c>
      <c r="T3105" s="11">
        <f>(((I3105/60)/60)/24)+DATE(1970,1,1)</f>
        <v>41582.041666666664</v>
      </c>
    </row>
    <row r="3106" spans="1:20" ht="43.2" hidden="1" x14ac:dyDescent="0.3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20">
        <f>E3106/D3106</f>
        <v>1.1439999999999999</v>
      </c>
      <c r="P3106" s="6">
        <f>L3106/COUNT(L3106:L7219)</f>
        <v>0.13168316831683169</v>
      </c>
      <c r="Q3106" t="str">
        <f t="shared" si="96"/>
        <v>film &amp; video</v>
      </c>
      <c r="R3106" t="str">
        <f t="shared" si="97"/>
        <v>documentary</v>
      </c>
      <c r="S3106" s="11">
        <f>(((J3106/60)/60)/24)+DATE(1970,1,1)</f>
        <v>42292.250787037032</v>
      </c>
      <c r="T3106" s="11">
        <f>(((I3106/60)/60)/24)+DATE(1970,1,1)</f>
        <v>42322.292361111111</v>
      </c>
    </row>
    <row r="3107" spans="1:20" ht="43.2" hidden="1" x14ac:dyDescent="0.3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20">
        <f>E3107/D3107</f>
        <v>1.1439999999999999</v>
      </c>
      <c r="P3107" s="6">
        <f>L3107/COUNT(L3107:L7220)</f>
        <v>3.2705649157581763E-2</v>
      </c>
      <c r="Q3107" t="str">
        <f t="shared" si="96"/>
        <v>music</v>
      </c>
      <c r="R3107" t="str">
        <f t="shared" si="97"/>
        <v>indie rock</v>
      </c>
      <c r="S3107" s="11">
        <f>(((J3107/60)/60)/24)+DATE(1970,1,1)</f>
        <v>41626.761053240742</v>
      </c>
      <c r="T3107" s="11">
        <f>(((I3107/60)/60)/24)+DATE(1970,1,1)</f>
        <v>41654.814583333333</v>
      </c>
    </row>
    <row r="3108" spans="1:20" ht="43.2" hidden="1" x14ac:dyDescent="0.3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20">
        <f>E3108/D3108</f>
        <v>1.1440638297872341</v>
      </c>
      <c r="P3108" s="6">
        <f>L3108/COUNT(L3108:L7221)</f>
        <v>0.22718253968253968</v>
      </c>
      <c r="Q3108" t="str">
        <f t="shared" si="96"/>
        <v>publishing</v>
      </c>
      <c r="R3108" t="str">
        <f t="shared" si="97"/>
        <v>nonfiction</v>
      </c>
      <c r="S3108" s="11">
        <f>(((J3108/60)/60)/24)+DATE(1970,1,1)</f>
        <v>41946.029467592591</v>
      </c>
      <c r="T3108" s="11">
        <f>(((I3108/60)/60)/24)+DATE(1970,1,1)</f>
        <v>41977.027083333334</v>
      </c>
    </row>
    <row r="3109" spans="1:20" ht="43.2" hidden="1" x14ac:dyDescent="0.3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20">
        <f>E3109/D3109</f>
        <v>1.1440928571428572</v>
      </c>
      <c r="P3109" s="6">
        <f>L3109/COUNT(L3109:L7222)</f>
        <v>0.33366434955312813</v>
      </c>
      <c r="Q3109" t="str">
        <f t="shared" si="96"/>
        <v>theater</v>
      </c>
      <c r="R3109" t="str">
        <f t="shared" si="97"/>
        <v>plays</v>
      </c>
      <c r="S3109" s="11">
        <f>(((J3109/60)/60)/24)+DATE(1970,1,1)</f>
        <v>42480.078715277778</v>
      </c>
      <c r="T3109" s="11">
        <f>(((I3109/60)/60)/24)+DATE(1970,1,1)</f>
        <v>42504.165972222225</v>
      </c>
    </row>
    <row r="3110" spans="1:20" hidden="1" x14ac:dyDescent="0.3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20">
        <f>E3110/D3110</f>
        <v>1.145</v>
      </c>
      <c r="P3110" s="6">
        <f>L3110/COUNT(L3110:L7223)</f>
        <v>1.9880715705765408E-2</v>
      </c>
      <c r="Q3110" t="str">
        <f t="shared" si="96"/>
        <v>music</v>
      </c>
      <c r="R3110" t="str">
        <f t="shared" si="97"/>
        <v>indie rock</v>
      </c>
      <c r="S3110" s="11">
        <f>(((J3110/60)/60)/24)+DATE(1970,1,1)</f>
        <v>40920.904895833337</v>
      </c>
      <c r="T3110" s="11">
        <f>(((I3110/60)/60)/24)+DATE(1970,1,1)</f>
        <v>40951.904895833337</v>
      </c>
    </row>
    <row r="3111" spans="1:20" ht="43.2" hidden="1" x14ac:dyDescent="0.3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20">
        <f>E3111/D3111</f>
        <v>1.145</v>
      </c>
      <c r="P3111" s="6">
        <f>L3111/COUNT(L3111:L7224)</f>
        <v>6.0696517412935323E-2</v>
      </c>
      <c r="Q3111" t="str">
        <f t="shared" si="96"/>
        <v>theater</v>
      </c>
      <c r="R3111" t="str">
        <f t="shared" si="97"/>
        <v>plays</v>
      </c>
      <c r="S3111" s="11">
        <f>(((J3111/60)/60)/24)+DATE(1970,1,1)</f>
        <v>42103.535254629634</v>
      </c>
      <c r="T3111" s="11">
        <f>(((I3111/60)/60)/24)+DATE(1970,1,1)</f>
        <v>42117.535254629634</v>
      </c>
    </row>
    <row r="3112" spans="1:20" ht="43.2" hidden="1" x14ac:dyDescent="0.3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20">
        <f>E3112/D3112</f>
        <v>1.145</v>
      </c>
      <c r="P3112" s="6">
        <f>L3112/COUNT(L3112:L7225)</f>
        <v>6.1752988047808766E-2</v>
      </c>
      <c r="Q3112" t="str">
        <f t="shared" si="96"/>
        <v>theater</v>
      </c>
      <c r="R3112" t="str">
        <f t="shared" si="97"/>
        <v>plays</v>
      </c>
      <c r="S3112" s="11">
        <f>(((J3112/60)/60)/24)+DATE(1970,1,1)</f>
        <v>42494.563449074078</v>
      </c>
      <c r="T3112" s="11">
        <f>(((I3112/60)/60)/24)+DATE(1970,1,1)</f>
        <v>42524.563449074078</v>
      </c>
    </row>
    <row r="3113" spans="1:20" ht="43.2" hidden="1" x14ac:dyDescent="0.3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20">
        <f>E3113/D3113</f>
        <v>1.14534</v>
      </c>
      <c r="P3113" s="6">
        <f>L3113/COUNT(L3113:L7226)</f>
        <v>0.23728813559322035</v>
      </c>
      <c r="Q3113" t="str">
        <f t="shared" si="96"/>
        <v>technology</v>
      </c>
      <c r="R3113" t="str">
        <f t="shared" si="97"/>
        <v>space exploration</v>
      </c>
      <c r="S3113" s="11">
        <f>(((J3113/60)/60)/24)+DATE(1970,1,1)</f>
        <v>42211.99454861111</v>
      </c>
      <c r="T3113" s="11">
        <f>(((I3113/60)/60)/24)+DATE(1970,1,1)</f>
        <v>42241.99454861111</v>
      </c>
    </row>
    <row r="3114" spans="1:20" ht="43.2" hidden="1" x14ac:dyDescent="0.3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20">
        <f>E3114/D3114</f>
        <v>1.1457142857142857</v>
      </c>
      <c r="P3114" s="6">
        <f>L3114/COUNT(L3114:L7227)</f>
        <v>5.4890219560878244E-2</v>
      </c>
      <c r="Q3114" t="str">
        <f t="shared" si="96"/>
        <v>music</v>
      </c>
      <c r="R3114" t="str">
        <f t="shared" si="97"/>
        <v>indie rock</v>
      </c>
      <c r="S3114" s="11">
        <f>(((J3114/60)/60)/24)+DATE(1970,1,1)</f>
        <v>41004.156886574077</v>
      </c>
      <c r="T3114" s="11">
        <f>(((I3114/60)/60)/24)+DATE(1970,1,1)</f>
        <v>41045.207638888889</v>
      </c>
    </row>
    <row r="3115" spans="1:20" ht="43.2" hidden="1" x14ac:dyDescent="0.3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20">
        <f>E3115/D3115</f>
        <v>1.1466525000000001</v>
      </c>
      <c r="P3115" s="6">
        <f>L3115/COUNT(L3115:L7228)</f>
        <v>0.2857142857142857</v>
      </c>
      <c r="Q3115" t="str">
        <f t="shared" si="96"/>
        <v>technology</v>
      </c>
      <c r="R3115" t="str">
        <f t="shared" si="97"/>
        <v>space exploration</v>
      </c>
      <c r="S3115" s="11">
        <f>(((J3115/60)/60)/24)+DATE(1970,1,1)</f>
        <v>42218.169293981482</v>
      </c>
      <c r="T3115" s="11">
        <f>(((I3115/60)/60)/24)+DATE(1970,1,1)</f>
        <v>42246.169293981482</v>
      </c>
    </row>
    <row r="3116" spans="1:20" ht="43.2" hidden="1" x14ac:dyDescent="0.3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20">
        <f>E3116/D3116</f>
        <v>1.1466666666666667</v>
      </c>
      <c r="P3116" s="6">
        <f>L3116/COUNT(L3116:L7229)</f>
        <v>3.4000000000000002E-2</v>
      </c>
      <c r="Q3116" t="str">
        <f t="shared" si="96"/>
        <v>film &amp; video</v>
      </c>
      <c r="R3116" t="str">
        <f t="shared" si="97"/>
        <v>shorts</v>
      </c>
      <c r="S3116" s="11">
        <f>(((J3116/60)/60)/24)+DATE(1970,1,1)</f>
        <v>40324.662511574075</v>
      </c>
      <c r="T3116" s="11">
        <f>(((I3116/60)/60)/24)+DATE(1970,1,1)</f>
        <v>40391.125</v>
      </c>
    </row>
    <row r="3117" spans="1:20" ht="43.2" hidden="1" x14ac:dyDescent="0.3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20">
        <f>E3117/D3117</f>
        <v>1.1466666666666667</v>
      </c>
      <c r="P3117" s="6">
        <f>L3117/COUNT(L3117:L7230)</f>
        <v>3.1031031031031032E-2</v>
      </c>
      <c r="Q3117" t="str">
        <f t="shared" si="96"/>
        <v>theater</v>
      </c>
      <c r="R3117" t="str">
        <f t="shared" si="97"/>
        <v>plays</v>
      </c>
      <c r="S3117" s="11">
        <f>(((J3117/60)/60)/24)+DATE(1970,1,1)</f>
        <v>42430.040798611109</v>
      </c>
      <c r="T3117" s="11">
        <f>(((I3117/60)/60)/24)+DATE(1970,1,1)</f>
        <v>42449.999131944445</v>
      </c>
    </row>
    <row r="3118" spans="1:20" ht="43.2" hidden="1" x14ac:dyDescent="0.3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20">
        <f>E3118/D3118</f>
        <v>1.147</v>
      </c>
      <c r="P3118" s="6">
        <f>L3118/COUNT(L3118:L7231)</f>
        <v>2.7054108216432865E-2</v>
      </c>
      <c r="Q3118" t="str">
        <f t="shared" si="96"/>
        <v>photography</v>
      </c>
      <c r="R3118" t="str">
        <f t="shared" si="97"/>
        <v>photobooks</v>
      </c>
      <c r="S3118" s="11">
        <f>(((J3118/60)/60)/24)+DATE(1970,1,1)</f>
        <v>42505.955925925926</v>
      </c>
      <c r="T3118" s="11">
        <f>(((I3118/60)/60)/24)+DATE(1970,1,1)</f>
        <v>42565.955925925926</v>
      </c>
    </row>
    <row r="3119" spans="1:20" ht="43.2" hidden="1" x14ac:dyDescent="0.3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20">
        <f>E3119/D3119</f>
        <v>1.1471959999999999</v>
      </c>
      <c r="P3119" s="6">
        <f>L3119/COUNT(L3119:L7232)</f>
        <v>9.5285857572718152E-2</v>
      </c>
      <c r="Q3119" t="str">
        <f t="shared" si="96"/>
        <v>theater</v>
      </c>
      <c r="R3119" t="str">
        <f t="shared" si="97"/>
        <v>plays</v>
      </c>
      <c r="S3119" s="11">
        <f>(((J3119/60)/60)/24)+DATE(1970,1,1)</f>
        <v>41938.709421296298</v>
      </c>
      <c r="T3119" s="11">
        <f>(((I3119/60)/60)/24)+DATE(1970,1,1)</f>
        <v>41966.916666666672</v>
      </c>
    </row>
    <row r="3120" spans="1:20" ht="28.8" hidden="1" x14ac:dyDescent="0.3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20">
        <f>E3120/D3120</f>
        <v>1.1472</v>
      </c>
      <c r="P3120" s="6">
        <f>L3120/COUNT(L3120:L7233)</f>
        <v>0.16967871485943775</v>
      </c>
      <c r="Q3120" t="str">
        <f t="shared" si="96"/>
        <v>music</v>
      </c>
      <c r="R3120" t="str">
        <f t="shared" si="97"/>
        <v>rock</v>
      </c>
      <c r="S3120" s="11">
        <f>(((J3120/60)/60)/24)+DATE(1970,1,1)</f>
        <v>40933.856967592597</v>
      </c>
      <c r="T3120" s="11">
        <f>(((I3120/60)/60)/24)+DATE(1970,1,1)</f>
        <v>40993.815300925926</v>
      </c>
    </row>
    <row r="3121" spans="1:20" ht="43.2" hidden="1" x14ac:dyDescent="0.3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20">
        <f>E3121/D3121</f>
        <v>1.1476</v>
      </c>
      <c r="P3121" s="6">
        <f>L3121/COUNT(L3121:L7234)</f>
        <v>0.22211055276381911</v>
      </c>
      <c r="Q3121" t="str">
        <f t="shared" si="96"/>
        <v>film &amp; video</v>
      </c>
      <c r="R3121" t="str">
        <f t="shared" si="97"/>
        <v>documentary</v>
      </c>
      <c r="S3121" s="11">
        <f>(((J3121/60)/60)/24)+DATE(1970,1,1)</f>
        <v>42586.066076388888</v>
      </c>
      <c r="T3121" s="11">
        <f>(((I3121/60)/60)/24)+DATE(1970,1,1)</f>
        <v>42624.165972222225</v>
      </c>
    </row>
    <row r="3122" spans="1:20" ht="43.2" hidden="1" x14ac:dyDescent="0.3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20">
        <f>E3122/D3122</f>
        <v>1.148421052631579</v>
      </c>
      <c r="P3122" s="6">
        <f>L3122/COUNT(L3122:L7235)</f>
        <v>5.5331991951710263E-2</v>
      </c>
      <c r="Q3122" t="str">
        <f t="shared" si="96"/>
        <v>theater</v>
      </c>
      <c r="R3122" t="str">
        <f t="shared" si="97"/>
        <v>plays</v>
      </c>
      <c r="S3122" s="11">
        <f>(((J3122/60)/60)/24)+DATE(1970,1,1)</f>
        <v>41477.930914351848</v>
      </c>
      <c r="T3122" s="11">
        <f>(((I3122/60)/60)/24)+DATE(1970,1,1)</f>
        <v>41504.625</v>
      </c>
    </row>
    <row r="3123" spans="1:20" ht="43.2" hidden="1" x14ac:dyDescent="0.3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20">
        <f>E3123/D3123</f>
        <v>1.1488571428571428</v>
      </c>
      <c r="P3123" s="6">
        <f>L3123/COUNT(L3123:L7236)</f>
        <v>8.7613293051359523E-2</v>
      </c>
      <c r="Q3123" t="str">
        <f t="shared" si="96"/>
        <v>music</v>
      </c>
      <c r="R3123" t="str">
        <f t="shared" si="97"/>
        <v>rock</v>
      </c>
      <c r="S3123" s="11">
        <f>(((J3123/60)/60)/24)+DATE(1970,1,1)</f>
        <v>41882.590127314819</v>
      </c>
      <c r="T3123" s="11">
        <f>(((I3123/60)/60)/24)+DATE(1970,1,1)</f>
        <v>41912.590127314819</v>
      </c>
    </row>
    <row r="3124" spans="1:20" ht="28.8" hidden="1" x14ac:dyDescent="0.3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20">
        <f>E3124/D3124</f>
        <v>1.149</v>
      </c>
      <c r="P3124" s="6">
        <f>L3124/COUNT(L3124:L7237)</f>
        <v>7.459677419354839E-2</v>
      </c>
      <c r="Q3124" t="str">
        <f t="shared" si="96"/>
        <v>music</v>
      </c>
      <c r="R3124" t="str">
        <f t="shared" si="97"/>
        <v>electronic music</v>
      </c>
      <c r="S3124" s="11">
        <f>(((J3124/60)/60)/24)+DATE(1970,1,1)</f>
        <v>42111.646724537044</v>
      </c>
      <c r="T3124" s="11">
        <f>(((I3124/60)/60)/24)+DATE(1970,1,1)</f>
        <v>42141.646724537044</v>
      </c>
    </row>
    <row r="3125" spans="1:20" ht="28.8" hidden="1" x14ac:dyDescent="0.3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20">
        <f>E3125/D3125</f>
        <v>1.14901155</v>
      </c>
      <c r="P3125" s="6">
        <f>L3125/COUNT(L3125:L7238)</f>
        <v>0.82038345105953581</v>
      </c>
      <c r="Q3125" t="str">
        <f t="shared" si="96"/>
        <v>technology</v>
      </c>
      <c r="R3125" t="str">
        <f t="shared" si="97"/>
        <v>hardware</v>
      </c>
      <c r="S3125" s="11">
        <f>(((J3125/60)/60)/24)+DATE(1970,1,1)</f>
        <v>42290.460023148145</v>
      </c>
      <c r="T3125" s="11">
        <f>(((I3125/60)/60)/24)+DATE(1970,1,1)</f>
        <v>42327.207638888889</v>
      </c>
    </row>
    <row r="3126" spans="1:20" ht="43.2" hidden="1" x14ac:dyDescent="0.3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20">
        <f>E3126/D3126</f>
        <v>1.14977</v>
      </c>
      <c r="P3126" s="6">
        <f>L3126/COUNT(L3126:L7239)</f>
        <v>0.20505050505050504</v>
      </c>
      <c r="Q3126" t="str">
        <f t="shared" si="96"/>
        <v>technology</v>
      </c>
      <c r="R3126" t="str">
        <f t="shared" si="97"/>
        <v>hardware</v>
      </c>
      <c r="S3126" s="11">
        <f>(((J3126/60)/60)/24)+DATE(1970,1,1)</f>
        <v>42423.3830787037</v>
      </c>
      <c r="T3126" s="11">
        <f>(((I3126/60)/60)/24)+DATE(1970,1,1)</f>
        <v>42453.341412037036</v>
      </c>
    </row>
    <row r="3127" spans="1:20" ht="43.2" hidden="1" x14ac:dyDescent="0.3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20">
        <f>E3127/D3127</f>
        <v>1.1499999999999999</v>
      </c>
      <c r="P3127" s="6">
        <f>L3127/COUNT(L3127:L7240)</f>
        <v>3.2355915065722954E-2</v>
      </c>
      <c r="Q3127" t="str">
        <f t="shared" si="96"/>
        <v>photography</v>
      </c>
      <c r="R3127" t="str">
        <f t="shared" si="97"/>
        <v>photobooks</v>
      </c>
      <c r="S3127" s="11">
        <f>(((J3127/60)/60)/24)+DATE(1970,1,1)</f>
        <v>42772.776076388895</v>
      </c>
      <c r="T3127" s="11">
        <f>(((I3127/60)/60)/24)+DATE(1970,1,1)</f>
        <v>42805.561805555553</v>
      </c>
    </row>
    <row r="3128" spans="1:20" ht="43.2" hidden="1" x14ac:dyDescent="0.3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20">
        <f>E3128/D3128</f>
        <v>1.1499999999999999</v>
      </c>
      <c r="P3128" s="6">
        <f>L3128/COUNT(L3128:L7241)</f>
        <v>2.3279352226720649E-2</v>
      </c>
      <c r="Q3128" t="str">
        <f t="shared" si="96"/>
        <v>theater</v>
      </c>
      <c r="R3128" t="str">
        <f t="shared" si="97"/>
        <v>plays</v>
      </c>
      <c r="S3128" s="11">
        <f>(((J3128/60)/60)/24)+DATE(1970,1,1)</f>
        <v>41881.453587962962</v>
      </c>
      <c r="T3128" s="11">
        <f>(((I3128/60)/60)/24)+DATE(1970,1,1)</f>
        <v>41911.453587962962</v>
      </c>
    </row>
    <row r="3129" spans="1:20" ht="43.2" hidden="1" x14ac:dyDescent="0.3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20">
        <f>E3129/D3129</f>
        <v>1.1499999999999999</v>
      </c>
      <c r="P3129" s="6">
        <f>L3129/COUNT(L3129:L7242)</f>
        <v>2.9381965552178316E-2</v>
      </c>
      <c r="Q3129" t="str">
        <f t="shared" si="96"/>
        <v>theater</v>
      </c>
      <c r="R3129" t="str">
        <f t="shared" si="97"/>
        <v>plays</v>
      </c>
      <c r="S3129" s="11">
        <f>(((J3129/60)/60)/24)+DATE(1970,1,1)</f>
        <v>40923.729953703703</v>
      </c>
      <c r="T3129" s="11">
        <f>(((I3129/60)/60)/24)+DATE(1970,1,1)</f>
        <v>40953.729953703703</v>
      </c>
    </row>
    <row r="3130" spans="1:20" ht="43.2" hidden="1" x14ac:dyDescent="0.3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20">
        <f>E3130/D3130</f>
        <v>1.1499999999999999</v>
      </c>
      <c r="P3130" s="6">
        <f>L3130/COUNT(L3130:L7243)</f>
        <v>1.0141987829614604E-2</v>
      </c>
      <c r="Q3130" t="str">
        <f t="shared" si="96"/>
        <v>theater</v>
      </c>
      <c r="R3130" t="str">
        <f t="shared" si="97"/>
        <v>musical</v>
      </c>
      <c r="S3130" s="11">
        <f>(((J3130/60)/60)/24)+DATE(1970,1,1)</f>
        <v>42531.980694444443</v>
      </c>
      <c r="T3130" s="11">
        <f>(((I3130/60)/60)/24)+DATE(1970,1,1)</f>
        <v>42561.980694444443</v>
      </c>
    </row>
    <row r="3131" spans="1:20" ht="43.2" hidden="1" x14ac:dyDescent="0.3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20">
        <f>E3131/D3131</f>
        <v>1.1504037499999999</v>
      </c>
      <c r="P3131" s="6">
        <f>L3131/COUNT(L3131:L7244)</f>
        <v>0.16243654822335024</v>
      </c>
      <c r="Q3131" t="str">
        <f t="shared" si="96"/>
        <v>music</v>
      </c>
      <c r="R3131" t="str">
        <f t="shared" si="97"/>
        <v>indie rock</v>
      </c>
      <c r="S3131" s="11">
        <f>(((J3131/60)/60)/24)+DATE(1970,1,1)</f>
        <v>41299.381423611114</v>
      </c>
      <c r="T3131" s="11">
        <f>(((I3131/60)/60)/24)+DATE(1970,1,1)</f>
        <v>41329.381423611114</v>
      </c>
    </row>
    <row r="3132" spans="1:20" ht="43.2" hidden="1" x14ac:dyDescent="0.3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20">
        <f>E3132/D3132</f>
        <v>1.1506666666666667</v>
      </c>
      <c r="P3132" s="6">
        <f>L3132/COUNT(L3132:L7245)</f>
        <v>5.6910569105691054E-2</v>
      </c>
      <c r="Q3132" t="str">
        <f t="shared" si="96"/>
        <v>film &amp; video</v>
      </c>
      <c r="R3132" t="str">
        <f t="shared" si="97"/>
        <v>shorts</v>
      </c>
      <c r="S3132" s="11">
        <f>(((J3132/60)/60)/24)+DATE(1970,1,1)</f>
        <v>41402.752222222225</v>
      </c>
      <c r="T3132" s="11">
        <f>(((I3132/60)/60)/24)+DATE(1970,1,1)</f>
        <v>41427.752222222225</v>
      </c>
    </row>
    <row r="3133" spans="1:20" ht="28.8" hidden="1" x14ac:dyDescent="0.3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20">
        <f>E3133/D3133</f>
        <v>1.1508</v>
      </c>
      <c r="P3133" s="6">
        <f>L3133/COUNT(L3133:L7246)</f>
        <v>0.61037639877924721</v>
      </c>
      <c r="Q3133" t="str">
        <f t="shared" si="96"/>
        <v>publishing</v>
      </c>
      <c r="R3133" t="str">
        <f t="shared" si="97"/>
        <v>radio &amp; podcasts</v>
      </c>
      <c r="S3133" s="11">
        <f>(((J3133/60)/60)/24)+DATE(1970,1,1)</f>
        <v>40933.80190972222</v>
      </c>
      <c r="T3133" s="11">
        <f>(((I3133/60)/60)/24)+DATE(1970,1,1)</f>
        <v>40993.760243055556</v>
      </c>
    </row>
    <row r="3134" spans="1:20" ht="28.8" hidden="1" x14ac:dyDescent="0.3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20">
        <f>E3134/D3134</f>
        <v>1.1512214285714286</v>
      </c>
      <c r="P3134" s="6">
        <f>L3134/COUNT(L3134:L7247)</f>
        <v>0.20875763747454176</v>
      </c>
      <c r="Q3134" t="str">
        <f t="shared" si="96"/>
        <v>music</v>
      </c>
      <c r="R3134" t="str">
        <f t="shared" si="97"/>
        <v>rock</v>
      </c>
      <c r="S3134" s="11">
        <f>(((J3134/60)/60)/24)+DATE(1970,1,1)</f>
        <v>41341.870868055557</v>
      </c>
      <c r="T3134" s="11">
        <f>(((I3134/60)/60)/24)+DATE(1970,1,1)</f>
        <v>41373.270833333336</v>
      </c>
    </row>
    <row r="3135" spans="1:20" ht="43.2" hidden="1" x14ac:dyDescent="0.3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20">
        <f>E3135/D3135</f>
        <v>1.1516129032258065</v>
      </c>
      <c r="P3135" s="6">
        <f>L3135/COUNT(L3135:L7248)</f>
        <v>1.4271151885830785E-2</v>
      </c>
      <c r="Q3135" t="str">
        <f t="shared" si="96"/>
        <v>theater</v>
      </c>
      <c r="R3135" t="str">
        <f t="shared" si="97"/>
        <v>plays</v>
      </c>
      <c r="S3135" s="11">
        <f>(((J3135/60)/60)/24)+DATE(1970,1,1)</f>
        <v>42294.808124999996</v>
      </c>
      <c r="T3135" s="11">
        <f>(((I3135/60)/60)/24)+DATE(1970,1,1)</f>
        <v>42305.829166666663</v>
      </c>
    </row>
    <row r="3136" spans="1:20" ht="57.6" hidden="1" x14ac:dyDescent="0.3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20">
        <f>E3136/D3136</f>
        <v>1.1530588235294117</v>
      </c>
      <c r="P3136" s="6">
        <f>L3136/COUNT(L3136:L7249)</f>
        <v>0.17040816326530611</v>
      </c>
      <c r="Q3136" t="str">
        <f t="shared" si="96"/>
        <v>theater</v>
      </c>
      <c r="R3136" t="str">
        <f t="shared" si="97"/>
        <v>plays</v>
      </c>
      <c r="S3136" s="11">
        <f>(((J3136/60)/60)/24)+DATE(1970,1,1)</f>
        <v>41893.324884259258</v>
      </c>
      <c r="T3136" s="11">
        <f>(((I3136/60)/60)/24)+DATE(1970,1,1)</f>
        <v>41926.290972222225</v>
      </c>
    </row>
    <row r="3137" spans="1:20" ht="28.8" hidden="1" x14ac:dyDescent="0.3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20">
        <f>E3137/D3137</f>
        <v>1.1533333333333333</v>
      </c>
      <c r="P3137" s="6">
        <f>L3137/COUNT(L3137:L7250)</f>
        <v>4.290091930541369E-2</v>
      </c>
      <c r="Q3137" t="str">
        <f t="shared" si="96"/>
        <v>music</v>
      </c>
      <c r="R3137" t="str">
        <f t="shared" si="97"/>
        <v>pop</v>
      </c>
      <c r="S3137" s="11">
        <f>(((J3137/60)/60)/24)+DATE(1970,1,1)</f>
        <v>40973.72623842593</v>
      </c>
      <c r="T3137" s="11">
        <f>(((I3137/60)/60)/24)+DATE(1970,1,1)</f>
        <v>41020.165972222225</v>
      </c>
    </row>
    <row r="3138" spans="1:20" ht="43.2" hidden="1" x14ac:dyDescent="0.3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20">
        <f>E3138/D3138</f>
        <v>1.1533333333333333</v>
      </c>
      <c r="P3138" s="6">
        <f>L3138/COUNT(L3138:L7251)</f>
        <v>3.9877300613496931E-2</v>
      </c>
      <c r="Q3138" t="str">
        <f t="shared" ref="Q3138:Q3201" si="98">LEFT(N3138,FIND("/",N3138)-1)</f>
        <v>theater</v>
      </c>
      <c r="R3138" t="str">
        <f t="shared" ref="R3138:R3201" si="99">RIGHT(N3138,LEN(N3138)-FIND("/",N3138))</f>
        <v>plays</v>
      </c>
      <c r="S3138" s="11">
        <f>(((J3138/60)/60)/24)+DATE(1970,1,1)</f>
        <v>42128.736608796295</v>
      </c>
      <c r="T3138" s="11">
        <f>(((I3138/60)/60)/24)+DATE(1970,1,1)</f>
        <v>42141.125</v>
      </c>
    </row>
    <row r="3139" spans="1:20" ht="43.2" hidden="1" x14ac:dyDescent="0.3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20">
        <f>E3139/D3139</f>
        <v>1.1542857142857144</v>
      </c>
      <c r="P3139" s="6">
        <f>L3139/COUNT(L3139:L7252)</f>
        <v>4.8106448311156604E-2</v>
      </c>
      <c r="Q3139" t="str">
        <f t="shared" si="98"/>
        <v>film &amp; video</v>
      </c>
      <c r="R3139" t="str">
        <f t="shared" si="99"/>
        <v>shorts</v>
      </c>
      <c r="S3139" s="11">
        <f>(((J3139/60)/60)/24)+DATE(1970,1,1)</f>
        <v>41357.209166666667</v>
      </c>
      <c r="T3139" s="11">
        <f>(((I3139/60)/60)/24)+DATE(1970,1,1)</f>
        <v>41387.209166666667</v>
      </c>
    </row>
    <row r="3140" spans="1:20" ht="43.2" hidden="1" x14ac:dyDescent="0.3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20">
        <f>E3140/D3140</f>
        <v>1.1545000000000001</v>
      </c>
      <c r="P3140" s="6">
        <f>L3140/COUNT(L3140:L7253)</f>
        <v>0.19057377049180327</v>
      </c>
      <c r="Q3140" t="str">
        <f t="shared" si="98"/>
        <v>food</v>
      </c>
      <c r="R3140" t="str">
        <f t="shared" si="99"/>
        <v>small batch</v>
      </c>
      <c r="S3140" s="11">
        <f>(((J3140/60)/60)/24)+DATE(1970,1,1)</f>
        <v>42779.908449074079</v>
      </c>
      <c r="T3140" s="11">
        <f>(((I3140/60)/60)/24)+DATE(1970,1,1)</f>
        <v>42799.908449074079</v>
      </c>
    </row>
    <row r="3141" spans="1:20" ht="43.2" hidden="1" x14ac:dyDescent="0.3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20">
        <f>E3141/D3141</f>
        <v>1.155</v>
      </c>
      <c r="P3141" s="6">
        <f>L3141/COUNT(L3141:L7254)</f>
        <v>2.1538461538461538E-2</v>
      </c>
      <c r="Q3141" t="str">
        <f t="shared" si="98"/>
        <v>theater</v>
      </c>
      <c r="R3141" t="str">
        <f t="shared" si="99"/>
        <v>plays</v>
      </c>
      <c r="S3141" s="11">
        <f>(((J3141/60)/60)/24)+DATE(1970,1,1)</f>
        <v>41795.528101851851</v>
      </c>
      <c r="T3141" s="11">
        <f>(((I3141/60)/60)/24)+DATE(1970,1,1)</f>
        <v>41825.528101851851</v>
      </c>
    </row>
    <row r="3142" spans="1:20" ht="86.4" hidden="1" x14ac:dyDescent="0.3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20">
        <f>E3142/D3142</f>
        <v>1.155</v>
      </c>
      <c r="P3142" s="6">
        <f>L3142/COUNT(L3142:L7255)</f>
        <v>0.11498973305954825</v>
      </c>
      <c r="Q3142" t="str">
        <f t="shared" si="98"/>
        <v>theater</v>
      </c>
      <c r="R3142" t="str">
        <f t="shared" si="99"/>
        <v>plays</v>
      </c>
      <c r="S3142" s="11">
        <f>(((J3142/60)/60)/24)+DATE(1970,1,1)</f>
        <v>42168.316481481481</v>
      </c>
      <c r="T3142" s="11">
        <f>(((I3142/60)/60)/24)+DATE(1970,1,1)</f>
        <v>42198.316481481481</v>
      </c>
    </row>
    <row r="3143" spans="1:20" ht="43.2" hidden="1" x14ac:dyDescent="0.3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20">
        <f>E3143/D3143</f>
        <v>1.1550800000000001</v>
      </c>
      <c r="P3143" s="6">
        <f>L3143/COUNT(L3143:L7256)</f>
        <v>0.1932168550873587</v>
      </c>
      <c r="Q3143" t="str">
        <f t="shared" si="98"/>
        <v>technology</v>
      </c>
      <c r="R3143" t="str">
        <f t="shared" si="99"/>
        <v>hardware</v>
      </c>
      <c r="S3143" s="11">
        <f>(((J3143/60)/60)/24)+DATE(1970,1,1)</f>
        <v>42103.042546296296</v>
      </c>
      <c r="T3143" s="11">
        <f>(((I3143/60)/60)/24)+DATE(1970,1,1)</f>
        <v>42160.875</v>
      </c>
    </row>
    <row r="3144" spans="1:20" ht="43.2" hidden="1" x14ac:dyDescent="0.3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20">
        <f>E3144/D3144</f>
        <v>1.1551066666666667</v>
      </c>
      <c r="P3144" s="6">
        <f>L3144/COUNT(L3144:L7257)</f>
        <v>7.716049382716049E-2</v>
      </c>
      <c r="Q3144" t="str">
        <f t="shared" si="98"/>
        <v>music</v>
      </c>
      <c r="R3144" t="str">
        <f t="shared" si="99"/>
        <v>indie rock</v>
      </c>
      <c r="S3144" s="11">
        <f>(((J3144/60)/60)/24)+DATE(1970,1,1)</f>
        <v>40395.714722222219</v>
      </c>
      <c r="T3144" s="11">
        <f>(((I3144/60)/60)/24)+DATE(1970,1,1)</f>
        <v>40432.165972222225</v>
      </c>
    </row>
    <row r="3145" spans="1:20" ht="43.2" hidden="1" x14ac:dyDescent="0.3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20">
        <f>E3145/D3145</f>
        <v>1.1554666666666666</v>
      </c>
      <c r="P3145" s="6">
        <f>L3145/COUNT(L3145:L7258)</f>
        <v>6.1791967044284246E-2</v>
      </c>
      <c r="Q3145" t="str">
        <f t="shared" si="98"/>
        <v>games</v>
      </c>
      <c r="R3145" t="str">
        <f t="shared" si="99"/>
        <v>tabletop games</v>
      </c>
      <c r="S3145" s="11">
        <f>(((J3145/60)/60)/24)+DATE(1970,1,1)</f>
        <v>42014.832326388889</v>
      </c>
      <c r="T3145" s="11">
        <f>(((I3145/60)/60)/24)+DATE(1970,1,1)</f>
        <v>42035.832326388889</v>
      </c>
    </row>
    <row r="3146" spans="1:20" ht="43.2" hidden="1" x14ac:dyDescent="0.3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20">
        <f>E3146/D3146</f>
        <v>1.1555</v>
      </c>
      <c r="P3146" s="6">
        <f>L3146/COUNT(L3146:L7259)</f>
        <v>6.5979381443298971E-2</v>
      </c>
      <c r="Q3146" t="str">
        <f t="shared" si="98"/>
        <v>music</v>
      </c>
      <c r="R3146" t="str">
        <f t="shared" si="99"/>
        <v>indie rock</v>
      </c>
      <c r="S3146" s="11">
        <f>(((J3146/60)/60)/24)+DATE(1970,1,1)</f>
        <v>41590.255868055552</v>
      </c>
      <c r="T3146" s="11">
        <f>(((I3146/60)/60)/24)+DATE(1970,1,1)</f>
        <v>41620.255868055552</v>
      </c>
    </row>
    <row r="3147" spans="1:20" hidden="1" x14ac:dyDescent="0.3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20">
        <f>E3147/D3147</f>
        <v>1.1565217391304348</v>
      </c>
      <c r="P3147" s="6">
        <f>L3147/COUNT(L3147:L7260)</f>
        <v>3.0959752321981424E-2</v>
      </c>
      <c r="Q3147" t="str">
        <f t="shared" si="98"/>
        <v>theater</v>
      </c>
      <c r="R3147" t="str">
        <f t="shared" si="99"/>
        <v>plays</v>
      </c>
      <c r="S3147" s="11">
        <f>(((J3147/60)/60)/24)+DATE(1970,1,1)</f>
        <v>42155.920219907406</v>
      </c>
      <c r="T3147" s="11">
        <f>(((I3147/60)/60)/24)+DATE(1970,1,1)</f>
        <v>42176.888888888891</v>
      </c>
    </row>
    <row r="3148" spans="1:20" ht="43.2" hidden="1" x14ac:dyDescent="0.3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20">
        <f>E3148/D3148</f>
        <v>1.157092</v>
      </c>
      <c r="P3148" s="6">
        <f>L3148/COUNT(L3148:L7261)</f>
        <v>0.14152892561983471</v>
      </c>
      <c r="Q3148" t="str">
        <f t="shared" si="98"/>
        <v>technology</v>
      </c>
      <c r="R3148" t="str">
        <f t="shared" si="99"/>
        <v>hardware</v>
      </c>
      <c r="S3148" s="11">
        <f>(((J3148/60)/60)/24)+DATE(1970,1,1)</f>
        <v>40347.837800925925</v>
      </c>
      <c r="T3148" s="11">
        <f>(((I3148/60)/60)/24)+DATE(1970,1,1)</f>
        <v>40414.166666666664</v>
      </c>
    </row>
    <row r="3149" spans="1:20" ht="28.8" hidden="1" x14ac:dyDescent="0.3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20">
        <f>E3149/D3149</f>
        <v>1.1575</v>
      </c>
      <c r="P3149" s="6">
        <f>L3149/COUNT(L3149:L7262)</f>
        <v>1.344364012409514E-2</v>
      </c>
      <c r="Q3149" t="str">
        <f t="shared" si="98"/>
        <v>music</v>
      </c>
      <c r="R3149" t="str">
        <f t="shared" si="99"/>
        <v>rock</v>
      </c>
      <c r="S3149" s="11">
        <f>(((J3149/60)/60)/24)+DATE(1970,1,1)</f>
        <v>42240.852534722217</v>
      </c>
      <c r="T3149" s="11">
        <f>(((I3149/60)/60)/24)+DATE(1970,1,1)</f>
        <v>42270.852534722217</v>
      </c>
    </row>
    <row r="3150" spans="1:20" ht="43.2" hidden="1" x14ac:dyDescent="0.3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20">
        <f>E3150/D3150</f>
        <v>1.1575757575757575</v>
      </c>
      <c r="P3150" s="6">
        <f>L3150/COUNT(L3150:L7263)</f>
        <v>1.9668737060041408E-2</v>
      </c>
      <c r="Q3150" t="str">
        <f t="shared" si="98"/>
        <v>publishing</v>
      </c>
      <c r="R3150" t="str">
        <f t="shared" si="99"/>
        <v>nonfiction</v>
      </c>
      <c r="S3150" s="11">
        <f>(((J3150/60)/60)/24)+DATE(1970,1,1)</f>
        <v>40668.814699074072</v>
      </c>
      <c r="T3150" s="11">
        <f>(((I3150/60)/60)/24)+DATE(1970,1,1)</f>
        <v>40730.814699074072</v>
      </c>
    </row>
    <row r="3151" spans="1:20" ht="43.2" hidden="1" x14ac:dyDescent="0.3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20">
        <f>E3151/D3151</f>
        <v>1.1585714285714286</v>
      </c>
      <c r="P3151" s="6">
        <f>L3151/COUNT(L3151:L7264)</f>
        <v>3.4196891191709843E-2</v>
      </c>
      <c r="Q3151" t="str">
        <f t="shared" si="98"/>
        <v>music</v>
      </c>
      <c r="R3151" t="str">
        <f t="shared" si="99"/>
        <v>rock</v>
      </c>
      <c r="S3151" s="11">
        <f>(((J3151/60)/60)/24)+DATE(1970,1,1)</f>
        <v>41176.684907407405</v>
      </c>
      <c r="T3151" s="11">
        <f>(((I3151/60)/60)/24)+DATE(1970,1,1)</f>
        <v>41206.684907407405</v>
      </c>
    </row>
    <row r="3152" spans="1:20" ht="43.2" hidden="1" x14ac:dyDescent="0.3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20">
        <f>E3152/D3152</f>
        <v>1.1588888888888889</v>
      </c>
      <c r="P3152" s="6">
        <f>L3152/COUNT(L3152:L7265)</f>
        <v>3.6307053941908717E-2</v>
      </c>
      <c r="Q3152" t="str">
        <f t="shared" si="98"/>
        <v>theater</v>
      </c>
      <c r="R3152" t="str">
        <f t="shared" si="99"/>
        <v>plays</v>
      </c>
      <c r="S3152" s="11">
        <f>(((J3152/60)/60)/24)+DATE(1970,1,1)</f>
        <v>42056.65143518518</v>
      </c>
      <c r="T3152" s="11">
        <f>(((I3152/60)/60)/24)+DATE(1970,1,1)</f>
        <v>42091.609768518523</v>
      </c>
    </row>
    <row r="3153" spans="1:20" ht="43.2" hidden="1" x14ac:dyDescent="0.3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20">
        <f>E3153/D3153</f>
        <v>1.1593333333333333</v>
      </c>
      <c r="P3153" s="6">
        <f>L3153/COUNT(L3153:L7266)</f>
        <v>0.11838006230529595</v>
      </c>
      <c r="Q3153" t="str">
        <f t="shared" si="98"/>
        <v>music</v>
      </c>
      <c r="R3153" t="str">
        <f t="shared" si="99"/>
        <v>indie rock</v>
      </c>
      <c r="S3153" s="11">
        <f>(((J3153/60)/60)/24)+DATE(1970,1,1)</f>
        <v>41426.259618055556</v>
      </c>
      <c r="T3153" s="11">
        <f>(((I3153/60)/60)/24)+DATE(1970,1,1)</f>
        <v>41457.208333333336</v>
      </c>
    </row>
    <row r="3154" spans="1:20" ht="28.8" hidden="1" x14ac:dyDescent="0.3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20">
        <f>E3154/D3154</f>
        <v>1.1599999999999999</v>
      </c>
      <c r="P3154" s="6">
        <f>L3154/COUNT(L3154:L7267)</f>
        <v>1.4553014553014554E-2</v>
      </c>
      <c r="Q3154" t="str">
        <f t="shared" si="98"/>
        <v>photography</v>
      </c>
      <c r="R3154" t="str">
        <f t="shared" si="99"/>
        <v>photobooks</v>
      </c>
      <c r="S3154" s="11">
        <f>(((J3154/60)/60)/24)+DATE(1970,1,1)</f>
        <v>42733.827349537038</v>
      </c>
      <c r="T3154" s="11">
        <f>(((I3154/60)/60)/24)+DATE(1970,1,1)</f>
        <v>42763.811805555553</v>
      </c>
    </row>
    <row r="3155" spans="1:20" ht="43.2" hidden="1" x14ac:dyDescent="0.3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20">
        <f>E3155/D3155</f>
        <v>1.1599999999999999</v>
      </c>
      <c r="P3155" s="6">
        <f>L3155/COUNT(L3155:L7268)</f>
        <v>4.1623309053069723E-3</v>
      </c>
      <c r="Q3155" t="str">
        <f t="shared" si="98"/>
        <v>music</v>
      </c>
      <c r="R3155" t="str">
        <f t="shared" si="99"/>
        <v>classical music</v>
      </c>
      <c r="S3155" s="11">
        <f>(((J3155/60)/60)/24)+DATE(1970,1,1)</f>
        <v>41464.106087962966</v>
      </c>
      <c r="T3155" s="11">
        <f>(((I3155/60)/60)/24)+DATE(1970,1,1)</f>
        <v>41485.106087962966</v>
      </c>
    </row>
    <row r="3156" spans="1:20" ht="43.2" hidden="1" x14ac:dyDescent="0.3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20">
        <f>E3156/D3156</f>
        <v>1.1602222222222223</v>
      </c>
      <c r="P3156" s="6">
        <f>L3156/COUNT(L3156:L7269)</f>
        <v>0.10729166666666666</v>
      </c>
      <c r="Q3156" t="str">
        <f t="shared" si="98"/>
        <v>theater</v>
      </c>
      <c r="R3156" t="str">
        <f t="shared" si="99"/>
        <v>spaces</v>
      </c>
      <c r="S3156" s="11">
        <f>(((J3156/60)/60)/24)+DATE(1970,1,1)</f>
        <v>42660.618854166663</v>
      </c>
      <c r="T3156" s="11">
        <f>(((I3156/60)/60)/24)+DATE(1970,1,1)</f>
        <v>42696.249305555553</v>
      </c>
    </row>
    <row r="3157" spans="1:20" ht="28.8" hidden="1" x14ac:dyDescent="0.3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20">
        <f>E3157/D3157</f>
        <v>1.1602222222222223</v>
      </c>
      <c r="P3157" s="6">
        <f>L3157/COUNT(L3157:L7270)</f>
        <v>0.10844629822732013</v>
      </c>
      <c r="Q3157" t="str">
        <f t="shared" si="98"/>
        <v>theater</v>
      </c>
      <c r="R3157" t="str">
        <f t="shared" si="99"/>
        <v>plays</v>
      </c>
      <c r="S3157" s="11">
        <f>(((J3157/60)/60)/24)+DATE(1970,1,1)</f>
        <v>42648.546111111107</v>
      </c>
      <c r="T3157" s="11">
        <f>(((I3157/60)/60)/24)+DATE(1970,1,1)</f>
        <v>42678.546111111107</v>
      </c>
    </row>
    <row r="3158" spans="1:20" ht="43.2" hidden="1" x14ac:dyDescent="0.3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20">
        <f>E3158/D3158</f>
        <v>1.1605000000000001</v>
      </c>
      <c r="P3158" s="6">
        <f>L3158/COUNT(L3158:L7271)</f>
        <v>3.0271398747390398E-2</v>
      </c>
      <c r="Q3158" t="str">
        <f t="shared" si="98"/>
        <v>theater</v>
      </c>
      <c r="R3158" t="str">
        <f t="shared" si="99"/>
        <v>plays</v>
      </c>
      <c r="S3158" s="11">
        <f>(((J3158/60)/60)/24)+DATE(1970,1,1)</f>
        <v>42382.244409722218</v>
      </c>
      <c r="T3158" s="11">
        <f>(((I3158/60)/60)/24)+DATE(1970,1,1)</f>
        <v>42396.041666666672</v>
      </c>
    </row>
    <row r="3159" spans="1:20" ht="43.2" hidden="1" x14ac:dyDescent="0.3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20">
        <f>E3159/D3159</f>
        <v>1.1608000000000001</v>
      </c>
      <c r="P3159" s="6">
        <f>L3159/COUNT(L3159:L7272)</f>
        <v>0.15569487983281086</v>
      </c>
      <c r="Q3159" t="str">
        <f t="shared" si="98"/>
        <v>film &amp; video</v>
      </c>
      <c r="R3159" t="str">
        <f t="shared" si="99"/>
        <v>documentary</v>
      </c>
      <c r="S3159" s="11">
        <f>(((J3159/60)/60)/24)+DATE(1970,1,1)</f>
        <v>40987.688333333332</v>
      </c>
      <c r="T3159" s="11">
        <f>(((I3159/60)/60)/24)+DATE(1970,1,1)</f>
        <v>41032.688333333332</v>
      </c>
    </row>
    <row r="3160" spans="1:20" ht="43.2" hidden="1" x14ac:dyDescent="0.3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20">
        <f>E3160/D3160</f>
        <v>1.1615384615384616</v>
      </c>
      <c r="P3160" s="6">
        <f>L3160/COUNT(L3160:L7273)</f>
        <v>3.2426778242677826E-2</v>
      </c>
      <c r="Q3160" t="str">
        <f t="shared" si="98"/>
        <v>music</v>
      </c>
      <c r="R3160" t="str">
        <f t="shared" si="99"/>
        <v>rock</v>
      </c>
      <c r="S3160" s="11">
        <f>(((J3160/60)/60)/24)+DATE(1970,1,1)</f>
        <v>42747.219560185185</v>
      </c>
      <c r="T3160" s="11">
        <f>(((I3160/60)/60)/24)+DATE(1970,1,1)</f>
        <v>42769.174305555556</v>
      </c>
    </row>
    <row r="3161" spans="1:20" ht="28.8" hidden="1" x14ac:dyDescent="0.3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20">
        <f>E3161/D3161</f>
        <v>1.1616666666666666</v>
      </c>
      <c r="P3161" s="6">
        <f>L3161/COUNT(L3161:L7274)</f>
        <v>5.7591623036649213E-2</v>
      </c>
      <c r="Q3161" t="str">
        <f t="shared" si="98"/>
        <v>theater</v>
      </c>
      <c r="R3161" t="str">
        <f t="shared" si="99"/>
        <v>plays</v>
      </c>
      <c r="S3161" s="11">
        <f>(((J3161/60)/60)/24)+DATE(1970,1,1)</f>
        <v>41839.175706018519</v>
      </c>
      <c r="T3161" s="11">
        <f>(((I3161/60)/60)/24)+DATE(1970,1,1)</f>
        <v>41853.175706018519</v>
      </c>
    </row>
    <row r="3162" spans="1:20" ht="43.2" hidden="1" x14ac:dyDescent="0.3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20">
        <f>E3162/D3162</f>
        <v>1.1619999999999999</v>
      </c>
      <c r="P3162" s="6">
        <f>L3162/COUNT(L3162:L7275)</f>
        <v>6.6037735849056603E-2</v>
      </c>
      <c r="Q3162" t="str">
        <f t="shared" si="98"/>
        <v>theater</v>
      </c>
      <c r="R3162" t="str">
        <f t="shared" si="99"/>
        <v>plays</v>
      </c>
      <c r="S3162" s="11">
        <f>(((J3162/60)/60)/24)+DATE(1970,1,1)</f>
        <v>42261.917395833334</v>
      </c>
      <c r="T3162" s="11">
        <f>(((I3162/60)/60)/24)+DATE(1970,1,1)</f>
        <v>42291.917395833334</v>
      </c>
    </row>
    <row r="3163" spans="1:20" ht="43.2" hidden="1" x14ac:dyDescent="0.3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20">
        <f>E3163/D3163</f>
        <v>1.1620999999999999</v>
      </c>
      <c r="P3163" s="6">
        <f>L3163/COUNT(L3163:L7276)</f>
        <v>5.4564533053515218E-2</v>
      </c>
      <c r="Q3163" t="str">
        <f t="shared" si="98"/>
        <v>film &amp; video</v>
      </c>
      <c r="R3163" t="str">
        <f t="shared" si="99"/>
        <v>television</v>
      </c>
      <c r="S3163" s="11">
        <f>(((J3163/60)/60)/24)+DATE(1970,1,1)</f>
        <v>41807.701921296299</v>
      </c>
      <c r="T3163" s="11">
        <f>(((I3163/60)/60)/24)+DATE(1970,1,1)</f>
        <v>41837.701921296299</v>
      </c>
    </row>
    <row r="3164" spans="1:20" ht="43.2" hidden="1" x14ac:dyDescent="0.3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20">
        <f>E3164/D3164</f>
        <v>1.1625000000000001</v>
      </c>
      <c r="P3164" s="6">
        <f>L3164/COUNT(L3164:L7277)</f>
        <v>2.100840336134454E-2</v>
      </c>
      <c r="Q3164" t="str">
        <f t="shared" si="98"/>
        <v>film &amp; video</v>
      </c>
      <c r="R3164" t="str">
        <f t="shared" si="99"/>
        <v>shorts</v>
      </c>
      <c r="S3164" s="11">
        <f>(((J3164/60)/60)/24)+DATE(1970,1,1)</f>
        <v>41075.583379629628</v>
      </c>
      <c r="T3164" s="11">
        <f>(((I3164/60)/60)/24)+DATE(1970,1,1)</f>
        <v>41105.583379629628</v>
      </c>
    </row>
    <row r="3165" spans="1:20" hidden="1" x14ac:dyDescent="0.3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20">
        <f>E3165/D3165</f>
        <v>1.1625000000000001</v>
      </c>
      <c r="P3165" s="6">
        <f>L3165/COUNT(L3165:L7278)</f>
        <v>7.8864353312302835E-2</v>
      </c>
      <c r="Q3165" t="str">
        <f t="shared" si="98"/>
        <v>music</v>
      </c>
      <c r="R3165" t="str">
        <f t="shared" si="99"/>
        <v>indie rock</v>
      </c>
      <c r="S3165" s="11">
        <f>(((J3165/60)/60)/24)+DATE(1970,1,1)</f>
        <v>41341.111400462964</v>
      </c>
      <c r="T3165" s="11">
        <f>(((I3165/60)/60)/24)+DATE(1970,1,1)</f>
        <v>41380.791666666664</v>
      </c>
    </row>
    <row r="3166" spans="1:20" ht="28.8" hidden="1" x14ac:dyDescent="0.3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20">
        <f>E3166/D3166</f>
        <v>1.1625714285714286</v>
      </c>
      <c r="P3166" s="6">
        <f>L3166/COUNT(L3166:L7279)</f>
        <v>0.1736842105263158</v>
      </c>
      <c r="Q3166" t="str">
        <f t="shared" si="98"/>
        <v>film &amp; video</v>
      </c>
      <c r="R3166" t="str">
        <f t="shared" si="99"/>
        <v>documentary</v>
      </c>
      <c r="S3166" s="11">
        <f>(((J3166/60)/60)/24)+DATE(1970,1,1)</f>
        <v>41943.293912037036</v>
      </c>
      <c r="T3166" s="11">
        <f>(((I3166/60)/60)/24)+DATE(1970,1,1)</f>
        <v>41974.3355787037</v>
      </c>
    </row>
    <row r="3167" spans="1:20" ht="43.2" hidden="1" x14ac:dyDescent="0.3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20">
        <f>E3167/D3167</f>
        <v>1.1626000000000001</v>
      </c>
      <c r="P3167" s="6">
        <f>L3167/COUNT(L3167:L7280)</f>
        <v>8.3245521601685982E-2</v>
      </c>
      <c r="Q3167" t="str">
        <f t="shared" si="98"/>
        <v>theater</v>
      </c>
      <c r="R3167" t="str">
        <f t="shared" si="99"/>
        <v>plays</v>
      </c>
      <c r="S3167" s="11">
        <f>(((J3167/60)/60)/24)+DATE(1970,1,1)</f>
        <v>42173.803217592591</v>
      </c>
      <c r="T3167" s="11">
        <f>(((I3167/60)/60)/24)+DATE(1970,1,1)</f>
        <v>42203.290972222225</v>
      </c>
    </row>
    <row r="3168" spans="1:20" ht="43.2" hidden="1" x14ac:dyDescent="0.3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20">
        <f>E3168/D3168</f>
        <v>1.1629333333333334</v>
      </c>
      <c r="P3168" s="6">
        <f>L3168/COUNT(L3168:L7281)</f>
        <v>0.25738396624472576</v>
      </c>
      <c r="Q3168" t="str">
        <f t="shared" si="98"/>
        <v>theater</v>
      </c>
      <c r="R3168" t="str">
        <f t="shared" si="99"/>
        <v>plays</v>
      </c>
      <c r="S3168" s="11">
        <f>(((J3168/60)/60)/24)+DATE(1970,1,1)</f>
        <v>41835.666354166664</v>
      </c>
      <c r="T3168" s="11">
        <f>(((I3168/60)/60)/24)+DATE(1970,1,1)</f>
        <v>41855.666354166664</v>
      </c>
    </row>
    <row r="3169" spans="1:20" ht="43.2" hidden="1" x14ac:dyDescent="0.3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20">
        <f>E3169/D3169</f>
        <v>1.1632786885245903</v>
      </c>
      <c r="P3169" s="6">
        <f>L3169/COUNT(L3169:L7282)</f>
        <v>0.11087645195353749</v>
      </c>
      <c r="Q3169" t="str">
        <f t="shared" si="98"/>
        <v>music</v>
      </c>
      <c r="R3169" t="str">
        <f t="shared" si="99"/>
        <v>indie rock</v>
      </c>
      <c r="S3169" s="11">
        <f>(((J3169/60)/60)/24)+DATE(1970,1,1)</f>
        <v>41099.093865740739</v>
      </c>
      <c r="T3169" s="11">
        <f>(((I3169/60)/60)/24)+DATE(1970,1,1)</f>
        <v>41131.916666666664</v>
      </c>
    </row>
    <row r="3170" spans="1:20" ht="28.8" hidden="1" x14ac:dyDescent="0.3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20">
        <f>E3170/D3170</f>
        <v>1.1635599999999999</v>
      </c>
      <c r="P3170" s="6">
        <f>L3170/COUNT(L3170:L7283)</f>
        <v>0.32241014799154333</v>
      </c>
      <c r="Q3170" t="str">
        <f t="shared" si="98"/>
        <v>theater</v>
      </c>
      <c r="R3170" t="str">
        <f t="shared" si="99"/>
        <v>spaces</v>
      </c>
      <c r="S3170" s="11">
        <f>(((J3170/60)/60)/24)+DATE(1970,1,1)</f>
        <v>42629.655046296291</v>
      </c>
      <c r="T3170" s="11">
        <f>(((I3170/60)/60)/24)+DATE(1970,1,1)</f>
        <v>42657.958333333328</v>
      </c>
    </row>
    <row r="3171" spans="1:20" ht="43.2" hidden="1" x14ac:dyDescent="0.3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20">
        <f>E3171/D3171</f>
        <v>1.1652013333333333</v>
      </c>
      <c r="P3171" s="6">
        <f>L3171/COUNT(L3171:L7284)</f>
        <v>0.15343915343915343</v>
      </c>
      <c r="Q3171" t="str">
        <f t="shared" si="98"/>
        <v>music</v>
      </c>
      <c r="R3171" t="str">
        <f t="shared" si="99"/>
        <v>indie rock</v>
      </c>
      <c r="S3171" s="11">
        <f>(((J3171/60)/60)/24)+DATE(1970,1,1)</f>
        <v>40852.889699074076</v>
      </c>
      <c r="T3171" s="11">
        <f>(((I3171/60)/60)/24)+DATE(1970,1,1)</f>
        <v>40883.249305555553</v>
      </c>
    </row>
    <row r="3172" spans="1:20" ht="43.2" hidden="1" x14ac:dyDescent="0.3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20">
        <f>E3172/D3172</f>
        <v>1.1656</v>
      </c>
      <c r="P3172" s="6">
        <f>L3172/COUNT(L3172:L7285)</f>
        <v>0.30296610169491528</v>
      </c>
      <c r="Q3172" t="str">
        <f t="shared" si="98"/>
        <v>film &amp; video</v>
      </c>
      <c r="R3172" t="str">
        <f t="shared" si="99"/>
        <v>documentary</v>
      </c>
      <c r="S3172" s="11">
        <f>(((J3172/60)/60)/24)+DATE(1970,1,1)</f>
        <v>41890.167453703703</v>
      </c>
      <c r="T3172" s="11">
        <f>(((I3172/60)/60)/24)+DATE(1970,1,1)</f>
        <v>41920.167453703703</v>
      </c>
    </row>
    <row r="3173" spans="1:20" ht="43.2" hidden="1" x14ac:dyDescent="0.3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20">
        <f>E3173/D3173</f>
        <v>1.166166</v>
      </c>
      <c r="P3173" s="6">
        <f>L3173/COUNT(L3173:L7286)</f>
        <v>0.10180275715800637</v>
      </c>
      <c r="Q3173" t="str">
        <f t="shared" si="98"/>
        <v>music</v>
      </c>
      <c r="R3173" t="str">
        <f t="shared" si="99"/>
        <v>rock</v>
      </c>
      <c r="S3173" s="11">
        <f>(((J3173/60)/60)/24)+DATE(1970,1,1)</f>
        <v>41144.763379629629</v>
      </c>
      <c r="T3173" s="11">
        <f>(((I3173/60)/60)/24)+DATE(1970,1,1)</f>
        <v>41174.763379629629</v>
      </c>
    </row>
    <row r="3174" spans="1:20" ht="43.2" hidden="1" x14ac:dyDescent="0.3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20">
        <f>E3174/D3174</f>
        <v>1.1663479999999999</v>
      </c>
      <c r="P3174" s="6">
        <f>L3174/COUNT(L3174:L7287)</f>
        <v>0.13800424628450106</v>
      </c>
      <c r="Q3174" t="str">
        <f t="shared" si="98"/>
        <v>theater</v>
      </c>
      <c r="R3174" t="str">
        <f t="shared" si="99"/>
        <v>plays</v>
      </c>
      <c r="S3174" s="11">
        <f>(((J3174/60)/60)/24)+DATE(1970,1,1)</f>
        <v>42507.264699074076</v>
      </c>
      <c r="T3174" s="11">
        <f>(((I3174/60)/60)/24)+DATE(1970,1,1)</f>
        <v>42538.666666666672</v>
      </c>
    </row>
    <row r="3175" spans="1:20" ht="28.8" hidden="1" x14ac:dyDescent="0.3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20">
        <f>E3175/D3175</f>
        <v>1.1666666666666667</v>
      </c>
      <c r="P3175" s="6">
        <f>L3175/COUNT(L3175:L7288)</f>
        <v>0.19341126461211477</v>
      </c>
      <c r="Q3175" t="str">
        <f t="shared" si="98"/>
        <v>music</v>
      </c>
      <c r="R3175" t="str">
        <f t="shared" si="99"/>
        <v>rock</v>
      </c>
      <c r="S3175" s="11">
        <f>(((J3175/60)/60)/24)+DATE(1970,1,1)</f>
        <v>41507.845451388886</v>
      </c>
      <c r="T3175" s="11">
        <f>(((I3175/60)/60)/24)+DATE(1970,1,1)</f>
        <v>41537.845451388886</v>
      </c>
    </row>
    <row r="3176" spans="1:20" ht="43.2" hidden="1" x14ac:dyDescent="0.3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20">
        <f>E3176/D3176</f>
        <v>1.1666666666666667</v>
      </c>
      <c r="P3176" s="6">
        <f>L3176/COUNT(L3176:L7289)</f>
        <v>2.1276595744680851E-2</v>
      </c>
      <c r="Q3176" t="str">
        <f t="shared" si="98"/>
        <v>theater</v>
      </c>
      <c r="R3176" t="str">
        <f t="shared" si="99"/>
        <v>plays</v>
      </c>
      <c r="S3176" s="11">
        <f>(((J3176/60)/60)/24)+DATE(1970,1,1)</f>
        <v>41963.872361111105</v>
      </c>
      <c r="T3176" s="11">
        <f>(((I3176/60)/60)/24)+DATE(1970,1,1)</f>
        <v>41974.797916666663</v>
      </c>
    </row>
    <row r="3177" spans="1:20" ht="43.2" hidden="1" x14ac:dyDescent="0.3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20">
        <f>E3177/D3177</f>
        <v>1.1675</v>
      </c>
      <c r="P3177" s="6">
        <f>L3177/COUNT(L3177:L7290)</f>
        <v>5.9637912673056445E-2</v>
      </c>
      <c r="Q3177" t="str">
        <f t="shared" si="98"/>
        <v>theater</v>
      </c>
      <c r="R3177" t="str">
        <f t="shared" si="99"/>
        <v>musical</v>
      </c>
      <c r="S3177" s="11">
        <f>(((J3177/60)/60)/24)+DATE(1970,1,1)</f>
        <v>42050.019641203704</v>
      </c>
      <c r="T3177" s="11">
        <f>(((I3177/60)/60)/24)+DATE(1970,1,1)</f>
        <v>42064.207638888889</v>
      </c>
    </row>
    <row r="3178" spans="1:20" ht="43.2" hidden="1" x14ac:dyDescent="0.3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20">
        <f>E3178/D3178</f>
        <v>1.1679999999999999</v>
      </c>
      <c r="P3178" s="6">
        <f>L3178/COUNT(L3178:L7291)</f>
        <v>2.7718550106609809E-2</v>
      </c>
      <c r="Q3178" t="str">
        <f t="shared" si="98"/>
        <v>theater</v>
      </c>
      <c r="R3178" t="str">
        <f t="shared" si="99"/>
        <v>plays</v>
      </c>
      <c r="S3178" s="11">
        <f>(((J3178/60)/60)/24)+DATE(1970,1,1)</f>
        <v>41837.323009259257</v>
      </c>
      <c r="T3178" s="11">
        <f>(((I3178/60)/60)/24)+DATE(1970,1,1)</f>
        <v>41847.958333333336</v>
      </c>
    </row>
    <row r="3179" spans="1:20" ht="43.2" hidden="1" x14ac:dyDescent="0.3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20">
        <f>E3179/D3179</f>
        <v>1.1683911999999999</v>
      </c>
      <c r="P3179" s="6">
        <f>L3179/COUNT(L3179:L7292)</f>
        <v>0.52614727854855925</v>
      </c>
      <c r="Q3179" t="str">
        <f t="shared" si="98"/>
        <v>film &amp; video</v>
      </c>
      <c r="R3179" t="str">
        <f t="shared" si="99"/>
        <v>documentary</v>
      </c>
      <c r="S3179" s="11">
        <f>(((J3179/60)/60)/24)+DATE(1970,1,1)</f>
        <v>42291.596273148149</v>
      </c>
      <c r="T3179" s="11">
        <f>(((I3179/60)/60)/24)+DATE(1970,1,1)</f>
        <v>42321.637939814813</v>
      </c>
    </row>
    <row r="3180" spans="1:20" ht="43.2" hidden="1" x14ac:dyDescent="0.3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20">
        <f>E3180/D3180</f>
        <v>1.1684444444444444</v>
      </c>
      <c r="P3180" s="6">
        <f>L3180/COUNT(L3180:L7293)</f>
        <v>0.10683760683760683</v>
      </c>
      <c r="Q3180" t="str">
        <f t="shared" si="98"/>
        <v>theater</v>
      </c>
      <c r="R3180" t="str">
        <f t="shared" si="99"/>
        <v>plays</v>
      </c>
      <c r="S3180" s="11">
        <f>(((J3180/60)/60)/24)+DATE(1970,1,1)</f>
        <v>42426.949988425928</v>
      </c>
      <c r="T3180" s="11">
        <f>(((I3180/60)/60)/24)+DATE(1970,1,1)</f>
        <v>42461.165972222225</v>
      </c>
    </row>
    <row r="3181" spans="1:20" ht="43.2" hidden="1" x14ac:dyDescent="0.3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20">
        <f>E3181/D3181</f>
        <v>1.1686666666666667</v>
      </c>
      <c r="P3181" s="6">
        <f>L3181/COUNT(L3181:L7294)</f>
        <v>3.7433155080213901E-2</v>
      </c>
      <c r="Q3181" t="str">
        <f t="shared" si="98"/>
        <v>theater</v>
      </c>
      <c r="R3181" t="str">
        <f t="shared" si="99"/>
        <v>plays</v>
      </c>
      <c r="S3181" s="11">
        <f>(((J3181/60)/60)/24)+DATE(1970,1,1)</f>
        <v>41947.762592592589</v>
      </c>
      <c r="T3181" s="11">
        <f>(((I3181/60)/60)/24)+DATE(1970,1,1)</f>
        <v>41987.762592592597</v>
      </c>
    </row>
    <row r="3182" spans="1:20" ht="43.2" hidden="1" x14ac:dyDescent="0.3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20">
        <f>E3182/D3182</f>
        <v>1.1691666666666667</v>
      </c>
      <c r="P3182" s="6">
        <f>L3182/COUNT(L3182:L7295)</f>
        <v>9.2077087794432549E-2</v>
      </c>
      <c r="Q3182" t="str">
        <f t="shared" si="98"/>
        <v>theater</v>
      </c>
      <c r="R3182" t="str">
        <f t="shared" si="99"/>
        <v>plays</v>
      </c>
      <c r="S3182" s="11">
        <f>(((J3182/60)/60)/24)+DATE(1970,1,1)</f>
        <v>42167.023206018523</v>
      </c>
      <c r="T3182" s="11">
        <f>(((I3182/60)/60)/24)+DATE(1970,1,1)</f>
        <v>42196.165972222225</v>
      </c>
    </row>
    <row r="3183" spans="1:20" ht="28.8" hidden="1" x14ac:dyDescent="0.3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20">
        <f>E3183/D3183</f>
        <v>1.1692307692307693</v>
      </c>
      <c r="P3183" s="6">
        <f>L3183/COUNT(L3183:L7296)</f>
        <v>1.607717041800643E-2</v>
      </c>
      <c r="Q3183" t="str">
        <f t="shared" si="98"/>
        <v>theater</v>
      </c>
      <c r="R3183" t="str">
        <f t="shared" si="99"/>
        <v>plays</v>
      </c>
      <c r="S3183" s="11">
        <f>(((J3183/60)/60)/24)+DATE(1970,1,1)</f>
        <v>42136.270787037036</v>
      </c>
      <c r="T3183" s="11">
        <f>(((I3183/60)/60)/24)+DATE(1970,1,1)</f>
        <v>42168.071527777778</v>
      </c>
    </row>
    <row r="3184" spans="1:20" ht="43.2" hidden="1" x14ac:dyDescent="0.3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20">
        <f>E3184/D3184</f>
        <v>1.1694724999999999</v>
      </c>
      <c r="P3184" s="6">
        <f>L3184/COUNT(L3184:L7297)</f>
        <v>0.33690987124463517</v>
      </c>
      <c r="Q3184" t="str">
        <f t="shared" si="98"/>
        <v>film &amp; video</v>
      </c>
      <c r="R3184" t="str">
        <f t="shared" si="99"/>
        <v>documentary</v>
      </c>
      <c r="S3184" s="11">
        <f>(((J3184/60)/60)/24)+DATE(1970,1,1)</f>
        <v>42263.952662037031</v>
      </c>
      <c r="T3184" s="11">
        <f>(((I3184/60)/60)/24)+DATE(1970,1,1)</f>
        <v>42294.083333333328</v>
      </c>
    </row>
    <row r="3185" spans="1:20" ht="43.2" hidden="1" x14ac:dyDescent="0.3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20">
        <f>E3185/D3185</f>
        <v>1.1696666666666666</v>
      </c>
      <c r="P3185" s="6">
        <f>L3185/COUNT(L3185:L7298)</f>
        <v>0.14070891514500536</v>
      </c>
      <c r="Q3185" t="str">
        <f t="shared" si="98"/>
        <v>music</v>
      </c>
      <c r="R3185" t="str">
        <f t="shared" si="99"/>
        <v>rock</v>
      </c>
      <c r="S3185" s="11">
        <f>(((J3185/60)/60)/24)+DATE(1970,1,1)</f>
        <v>42081.77143518519</v>
      </c>
      <c r="T3185" s="11">
        <f>(((I3185/60)/60)/24)+DATE(1970,1,1)</f>
        <v>42119</v>
      </c>
    </row>
    <row r="3186" spans="1:20" ht="43.2" hidden="1" x14ac:dyDescent="0.3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20">
        <f>E3186/D3186</f>
        <v>1.17</v>
      </c>
      <c r="P3186" s="6">
        <f>L3186/COUNT(L3186:L7299)</f>
        <v>3.3333333333333333E-2</v>
      </c>
      <c r="Q3186" t="str">
        <f t="shared" si="98"/>
        <v>music</v>
      </c>
      <c r="R3186" t="str">
        <f t="shared" si="99"/>
        <v>rock</v>
      </c>
      <c r="S3186" s="11">
        <f>(((J3186/60)/60)/24)+DATE(1970,1,1)</f>
        <v>40838.043391203704</v>
      </c>
      <c r="T3186" s="11">
        <f>(((I3186/60)/60)/24)+DATE(1970,1,1)</f>
        <v>40883.085057870368</v>
      </c>
    </row>
    <row r="3187" spans="1:20" ht="43.2" hidden="1" x14ac:dyDescent="0.3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20">
        <f>E3187/D3187</f>
        <v>1.17</v>
      </c>
      <c r="P3187" s="6">
        <f>L3187/COUNT(L3187:L7300)</f>
        <v>4.0904198062432721E-2</v>
      </c>
      <c r="Q3187" t="str">
        <f t="shared" si="98"/>
        <v>music</v>
      </c>
      <c r="R3187" t="str">
        <f t="shared" si="99"/>
        <v>rock</v>
      </c>
      <c r="S3187" s="11">
        <f>(((J3187/60)/60)/24)+DATE(1970,1,1)</f>
        <v>41205.707048611112</v>
      </c>
      <c r="T3187" s="11">
        <f>(((I3187/60)/60)/24)+DATE(1970,1,1)</f>
        <v>41239.207638888889</v>
      </c>
    </row>
    <row r="3188" spans="1:20" ht="43.2" hidden="1" x14ac:dyDescent="0.3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20">
        <f>E3188/D3188</f>
        <v>1.170404</v>
      </c>
      <c r="P3188" s="6">
        <f>L3188/COUNT(L3188:L7301)</f>
        <v>0.68426724137931039</v>
      </c>
      <c r="Q3188" t="str">
        <f t="shared" si="98"/>
        <v>publishing</v>
      </c>
      <c r="R3188" t="str">
        <f t="shared" si="99"/>
        <v>radio &amp; podcasts</v>
      </c>
      <c r="S3188" s="11">
        <f>(((J3188/60)/60)/24)+DATE(1970,1,1)</f>
        <v>41464.934016203704</v>
      </c>
      <c r="T3188" s="11">
        <f>(((I3188/60)/60)/24)+DATE(1970,1,1)</f>
        <v>41481.708333333336</v>
      </c>
    </row>
    <row r="3189" spans="1:20" ht="43.2" hidden="1" x14ac:dyDescent="0.3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20">
        <f>E3189/D3189</f>
        <v>1.1707484768810599</v>
      </c>
      <c r="P3189" s="6">
        <f>L3189/COUNT(L3189:L7302)</f>
        <v>4.4228694714131607E-2</v>
      </c>
      <c r="Q3189" t="str">
        <f t="shared" si="98"/>
        <v>technology</v>
      </c>
      <c r="R3189" t="str">
        <f t="shared" si="99"/>
        <v>hardware</v>
      </c>
      <c r="S3189" s="11">
        <f>(((J3189/60)/60)/24)+DATE(1970,1,1)</f>
        <v>40761.604421296295</v>
      </c>
      <c r="T3189" s="11">
        <f>(((I3189/60)/60)/24)+DATE(1970,1,1)</f>
        <v>40805.604421296295</v>
      </c>
    </row>
    <row r="3190" spans="1:20" ht="43.2" hidden="1" x14ac:dyDescent="0.3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20">
        <f>E3190/D3190</f>
        <v>1.1712499999999999</v>
      </c>
      <c r="P3190" s="6">
        <f>L3190/COUNT(L3190:L7303)</f>
        <v>5.9395248380129592E-2</v>
      </c>
      <c r="Q3190" t="str">
        <f t="shared" si="98"/>
        <v>theater</v>
      </c>
      <c r="R3190" t="str">
        <f t="shared" si="99"/>
        <v>spaces</v>
      </c>
      <c r="S3190" s="11">
        <f>(((J3190/60)/60)/24)+DATE(1970,1,1)</f>
        <v>42024.702893518523</v>
      </c>
      <c r="T3190" s="11">
        <f>(((I3190/60)/60)/24)+DATE(1970,1,1)</f>
        <v>42045.702893518523</v>
      </c>
    </row>
    <row r="3191" spans="1:20" ht="28.8" hidden="1" x14ac:dyDescent="0.3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20">
        <f>E3191/D3191</f>
        <v>1.1714285714285715</v>
      </c>
      <c r="P3191" s="6">
        <f>L3191/COUNT(L3191:L7304)</f>
        <v>8.6486486486486488E-3</v>
      </c>
      <c r="Q3191" t="str">
        <f t="shared" si="98"/>
        <v>film &amp; video</v>
      </c>
      <c r="R3191" t="str">
        <f t="shared" si="99"/>
        <v>television</v>
      </c>
      <c r="S3191" s="11">
        <f>(((J3191/60)/60)/24)+DATE(1970,1,1)</f>
        <v>41989.91134259259</v>
      </c>
      <c r="T3191" s="11">
        <f>(((I3191/60)/60)/24)+DATE(1970,1,1)</f>
        <v>42005.332638888889</v>
      </c>
    </row>
    <row r="3192" spans="1:20" ht="43.2" hidden="1" x14ac:dyDescent="0.3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20">
        <f>E3192/D3192</f>
        <v>1.1725000000000001</v>
      </c>
      <c r="P3192" s="6">
        <f>L3192/COUNT(L3192:L7305)</f>
        <v>4.3290043290043288E-2</v>
      </c>
      <c r="Q3192" t="str">
        <f t="shared" si="98"/>
        <v>music</v>
      </c>
      <c r="R3192" t="str">
        <f t="shared" si="99"/>
        <v>rock</v>
      </c>
      <c r="S3192" s="11">
        <f>(((J3192/60)/60)/24)+DATE(1970,1,1)</f>
        <v>41005.45784722222</v>
      </c>
      <c r="T3192" s="11">
        <f>(((I3192/60)/60)/24)+DATE(1970,1,1)</f>
        <v>41048.125</v>
      </c>
    </row>
    <row r="3193" spans="1:20" ht="43.2" hidden="1" x14ac:dyDescent="0.3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20">
        <f>E3193/D3193</f>
        <v>1.1727000000000001</v>
      </c>
      <c r="P3193" s="6">
        <f>L3193/COUNT(L3193:L7306)</f>
        <v>0.27627302275189597</v>
      </c>
      <c r="Q3193" t="str">
        <f t="shared" si="98"/>
        <v>music</v>
      </c>
      <c r="R3193" t="str">
        <f t="shared" si="99"/>
        <v>electronic music</v>
      </c>
      <c r="S3193" s="11">
        <f>(((J3193/60)/60)/24)+DATE(1970,1,1)</f>
        <v>42755.627372685187</v>
      </c>
      <c r="T3193" s="11">
        <f>(((I3193/60)/60)/24)+DATE(1970,1,1)</f>
        <v>42800.833333333328</v>
      </c>
    </row>
    <row r="3194" spans="1:20" ht="43.2" hidden="1" x14ac:dyDescent="0.3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20">
        <f>E3194/D3194</f>
        <v>1.1739999999999999</v>
      </c>
      <c r="P3194" s="6">
        <f>L3194/COUNT(L3194:L7307)</f>
        <v>5.5314533622559656E-2</v>
      </c>
      <c r="Q3194" t="str">
        <f t="shared" si="98"/>
        <v>theater</v>
      </c>
      <c r="R3194" t="str">
        <f t="shared" si="99"/>
        <v>plays</v>
      </c>
      <c r="S3194" s="11">
        <f>(((J3194/60)/60)/24)+DATE(1970,1,1)</f>
        <v>41781.666770833333</v>
      </c>
      <c r="T3194" s="11">
        <f>(((I3194/60)/60)/24)+DATE(1970,1,1)</f>
        <v>41811.666770833333</v>
      </c>
    </row>
    <row r="3195" spans="1:20" ht="28.8" hidden="1" x14ac:dyDescent="0.3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20">
        <f>E3195/D3195</f>
        <v>1.175</v>
      </c>
      <c r="P3195" s="6">
        <f>L3195/COUNT(L3195:L7308)</f>
        <v>2.714440825190011E-2</v>
      </c>
      <c r="Q3195" t="str">
        <f t="shared" si="98"/>
        <v>music</v>
      </c>
      <c r="R3195" t="str">
        <f t="shared" si="99"/>
        <v>pop</v>
      </c>
      <c r="S3195" s="11">
        <f>(((J3195/60)/60)/24)+DATE(1970,1,1)</f>
        <v>41802.757719907408</v>
      </c>
      <c r="T3195" s="11">
        <f>(((I3195/60)/60)/24)+DATE(1970,1,1)</f>
        <v>41832.757719907408</v>
      </c>
    </row>
    <row r="3196" spans="1:20" ht="43.2" hidden="1" x14ac:dyDescent="0.3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20">
        <f>E3196/D3196</f>
        <v>1.1752499999999999</v>
      </c>
      <c r="P3196" s="6">
        <f>L3196/COUNT(L3196:L7309)</f>
        <v>0.23152173913043478</v>
      </c>
      <c r="Q3196" t="str">
        <f t="shared" si="98"/>
        <v>theater</v>
      </c>
      <c r="R3196" t="str">
        <f t="shared" si="99"/>
        <v>plays</v>
      </c>
      <c r="S3196" s="11">
        <f>(((J3196/60)/60)/24)+DATE(1970,1,1)</f>
        <v>41909.969386574077</v>
      </c>
      <c r="T3196" s="11">
        <f>(((I3196/60)/60)/24)+DATE(1970,1,1)</f>
        <v>41950.011053240742</v>
      </c>
    </row>
    <row r="3197" spans="1:20" ht="43.2" hidden="1" x14ac:dyDescent="0.3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20">
        <f>E3197/D3197</f>
        <v>1.177142857142857</v>
      </c>
      <c r="P3197" s="6">
        <f>L3197/COUNT(L3197:L7310)</f>
        <v>2.3939064200217627E-2</v>
      </c>
      <c r="Q3197" t="str">
        <f t="shared" si="98"/>
        <v>publishing</v>
      </c>
      <c r="R3197" t="str">
        <f t="shared" si="99"/>
        <v>nonfiction</v>
      </c>
      <c r="S3197" s="11">
        <f>(((J3197/60)/60)/24)+DATE(1970,1,1)</f>
        <v>40590.766886574071</v>
      </c>
      <c r="T3197" s="11">
        <f>(((I3197/60)/60)/24)+DATE(1970,1,1)</f>
        <v>40651.725219907406</v>
      </c>
    </row>
    <row r="3198" spans="1:20" ht="28.8" hidden="1" x14ac:dyDescent="0.3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20">
        <f>E3198/D3198</f>
        <v>1.1773333333333333</v>
      </c>
      <c r="P3198" s="6">
        <f>L3198/COUNT(L3198:L7311)</f>
        <v>2.8322440087145968E-2</v>
      </c>
      <c r="Q3198" t="str">
        <f t="shared" si="98"/>
        <v>theater</v>
      </c>
      <c r="R3198" t="str">
        <f t="shared" si="99"/>
        <v>plays</v>
      </c>
      <c r="S3198" s="11">
        <f>(((J3198/60)/60)/24)+DATE(1970,1,1)</f>
        <v>42690.334317129629</v>
      </c>
      <c r="T3198" s="11">
        <f>(((I3198/60)/60)/24)+DATE(1970,1,1)</f>
        <v>42721.333333333328</v>
      </c>
    </row>
    <row r="3199" spans="1:20" ht="28.8" hidden="1" x14ac:dyDescent="0.3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20">
        <f>E3199/D3199</f>
        <v>1.1783999999999999</v>
      </c>
      <c r="P3199" s="6">
        <f>L3199/COUNT(L3199:L7312)</f>
        <v>8.0697928026172303E-2</v>
      </c>
      <c r="Q3199" t="str">
        <f t="shared" si="98"/>
        <v>theater</v>
      </c>
      <c r="R3199" t="str">
        <f t="shared" si="99"/>
        <v>plays</v>
      </c>
      <c r="S3199" s="11">
        <f>(((J3199/60)/60)/24)+DATE(1970,1,1)</f>
        <v>41815.569212962961</v>
      </c>
      <c r="T3199" s="11">
        <f>(((I3199/60)/60)/24)+DATE(1970,1,1)</f>
        <v>41829.569212962961</v>
      </c>
    </row>
    <row r="3200" spans="1:20" ht="43.2" hidden="1" x14ac:dyDescent="0.3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20">
        <f>E3200/D3200</f>
        <v>1.1786666666666668</v>
      </c>
      <c r="P3200" s="6">
        <f>L3200/COUNT(L3200:L7313)</f>
        <v>0.10698689956331878</v>
      </c>
      <c r="Q3200" t="str">
        <f t="shared" si="98"/>
        <v>photography</v>
      </c>
      <c r="R3200" t="str">
        <f t="shared" si="99"/>
        <v>photobooks</v>
      </c>
      <c r="S3200" s="11">
        <f>(((J3200/60)/60)/24)+DATE(1970,1,1)</f>
        <v>41939.00712962963</v>
      </c>
      <c r="T3200" s="11">
        <f>(((I3200/60)/60)/24)+DATE(1970,1,1)</f>
        <v>41969.052083333328</v>
      </c>
    </row>
    <row r="3201" spans="1:20" ht="43.2" hidden="1" x14ac:dyDescent="0.3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20">
        <f>E3201/D3201</f>
        <v>1.1790285714285715</v>
      </c>
      <c r="P3201" s="6">
        <f>L3201/COUNT(L3201:L7314)</f>
        <v>3.6065573770491806E-2</v>
      </c>
      <c r="Q3201" t="str">
        <f t="shared" si="98"/>
        <v>technology</v>
      </c>
      <c r="R3201" t="str">
        <f t="shared" si="99"/>
        <v>hardware</v>
      </c>
      <c r="S3201" s="11">
        <f>(((J3201/60)/60)/24)+DATE(1970,1,1)</f>
        <v>41964.362743055557</v>
      </c>
      <c r="T3201" s="11">
        <f>(((I3201/60)/60)/24)+DATE(1970,1,1)</f>
        <v>41994.362743055557</v>
      </c>
    </row>
    <row r="3202" spans="1:20" ht="43.2" hidden="1" x14ac:dyDescent="0.3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20">
        <f>E3202/D3202</f>
        <v>1.1796376666666666</v>
      </c>
      <c r="P3202" s="6">
        <f>L3202/COUNT(L3202:L7315)</f>
        <v>0.39496717724288838</v>
      </c>
      <c r="Q3202" t="str">
        <f t="shared" ref="Q3202:Q3265" si="100">LEFT(N3202,FIND("/",N3202)-1)</f>
        <v>music</v>
      </c>
      <c r="R3202" t="str">
        <f t="shared" ref="R3202:R3265" si="101">RIGHT(N3202,LEN(N3202)-FIND("/",N3202))</f>
        <v>rock</v>
      </c>
      <c r="S3202" s="11">
        <f>(((J3202/60)/60)/24)+DATE(1970,1,1)</f>
        <v>40921.919340277782</v>
      </c>
      <c r="T3202" s="11">
        <f>(((I3202/60)/60)/24)+DATE(1970,1,1)</f>
        <v>40951.919340277782</v>
      </c>
    </row>
    <row r="3203" spans="1:20" ht="28.8" hidden="1" x14ac:dyDescent="0.3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20">
        <f>E3203/D3203</f>
        <v>1.18</v>
      </c>
      <c r="P3203" s="6">
        <f>L3203/COUNT(L3203:L7316)</f>
        <v>2.7382256297918947E-2</v>
      </c>
      <c r="Q3203" t="str">
        <f t="shared" si="100"/>
        <v>music</v>
      </c>
      <c r="R3203" t="str">
        <f t="shared" si="101"/>
        <v>rock</v>
      </c>
      <c r="S3203" s="11">
        <f>(((J3203/60)/60)/24)+DATE(1970,1,1)</f>
        <v>41243.367303240739</v>
      </c>
      <c r="T3203" s="11">
        <f>(((I3203/60)/60)/24)+DATE(1970,1,1)</f>
        <v>41283.367303240739</v>
      </c>
    </row>
    <row r="3204" spans="1:20" hidden="1" x14ac:dyDescent="0.3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20">
        <f>E3204/D3204</f>
        <v>1.1805000000000001</v>
      </c>
      <c r="P3204" s="6">
        <f>L3204/COUNT(L3204:L7317)</f>
        <v>9.8684210526315791E-2</v>
      </c>
      <c r="Q3204" t="str">
        <f t="shared" si="100"/>
        <v>music</v>
      </c>
      <c r="R3204" t="str">
        <f t="shared" si="101"/>
        <v>rock</v>
      </c>
      <c r="S3204" s="11">
        <f>(((J3204/60)/60)/24)+DATE(1970,1,1)</f>
        <v>41988.964062500003</v>
      </c>
      <c r="T3204" s="11">
        <f>(((I3204/60)/60)/24)+DATE(1970,1,1)</f>
        <v>42028.964062500003</v>
      </c>
    </row>
    <row r="3205" spans="1:20" ht="57.6" hidden="1" x14ac:dyDescent="0.3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20">
        <f>E3205/D3205</f>
        <v>1.1808107999999999</v>
      </c>
      <c r="P3205" s="6">
        <f>L3205/COUNT(L3205:L7318)</f>
        <v>1.0570801317233809</v>
      </c>
      <c r="Q3205" t="str">
        <f t="shared" si="100"/>
        <v>film &amp; video</v>
      </c>
      <c r="R3205" t="str">
        <f t="shared" si="101"/>
        <v>documentary</v>
      </c>
      <c r="S3205" s="11">
        <f>(((J3205/60)/60)/24)+DATE(1970,1,1)</f>
        <v>41149.954791666663</v>
      </c>
      <c r="T3205" s="11">
        <f>(((I3205/60)/60)/24)+DATE(1970,1,1)</f>
        <v>41179.954791666663</v>
      </c>
    </row>
    <row r="3206" spans="1:20" ht="28.8" hidden="1" x14ac:dyDescent="0.3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20">
        <f>E3206/D3206</f>
        <v>1.1812400000000001</v>
      </c>
      <c r="P3206" s="6">
        <f>L3206/COUNT(L3206:L7319)</f>
        <v>0.1901098901098901</v>
      </c>
      <c r="Q3206" t="str">
        <f t="shared" si="100"/>
        <v>theater</v>
      </c>
      <c r="R3206" t="str">
        <f t="shared" si="101"/>
        <v>spaces</v>
      </c>
      <c r="S3206" s="11">
        <f>(((J3206/60)/60)/24)+DATE(1970,1,1)</f>
        <v>42655.465891203698</v>
      </c>
      <c r="T3206" s="11">
        <f>(((I3206/60)/60)/24)+DATE(1970,1,1)</f>
        <v>42685.507557870369</v>
      </c>
    </row>
    <row r="3207" spans="1:20" ht="57.6" hidden="1" x14ac:dyDescent="0.3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20">
        <f>E3207/D3207</f>
        <v>1.1819999999999999</v>
      </c>
      <c r="P3207" s="6">
        <f>L3207/COUNT(L3207:L7320)</f>
        <v>0.1001100110011001</v>
      </c>
      <c r="Q3207" t="str">
        <f t="shared" si="100"/>
        <v>film &amp; video</v>
      </c>
      <c r="R3207" t="str">
        <f t="shared" si="101"/>
        <v>documentary</v>
      </c>
      <c r="S3207" s="11">
        <f>(((J3207/60)/60)/24)+DATE(1970,1,1)</f>
        <v>41010.620312500003</v>
      </c>
      <c r="T3207" s="11">
        <f>(((I3207/60)/60)/24)+DATE(1970,1,1)</f>
        <v>41040.620312500003</v>
      </c>
    </row>
    <row r="3208" spans="1:20" ht="28.8" hidden="1" x14ac:dyDescent="0.3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20">
        <f>E3208/D3208</f>
        <v>1.1822050359712231</v>
      </c>
      <c r="P3208" s="6">
        <f>L3208/COUNT(L3208:L7321)</f>
        <v>0.54955947136563876</v>
      </c>
      <c r="Q3208" t="str">
        <f t="shared" si="100"/>
        <v>music</v>
      </c>
      <c r="R3208" t="str">
        <f t="shared" si="101"/>
        <v>metal</v>
      </c>
      <c r="S3208" s="11">
        <f>(((J3208/60)/60)/24)+DATE(1970,1,1)</f>
        <v>42702.212337962963</v>
      </c>
      <c r="T3208" s="11">
        <f>(((I3208/60)/60)/24)+DATE(1970,1,1)</f>
        <v>42732.212337962963</v>
      </c>
    </row>
    <row r="3209" spans="1:20" ht="43.2" hidden="1" x14ac:dyDescent="0.3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20">
        <f>E3209/D3209</f>
        <v>1.1825000000000001</v>
      </c>
      <c r="P3209" s="6">
        <f>L3209/COUNT(L3209:L7322)</f>
        <v>0.16097023153252479</v>
      </c>
      <c r="Q3209" t="str">
        <f t="shared" si="100"/>
        <v>technology</v>
      </c>
      <c r="R3209" t="str">
        <f t="shared" si="101"/>
        <v>hardware</v>
      </c>
      <c r="S3209" s="11">
        <f>(((J3209/60)/60)/24)+DATE(1970,1,1)</f>
        <v>41389.808194444442</v>
      </c>
      <c r="T3209" s="11">
        <f>(((I3209/60)/60)/24)+DATE(1970,1,1)</f>
        <v>41422</v>
      </c>
    </row>
    <row r="3210" spans="1:20" ht="43.2" hidden="1" x14ac:dyDescent="0.3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20">
        <f>E3210/D3210</f>
        <v>1.1825757575757576</v>
      </c>
      <c r="P3210" s="6">
        <f>L3210/COUNT(L3210:L7323)</f>
        <v>4.3046357615894038E-2</v>
      </c>
      <c r="Q3210" t="str">
        <f t="shared" si="100"/>
        <v>theater</v>
      </c>
      <c r="R3210" t="str">
        <f t="shared" si="101"/>
        <v>plays</v>
      </c>
      <c r="S3210" s="11">
        <f>(((J3210/60)/60)/24)+DATE(1970,1,1)</f>
        <v>42179.344988425932</v>
      </c>
      <c r="T3210" s="11">
        <f>(((I3210/60)/60)/24)+DATE(1970,1,1)</f>
        <v>42219.75</v>
      </c>
    </row>
    <row r="3211" spans="1:20" ht="43.2" hidden="1" x14ac:dyDescent="0.3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20">
        <f>E3211/D3211</f>
        <v>1.1833333333333333</v>
      </c>
      <c r="P3211" s="6">
        <f>L3211/COUNT(L3211:L7324)</f>
        <v>4.4198895027624313E-3</v>
      </c>
      <c r="Q3211" t="str">
        <f t="shared" si="100"/>
        <v>music</v>
      </c>
      <c r="R3211" t="str">
        <f t="shared" si="101"/>
        <v>rock</v>
      </c>
      <c r="S3211" s="11">
        <f>(((J3211/60)/60)/24)+DATE(1970,1,1)</f>
        <v>40796.001261574071</v>
      </c>
      <c r="T3211" s="11">
        <f>(((I3211/60)/60)/24)+DATE(1970,1,1)</f>
        <v>40849.333333333336</v>
      </c>
    </row>
    <row r="3212" spans="1:20" ht="43.2" hidden="1" x14ac:dyDescent="0.3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20">
        <f>E3212/D3212</f>
        <v>1.1833333333333333</v>
      </c>
      <c r="P3212" s="6">
        <f>L3212/COUNT(L3212:L7325)</f>
        <v>2.6548672566371681E-2</v>
      </c>
      <c r="Q3212" t="str">
        <f t="shared" si="100"/>
        <v>theater</v>
      </c>
      <c r="R3212" t="str">
        <f t="shared" si="101"/>
        <v>plays</v>
      </c>
      <c r="S3212" s="11">
        <f>(((J3212/60)/60)/24)+DATE(1970,1,1)</f>
        <v>42141.541134259256</v>
      </c>
      <c r="T3212" s="11">
        <f>(((I3212/60)/60)/24)+DATE(1970,1,1)</f>
        <v>42171.541134259256</v>
      </c>
    </row>
    <row r="3213" spans="1:20" ht="43.2" hidden="1" x14ac:dyDescent="0.3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20">
        <f>E3213/D3213</f>
        <v>1.1833333333333333</v>
      </c>
      <c r="P3213" s="6">
        <f>L3213/COUNT(L3213:L7326)</f>
        <v>6.8660022148394242E-2</v>
      </c>
      <c r="Q3213" t="str">
        <f t="shared" si="100"/>
        <v>theater</v>
      </c>
      <c r="R3213" t="str">
        <f t="shared" si="101"/>
        <v>plays</v>
      </c>
      <c r="S3213" s="11">
        <f>(((J3213/60)/60)/24)+DATE(1970,1,1)</f>
        <v>42147.826840277776</v>
      </c>
      <c r="T3213" s="11">
        <f>(((I3213/60)/60)/24)+DATE(1970,1,1)</f>
        <v>42176.934027777781</v>
      </c>
    </row>
    <row r="3214" spans="1:20" ht="43.2" hidden="1" x14ac:dyDescent="0.3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20">
        <f>E3214/D3214</f>
        <v>1.1839285714285714</v>
      </c>
      <c r="P3214" s="6">
        <f>L3214/COUNT(L3214:L7327)</f>
        <v>4.878048780487805E-2</v>
      </c>
      <c r="Q3214" t="str">
        <f t="shared" si="100"/>
        <v>theater</v>
      </c>
      <c r="R3214" t="str">
        <f t="shared" si="101"/>
        <v>plays</v>
      </c>
      <c r="S3214" s="11">
        <f>(((J3214/60)/60)/24)+DATE(1970,1,1)</f>
        <v>41781.096203703702</v>
      </c>
      <c r="T3214" s="11">
        <f>(((I3214/60)/60)/24)+DATE(1970,1,1)</f>
        <v>41794.207638888889</v>
      </c>
    </row>
    <row r="3215" spans="1:20" ht="28.8" hidden="1" x14ac:dyDescent="0.3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20">
        <f>E3215/D3215</f>
        <v>1.1839999999999999</v>
      </c>
      <c r="P3215" s="6">
        <f>L3215/COUNT(L3215:L7328)</f>
        <v>5.4384017758046618E-2</v>
      </c>
      <c r="Q3215" t="str">
        <f t="shared" si="100"/>
        <v>music</v>
      </c>
      <c r="R3215" t="str">
        <f t="shared" si="101"/>
        <v>pop</v>
      </c>
      <c r="S3215" s="11">
        <f>(((J3215/60)/60)/24)+DATE(1970,1,1)</f>
        <v>41662.854988425926</v>
      </c>
      <c r="T3215" s="11">
        <f>(((I3215/60)/60)/24)+DATE(1970,1,1)</f>
        <v>41676.854988425926</v>
      </c>
    </row>
    <row r="3216" spans="1:20" ht="28.8" hidden="1" x14ac:dyDescent="0.3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20">
        <f>E3216/D3216</f>
        <v>1.1844444444444444</v>
      </c>
      <c r="P3216" s="6">
        <f>L3216/COUNT(L3216:L7329)</f>
        <v>0.04</v>
      </c>
      <c r="Q3216" t="str">
        <f t="shared" si="100"/>
        <v>music</v>
      </c>
      <c r="R3216" t="str">
        <f t="shared" si="101"/>
        <v>classical music</v>
      </c>
      <c r="S3216" s="11">
        <f>(((J3216/60)/60)/24)+DATE(1970,1,1)</f>
        <v>41744.745208333334</v>
      </c>
      <c r="T3216" s="11">
        <f>(((I3216/60)/60)/24)+DATE(1970,1,1)</f>
        <v>41774.745208333334</v>
      </c>
    </row>
    <row r="3217" spans="1:20" ht="43.2" hidden="1" x14ac:dyDescent="0.3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20">
        <f>E3217/D3217</f>
        <v>1.1845454545454546</v>
      </c>
      <c r="P3217" s="6">
        <f>L3217/COUNT(L3217:L7330)</f>
        <v>7.7864293659621803E-2</v>
      </c>
      <c r="Q3217" t="str">
        <f t="shared" si="100"/>
        <v>photography</v>
      </c>
      <c r="R3217" t="str">
        <f t="shared" si="101"/>
        <v>photobooks</v>
      </c>
      <c r="S3217" s="11">
        <f>(((J3217/60)/60)/24)+DATE(1970,1,1)</f>
        <v>42026.605057870373</v>
      </c>
      <c r="T3217" s="11">
        <f>(((I3217/60)/60)/24)+DATE(1970,1,1)</f>
        <v>42071.563391203701</v>
      </c>
    </row>
    <row r="3218" spans="1:20" ht="43.2" hidden="1" x14ac:dyDescent="0.3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20">
        <f>E3218/D3218</f>
        <v>1.1850000000000001</v>
      </c>
      <c r="P3218" s="6">
        <f>L3218/COUNT(L3218:L7331)</f>
        <v>2.5612472160356347E-2</v>
      </c>
      <c r="Q3218" t="str">
        <f t="shared" si="100"/>
        <v>film &amp; video</v>
      </c>
      <c r="R3218" t="str">
        <f t="shared" si="101"/>
        <v>television</v>
      </c>
      <c r="S3218" s="11">
        <f>(((J3218/60)/60)/24)+DATE(1970,1,1)</f>
        <v>42097.778946759259</v>
      </c>
      <c r="T3218" s="11">
        <f>(((I3218/60)/60)/24)+DATE(1970,1,1)</f>
        <v>42124.638888888891</v>
      </c>
    </row>
    <row r="3219" spans="1:20" ht="43.2" hidden="1" x14ac:dyDescent="0.3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20">
        <f>E3219/D3219</f>
        <v>1.1850000000000001</v>
      </c>
      <c r="P3219" s="6">
        <f>L3219/COUNT(L3219:L7332)</f>
        <v>6.9119286510590863E-2</v>
      </c>
      <c r="Q3219" t="str">
        <f t="shared" si="100"/>
        <v>publishing</v>
      </c>
      <c r="R3219" t="str">
        <f t="shared" si="101"/>
        <v>nonfiction</v>
      </c>
      <c r="S3219" s="11">
        <f>(((J3219/60)/60)/24)+DATE(1970,1,1)</f>
        <v>40713.630497685182</v>
      </c>
      <c r="T3219" s="11">
        <f>(((I3219/60)/60)/24)+DATE(1970,1,1)</f>
        <v>40759.630497685182</v>
      </c>
    </row>
    <row r="3220" spans="1:20" ht="28.8" hidden="1" x14ac:dyDescent="0.3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20">
        <f>E3220/D3220</f>
        <v>1.1850000000000001</v>
      </c>
      <c r="P3220" s="6">
        <f>L3220/COUNT(L3220:L7333)</f>
        <v>4.7991071428571432E-2</v>
      </c>
      <c r="Q3220" t="str">
        <f t="shared" si="100"/>
        <v>music</v>
      </c>
      <c r="R3220" t="str">
        <f t="shared" si="101"/>
        <v>indie rock</v>
      </c>
      <c r="S3220" s="11">
        <f>(((J3220/60)/60)/24)+DATE(1970,1,1)</f>
        <v>41025.874201388891</v>
      </c>
      <c r="T3220" s="11">
        <f>(((I3220/60)/60)/24)+DATE(1970,1,1)</f>
        <v>41039.708333333336</v>
      </c>
    </row>
    <row r="3221" spans="1:20" ht="28.8" hidden="1" x14ac:dyDescent="0.3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20">
        <f>E3221/D3221</f>
        <v>1.1850000000000001</v>
      </c>
      <c r="P3221" s="6">
        <f>L3221/COUNT(L3221:L7334)</f>
        <v>6.9273743016759773E-2</v>
      </c>
      <c r="Q3221" t="str">
        <f t="shared" si="100"/>
        <v>theater</v>
      </c>
      <c r="R3221" t="str">
        <f t="shared" si="101"/>
        <v>plays</v>
      </c>
      <c r="S3221" s="11">
        <f>(((J3221/60)/60)/24)+DATE(1970,1,1)</f>
        <v>42050.008368055554</v>
      </c>
      <c r="T3221" s="11">
        <f>(((I3221/60)/60)/24)+DATE(1970,1,1)</f>
        <v>42076.290972222225</v>
      </c>
    </row>
    <row r="3222" spans="1:20" ht="28.8" hidden="1" x14ac:dyDescent="0.3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20">
        <f>E3222/D3222</f>
        <v>1.1859999999999999</v>
      </c>
      <c r="P3222" s="6">
        <f>L3222/COUNT(L3222:L7335)</f>
        <v>2.9082774049217001E-2</v>
      </c>
      <c r="Q3222" t="str">
        <f t="shared" si="100"/>
        <v>film &amp; video</v>
      </c>
      <c r="R3222" t="str">
        <f t="shared" si="101"/>
        <v>shorts</v>
      </c>
      <c r="S3222" s="11">
        <f>(((J3222/60)/60)/24)+DATE(1970,1,1)</f>
        <v>42539.849768518514</v>
      </c>
      <c r="T3222" s="11">
        <f>(((I3222/60)/60)/24)+DATE(1970,1,1)</f>
        <v>42569.849768518514</v>
      </c>
    </row>
    <row r="3223" spans="1:20" ht="43.2" hidden="1" x14ac:dyDescent="0.3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20">
        <f>E3223/D3223</f>
        <v>1.1863774999999999</v>
      </c>
      <c r="P3223" s="6">
        <f>L3223/COUNT(L3223:L7336)</f>
        <v>6.83090705487122E-2</v>
      </c>
      <c r="Q3223" t="str">
        <f t="shared" si="100"/>
        <v>music</v>
      </c>
      <c r="R3223" t="str">
        <f t="shared" si="101"/>
        <v>electronic music</v>
      </c>
      <c r="S3223" s="11">
        <f>(((J3223/60)/60)/24)+DATE(1970,1,1)</f>
        <v>42370.580590277779</v>
      </c>
      <c r="T3223" s="11">
        <f>(((I3223/60)/60)/24)+DATE(1970,1,1)</f>
        <v>42400.580590277779</v>
      </c>
    </row>
    <row r="3224" spans="1:20" ht="43.2" hidden="1" x14ac:dyDescent="0.3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20">
        <f>E3224/D3224</f>
        <v>1.1864285714285714</v>
      </c>
      <c r="P3224" s="6">
        <f>L3224/COUNT(L3224:L7337)</f>
        <v>0.16143497757847533</v>
      </c>
      <c r="Q3224" t="str">
        <f t="shared" si="100"/>
        <v>music</v>
      </c>
      <c r="R3224" t="str">
        <f t="shared" si="101"/>
        <v>rock</v>
      </c>
      <c r="S3224" s="11">
        <f>(((J3224/60)/60)/24)+DATE(1970,1,1)</f>
        <v>41951.695671296293</v>
      </c>
      <c r="T3224" s="11">
        <f>(((I3224/60)/60)/24)+DATE(1970,1,1)</f>
        <v>42011.6956712963</v>
      </c>
    </row>
    <row r="3225" spans="1:20" ht="43.2" hidden="1" x14ac:dyDescent="0.3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20">
        <f>E3225/D3225</f>
        <v>1.1866666666666668</v>
      </c>
      <c r="P3225" s="6">
        <f>L3225/COUNT(L3225:L7338)</f>
        <v>3.3670033670033669E-2</v>
      </c>
      <c r="Q3225" t="str">
        <f t="shared" si="100"/>
        <v>theater</v>
      </c>
      <c r="R3225" t="str">
        <f t="shared" si="101"/>
        <v>plays</v>
      </c>
      <c r="S3225" s="11">
        <f>(((J3225/60)/60)/24)+DATE(1970,1,1)</f>
        <v>42192.933958333335</v>
      </c>
      <c r="T3225" s="11">
        <f>(((I3225/60)/60)/24)+DATE(1970,1,1)</f>
        <v>42217.933958333335</v>
      </c>
    </row>
    <row r="3226" spans="1:20" ht="43.2" hidden="1" x14ac:dyDescent="0.3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20">
        <f>E3226/D3226</f>
        <v>1.187262</v>
      </c>
      <c r="P3226" s="6">
        <f>L3226/COUNT(L3226:L7339)</f>
        <v>0.14494382022471911</v>
      </c>
      <c r="Q3226" t="str">
        <f t="shared" si="100"/>
        <v>film &amp; video</v>
      </c>
      <c r="R3226" t="str">
        <f t="shared" si="101"/>
        <v>documentary</v>
      </c>
      <c r="S3226" s="11">
        <f>(((J3226/60)/60)/24)+DATE(1970,1,1)</f>
        <v>41134.475497685184</v>
      </c>
      <c r="T3226" s="11">
        <f>(((I3226/60)/60)/24)+DATE(1970,1,1)</f>
        <v>41159.475497685184</v>
      </c>
    </row>
    <row r="3227" spans="1:20" ht="43.2" hidden="1" x14ac:dyDescent="0.3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20">
        <f>E3227/D3227</f>
        <v>1.1873499999999999</v>
      </c>
      <c r="P3227" s="6">
        <f>L3227/COUNT(L3227:L7340)</f>
        <v>0.2823397075365579</v>
      </c>
      <c r="Q3227" t="str">
        <f t="shared" si="100"/>
        <v>film &amp; video</v>
      </c>
      <c r="R3227" t="str">
        <f t="shared" si="101"/>
        <v>documentary</v>
      </c>
      <c r="S3227" s="11">
        <f>(((J3227/60)/60)/24)+DATE(1970,1,1)</f>
        <v>41312.737673611111</v>
      </c>
      <c r="T3227" s="11">
        <f>(((I3227/60)/60)/24)+DATE(1970,1,1)</f>
        <v>41352.696006944447</v>
      </c>
    </row>
    <row r="3228" spans="1:20" ht="43.2" hidden="1" x14ac:dyDescent="0.3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20">
        <f>E3228/D3228</f>
        <v>1.1879999999999999</v>
      </c>
      <c r="P3228" s="6">
        <f>L3228/COUNT(L3228:L7341)</f>
        <v>6.86936936936937E-2</v>
      </c>
      <c r="Q3228" t="str">
        <f t="shared" si="100"/>
        <v>theater</v>
      </c>
      <c r="R3228" t="str">
        <f t="shared" si="101"/>
        <v>plays</v>
      </c>
      <c r="S3228" s="11">
        <f>(((J3228/60)/60)/24)+DATE(1970,1,1)</f>
        <v>42766.805034722223</v>
      </c>
      <c r="T3228" s="11">
        <f>(((I3228/60)/60)/24)+DATE(1970,1,1)</f>
        <v>42796.805034722223</v>
      </c>
    </row>
    <row r="3229" spans="1:20" ht="43.2" hidden="1" x14ac:dyDescent="0.3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20">
        <f>E3229/D3229</f>
        <v>1.1879999999999999</v>
      </c>
      <c r="P3229" s="6">
        <f>L3229/COUNT(L3229:L7342)</f>
        <v>0.10710259301014656</v>
      </c>
      <c r="Q3229" t="str">
        <f t="shared" si="100"/>
        <v>theater</v>
      </c>
      <c r="R3229" t="str">
        <f t="shared" si="101"/>
        <v>plays</v>
      </c>
      <c r="S3229" s="11">
        <f>(((J3229/60)/60)/24)+DATE(1970,1,1)</f>
        <v>41989.24754629629</v>
      </c>
      <c r="T3229" s="11">
        <f>(((I3229/60)/60)/24)+DATE(1970,1,1)</f>
        <v>42006.24754629629</v>
      </c>
    </row>
    <row r="3230" spans="1:20" ht="43.2" hidden="1" x14ac:dyDescent="0.3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20">
        <f>E3230/D3230</f>
        <v>1.1888888888888889</v>
      </c>
      <c r="P3230" s="6">
        <f>L3230/COUNT(L3230:L7343)</f>
        <v>2.2573363431151242E-2</v>
      </c>
      <c r="Q3230" t="str">
        <f t="shared" si="100"/>
        <v>theater</v>
      </c>
      <c r="R3230" t="str">
        <f t="shared" si="101"/>
        <v>spaces</v>
      </c>
      <c r="S3230" s="11">
        <f>(((J3230/60)/60)/24)+DATE(1970,1,1)</f>
        <v>42780.740277777775</v>
      </c>
      <c r="T3230" s="11">
        <f>(((I3230/60)/60)/24)+DATE(1970,1,1)</f>
        <v>42795.083333333328</v>
      </c>
    </row>
    <row r="3231" spans="1:20" ht="43.2" hidden="1" x14ac:dyDescent="0.3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20">
        <f>E3231/D3231</f>
        <v>1.1891891891891893</v>
      </c>
      <c r="P3231" s="6">
        <f>L3231/COUNT(L3231:L7344)</f>
        <v>5.7627118644067797E-2</v>
      </c>
      <c r="Q3231" t="str">
        <f t="shared" si="100"/>
        <v>theater</v>
      </c>
      <c r="R3231" t="str">
        <f t="shared" si="101"/>
        <v>plays</v>
      </c>
      <c r="S3231" s="11">
        <f>(((J3231/60)/60)/24)+DATE(1970,1,1)</f>
        <v>42779.610289351855</v>
      </c>
      <c r="T3231" s="11">
        <f>(((I3231/60)/60)/24)+DATE(1970,1,1)</f>
        <v>42794</v>
      </c>
    </row>
    <row r="3232" spans="1:20" ht="43.2" hidden="1" x14ac:dyDescent="0.3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20">
        <f>E3232/D3232</f>
        <v>1.1894444444444445</v>
      </c>
      <c r="P3232" s="6">
        <f>L3232/COUNT(L3232:L7345)</f>
        <v>0.26923076923076922</v>
      </c>
      <c r="Q3232" t="str">
        <f t="shared" si="100"/>
        <v>film &amp; video</v>
      </c>
      <c r="R3232" t="str">
        <f t="shared" si="101"/>
        <v>documentary</v>
      </c>
      <c r="S3232" s="11">
        <f>(((J3232/60)/60)/24)+DATE(1970,1,1)</f>
        <v>41134.751550925925</v>
      </c>
      <c r="T3232" s="11">
        <f>(((I3232/60)/60)/24)+DATE(1970,1,1)</f>
        <v>41155.751550925925</v>
      </c>
    </row>
    <row r="3233" spans="1:20" ht="43.2" hidden="1" x14ac:dyDescent="0.3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20">
        <f>E3233/D3233</f>
        <v>1.1895833333333334</v>
      </c>
      <c r="P3233" s="6">
        <f>L3233/COUNT(L3233:L7346)</f>
        <v>3.0577576443941108E-2</v>
      </c>
      <c r="Q3233" t="str">
        <f t="shared" si="100"/>
        <v>theater</v>
      </c>
      <c r="R3233" t="str">
        <f t="shared" si="101"/>
        <v>plays</v>
      </c>
      <c r="S3233" s="11">
        <f>(((J3233/60)/60)/24)+DATE(1970,1,1)</f>
        <v>41884.599849537037</v>
      </c>
      <c r="T3233" s="11">
        <f>(((I3233/60)/60)/24)+DATE(1970,1,1)</f>
        <v>41900.165972222225</v>
      </c>
    </row>
    <row r="3234" spans="1:20" ht="28.8" hidden="1" x14ac:dyDescent="0.3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20">
        <f>E3234/D3234</f>
        <v>1.19</v>
      </c>
      <c r="P3234" s="6">
        <f>L3234/COUNT(L3234:L7347)</f>
        <v>4.6485260770975055E-2</v>
      </c>
      <c r="Q3234" t="str">
        <f t="shared" si="100"/>
        <v>music</v>
      </c>
      <c r="R3234" t="str">
        <f t="shared" si="101"/>
        <v>rock</v>
      </c>
      <c r="S3234" s="11">
        <f>(((J3234/60)/60)/24)+DATE(1970,1,1)</f>
        <v>41692.084143518521</v>
      </c>
      <c r="T3234" s="11">
        <f>(((I3234/60)/60)/24)+DATE(1970,1,1)</f>
        <v>41727.041666666664</v>
      </c>
    </row>
    <row r="3235" spans="1:20" ht="43.2" hidden="1" x14ac:dyDescent="0.3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20">
        <f>E3235/D3235</f>
        <v>1.19</v>
      </c>
      <c r="P3235" s="6">
        <f>L3235/COUNT(L3235:L7348)</f>
        <v>0.12258796821793416</v>
      </c>
      <c r="Q3235" t="str">
        <f t="shared" si="100"/>
        <v>theater</v>
      </c>
      <c r="R3235" t="str">
        <f t="shared" si="101"/>
        <v>plays</v>
      </c>
      <c r="S3235" s="11">
        <f>(((J3235/60)/60)/24)+DATE(1970,1,1)</f>
        <v>41920.787534722222</v>
      </c>
      <c r="T3235" s="11">
        <f>(((I3235/60)/60)/24)+DATE(1970,1,1)</f>
        <v>41941.787534722222</v>
      </c>
    </row>
    <row r="3236" spans="1:20" ht="43.2" hidden="1" x14ac:dyDescent="0.3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20">
        <f>E3236/D3236</f>
        <v>1.1911764705882353</v>
      </c>
      <c r="P3236" s="6">
        <f>L3236/COUNT(L3236:L7349)</f>
        <v>2.6136363636363635E-2</v>
      </c>
      <c r="Q3236" t="str">
        <f t="shared" si="100"/>
        <v>theater</v>
      </c>
      <c r="R3236" t="str">
        <f t="shared" si="101"/>
        <v>plays</v>
      </c>
      <c r="S3236" s="11">
        <f>(((J3236/60)/60)/24)+DATE(1970,1,1)</f>
        <v>41964.716319444444</v>
      </c>
      <c r="T3236" s="11">
        <f>(((I3236/60)/60)/24)+DATE(1970,1,1)</f>
        <v>41994.716319444444</v>
      </c>
    </row>
    <row r="3237" spans="1:20" ht="57.6" hidden="1" x14ac:dyDescent="0.3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20">
        <f>E3237/D3237</f>
        <v>1.1914771428571429</v>
      </c>
      <c r="P3237" s="6">
        <f>L3237/COUNT(L3237:L7350)</f>
        <v>7.5085324232081918E-2</v>
      </c>
      <c r="Q3237" t="str">
        <f t="shared" si="100"/>
        <v>music</v>
      </c>
      <c r="R3237" t="str">
        <f t="shared" si="101"/>
        <v>rock</v>
      </c>
      <c r="S3237" s="11">
        <f>(((J3237/60)/60)/24)+DATE(1970,1,1)</f>
        <v>40465.655266203699</v>
      </c>
      <c r="T3237" s="11">
        <f>(((I3237/60)/60)/24)+DATE(1970,1,1)</f>
        <v>40512.655266203699</v>
      </c>
    </row>
    <row r="3238" spans="1:20" ht="43.2" hidden="1" x14ac:dyDescent="0.3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20">
        <f>E3238/D3238</f>
        <v>1.1916249999999999</v>
      </c>
      <c r="P3238" s="6">
        <f>L3238/COUNT(L3238:L7351)</f>
        <v>0.35876993166287013</v>
      </c>
      <c r="Q3238" t="str">
        <f t="shared" si="100"/>
        <v>technology</v>
      </c>
      <c r="R3238" t="str">
        <f t="shared" si="101"/>
        <v>wearables</v>
      </c>
      <c r="S3238" s="11">
        <f>(((J3238/60)/60)/24)+DATE(1970,1,1)</f>
        <v>42199.57</v>
      </c>
      <c r="T3238" s="11">
        <f>(((I3238/60)/60)/24)+DATE(1970,1,1)</f>
        <v>42229.57</v>
      </c>
    </row>
    <row r="3239" spans="1:20" ht="28.8" hidden="1" x14ac:dyDescent="0.3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20">
        <f>E3239/D3239</f>
        <v>1.1916666666666667</v>
      </c>
      <c r="P3239" s="6">
        <f>L3239/COUNT(L3239:L7352)</f>
        <v>7.8677309007981755E-2</v>
      </c>
      <c r="Q3239" t="str">
        <f t="shared" si="100"/>
        <v>music</v>
      </c>
      <c r="R3239" t="str">
        <f t="shared" si="101"/>
        <v>rock</v>
      </c>
      <c r="S3239" s="11">
        <f>(((J3239/60)/60)/24)+DATE(1970,1,1)</f>
        <v>41157.947337962964</v>
      </c>
      <c r="T3239" s="11">
        <f>(((I3239/60)/60)/24)+DATE(1970,1,1)</f>
        <v>41187.947337962964</v>
      </c>
    </row>
    <row r="3240" spans="1:20" ht="28.8" hidden="1" x14ac:dyDescent="0.3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20">
        <f>E3240/D3240</f>
        <v>1.1916666666666667</v>
      </c>
      <c r="P3240" s="6">
        <f>L3240/COUNT(L3240:L7353)</f>
        <v>2.9680365296803651E-2</v>
      </c>
      <c r="Q3240" t="str">
        <f t="shared" si="100"/>
        <v>theater</v>
      </c>
      <c r="R3240" t="str">
        <f t="shared" si="101"/>
        <v>plays</v>
      </c>
      <c r="S3240" s="11">
        <f>(((J3240/60)/60)/24)+DATE(1970,1,1)</f>
        <v>42101.423541666663</v>
      </c>
      <c r="T3240" s="11">
        <f>(((I3240/60)/60)/24)+DATE(1970,1,1)</f>
        <v>42131.423541666663</v>
      </c>
    </row>
    <row r="3241" spans="1:20" ht="57.6" hidden="1" x14ac:dyDescent="0.3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20">
        <f>E3241/D3241</f>
        <v>1.19238</v>
      </c>
      <c r="P3241" s="6">
        <f>L3241/COUNT(L3241:L7354)</f>
        <v>4.2285714285714288E-2</v>
      </c>
      <c r="Q3241" t="str">
        <f t="shared" si="100"/>
        <v>theater</v>
      </c>
      <c r="R3241" t="str">
        <f t="shared" si="101"/>
        <v>plays</v>
      </c>
      <c r="S3241" s="11">
        <f>(((J3241/60)/60)/24)+DATE(1970,1,1)</f>
        <v>41807.690081018518</v>
      </c>
      <c r="T3241" s="11">
        <f>(((I3241/60)/60)/24)+DATE(1970,1,1)</f>
        <v>41837.690081018518</v>
      </c>
    </row>
    <row r="3242" spans="1:20" ht="43.2" hidden="1" x14ac:dyDescent="0.3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20">
        <f>E3242/D3242</f>
        <v>1.1931742857142855</v>
      </c>
      <c r="P3242" s="6">
        <f>L3242/COUNT(L3242:L7355)</f>
        <v>0.10297482837528604</v>
      </c>
      <c r="Q3242" t="str">
        <f t="shared" si="100"/>
        <v>music</v>
      </c>
      <c r="R3242" t="str">
        <f t="shared" si="101"/>
        <v>indie rock</v>
      </c>
      <c r="S3242" s="11">
        <f>(((J3242/60)/60)/24)+DATE(1970,1,1)</f>
        <v>40771.916701388887</v>
      </c>
      <c r="T3242" s="11">
        <f>(((I3242/60)/60)/24)+DATE(1970,1,1)</f>
        <v>40801.916701388887</v>
      </c>
    </row>
    <row r="3243" spans="1:20" ht="43.2" hidden="1" x14ac:dyDescent="0.3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20">
        <f>E3243/D3243</f>
        <v>1.1932315789473684</v>
      </c>
      <c r="P3243" s="6">
        <f>L3243/COUNT(L3243:L7356)</f>
        <v>0.25887743413516612</v>
      </c>
      <c r="Q3243" t="str">
        <f t="shared" si="100"/>
        <v>theater</v>
      </c>
      <c r="R3243" t="str">
        <f t="shared" si="101"/>
        <v>plays</v>
      </c>
      <c r="S3243" s="11">
        <f>(((J3243/60)/60)/24)+DATE(1970,1,1)</f>
        <v>41778.637245370373</v>
      </c>
      <c r="T3243" s="11">
        <f>(((I3243/60)/60)/24)+DATE(1970,1,1)</f>
        <v>41810.958333333336</v>
      </c>
    </row>
    <row r="3244" spans="1:20" ht="43.2" hidden="1" x14ac:dyDescent="0.3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20">
        <f>E3244/D3244</f>
        <v>1.1944999999999999</v>
      </c>
      <c r="P3244" s="6">
        <f>L3244/COUNT(L3244:L7357)</f>
        <v>2.5229357798165139E-2</v>
      </c>
      <c r="Q3244" t="str">
        <f t="shared" si="100"/>
        <v>theater</v>
      </c>
      <c r="R3244" t="str">
        <f t="shared" si="101"/>
        <v>plays</v>
      </c>
      <c r="S3244" s="11">
        <f>(((J3244/60)/60)/24)+DATE(1970,1,1)</f>
        <v>42484.551550925928</v>
      </c>
      <c r="T3244" s="11">
        <f>(((I3244/60)/60)/24)+DATE(1970,1,1)</f>
        <v>42498.875</v>
      </c>
    </row>
    <row r="3245" spans="1:20" ht="43.2" hidden="1" x14ac:dyDescent="0.3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20">
        <f>E3245/D3245</f>
        <v>1.1945714285714286</v>
      </c>
      <c r="P3245" s="6">
        <f>L3245/COUNT(L3245:L7358)</f>
        <v>0.10677382319173363</v>
      </c>
      <c r="Q3245" t="str">
        <f t="shared" si="100"/>
        <v>music</v>
      </c>
      <c r="R3245" t="str">
        <f t="shared" si="101"/>
        <v>pop</v>
      </c>
      <c r="S3245" s="11">
        <f>(((J3245/60)/60)/24)+DATE(1970,1,1)</f>
        <v>40564.649456018517</v>
      </c>
      <c r="T3245" s="11">
        <f>(((I3245/60)/60)/24)+DATE(1970,1,1)</f>
        <v>40596.125</v>
      </c>
    </row>
    <row r="3246" spans="1:20" ht="43.2" hidden="1" x14ac:dyDescent="0.3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20">
        <f>E3246/D3246</f>
        <v>1.196</v>
      </c>
      <c r="P3246" s="6">
        <f>L3246/COUNT(L3246:L7359)</f>
        <v>0.11379310344827587</v>
      </c>
      <c r="Q3246" t="str">
        <f t="shared" si="100"/>
        <v>games</v>
      </c>
      <c r="R3246" t="str">
        <f t="shared" si="101"/>
        <v>tabletop games</v>
      </c>
      <c r="S3246" s="11">
        <f>(((J3246/60)/60)/24)+DATE(1970,1,1)</f>
        <v>41663.500659722224</v>
      </c>
      <c r="T3246" s="11">
        <f>(((I3246/60)/60)/24)+DATE(1970,1,1)</f>
        <v>41693.500659722224</v>
      </c>
    </row>
    <row r="3247" spans="1:20" ht="43.2" hidden="1" x14ac:dyDescent="0.3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20">
        <f>E3247/D3247</f>
        <v>1.196</v>
      </c>
      <c r="P3247" s="6">
        <f>L3247/COUNT(L3247:L7360)</f>
        <v>3.4522439585730723E-2</v>
      </c>
      <c r="Q3247" t="str">
        <f t="shared" si="100"/>
        <v>theater</v>
      </c>
      <c r="R3247" t="str">
        <f t="shared" si="101"/>
        <v>plays</v>
      </c>
      <c r="S3247" s="11">
        <f>(((J3247/60)/60)/24)+DATE(1970,1,1)</f>
        <v>42089.412557870368</v>
      </c>
      <c r="T3247" s="11">
        <f>(((I3247/60)/60)/24)+DATE(1970,1,1)</f>
        <v>42117.770833333328</v>
      </c>
    </row>
    <row r="3248" spans="1:20" ht="43.2" hidden="1" x14ac:dyDescent="0.3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20">
        <f>E3248/D3248</f>
        <v>1.1966666666666668</v>
      </c>
      <c r="P3248" s="6">
        <f>L3248/COUNT(L3248:L7361)</f>
        <v>1.4976958525345621E-2</v>
      </c>
      <c r="Q3248" t="str">
        <f t="shared" si="100"/>
        <v>theater</v>
      </c>
      <c r="R3248" t="str">
        <f t="shared" si="101"/>
        <v>plays</v>
      </c>
      <c r="S3248" s="11">
        <f>(((J3248/60)/60)/24)+DATE(1970,1,1)</f>
        <v>42600.756041666667</v>
      </c>
      <c r="T3248" s="11">
        <f>(((I3248/60)/60)/24)+DATE(1970,1,1)</f>
        <v>42621.756041666667</v>
      </c>
    </row>
    <row r="3249" spans="1:20" ht="43.2" hidden="1" x14ac:dyDescent="0.3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20">
        <f>E3249/D3249</f>
        <v>1.1970000000000001</v>
      </c>
      <c r="P3249" s="6">
        <f>L3249/COUNT(L3249:L7362)</f>
        <v>4.3829296424452137E-2</v>
      </c>
      <c r="Q3249" t="str">
        <f t="shared" si="100"/>
        <v>theater</v>
      </c>
      <c r="R3249" t="str">
        <f t="shared" si="101"/>
        <v>plays</v>
      </c>
      <c r="S3249" s="11">
        <f>(((J3249/60)/60)/24)+DATE(1970,1,1)</f>
        <v>41808.198518518519</v>
      </c>
      <c r="T3249" s="11">
        <f>(((I3249/60)/60)/24)+DATE(1970,1,1)</f>
        <v>41838.198518518519</v>
      </c>
    </row>
    <row r="3250" spans="1:20" ht="43.2" hidden="1" x14ac:dyDescent="0.3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20">
        <f>E3250/D3250</f>
        <v>1.1973333333333334</v>
      </c>
      <c r="P3250" s="6">
        <f>L3250/COUNT(L3250:L7363)</f>
        <v>2.8868360277136258E-2</v>
      </c>
      <c r="Q3250" t="str">
        <f t="shared" si="100"/>
        <v>games</v>
      </c>
      <c r="R3250" t="str">
        <f t="shared" si="101"/>
        <v>tabletop games</v>
      </c>
      <c r="S3250" s="11">
        <f>(((J3250/60)/60)/24)+DATE(1970,1,1)</f>
        <v>42768.833645833336</v>
      </c>
      <c r="T3250" s="11">
        <f>(((I3250/60)/60)/24)+DATE(1970,1,1)</f>
        <v>42780.833645833336</v>
      </c>
    </row>
    <row r="3251" spans="1:20" ht="43.2" hidden="1" x14ac:dyDescent="0.3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20">
        <f>E3251/D3251</f>
        <v>1.1974347826086957</v>
      </c>
      <c r="P3251" s="6">
        <f>L3251/COUNT(L3251:L7364)</f>
        <v>0.37225433526011559</v>
      </c>
      <c r="Q3251" t="str">
        <f t="shared" si="100"/>
        <v>theater</v>
      </c>
      <c r="R3251" t="str">
        <f t="shared" si="101"/>
        <v>plays</v>
      </c>
      <c r="S3251" s="11">
        <f>(((J3251/60)/60)/24)+DATE(1970,1,1)</f>
        <v>41834.586574074077</v>
      </c>
      <c r="T3251" s="11">
        <f>(((I3251/60)/60)/24)+DATE(1970,1,1)</f>
        <v>41866.083333333336</v>
      </c>
    </row>
    <row r="3252" spans="1:20" ht="43.2" hidden="1" x14ac:dyDescent="0.3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20">
        <f>E3252/D3252</f>
        <v>1.1975</v>
      </c>
      <c r="P3252" s="6">
        <f>L3252/COUNT(L3252:L7365)</f>
        <v>5.2083333333333336E-2</v>
      </c>
      <c r="Q3252" t="str">
        <f t="shared" si="100"/>
        <v>theater</v>
      </c>
      <c r="R3252" t="str">
        <f t="shared" si="101"/>
        <v>plays</v>
      </c>
      <c r="S3252" s="11">
        <f>(((J3252/60)/60)/24)+DATE(1970,1,1)</f>
        <v>41780.412604166668</v>
      </c>
      <c r="T3252" s="11">
        <f>(((I3252/60)/60)/24)+DATE(1970,1,1)</f>
        <v>41810.412604166668</v>
      </c>
    </row>
    <row r="3253" spans="1:20" ht="43.2" hidden="1" x14ac:dyDescent="0.3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20">
        <f>E3253/D3253</f>
        <v>1.19756</v>
      </c>
      <c r="P3253" s="6">
        <f>L3253/COUNT(L3253:L7366)</f>
        <v>0.14831981460023175</v>
      </c>
      <c r="Q3253" t="str">
        <f t="shared" si="100"/>
        <v>theater</v>
      </c>
      <c r="R3253" t="str">
        <f t="shared" si="101"/>
        <v>spaces</v>
      </c>
      <c r="S3253" s="11">
        <f>(((J3253/60)/60)/24)+DATE(1970,1,1)</f>
        <v>41939.569907407407</v>
      </c>
      <c r="T3253" s="11">
        <f>(((I3253/60)/60)/24)+DATE(1970,1,1)</f>
        <v>41969.611574074079</v>
      </c>
    </row>
    <row r="3254" spans="1:20" ht="43.2" hidden="1" x14ac:dyDescent="0.3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20">
        <f>E3254/D3254</f>
        <v>1.1985454545454546</v>
      </c>
      <c r="P3254" s="6">
        <f>L3254/COUNT(L3254:L7367)</f>
        <v>0.1554524361948956</v>
      </c>
      <c r="Q3254" t="str">
        <f t="shared" si="100"/>
        <v>music</v>
      </c>
      <c r="R3254" t="str">
        <f t="shared" si="101"/>
        <v>classical music</v>
      </c>
      <c r="S3254" s="11">
        <f>(((J3254/60)/60)/24)+DATE(1970,1,1)</f>
        <v>40973.773182870369</v>
      </c>
      <c r="T3254" s="11">
        <f>(((I3254/60)/60)/24)+DATE(1970,1,1)</f>
        <v>41003.731516203705</v>
      </c>
    </row>
    <row r="3255" spans="1:20" ht="57.6" hidden="1" x14ac:dyDescent="0.3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20">
        <f>E3255/D3255</f>
        <v>1.1990000000000001</v>
      </c>
      <c r="P3255" s="6">
        <f>L3255/COUNT(L3255:L7368)</f>
        <v>0.13356562137049943</v>
      </c>
      <c r="Q3255" t="str">
        <f t="shared" si="100"/>
        <v>music</v>
      </c>
      <c r="R3255" t="str">
        <f t="shared" si="101"/>
        <v>metal</v>
      </c>
      <c r="S3255" s="11">
        <f>(((J3255/60)/60)/24)+DATE(1970,1,1)</f>
        <v>42051.148888888885</v>
      </c>
      <c r="T3255" s="11">
        <f>(((I3255/60)/60)/24)+DATE(1970,1,1)</f>
        <v>42079.107222222221</v>
      </c>
    </row>
    <row r="3256" spans="1:20" ht="43.2" hidden="1" x14ac:dyDescent="0.3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20">
        <f>E3256/D3256</f>
        <v>1.199090909090909</v>
      </c>
      <c r="P3256" s="6">
        <f>L3256/COUNT(L3256:L7369)</f>
        <v>3.9534883720930232E-2</v>
      </c>
      <c r="Q3256" t="str">
        <f t="shared" si="100"/>
        <v>music</v>
      </c>
      <c r="R3256" t="str">
        <f t="shared" si="101"/>
        <v>pop</v>
      </c>
      <c r="S3256" s="11">
        <f>(((J3256/60)/60)/24)+DATE(1970,1,1)</f>
        <v>40987.890740740739</v>
      </c>
      <c r="T3256" s="11">
        <f>(((I3256/60)/60)/24)+DATE(1970,1,1)</f>
        <v>41017.890740740739</v>
      </c>
    </row>
    <row r="3257" spans="1:20" ht="43.2" hidden="1" x14ac:dyDescent="0.3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20">
        <f>E3257/D3257</f>
        <v>1.1997755555555556</v>
      </c>
      <c r="P3257" s="6">
        <f>L3257/COUNT(L3257:L7370)</f>
        <v>0.12339930151338765</v>
      </c>
      <c r="Q3257" t="str">
        <f t="shared" si="100"/>
        <v>music</v>
      </c>
      <c r="R3257" t="str">
        <f t="shared" si="101"/>
        <v>rock</v>
      </c>
      <c r="S3257" s="11">
        <f>(((J3257/60)/60)/24)+DATE(1970,1,1)</f>
        <v>41792.667361111111</v>
      </c>
      <c r="T3257" s="11">
        <f>(((I3257/60)/60)/24)+DATE(1970,1,1)</f>
        <v>41813.667361111111</v>
      </c>
    </row>
    <row r="3258" spans="1:20" ht="57.6" hidden="1" x14ac:dyDescent="0.3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20">
        <f>E3258/D3258</f>
        <v>1.1998010000000001</v>
      </c>
      <c r="P3258" s="6">
        <f>L3258/COUNT(L3258:L7371)</f>
        <v>0.21794871794871795</v>
      </c>
      <c r="Q3258" t="str">
        <f t="shared" si="100"/>
        <v>theater</v>
      </c>
      <c r="R3258" t="str">
        <f t="shared" si="101"/>
        <v>spaces</v>
      </c>
      <c r="S3258" s="11">
        <f>(((J3258/60)/60)/24)+DATE(1970,1,1)</f>
        <v>42255.333252314813</v>
      </c>
      <c r="T3258" s="11">
        <f>(((I3258/60)/60)/24)+DATE(1970,1,1)</f>
        <v>42285.333252314813</v>
      </c>
    </row>
    <row r="3259" spans="1:20" ht="43.2" hidden="1" x14ac:dyDescent="0.3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20">
        <f>E3259/D3259</f>
        <v>1.2</v>
      </c>
      <c r="P3259" s="6">
        <f>L3259/COUNT(L3259:L7372)</f>
        <v>7.1178529754959155E-2</v>
      </c>
      <c r="Q3259" t="str">
        <f t="shared" si="100"/>
        <v>film &amp; video</v>
      </c>
      <c r="R3259" t="str">
        <f t="shared" si="101"/>
        <v>television</v>
      </c>
      <c r="S3259" s="11">
        <f>(((J3259/60)/60)/24)+DATE(1970,1,1)</f>
        <v>42457.623923611114</v>
      </c>
      <c r="T3259" s="11">
        <f>(((I3259/60)/60)/24)+DATE(1970,1,1)</f>
        <v>42487.623923611114</v>
      </c>
    </row>
    <row r="3260" spans="1:20" ht="43.2" hidden="1" x14ac:dyDescent="0.3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20">
        <f>E3260/D3260</f>
        <v>1.2</v>
      </c>
      <c r="P3260" s="6">
        <f>L3260/COUNT(L3260:L7373)</f>
        <v>5.3738317757009345E-2</v>
      </c>
      <c r="Q3260" t="str">
        <f t="shared" si="100"/>
        <v>film &amp; video</v>
      </c>
      <c r="R3260" t="str">
        <f t="shared" si="101"/>
        <v>shorts</v>
      </c>
      <c r="S3260" s="11">
        <f>(((J3260/60)/60)/24)+DATE(1970,1,1)</f>
        <v>40619.402361111112</v>
      </c>
      <c r="T3260" s="11">
        <f>(((I3260/60)/60)/24)+DATE(1970,1,1)</f>
        <v>40680.402361111112</v>
      </c>
    </row>
    <row r="3261" spans="1:20" ht="28.8" hidden="1" x14ac:dyDescent="0.3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20">
        <f>E3261/D3261</f>
        <v>1.2</v>
      </c>
      <c r="P3261" s="6">
        <f>L3261/COUNT(L3261:L7374)</f>
        <v>1.1695906432748537E-2</v>
      </c>
      <c r="Q3261" t="str">
        <f t="shared" si="100"/>
        <v>film &amp; video</v>
      </c>
      <c r="R3261" t="str">
        <f t="shared" si="101"/>
        <v>shorts</v>
      </c>
      <c r="S3261" s="11">
        <f>(((J3261/60)/60)/24)+DATE(1970,1,1)</f>
        <v>40612.695208333331</v>
      </c>
      <c r="T3261" s="11">
        <f>(((I3261/60)/60)/24)+DATE(1970,1,1)</f>
        <v>40636.041666666664</v>
      </c>
    </row>
    <row r="3262" spans="1:20" ht="43.2" hidden="1" x14ac:dyDescent="0.3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20">
        <f>E3262/D3262</f>
        <v>1.2</v>
      </c>
      <c r="P3262" s="6">
        <f>L3262/COUNT(L3262:L7375)</f>
        <v>1.6393442622950821E-2</v>
      </c>
      <c r="Q3262" t="str">
        <f t="shared" si="100"/>
        <v>film &amp; video</v>
      </c>
      <c r="R3262" t="str">
        <f t="shared" si="101"/>
        <v>documentary</v>
      </c>
      <c r="S3262" s="11">
        <f>(((J3262/60)/60)/24)+DATE(1970,1,1)</f>
        <v>41657.985081018516</v>
      </c>
      <c r="T3262" s="11">
        <f>(((I3262/60)/60)/24)+DATE(1970,1,1)</f>
        <v>41699.720833333333</v>
      </c>
    </row>
    <row r="3263" spans="1:20" ht="43.2" hidden="1" x14ac:dyDescent="0.3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20">
        <f>E3263/D3263</f>
        <v>1.2</v>
      </c>
      <c r="P3263" s="6">
        <f>L3263/COUNT(L3263:L7376)</f>
        <v>4.6893317702227429E-3</v>
      </c>
      <c r="Q3263" t="str">
        <f t="shared" si="100"/>
        <v>photography</v>
      </c>
      <c r="R3263" t="str">
        <f t="shared" si="101"/>
        <v>photobooks</v>
      </c>
      <c r="S3263" s="11">
        <f>(((J3263/60)/60)/24)+DATE(1970,1,1)</f>
        <v>42252.788900462961</v>
      </c>
      <c r="T3263" s="11">
        <f>(((I3263/60)/60)/24)+DATE(1970,1,1)</f>
        <v>42282.788900462961</v>
      </c>
    </row>
    <row r="3264" spans="1:20" ht="28.8" hidden="1" x14ac:dyDescent="0.3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20">
        <f>E3264/D3264</f>
        <v>1.2</v>
      </c>
      <c r="P3264" s="6">
        <f>L3264/COUNT(L3264:L7377)</f>
        <v>9.3896713615023476E-3</v>
      </c>
      <c r="Q3264" t="str">
        <f t="shared" si="100"/>
        <v>music</v>
      </c>
      <c r="R3264" t="str">
        <f t="shared" si="101"/>
        <v>rock</v>
      </c>
      <c r="S3264" s="11">
        <f>(((J3264/60)/60)/24)+DATE(1970,1,1)</f>
        <v>41153.066400462965</v>
      </c>
      <c r="T3264" s="11">
        <f>(((I3264/60)/60)/24)+DATE(1970,1,1)</f>
        <v>41167.066400462965</v>
      </c>
    </row>
    <row r="3265" spans="1:20" ht="28.8" hidden="1" x14ac:dyDescent="0.3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20">
        <f>E3265/D3265</f>
        <v>1.2</v>
      </c>
      <c r="P3265" s="6">
        <f>L3265/COUNT(L3265:L7378)</f>
        <v>2.1151586368977675E-2</v>
      </c>
      <c r="Q3265" t="str">
        <f t="shared" si="100"/>
        <v>theater</v>
      </c>
      <c r="R3265" t="str">
        <f t="shared" si="101"/>
        <v>plays</v>
      </c>
      <c r="S3265" s="11">
        <f>(((J3265/60)/60)/24)+DATE(1970,1,1)</f>
        <v>42026.924976851849</v>
      </c>
      <c r="T3265" s="11">
        <f>(((I3265/60)/60)/24)+DATE(1970,1,1)</f>
        <v>42052.207638888889</v>
      </c>
    </row>
    <row r="3266" spans="1:20" ht="28.8" hidden="1" x14ac:dyDescent="0.3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20">
        <f>E3266/D3266</f>
        <v>1.2</v>
      </c>
      <c r="P3266" s="6">
        <f>L3266/COUNT(L3266:L7379)</f>
        <v>0.04</v>
      </c>
      <c r="Q3266" t="str">
        <f t="shared" ref="Q3266:Q3329" si="102">LEFT(N3266,FIND("/",N3266)-1)</f>
        <v>theater</v>
      </c>
      <c r="R3266" t="str">
        <f t="shared" ref="R3266:R3329" si="103">RIGHT(N3266,LEN(N3266)-FIND("/",N3266))</f>
        <v>plays</v>
      </c>
      <c r="S3266" s="11">
        <f>(((J3266/60)/60)/24)+DATE(1970,1,1)</f>
        <v>41828.736921296295</v>
      </c>
      <c r="T3266" s="11">
        <f>(((I3266/60)/60)/24)+DATE(1970,1,1)</f>
        <v>41846.291666666664</v>
      </c>
    </row>
    <row r="3267" spans="1:20" ht="43.2" hidden="1" x14ac:dyDescent="0.3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20">
        <f>E3267/D3267</f>
        <v>1.2</v>
      </c>
      <c r="P3267" s="6">
        <f>L3267/COUNT(L3267:L7380)</f>
        <v>3.6513545347467612E-2</v>
      </c>
      <c r="Q3267" t="str">
        <f t="shared" si="102"/>
        <v>theater</v>
      </c>
      <c r="R3267" t="str">
        <f t="shared" si="103"/>
        <v>plays</v>
      </c>
      <c r="S3267" s="11">
        <f>(((J3267/60)/60)/24)+DATE(1970,1,1)</f>
        <v>41940.598182870373</v>
      </c>
      <c r="T3267" s="11">
        <f>(((I3267/60)/60)/24)+DATE(1970,1,1)</f>
        <v>41970.639849537038</v>
      </c>
    </row>
    <row r="3268" spans="1:20" ht="43.2" hidden="1" x14ac:dyDescent="0.3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20">
        <f>E3268/D3268</f>
        <v>1.2</v>
      </c>
      <c r="P3268" s="6">
        <f>L3268/COUNT(L3268:L7381)</f>
        <v>3.1839622641509434E-2</v>
      </c>
      <c r="Q3268" t="str">
        <f t="shared" si="102"/>
        <v>theater</v>
      </c>
      <c r="R3268" t="str">
        <f t="shared" si="103"/>
        <v>musical</v>
      </c>
      <c r="S3268" s="11">
        <f>(((J3268/60)/60)/24)+DATE(1970,1,1)</f>
        <v>41808.881215277775</v>
      </c>
      <c r="T3268" s="11">
        <f>(((I3268/60)/60)/24)+DATE(1970,1,1)</f>
        <v>41846.207638888889</v>
      </c>
    </row>
    <row r="3269" spans="1:20" ht="43.2" hidden="1" x14ac:dyDescent="0.3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20">
        <f>E3269/D3269</f>
        <v>1.2</v>
      </c>
      <c r="P3269" s="6">
        <f>L3269/COUNT(L3269:L7382)</f>
        <v>3.541912632821724E-2</v>
      </c>
      <c r="Q3269" t="str">
        <f t="shared" si="102"/>
        <v>theater</v>
      </c>
      <c r="R3269" t="str">
        <f t="shared" si="103"/>
        <v>musical</v>
      </c>
      <c r="S3269" s="11">
        <f>(((J3269/60)/60)/24)+DATE(1970,1,1)</f>
        <v>42166.219733796301</v>
      </c>
      <c r="T3269" s="11">
        <f>(((I3269/60)/60)/24)+DATE(1970,1,1)</f>
        <v>42198.837499999994</v>
      </c>
    </row>
    <row r="3270" spans="1:20" ht="43.2" hidden="1" x14ac:dyDescent="0.3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20">
        <f>E3270/D3270</f>
        <v>1.2001999999999999</v>
      </c>
      <c r="P3270" s="6">
        <f>L3270/COUNT(L3270:L7383)</f>
        <v>0.15130023640661938</v>
      </c>
      <c r="Q3270" t="str">
        <f t="shared" si="102"/>
        <v>film &amp; video</v>
      </c>
      <c r="R3270" t="str">
        <f t="shared" si="103"/>
        <v>documentary</v>
      </c>
      <c r="S3270" s="11">
        <f>(((J3270/60)/60)/24)+DATE(1970,1,1)</f>
        <v>41376.769050925926</v>
      </c>
      <c r="T3270" s="11">
        <f>(((I3270/60)/60)/24)+DATE(1970,1,1)</f>
        <v>41395.000694444447</v>
      </c>
    </row>
    <row r="3271" spans="1:20" ht="43.2" hidden="1" x14ac:dyDescent="0.3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20">
        <f>E3271/D3271</f>
        <v>1.2010400000000001</v>
      </c>
      <c r="P3271" s="6">
        <f>L3271/COUNT(L3271:L7384)</f>
        <v>0.38461538461538464</v>
      </c>
      <c r="Q3271" t="str">
        <f t="shared" si="102"/>
        <v>theater</v>
      </c>
      <c r="R3271" t="str">
        <f t="shared" si="103"/>
        <v>spaces</v>
      </c>
      <c r="S3271" s="11">
        <f>(((J3271/60)/60)/24)+DATE(1970,1,1)</f>
        <v>41934.914918981485</v>
      </c>
      <c r="T3271" s="11">
        <f>(((I3271/60)/60)/24)+DATE(1970,1,1)</f>
        <v>41979.956585648149</v>
      </c>
    </row>
    <row r="3272" spans="1:20" hidden="1" x14ac:dyDescent="0.3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20">
        <f>E3272/D3272</f>
        <v>1.2019070000000001</v>
      </c>
      <c r="P3272" s="6">
        <f>L3272/COUNT(L3272:L7385)</f>
        <v>0.87914691943127965</v>
      </c>
      <c r="Q3272" t="str">
        <f t="shared" si="102"/>
        <v>technology</v>
      </c>
      <c r="R3272" t="str">
        <f t="shared" si="103"/>
        <v>hardware</v>
      </c>
      <c r="S3272" s="11">
        <f>(((J3272/60)/60)/24)+DATE(1970,1,1)</f>
        <v>41575.527349537035</v>
      </c>
      <c r="T3272" s="11">
        <f>(((I3272/60)/60)/24)+DATE(1970,1,1)</f>
        <v>41610.957638888889</v>
      </c>
    </row>
    <row r="3273" spans="1:20" ht="28.8" hidden="1" x14ac:dyDescent="0.3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20">
        <f>E3273/D3273</f>
        <v>1.2021700000000002</v>
      </c>
      <c r="P3273" s="6">
        <f>L3273/COUNT(L3273:L7386)</f>
        <v>2.9655990510083038E-2</v>
      </c>
      <c r="Q3273" t="str">
        <f t="shared" si="102"/>
        <v>film &amp; video</v>
      </c>
      <c r="R3273" t="str">
        <f t="shared" si="103"/>
        <v>documentary</v>
      </c>
      <c r="S3273" s="11">
        <f>(((J3273/60)/60)/24)+DATE(1970,1,1)</f>
        <v>41648.396192129629</v>
      </c>
      <c r="T3273" s="11">
        <f>(((I3273/60)/60)/24)+DATE(1970,1,1)</f>
        <v>41678.396192129629</v>
      </c>
    </row>
    <row r="3274" spans="1:20" ht="43.2" hidden="1" x14ac:dyDescent="0.3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20">
        <f>E3274/D3274</f>
        <v>1.2024900000000001</v>
      </c>
      <c r="P3274" s="6">
        <f>L3274/COUNT(L3274:L7387)</f>
        <v>0.64014251781472686</v>
      </c>
      <c r="Q3274" t="str">
        <f t="shared" si="102"/>
        <v>technology</v>
      </c>
      <c r="R3274" t="str">
        <f t="shared" si="103"/>
        <v>hardware</v>
      </c>
      <c r="S3274" s="11">
        <f>(((J3274/60)/60)/24)+DATE(1970,1,1)</f>
        <v>42048.813877314817</v>
      </c>
      <c r="T3274" s="11">
        <f>(((I3274/60)/60)/24)+DATE(1970,1,1)</f>
        <v>42093.772210648152</v>
      </c>
    </row>
    <row r="3275" spans="1:20" ht="43.2" hidden="1" x14ac:dyDescent="0.3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20">
        <f>E3275/D3275</f>
        <v>1.2024999999999999</v>
      </c>
      <c r="P3275" s="6">
        <f>L3275/COUNT(L3275:L7388)</f>
        <v>2.0214030915576695E-2</v>
      </c>
      <c r="Q3275" t="str">
        <f t="shared" si="102"/>
        <v>music</v>
      </c>
      <c r="R3275" t="str">
        <f t="shared" si="103"/>
        <v>rock</v>
      </c>
      <c r="S3275" s="11">
        <f>(((J3275/60)/60)/24)+DATE(1970,1,1)</f>
        <v>41774.599930555552</v>
      </c>
      <c r="T3275" s="11">
        <f>(((I3275/60)/60)/24)+DATE(1970,1,1)</f>
        <v>41804.599930555552</v>
      </c>
    </row>
    <row r="3276" spans="1:20" ht="43.2" hidden="1" x14ac:dyDescent="0.3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20">
        <f>E3276/D3276</f>
        <v>1.2024999999999999</v>
      </c>
      <c r="P3276" s="6">
        <f>L3276/COUNT(L3276:L7389)</f>
        <v>2.7380952380952381E-2</v>
      </c>
      <c r="Q3276" t="str">
        <f t="shared" si="102"/>
        <v>theater</v>
      </c>
      <c r="R3276" t="str">
        <f t="shared" si="103"/>
        <v>plays</v>
      </c>
      <c r="S3276" s="11">
        <f>(((J3276/60)/60)/24)+DATE(1970,1,1)</f>
        <v>42494.683634259258</v>
      </c>
      <c r="T3276" s="11">
        <f>(((I3276/60)/60)/24)+DATE(1970,1,1)</f>
        <v>42524.6875</v>
      </c>
    </row>
    <row r="3277" spans="1:20" ht="43.2" hidden="1" x14ac:dyDescent="0.3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20">
        <f>E3277/D3277</f>
        <v>1.2024999999999999</v>
      </c>
      <c r="P3277" s="6">
        <f>L3277/COUNT(L3277:L7390)</f>
        <v>6.4362336114421936E-2</v>
      </c>
      <c r="Q3277" t="str">
        <f t="shared" si="102"/>
        <v>theater</v>
      </c>
      <c r="R3277" t="str">
        <f t="shared" si="103"/>
        <v>plays</v>
      </c>
      <c r="S3277" s="11">
        <f>(((J3277/60)/60)/24)+DATE(1970,1,1)</f>
        <v>41842.607592592591</v>
      </c>
      <c r="T3277" s="11">
        <f>(((I3277/60)/60)/24)+DATE(1970,1,1)</f>
        <v>41864.916666666664</v>
      </c>
    </row>
    <row r="3278" spans="1:20" ht="43.2" hidden="1" x14ac:dyDescent="0.3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20">
        <f>E3278/D3278</f>
        <v>1.2032608695652174</v>
      </c>
      <c r="P3278" s="6">
        <f>L3278/COUNT(L3278:L7391)</f>
        <v>0.33412887828162291</v>
      </c>
      <c r="Q3278" t="str">
        <f t="shared" si="102"/>
        <v>photography</v>
      </c>
      <c r="R3278" t="str">
        <f t="shared" si="103"/>
        <v>photobooks</v>
      </c>
      <c r="S3278" s="11">
        <f>(((J3278/60)/60)/24)+DATE(1970,1,1)</f>
        <v>42339.276006944448</v>
      </c>
      <c r="T3278" s="11">
        <f>(((I3278/60)/60)/24)+DATE(1970,1,1)</f>
        <v>42388.276006944448</v>
      </c>
    </row>
    <row r="3279" spans="1:20" ht="28.8" hidden="1" x14ac:dyDescent="0.3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20">
        <f>E3279/D3279</f>
        <v>1.2032608695652174</v>
      </c>
      <c r="P3279" s="6">
        <f>L3279/COUNT(L3279:L7392)</f>
        <v>0.13739545997610514</v>
      </c>
      <c r="Q3279" t="str">
        <f t="shared" si="102"/>
        <v>games</v>
      </c>
      <c r="R3279" t="str">
        <f t="shared" si="103"/>
        <v>tabletop games</v>
      </c>
      <c r="S3279" s="11">
        <f>(((J3279/60)/60)/24)+DATE(1970,1,1)</f>
        <v>42197.771990740745</v>
      </c>
      <c r="T3279" s="11">
        <f>(((I3279/60)/60)/24)+DATE(1970,1,1)</f>
        <v>42227.771990740745</v>
      </c>
    </row>
    <row r="3280" spans="1:20" ht="28.8" hidden="1" x14ac:dyDescent="0.3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20">
        <f>E3280/D3280</f>
        <v>1.2035</v>
      </c>
      <c r="P3280" s="6">
        <f>L3280/COUNT(L3280:L7393)</f>
        <v>0.60765550239234445</v>
      </c>
      <c r="Q3280" t="str">
        <f t="shared" si="102"/>
        <v>technology</v>
      </c>
      <c r="R3280" t="str">
        <f t="shared" si="103"/>
        <v>hardware</v>
      </c>
      <c r="S3280" s="11">
        <f>(((J3280/60)/60)/24)+DATE(1970,1,1)</f>
        <v>41975.329317129625</v>
      </c>
      <c r="T3280" s="11">
        <f>(((I3280/60)/60)/24)+DATE(1970,1,1)</f>
        <v>42013.041666666672</v>
      </c>
    </row>
    <row r="3281" spans="1:20" ht="43.2" hidden="1" x14ac:dyDescent="0.3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20">
        <f>E3281/D3281</f>
        <v>1.203802</v>
      </c>
      <c r="P3281" s="6">
        <f>L3281/COUNT(L3281:L7394)</f>
        <v>0.21197604790419161</v>
      </c>
      <c r="Q3281" t="str">
        <f t="shared" si="102"/>
        <v>music</v>
      </c>
      <c r="R3281" t="str">
        <f t="shared" si="103"/>
        <v>metal</v>
      </c>
      <c r="S3281" s="11">
        <f>(((J3281/60)/60)/24)+DATE(1970,1,1)</f>
        <v>42578.205972222218</v>
      </c>
      <c r="T3281" s="11">
        <f>(((I3281/60)/60)/24)+DATE(1970,1,1)</f>
        <v>42618.165972222225</v>
      </c>
    </row>
    <row r="3282" spans="1:20" ht="28.8" hidden="1" x14ac:dyDescent="0.3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20">
        <f>E3282/D3282</f>
        <v>1.2040040000000001</v>
      </c>
      <c r="P3282" s="6">
        <f>L3282/COUNT(L3282:L7395)</f>
        <v>7.4340527577937646E-2</v>
      </c>
      <c r="Q3282" t="str">
        <f t="shared" si="102"/>
        <v>music</v>
      </c>
      <c r="R3282" t="str">
        <f t="shared" si="103"/>
        <v>indie rock</v>
      </c>
      <c r="S3282" s="11">
        <f>(((J3282/60)/60)/24)+DATE(1970,1,1)</f>
        <v>41453.076319444444</v>
      </c>
      <c r="T3282" s="11">
        <f>(((I3282/60)/60)/24)+DATE(1970,1,1)</f>
        <v>41488.076319444444</v>
      </c>
    </row>
    <row r="3283" spans="1:20" ht="28.8" hidden="1" x14ac:dyDescent="0.3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20">
        <f>E3283/D3283</f>
        <v>1.2041660000000001</v>
      </c>
      <c r="P3283" s="6">
        <f>L3283/COUNT(L3283:L7396)</f>
        <v>0.22809123649459784</v>
      </c>
      <c r="Q3283" t="str">
        <f t="shared" si="102"/>
        <v>music</v>
      </c>
      <c r="R3283" t="str">
        <f t="shared" si="103"/>
        <v>metal</v>
      </c>
      <c r="S3283" s="11">
        <f>(((J3283/60)/60)/24)+DATE(1970,1,1)</f>
        <v>42607.226701388892</v>
      </c>
      <c r="T3283" s="11">
        <f>(((I3283/60)/60)/24)+DATE(1970,1,1)</f>
        <v>42637.226701388892</v>
      </c>
    </row>
    <row r="3284" spans="1:20" ht="43.2" hidden="1" x14ac:dyDescent="0.3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20">
        <f>E3284/D3284</f>
        <v>1.2046777777777777</v>
      </c>
      <c r="P3284" s="6">
        <f>L3284/COUNT(L3284:L7397)</f>
        <v>0.29567307692307693</v>
      </c>
      <c r="Q3284" t="str">
        <f t="shared" si="102"/>
        <v>music</v>
      </c>
      <c r="R3284" t="str">
        <f t="shared" si="103"/>
        <v>indie rock</v>
      </c>
      <c r="S3284" s="11">
        <f>(((J3284/60)/60)/24)+DATE(1970,1,1)</f>
        <v>40555.322662037033</v>
      </c>
      <c r="T3284" s="11">
        <f>(((I3284/60)/60)/24)+DATE(1970,1,1)</f>
        <v>40603.833333333336</v>
      </c>
    </row>
    <row r="3285" spans="1:20" ht="43.2" hidden="1" x14ac:dyDescent="0.3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20">
        <f>E3285/D3285</f>
        <v>1.2048000000000001</v>
      </c>
      <c r="P3285" s="6">
        <f>L3285/COUNT(L3285:L7398)</f>
        <v>0.20336943441636582</v>
      </c>
      <c r="Q3285" t="str">
        <f t="shared" si="102"/>
        <v>publishing</v>
      </c>
      <c r="R3285" t="str">
        <f t="shared" si="103"/>
        <v>nonfiction</v>
      </c>
      <c r="S3285" s="11">
        <f>(((J3285/60)/60)/24)+DATE(1970,1,1)</f>
        <v>41598.420046296298</v>
      </c>
      <c r="T3285" s="11">
        <f>(((I3285/60)/60)/24)+DATE(1970,1,1)</f>
        <v>41628.420046296298</v>
      </c>
    </row>
    <row r="3286" spans="1:20" ht="43.2" hidden="1" x14ac:dyDescent="0.3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20">
        <f>E3286/D3286</f>
        <v>1.2049622641509434</v>
      </c>
      <c r="P3286" s="6">
        <f>L3286/COUNT(L3286:L7399)</f>
        <v>0.14216867469879518</v>
      </c>
      <c r="Q3286" t="str">
        <f t="shared" si="102"/>
        <v>theater</v>
      </c>
      <c r="R3286" t="str">
        <f t="shared" si="103"/>
        <v>spaces</v>
      </c>
      <c r="S3286" s="11">
        <f>(((J3286/60)/60)/24)+DATE(1970,1,1)</f>
        <v>41888.674826388888</v>
      </c>
      <c r="T3286" s="11">
        <f>(((I3286/60)/60)/24)+DATE(1970,1,1)</f>
        <v>41918.674826388888</v>
      </c>
    </row>
    <row r="3287" spans="1:20" ht="43.2" hidden="1" x14ac:dyDescent="0.3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20">
        <f>E3287/D3287</f>
        <v>1.2050000000000001</v>
      </c>
      <c r="P3287" s="6">
        <f>L3287/COUNT(L3287:L7400)</f>
        <v>9.0470446320868522E-2</v>
      </c>
      <c r="Q3287" t="str">
        <f t="shared" si="102"/>
        <v>film &amp; video</v>
      </c>
      <c r="R3287" t="str">
        <f t="shared" si="103"/>
        <v>television</v>
      </c>
      <c r="S3287" s="11">
        <f>(((J3287/60)/60)/24)+DATE(1970,1,1)</f>
        <v>42572.778495370367</v>
      </c>
      <c r="T3287" s="11">
        <f>(((I3287/60)/60)/24)+DATE(1970,1,1)</f>
        <v>42604.125</v>
      </c>
    </row>
    <row r="3288" spans="1:20" ht="43.2" hidden="1" x14ac:dyDescent="0.3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20">
        <f>E3288/D3288</f>
        <v>1.2050000000000001</v>
      </c>
      <c r="P3288" s="6">
        <f>L3288/COUNT(L3288:L7401)</f>
        <v>7.1256038647342992E-2</v>
      </c>
      <c r="Q3288" t="str">
        <f t="shared" si="102"/>
        <v>theater</v>
      </c>
      <c r="R3288" t="str">
        <f t="shared" si="103"/>
        <v>plays</v>
      </c>
      <c r="S3288" s="11">
        <f>(((J3288/60)/60)/24)+DATE(1970,1,1)</f>
        <v>42282.768414351856</v>
      </c>
      <c r="T3288" s="11">
        <f>(((I3288/60)/60)/24)+DATE(1970,1,1)</f>
        <v>42312.810081018513</v>
      </c>
    </row>
    <row r="3289" spans="1:20" hidden="1" x14ac:dyDescent="0.3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20">
        <f>E3289/D3289</f>
        <v>1.20516</v>
      </c>
      <c r="P3289" s="6">
        <f>L3289/COUNT(L3289:L7402)</f>
        <v>5.6831922611850064E-2</v>
      </c>
      <c r="Q3289" t="str">
        <f t="shared" si="102"/>
        <v>publishing</v>
      </c>
      <c r="R3289" t="str">
        <f t="shared" si="103"/>
        <v>radio &amp; podcasts</v>
      </c>
      <c r="S3289" s="11">
        <f>(((J3289/60)/60)/24)+DATE(1970,1,1)</f>
        <v>40939.979618055557</v>
      </c>
      <c r="T3289" s="11">
        <f>(((I3289/60)/60)/24)+DATE(1970,1,1)</f>
        <v>40969.979618055557</v>
      </c>
    </row>
    <row r="3290" spans="1:20" ht="43.2" hidden="1" x14ac:dyDescent="0.3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20">
        <f>E3290/D3290</f>
        <v>1.2054285714285715</v>
      </c>
      <c r="P3290" s="6">
        <f>L3290/COUNT(L3290:L7403)</f>
        <v>8.7167070217917669E-2</v>
      </c>
      <c r="Q3290" t="str">
        <f t="shared" si="102"/>
        <v>music</v>
      </c>
      <c r="R3290" t="str">
        <f t="shared" si="103"/>
        <v>indie rock</v>
      </c>
      <c r="S3290" s="11">
        <f>(((J3290/60)/60)/24)+DATE(1970,1,1)</f>
        <v>40939.02002314815</v>
      </c>
      <c r="T3290" s="11">
        <f>(((I3290/60)/60)/24)+DATE(1970,1,1)</f>
        <v>40973.125</v>
      </c>
    </row>
    <row r="3291" spans="1:20" ht="43.2" hidden="1" x14ac:dyDescent="0.3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20">
        <f>E3291/D3291</f>
        <v>1.2058763636363636</v>
      </c>
      <c r="P3291" s="6">
        <f>L3291/COUNT(L3291:L7404)</f>
        <v>9.5757575757575764E-2</v>
      </c>
      <c r="Q3291" t="str">
        <f t="shared" si="102"/>
        <v>film &amp; video</v>
      </c>
      <c r="R3291" t="str">
        <f t="shared" si="103"/>
        <v>documentary</v>
      </c>
      <c r="S3291" s="11">
        <f>(((J3291/60)/60)/24)+DATE(1970,1,1)</f>
        <v>39950.163344907407</v>
      </c>
      <c r="T3291" s="11">
        <f>(((I3291/60)/60)/24)+DATE(1970,1,1)</f>
        <v>40035.80972222222</v>
      </c>
    </row>
    <row r="3292" spans="1:20" ht="43.2" hidden="1" x14ac:dyDescent="0.3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20">
        <f>E3292/D3292</f>
        <v>1.206</v>
      </c>
      <c r="P3292" s="6">
        <f>L3292/COUNT(L3292:L7405)</f>
        <v>0.10194174757281553</v>
      </c>
      <c r="Q3292" t="str">
        <f t="shared" si="102"/>
        <v>theater</v>
      </c>
      <c r="R3292" t="str">
        <f t="shared" si="103"/>
        <v>plays</v>
      </c>
      <c r="S3292" s="11">
        <f>(((J3292/60)/60)/24)+DATE(1970,1,1)</f>
        <v>42238.13282407407</v>
      </c>
      <c r="T3292" s="11">
        <f>(((I3292/60)/60)/24)+DATE(1970,1,1)</f>
        <v>42268.13282407407</v>
      </c>
    </row>
    <row r="3293" spans="1:20" ht="28.8" hidden="1" x14ac:dyDescent="0.3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20">
        <f>E3293/D3293</f>
        <v>1.20601</v>
      </c>
      <c r="P3293" s="6">
        <f>L3293/COUNT(L3293:L7406)</f>
        <v>6.0753341433778855E-2</v>
      </c>
      <c r="Q3293" t="str">
        <f t="shared" si="102"/>
        <v>music</v>
      </c>
      <c r="R3293" t="str">
        <f t="shared" si="103"/>
        <v>indie rock</v>
      </c>
      <c r="S3293" s="11">
        <f>(((J3293/60)/60)/24)+DATE(1970,1,1)</f>
        <v>41037.892465277779</v>
      </c>
      <c r="T3293" s="11">
        <f>(((I3293/60)/60)/24)+DATE(1970,1,1)</f>
        <v>41051.145833333336</v>
      </c>
    </row>
    <row r="3294" spans="1:20" ht="43.2" hidden="1" x14ac:dyDescent="0.3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20">
        <f>E3294/D3294</f>
        <v>1.2088000000000001</v>
      </c>
      <c r="P3294" s="6">
        <f>L3294/COUNT(L3294:L7407)</f>
        <v>4.6228710462287104E-2</v>
      </c>
      <c r="Q3294" t="str">
        <f t="shared" si="102"/>
        <v>music</v>
      </c>
      <c r="R3294" t="str">
        <f t="shared" si="103"/>
        <v>rock</v>
      </c>
      <c r="S3294" s="11">
        <f>(((J3294/60)/60)/24)+DATE(1970,1,1)</f>
        <v>42094.236481481479</v>
      </c>
      <c r="T3294" s="11">
        <f>(((I3294/60)/60)/24)+DATE(1970,1,1)</f>
        <v>42115.236481481479</v>
      </c>
    </row>
    <row r="3295" spans="1:20" ht="57.6" hidden="1" x14ac:dyDescent="0.3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20">
        <f>E3295/D3295</f>
        <v>1.2105999999999999</v>
      </c>
      <c r="P3295" s="6">
        <f>L3295/COUNT(L3295:L7408)</f>
        <v>0.19853836784409257</v>
      </c>
      <c r="Q3295" t="str">
        <f t="shared" si="102"/>
        <v>music</v>
      </c>
      <c r="R3295" t="str">
        <f t="shared" si="103"/>
        <v>indie rock</v>
      </c>
      <c r="S3295" s="11">
        <f>(((J3295/60)/60)/24)+DATE(1970,1,1)</f>
        <v>40050.643680555557</v>
      </c>
      <c r="T3295" s="11">
        <f>(((I3295/60)/60)/24)+DATE(1970,1,1)</f>
        <v>40082.165972222225</v>
      </c>
    </row>
    <row r="3296" spans="1:20" ht="43.2" hidden="1" x14ac:dyDescent="0.3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20">
        <f>E3296/D3296</f>
        <v>1.2110000000000001</v>
      </c>
      <c r="P3296" s="6">
        <f>L3296/COUNT(L3296:L7409)</f>
        <v>0.26463414634146343</v>
      </c>
      <c r="Q3296" t="str">
        <f t="shared" si="102"/>
        <v>technology</v>
      </c>
      <c r="R3296" t="str">
        <f t="shared" si="103"/>
        <v>hardware</v>
      </c>
      <c r="S3296" s="11">
        <f>(((J3296/60)/60)/24)+DATE(1970,1,1)</f>
        <v>41387.171805555554</v>
      </c>
      <c r="T3296" s="11">
        <f>(((I3296/60)/60)/24)+DATE(1970,1,1)</f>
        <v>41417.171805555554</v>
      </c>
    </row>
    <row r="3297" spans="1:20" ht="43.2" hidden="1" x14ac:dyDescent="0.3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20">
        <f>E3297/D3297</f>
        <v>1.212</v>
      </c>
      <c r="P3297" s="6">
        <f>L3297/COUNT(L3297:L7410)</f>
        <v>4.5177045177045176E-2</v>
      </c>
      <c r="Q3297" t="str">
        <f t="shared" si="102"/>
        <v>music</v>
      </c>
      <c r="R3297" t="str">
        <f t="shared" si="103"/>
        <v>rock</v>
      </c>
      <c r="S3297" s="11">
        <f>(((J3297/60)/60)/24)+DATE(1970,1,1)</f>
        <v>41003.60665509259</v>
      </c>
      <c r="T3297" s="11">
        <f>(((I3297/60)/60)/24)+DATE(1970,1,1)</f>
        <v>41057.165972222225</v>
      </c>
    </row>
    <row r="3298" spans="1:20" ht="57.6" hidden="1" x14ac:dyDescent="0.3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20">
        <f>E3298/D3298</f>
        <v>1.212</v>
      </c>
      <c r="P3298" s="6">
        <f>L3298/COUNT(L3298:L7411)</f>
        <v>8.8019559902200492E-2</v>
      </c>
      <c r="Q3298" t="str">
        <f t="shared" si="102"/>
        <v>theater</v>
      </c>
      <c r="R3298" t="str">
        <f t="shared" si="103"/>
        <v>plays</v>
      </c>
      <c r="S3298" s="11">
        <f>(((J3298/60)/60)/24)+DATE(1970,1,1)</f>
        <v>42775.51494212963</v>
      </c>
      <c r="T3298" s="11">
        <f>(((I3298/60)/60)/24)+DATE(1970,1,1)</f>
        <v>42805.51494212963</v>
      </c>
    </row>
    <row r="3299" spans="1:20" ht="43.2" hidden="1" x14ac:dyDescent="0.3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20">
        <f>E3299/D3299</f>
        <v>1.212</v>
      </c>
      <c r="P3299" s="6">
        <f>L3299/COUNT(L3299:L7412)</f>
        <v>3.5495716034271728E-2</v>
      </c>
      <c r="Q3299" t="str">
        <f t="shared" si="102"/>
        <v>theater</v>
      </c>
      <c r="R3299" t="str">
        <f t="shared" si="103"/>
        <v>plays</v>
      </c>
      <c r="S3299" s="11">
        <f>(((J3299/60)/60)/24)+DATE(1970,1,1)</f>
        <v>42087.768055555556</v>
      </c>
      <c r="T3299" s="11">
        <f>(((I3299/60)/60)/24)+DATE(1970,1,1)</f>
        <v>42111.666666666672</v>
      </c>
    </row>
    <row r="3300" spans="1:20" ht="28.8" hidden="1" x14ac:dyDescent="0.3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20">
        <f>E3300/D3300</f>
        <v>1.212</v>
      </c>
      <c r="P3300" s="6">
        <f>L3300/COUNT(L3300:L7413)</f>
        <v>2.2058823529411766E-2</v>
      </c>
      <c r="Q3300" t="str">
        <f t="shared" si="102"/>
        <v>theater</v>
      </c>
      <c r="R3300" t="str">
        <f t="shared" si="103"/>
        <v>plays</v>
      </c>
      <c r="S3300" s="11">
        <f>(((J3300/60)/60)/24)+DATE(1970,1,1)</f>
        <v>41882.585648148146</v>
      </c>
      <c r="T3300" s="11">
        <f>(((I3300/60)/60)/24)+DATE(1970,1,1)</f>
        <v>41912.666666666664</v>
      </c>
    </row>
    <row r="3301" spans="1:20" ht="43.2" hidden="1" x14ac:dyDescent="0.3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20">
        <f>E3301/D3301</f>
        <v>1.2123333333333333</v>
      </c>
      <c r="P3301" s="6">
        <f>L3301/COUNT(L3301:L7414)</f>
        <v>0.27730061349693252</v>
      </c>
      <c r="Q3301" t="str">
        <f t="shared" si="102"/>
        <v>theater</v>
      </c>
      <c r="R3301" t="str">
        <f t="shared" si="103"/>
        <v>spaces</v>
      </c>
      <c r="S3301" s="11">
        <f>(((J3301/60)/60)/24)+DATE(1970,1,1)</f>
        <v>41758.833564814813</v>
      </c>
      <c r="T3301" s="11">
        <f>(((I3301/60)/60)/24)+DATE(1970,1,1)</f>
        <v>41786.125</v>
      </c>
    </row>
    <row r="3302" spans="1:20" ht="43.2" hidden="1" x14ac:dyDescent="0.3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20">
        <f>E3302/D3302</f>
        <v>1.2133333333333334</v>
      </c>
      <c r="P3302" s="6">
        <f>L3302/COUNT(L3302:L7415)</f>
        <v>1.5970515970515971E-2</v>
      </c>
      <c r="Q3302" t="str">
        <f t="shared" si="102"/>
        <v>theater</v>
      </c>
      <c r="R3302" t="str">
        <f t="shared" si="103"/>
        <v>plays</v>
      </c>
      <c r="S3302" s="11">
        <f>(((J3302/60)/60)/24)+DATE(1970,1,1)</f>
        <v>41879.913761574076</v>
      </c>
      <c r="T3302" s="11">
        <f>(((I3302/60)/60)/24)+DATE(1970,1,1)</f>
        <v>41894.913761574076</v>
      </c>
    </row>
    <row r="3303" spans="1:20" ht="43.2" hidden="1" x14ac:dyDescent="0.3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20">
        <f>E3303/D3303</f>
        <v>1.2136666666666667</v>
      </c>
      <c r="P3303" s="6">
        <f>L3303/COUNT(L3303:L7416)</f>
        <v>9.7170971709717099E-2</v>
      </c>
      <c r="Q3303" t="str">
        <f t="shared" si="102"/>
        <v>music</v>
      </c>
      <c r="R3303" t="str">
        <f t="shared" si="103"/>
        <v>rock</v>
      </c>
      <c r="S3303" s="11">
        <f>(((J3303/60)/60)/24)+DATE(1970,1,1)</f>
        <v>41059.185682870368</v>
      </c>
      <c r="T3303" s="11">
        <f>(((I3303/60)/60)/24)+DATE(1970,1,1)</f>
        <v>41089.185682870368</v>
      </c>
    </row>
    <row r="3304" spans="1:20" ht="43.2" hidden="1" x14ac:dyDescent="0.3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20">
        <f>E3304/D3304</f>
        <v>1.214</v>
      </c>
      <c r="P3304" s="6">
        <f>L3304/COUNT(L3304:L7417)</f>
        <v>1.9704433497536946E-2</v>
      </c>
      <c r="Q3304" t="str">
        <f t="shared" si="102"/>
        <v>music</v>
      </c>
      <c r="R3304" t="str">
        <f t="shared" si="103"/>
        <v>indie rock</v>
      </c>
      <c r="S3304" s="11">
        <f>(((J3304/60)/60)/24)+DATE(1970,1,1)</f>
        <v>41023.227731481478</v>
      </c>
      <c r="T3304" s="11">
        <f>(((I3304/60)/60)/24)+DATE(1970,1,1)</f>
        <v>41083.227731481478</v>
      </c>
    </row>
    <row r="3305" spans="1:20" ht="28.8" hidden="1" x14ac:dyDescent="0.3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20">
        <f>E3305/D3305</f>
        <v>1.215816111111111</v>
      </c>
      <c r="P3305" s="6">
        <f>L3305/COUNT(L3305:L7418)</f>
        <v>0.41923551171393342</v>
      </c>
      <c r="Q3305" t="str">
        <f t="shared" si="102"/>
        <v>music</v>
      </c>
      <c r="R3305" t="str">
        <f t="shared" si="103"/>
        <v>rock</v>
      </c>
      <c r="S3305" s="11">
        <f>(((J3305/60)/60)/24)+DATE(1970,1,1)</f>
        <v>42745.600243055553</v>
      </c>
      <c r="T3305" s="11">
        <f>(((I3305/60)/60)/24)+DATE(1970,1,1)</f>
        <v>42776.208333333328</v>
      </c>
    </row>
    <row r="3306" spans="1:20" ht="28.8" hidden="1" x14ac:dyDescent="0.3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20">
        <f>E3306/D3306</f>
        <v>1.216</v>
      </c>
      <c r="P3306" s="6">
        <f>L3306/COUNT(L3306:L7419)</f>
        <v>5.802469135802469E-2</v>
      </c>
      <c r="Q3306" t="str">
        <f t="shared" si="102"/>
        <v>theater</v>
      </c>
      <c r="R3306" t="str">
        <f t="shared" si="103"/>
        <v>plays</v>
      </c>
      <c r="S3306" s="11">
        <f>(((J3306/60)/60)/24)+DATE(1970,1,1)</f>
        <v>42219.019733796296</v>
      </c>
      <c r="T3306" s="11">
        <f>(((I3306/60)/60)/24)+DATE(1970,1,1)</f>
        <v>42249.019733796296</v>
      </c>
    </row>
    <row r="3307" spans="1:20" ht="43.2" hidden="1" x14ac:dyDescent="0.3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20">
        <f>E3307/D3307</f>
        <v>1.2164999999999999</v>
      </c>
      <c r="P3307" s="6">
        <f>L3307/COUNT(L3307:L7420)</f>
        <v>0.13720642768850433</v>
      </c>
      <c r="Q3307" t="str">
        <f t="shared" si="102"/>
        <v>theater</v>
      </c>
      <c r="R3307" t="str">
        <f t="shared" si="103"/>
        <v>spaces</v>
      </c>
      <c r="S3307" s="11">
        <f>(((J3307/60)/60)/24)+DATE(1970,1,1)</f>
        <v>42654.973703703698</v>
      </c>
      <c r="T3307" s="11">
        <f>(((I3307/60)/60)/24)+DATE(1970,1,1)</f>
        <v>42674.166666666672</v>
      </c>
    </row>
    <row r="3308" spans="1:20" ht="43.2" hidden="1" x14ac:dyDescent="0.3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20">
        <f>E3308/D3308</f>
        <v>1.2173333333333334</v>
      </c>
      <c r="P3308" s="6">
        <f>L3308/COUNT(L3308:L7421)</f>
        <v>3.2178217821782179E-2</v>
      </c>
      <c r="Q3308" t="str">
        <f t="shared" si="102"/>
        <v>theater</v>
      </c>
      <c r="R3308" t="str">
        <f t="shared" si="103"/>
        <v>plays</v>
      </c>
      <c r="S3308" s="11">
        <f>(((J3308/60)/60)/24)+DATE(1970,1,1)</f>
        <v>42054.849050925928</v>
      </c>
      <c r="T3308" s="11">
        <f>(((I3308/60)/60)/24)+DATE(1970,1,1)</f>
        <v>42084.807384259257</v>
      </c>
    </row>
    <row r="3309" spans="1:20" ht="43.2" hidden="1" x14ac:dyDescent="0.3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20">
        <f>E3309/D3309</f>
        <v>1.2178</v>
      </c>
      <c r="P3309" s="6">
        <f>L3309/COUNT(L3309:L7422)</f>
        <v>2.1065675340768277E-2</v>
      </c>
      <c r="Q3309" t="str">
        <f t="shared" si="102"/>
        <v>theater</v>
      </c>
      <c r="R3309" t="str">
        <f t="shared" si="103"/>
        <v>plays</v>
      </c>
      <c r="S3309" s="11">
        <f>(((J3309/60)/60)/24)+DATE(1970,1,1)</f>
        <v>42605.765381944439</v>
      </c>
      <c r="T3309" s="11">
        <f>(((I3309/60)/60)/24)+DATE(1970,1,1)</f>
        <v>42634.125</v>
      </c>
    </row>
    <row r="3310" spans="1:20" ht="28.8" hidden="1" x14ac:dyDescent="0.3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20">
        <f>E3310/D3310</f>
        <v>1.218</v>
      </c>
      <c r="P3310" s="6">
        <f>L3310/COUNT(L3310:L7423)</f>
        <v>7.6923076923076927E-2</v>
      </c>
      <c r="Q3310" t="str">
        <f t="shared" si="102"/>
        <v>music</v>
      </c>
      <c r="R3310" t="str">
        <f t="shared" si="103"/>
        <v>rock</v>
      </c>
      <c r="S3310" s="11">
        <f>(((J3310/60)/60)/24)+DATE(1970,1,1)</f>
        <v>41730.998402777775</v>
      </c>
      <c r="T3310" s="11">
        <f>(((I3310/60)/60)/24)+DATE(1970,1,1)</f>
        <v>41760.998402777775</v>
      </c>
    </row>
    <row r="3311" spans="1:20" ht="43.2" hidden="1" x14ac:dyDescent="0.3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20">
        <f>E3311/D3311</f>
        <v>1.218</v>
      </c>
      <c r="P3311" s="6">
        <f>L3311/COUNT(L3311:L7424)</f>
        <v>2.4844720496894408E-2</v>
      </c>
      <c r="Q3311" t="str">
        <f t="shared" si="102"/>
        <v>theater</v>
      </c>
      <c r="R3311" t="str">
        <f t="shared" si="103"/>
        <v>plays</v>
      </c>
      <c r="S3311" s="11">
        <f>(((J3311/60)/60)/24)+DATE(1970,1,1)</f>
        <v>42036.24428240741</v>
      </c>
      <c r="T3311" s="11">
        <f>(((I3311/60)/60)/24)+DATE(1970,1,1)</f>
        <v>42064.290972222225</v>
      </c>
    </row>
    <row r="3312" spans="1:20" ht="43.2" hidden="1" x14ac:dyDescent="0.3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20">
        <f>E3312/D3312</f>
        <v>1.22</v>
      </c>
      <c r="P3312" s="6">
        <f>L3312/COUNT(L3312:L7425)</f>
        <v>2.736318407960199E-2</v>
      </c>
      <c r="Q3312" t="str">
        <f t="shared" si="102"/>
        <v>theater</v>
      </c>
      <c r="R3312" t="str">
        <f t="shared" si="103"/>
        <v>plays</v>
      </c>
      <c r="S3312" s="11">
        <f>(((J3312/60)/60)/24)+DATE(1970,1,1)</f>
        <v>42278.453668981485</v>
      </c>
      <c r="T3312" s="11">
        <f>(((I3312/60)/60)/24)+DATE(1970,1,1)</f>
        <v>42296.458333333328</v>
      </c>
    </row>
    <row r="3313" spans="1:20" ht="43.2" hidden="1" x14ac:dyDescent="0.3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20">
        <f>E3313/D3313</f>
        <v>1.22</v>
      </c>
      <c r="P3313" s="6">
        <f>L3313/COUNT(L3313:L7426)</f>
        <v>3.7359900373599006E-3</v>
      </c>
      <c r="Q3313" t="str">
        <f t="shared" si="102"/>
        <v>theater</v>
      </c>
      <c r="R3313" t="str">
        <f t="shared" si="103"/>
        <v>plays</v>
      </c>
      <c r="S3313" s="11">
        <f>(((J3313/60)/60)/24)+DATE(1970,1,1)</f>
        <v>42152.503495370373</v>
      </c>
      <c r="T3313" s="11">
        <f>(((I3313/60)/60)/24)+DATE(1970,1,1)</f>
        <v>42172.503495370373</v>
      </c>
    </row>
    <row r="3314" spans="1:20" ht="28.8" hidden="1" x14ac:dyDescent="0.3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20">
        <f>E3314/D3314</f>
        <v>1.2200090909090908</v>
      </c>
      <c r="P3314" s="6">
        <f>L3314/COUNT(L3314:L7427)</f>
        <v>5.8603491271820449E-2</v>
      </c>
      <c r="Q3314" t="str">
        <f t="shared" si="102"/>
        <v>music</v>
      </c>
      <c r="R3314" t="str">
        <f t="shared" si="103"/>
        <v>metal</v>
      </c>
      <c r="S3314" s="11">
        <f>(((J3314/60)/60)/24)+DATE(1970,1,1)</f>
        <v>41694.391840277778</v>
      </c>
      <c r="T3314" s="11">
        <f>(((I3314/60)/60)/24)+DATE(1970,1,1)</f>
        <v>41708.583333333336</v>
      </c>
    </row>
    <row r="3315" spans="1:20" ht="43.2" hidden="1" x14ac:dyDescent="0.3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20">
        <f>E3315/D3315</f>
        <v>1.2202</v>
      </c>
      <c r="P3315" s="6">
        <f>L3315/COUNT(L3315:L7428)</f>
        <v>5.3682896379525592E-2</v>
      </c>
      <c r="Q3315" t="str">
        <f t="shared" si="102"/>
        <v>film &amp; video</v>
      </c>
      <c r="R3315" t="str">
        <f t="shared" si="103"/>
        <v>documentary</v>
      </c>
      <c r="S3315" s="11">
        <f>(((J3315/60)/60)/24)+DATE(1970,1,1)</f>
        <v>42711.795138888891</v>
      </c>
      <c r="T3315" s="11">
        <f>(((I3315/60)/60)/24)+DATE(1970,1,1)</f>
        <v>42741.795138888891</v>
      </c>
    </row>
    <row r="3316" spans="1:20" ht="43.2" hidden="1" x14ac:dyDescent="0.3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20">
        <f>E3316/D3316</f>
        <v>1.2206666666666666</v>
      </c>
      <c r="P3316" s="6">
        <f>L3316/COUNT(L3316:L7429)</f>
        <v>3.125E-2</v>
      </c>
      <c r="Q3316" t="str">
        <f t="shared" si="102"/>
        <v>theater</v>
      </c>
      <c r="R3316" t="str">
        <f t="shared" si="103"/>
        <v>plays</v>
      </c>
      <c r="S3316" s="11">
        <f>(((J3316/60)/60)/24)+DATE(1970,1,1)</f>
        <v>41912.858946759261</v>
      </c>
      <c r="T3316" s="11">
        <f>(((I3316/60)/60)/24)+DATE(1970,1,1)</f>
        <v>41942.858946759261</v>
      </c>
    </row>
    <row r="3317" spans="1:20" ht="43.2" hidden="1" x14ac:dyDescent="0.3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20">
        <f>E3317/D3317</f>
        <v>1.2210714285714286</v>
      </c>
      <c r="P3317" s="6">
        <f>L3317/COUNT(L3317:L7430)</f>
        <v>8.7609511889862324E-2</v>
      </c>
      <c r="Q3317" t="str">
        <f t="shared" si="102"/>
        <v>music</v>
      </c>
      <c r="R3317" t="str">
        <f t="shared" si="103"/>
        <v>rock</v>
      </c>
      <c r="S3317" s="11">
        <f>(((J3317/60)/60)/24)+DATE(1970,1,1)</f>
        <v>40945.845312500001</v>
      </c>
      <c r="T3317" s="11">
        <f>(((I3317/60)/60)/24)+DATE(1970,1,1)</f>
        <v>40985.80364583333</v>
      </c>
    </row>
    <row r="3318" spans="1:20" ht="43.2" hidden="1" x14ac:dyDescent="0.3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20">
        <f>E3318/D3318</f>
        <v>1.2210975609756098</v>
      </c>
      <c r="P3318" s="6">
        <f>L3318/COUNT(L3318:L7431)</f>
        <v>0.14912280701754385</v>
      </c>
      <c r="Q3318" t="str">
        <f t="shared" si="102"/>
        <v>publishing</v>
      </c>
      <c r="R3318" t="str">
        <f t="shared" si="103"/>
        <v>nonfiction</v>
      </c>
      <c r="S3318" s="11">
        <f>(((J3318/60)/60)/24)+DATE(1970,1,1)</f>
        <v>41807.571840277778</v>
      </c>
      <c r="T3318" s="11">
        <f>(((I3318/60)/60)/24)+DATE(1970,1,1)</f>
        <v>41852.571840277778</v>
      </c>
    </row>
    <row r="3319" spans="1:20" ht="43.2" hidden="1" x14ac:dyDescent="0.3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20">
        <f>E3319/D3319</f>
        <v>1.2213333333333334</v>
      </c>
      <c r="P3319" s="6">
        <f>L3319/COUNT(L3319:L7432)</f>
        <v>2.1329987452948559E-2</v>
      </c>
      <c r="Q3319" t="str">
        <f t="shared" si="102"/>
        <v>music</v>
      </c>
      <c r="R3319" t="str">
        <f t="shared" si="103"/>
        <v>rock</v>
      </c>
      <c r="S3319" s="11">
        <f>(((J3319/60)/60)/24)+DATE(1970,1,1)</f>
        <v>42752.144976851851</v>
      </c>
      <c r="T3319" s="11">
        <f>(((I3319/60)/60)/24)+DATE(1970,1,1)</f>
        <v>42795.125</v>
      </c>
    </row>
    <row r="3320" spans="1:20" ht="28.8" hidden="1" x14ac:dyDescent="0.3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20">
        <f>E3320/D3320</f>
        <v>1.2214285714285715</v>
      </c>
      <c r="P3320" s="6">
        <f>L3320/COUNT(L3320:L7433)</f>
        <v>6.2814070351758788E-2</v>
      </c>
      <c r="Q3320" t="str">
        <f t="shared" si="102"/>
        <v>music</v>
      </c>
      <c r="R3320" t="str">
        <f t="shared" si="103"/>
        <v>rock</v>
      </c>
      <c r="S3320" s="11">
        <f>(((J3320/60)/60)/24)+DATE(1970,1,1)</f>
        <v>41370.292303240742</v>
      </c>
      <c r="T3320" s="11">
        <f>(((I3320/60)/60)/24)+DATE(1970,1,1)</f>
        <v>41400.292303240742</v>
      </c>
    </row>
    <row r="3321" spans="1:20" ht="43.2" hidden="1" x14ac:dyDescent="0.3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20">
        <f>E3321/D3321</f>
        <v>1.2228571428571429</v>
      </c>
      <c r="P3321" s="6">
        <f>L3321/COUNT(L3321:L7434)</f>
        <v>7.1698113207547168E-2</v>
      </c>
      <c r="Q3321" t="str">
        <f t="shared" si="102"/>
        <v>theater</v>
      </c>
      <c r="R3321" t="str">
        <f t="shared" si="103"/>
        <v>plays</v>
      </c>
      <c r="S3321" s="11">
        <f>(((J3321/60)/60)/24)+DATE(1970,1,1)</f>
        <v>42452.876909722225</v>
      </c>
      <c r="T3321" s="11">
        <f>(((I3321/60)/60)/24)+DATE(1970,1,1)</f>
        <v>42473.876909722225</v>
      </c>
    </row>
    <row r="3322" spans="1:20" ht="43.2" hidden="1" x14ac:dyDescent="0.3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20">
        <f>E3322/D3322</f>
        <v>1.224</v>
      </c>
      <c r="P3322" s="6">
        <f>L3322/COUNT(L3322:L7435)</f>
        <v>0.13602015113350127</v>
      </c>
      <c r="Q3322" t="str">
        <f t="shared" si="102"/>
        <v>publishing</v>
      </c>
      <c r="R3322" t="str">
        <f t="shared" si="103"/>
        <v>nonfiction</v>
      </c>
      <c r="S3322" s="11">
        <f>(((J3322/60)/60)/24)+DATE(1970,1,1)</f>
        <v>41667.275312500002</v>
      </c>
      <c r="T3322" s="11">
        <f>(((I3322/60)/60)/24)+DATE(1970,1,1)</f>
        <v>41684.833333333336</v>
      </c>
    </row>
    <row r="3323" spans="1:20" ht="43.2" hidden="1" x14ac:dyDescent="0.3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20">
        <f>E3323/D3323</f>
        <v>1.2240879999999998</v>
      </c>
      <c r="P3323" s="6">
        <f>L3323/COUNT(L3323:L7436)</f>
        <v>0.11223203026481715</v>
      </c>
      <c r="Q3323" t="str">
        <f t="shared" si="102"/>
        <v>music</v>
      </c>
      <c r="R3323" t="str">
        <f t="shared" si="103"/>
        <v>pop</v>
      </c>
      <c r="S3323" s="11">
        <f>(((J3323/60)/60)/24)+DATE(1970,1,1)</f>
        <v>40939.761782407404</v>
      </c>
      <c r="T3323" s="11">
        <f>(((I3323/60)/60)/24)+DATE(1970,1,1)</f>
        <v>40984.165972222225</v>
      </c>
    </row>
    <row r="3324" spans="1:20" ht="43.2" hidden="1" x14ac:dyDescent="0.3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20">
        <f>E3324/D3324</f>
        <v>1.2267999999999999</v>
      </c>
      <c r="P3324" s="6">
        <f>L3324/COUNT(L3324:L7437)</f>
        <v>0.15277777777777779</v>
      </c>
      <c r="Q3324" t="str">
        <f t="shared" si="102"/>
        <v>publishing</v>
      </c>
      <c r="R3324" t="str">
        <f t="shared" si="103"/>
        <v>nonfiction</v>
      </c>
      <c r="S3324" s="11">
        <f>(((J3324/60)/60)/24)+DATE(1970,1,1)</f>
        <v>41213.254687499997</v>
      </c>
      <c r="T3324" s="11">
        <f>(((I3324/60)/60)/24)+DATE(1970,1,1)</f>
        <v>41243.416666666664</v>
      </c>
    </row>
    <row r="3325" spans="1:20" ht="43.2" hidden="1" x14ac:dyDescent="0.3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20">
        <f>E3325/D3325</f>
        <v>1.228</v>
      </c>
      <c r="P3325" s="6">
        <f>L3325/COUNT(L3325:L7438)</f>
        <v>8.4702907711757272E-2</v>
      </c>
      <c r="Q3325" t="str">
        <f t="shared" si="102"/>
        <v>music</v>
      </c>
      <c r="R3325" t="str">
        <f t="shared" si="103"/>
        <v>classical music</v>
      </c>
      <c r="S3325" s="11">
        <f>(((J3325/60)/60)/24)+DATE(1970,1,1)</f>
        <v>42125.078275462962</v>
      </c>
      <c r="T3325" s="11">
        <f>(((I3325/60)/60)/24)+DATE(1970,1,1)</f>
        <v>42156.165972222225</v>
      </c>
    </row>
    <row r="3326" spans="1:20" ht="43.2" hidden="1" x14ac:dyDescent="0.3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20">
        <f>E3326/D3326</f>
        <v>1.2283299999999999</v>
      </c>
      <c r="P3326" s="6">
        <f>L3326/COUNT(L3326:L7439)</f>
        <v>9.6202531645569619E-2</v>
      </c>
      <c r="Q3326" t="str">
        <f t="shared" si="102"/>
        <v>music</v>
      </c>
      <c r="R3326" t="str">
        <f t="shared" si="103"/>
        <v>electronic music</v>
      </c>
      <c r="S3326" s="11">
        <f>(((J3326/60)/60)/24)+DATE(1970,1,1)</f>
        <v>41127.812303240738</v>
      </c>
      <c r="T3326" s="11">
        <f>(((I3326/60)/60)/24)+DATE(1970,1,1)</f>
        <v>41150</v>
      </c>
    </row>
    <row r="3327" spans="1:20" ht="57.6" hidden="1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20">
        <f>E3327/D3327</f>
        <v>1.2290000000000001</v>
      </c>
      <c r="P3327" s="6">
        <f>L3327/COUNT(L3327:L7440)</f>
        <v>7.3510773130544993E-2</v>
      </c>
      <c r="Q3327" t="str">
        <f t="shared" si="102"/>
        <v>technology</v>
      </c>
      <c r="R3327" t="str">
        <f t="shared" si="103"/>
        <v>hardware</v>
      </c>
      <c r="S3327" s="11">
        <f>(((J3327/60)/60)/24)+DATE(1970,1,1)</f>
        <v>41722.666354166664</v>
      </c>
      <c r="T3327" s="11">
        <f>(((I3327/60)/60)/24)+DATE(1970,1,1)</f>
        <v>41752.666354166664</v>
      </c>
    </row>
    <row r="3328" spans="1:20" ht="57.6" hidden="1" x14ac:dyDescent="0.3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20">
        <f>E3328/D3328</f>
        <v>1.2299154545454545</v>
      </c>
      <c r="P3328" s="6">
        <f>L3328/COUNT(L3328:L7441)</f>
        <v>0.3604060913705584</v>
      </c>
      <c r="Q3328" t="str">
        <f t="shared" si="102"/>
        <v>film &amp; video</v>
      </c>
      <c r="R3328" t="str">
        <f t="shared" si="103"/>
        <v>television</v>
      </c>
      <c r="S3328" s="11">
        <f>(((J3328/60)/60)/24)+DATE(1970,1,1)</f>
        <v>42327.834247685183</v>
      </c>
      <c r="T3328" s="11">
        <f>(((I3328/60)/60)/24)+DATE(1970,1,1)</f>
        <v>42357.834247685183</v>
      </c>
    </row>
    <row r="3329" spans="1:20" ht="43.2" hidden="1" x14ac:dyDescent="0.3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20">
        <f>E3329/D3329</f>
        <v>1.23</v>
      </c>
      <c r="P3329" s="6">
        <f>L3329/COUNT(L3329:L7442)</f>
        <v>1.0165184243964422E-2</v>
      </c>
      <c r="Q3329" t="str">
        <f t="shared" si="102"/>
        <v>theater</v>
      </c>
      <c r="R3329" t="str">
        <f t="shared" si="103"/>
        <v>plays</v>
      </c>
      <c r="S3329" s="11">
        <f>(((J3329/60)/60)/24)+DATE(1970,1,1)</f>
        <v>42517.003368055557</v>
      </c>
      <c r="T3329" s="11">
        <f>(((I3329/60)/60)/24)+DATE(1970,1,1)</f>
        <v>42547.003368055557</v>
      </c>
    </row>
    <row r="3330" spans="1:20" ht="43.2" hidden="1" x14ac:dyDescent="0.3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20">
        <f>E3330/D3330</f>
        <v>1.2307407407407407</v>
      </c>
      <c r="P3330" s="6">
        <f>L3330/COUNT(L3330:L7443)</f>
        <v>7.3791348600508899E-2</v>
      </c>
      <c r="Q3330" t="str">
        <f t="shared" ref="Q3330:Q3393" si="104">LEFT(N3330,FIND("/",N3330)-1)</f>
        <v>film &amp; video</v>
      </c>
      <c r="R3330" t="str">
        <f t="shared" ref="R3330:R3393" si="105">RIGHT(N3330,LEN(N3330)-FIND("/",N3330))</f>
        <v>documentary</v>
      </c>
      <c r="S3330" s="11">
        <f>(((J3330/60)/60)/24)+DATE(1970,1,1)</f>
        <v>42697.32136574074</v>
      </c>
      <c r="T3330" s="11">
        <f>(((I3330/60)/60)/24)+DATE(1970,1,1)</f>
        <v>42725.332638888889</v>
      </c>
    </row>
    <row r="3331" spans="1:20" ht="43.2" hidden="1" x14ac:dyDescent="0.3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20">
        <f>E3331/D3331</f>
        <v>1.2314285714285715</v>
      </c>
      <c r="P3331" s="6">
        <f>L3331/COUNT(L3331:L7444)</f>
        <v>5.8598726114649682E-2</v>
      </c>
      <c r="Q3331" t="str">
        <f t="shared" si="104"/>
        <v>technology</v>
      </c>
      <c r="R3331" t="str">
        <f t="shared" si="105"/>
        <v>makerspaces</v>
      </c>
      <c r="S3331" s="11">
        <f>(((J3331/60)/60)/24)+DATE(1970,1,1)</f>
        <v>42083.895532407405</v>
      </c>
      <c r="T3331" s="11">
        <f>(((I3331/60)/60)/24)+DATE(1970,1,1)</f>
        <v>42128.895532407405</v>
      </c>
    </row>
    <row r="3332" spans="1:20" ht="43.2" hidden="1" x14ac:dyDescent="0.3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20">
        <f>E3332/D3332</f>
        <v>1.2324999999999999</v>
      </c>
      <c r="P3332" s="6">
        <f>L3332/COUNT(L3332:L7445)</f>
        <v>0.22066326530612246</v>
      </c>
      <c r="Q3332" t="str">
        <f t="shared" si="104"/>
        <v>theater</v>
      </c>
      <c r="R3332" t="str">
        <f t="shared" si="105"/>
        <v>plays</v>
      </c>
      <c r="S3332" s="11">
        <f>(((J3332/60)/60)/24)+DATE(1970,1,1)</f>
        <v>42473.007037037038</v>
      </c>
      <c r="T3332" s="11">
        <f>(((I3332/60)/60)/24)+DATE(1970,1,1)</f>
        <v>42503.007037037038</v>
      </c>
    </row>
    <row r="3333" spans="1:20" ht="43.2" hidden="1" x14ac:dyDescent="0.3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20">
        <f>E3333/D3333</f>
        <v>1.232608695652174</v>
      </c>
      <c r="P3333" s="6">
        <f>L3333/COUNT(L3333:L7446)</f>
        <v>4.8531289910600253E-2</v>
      </c>
      <c r="Q3333" t="str">
        <f t="shared" si="104"/>
        <v>music</v>
      </c>
      <c r="R3333" t="str">
        <f t="shared" si="105"/>
        <v>rock</v>
      </c>
      <c r="S3333" s="11">
        <f>(((J3333/60)/60)/24)+DATE(1970,1,1)</f>
        <v>40665.949976851851</v>
      </c>
      <c r="T3333" s="11">
        <f>(((I3333/60)/60)/24)+DATE(1970,1,1)</f>
        <v>40692.041666666664</v>
      </c>
    </row>
    <row r="3334" spans="1:20" ht="43.2" hidden="1" x14ac:dyDescent="0.3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20">
        <f>E3334/D3334</f>
        <v>1.2327586206896552</v>
      </c>
      <c r="P3334" s="6">
        <f>L3334/COUNT(L3334:L7447)</f>
        <v>0.2289002557544757</v>
      </c>
      <c r="Q3334" t="str">
        <f t="shared" si="104"/>
        <v>film &amp; video</v>
      </c>
      <c r="R3334" t="str">
        <f t="shared" si="105"/>
        <v>documentary</v>
      </c>
      <c r="S3334" s="11">
        <f>(((J3334/60)/60)/24)+DATE(1970,1,1)</f>
        <v>42114.944328703699</v>
      </c>
      <c r="T3334" s="11">
        <f>(((I3334/60)/60)/24)+DATE(1970,1,1)</f>
        <v>42144.944328703699</v>
      </c>
    </row>
    <row r="3335" spans="1:20" ht="43.2" hidden="1" x14ac:dyDescent="0.3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20">
        <f>E3335/D3335</f>
        <v>1.2333333333333334</v>
      </c>
      <c r="P3335" s="6">
        <f>L3335/COUNT(L3335:L7448)</f>
        <v>0.14980793854033292</v>
      </c>
      <c r="Q3335" t="str">
        <f t="shared" si="104"/>
        <v>film &amp; video</v>
      </c>
      <c r="R3335" t="str">
        <f t="shared" si="105"/>
        <v>television</v>
      </c>
      <c r="S3335" s="11">
        <f>(((J3335/60)/60)/24)+DATE(1970,1,1)</f>
        <v>41812.67324074074</v>
      </c>
      <c r="T3335" s="11">
        <f>(((I3335/60)/60)/24)+DATE(1970,1,1)</f>
        <v>41842.67324074074</v>
      </c>
    </row>
    <row r="3336" spans="1:20" ht="43.2" hidden="1" x14ac:dyDescent="0.3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20">
        <f>E3336/D3336</f>
        <v>1.2342857142857142</v>
      </c>
      <c r="P3336" s="6">
        <f>L3336/COUNT(L3336:L7449)</f>
        <v>3.8461538461538464E-2</v>
      </c>
      <c r="Q3336" t="str">
        <f t="shared" si="104"/>
        <v>theater</v>
      </c>
      <c r="R3336" t="str">
        <f t="shared" si="105"/>
        <v>plays</v>
      </c>
      <c r="S3336" s="11">
        <f>(((J3336/60)/60)/24)+DATE(1970,1,1)</f>
        <v>42556.504490740743</v>
      </c>
      <c r="T3336" s="11">
        <f>(((I3336/60)/60)/24)+DATE(1970,1,1)</f>
        <v>42595.290972222225</v>
      </c>
    </row>
    <row r="3337" spans="1:20" ht="28.8" hidden="1" x14ac:dyDescent="0.3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20">
        <f>E3337/D3337</f>
        <v>1.2348756218905472</v>
      </c>
      <c r="P3337" s="6">
        <f>L3337/COUNT(L3337:L7450)</f>
        <v>0.16816431322207959</v>
      </c>
      <c r="Q3337" t="str">
        <f t="shared" si="104"/>
        <v>photography</v>
      </c>
      <c r="R3337" t="str">
        <f t="shared" si="105"/>
        <v>photobooks</v>
      </c>
      <c r="S3337" s="11">
        <f>(((J3337/60)/60)/24)+DATE(1970,1,1)</f>
        <v>42758.975937499999</v>
      </c>
      <c r="T3337" s="11">
        <f>(((I3337/60)/60)/24)+DATE(1970,1,1)</f>
        <v>42795.791666666672</v>
      </c>
    </row>
    <row r="3338" spans="1:20" ht="43.2" hidden="1" x14ac:dyDescent="0.3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20">
        <f>E3338/D3338</f>
        <v>1.2353000000000001</v>
      </c>
      <c r="P3338" s="6">
        <f>L3338/COUNT(L3338:L7451)</f>
        <v>0.17994858611825193</v>
      </c>
      <c r="Q3338" t="str">
        <f t="shared" si="104"/>
        <v>technology</v>
      </c>
      <c r="R3338" t="str">
        <f t="shared" si="105"/>
        <v>hardware</v>
      </c>
      <c r="S3338" s="11">
        <f>(((J3338/60)/60)/24)+DATE(1970,1,1)</f>
        <v>42331.708032407405</v>
      </c>
      <c r="T3338" s="11">
        <f>(((I3338/60)/60)/24)+DATE(1970,1,1)</f>
        <v>42391.708032407405</v>
      </c>
    </row>
    <row r="3339" spans="1:20" ht="43.2" hidden="1" x14ac:dyDescent="0.3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20">
        <f>E3339/D3339</f>
        <v>1.2353333333333334</v>
      </c>
      <c r="P3339" s="6">
        <f>L3339/COUNT(L3339:L7452)</f>
        <v>0.10682110682110682</v>
      </c>
      <c r="Q3339" t="str">
        <f t="shared" si="104"/>
        <v>music</v>
      </c>
      <c r="R3339" t="str">
        <f t="shared" si="105"/>
        <v>indie rock</v>
      </c>
      <c r="S3339" s="11">
        <f>(((J3339/60)/60)/24)+DATE(1970,1,1)</f>
        <v>41075.835497685184</v>
      </c>
      <c r="T3339" s="11">
        <f>(((I3339/60)/60)/24)+DATE(1970,1,1)</f>
        <v>41105.835497685184</v>
      </c>
    </row>
    <row r="3340" spans="1:20" ht="28.8" hidden="1" x14ac:dyDescent="0.3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20">
        <f>E3340/D3340</f>
        <v>1.236</v>
      </c>
      <c r="P3340" s="6">
        <f>L3340/COUNT(L3340:L7453)</f>
        <v>2.7061855670103094E-2</v>
      </c>
      <c r="Q3340" t="str">
        <f t="shared" si="104"/>
        <v>theater</v>
      </c>
      <c r="R3340" t="str">
        <f t="shared" si="105"/>
        <v>plays</v>
      </c>
      <c r="S3340" s="11">
        <f>(((J3340/60)/60)/24)+DATE(1970,1,1)</f>
        <v>42544.814328703709</v>
      </c>
      <c r="T3340" s="11">
        <f>(((I3340/60)/60)/24)+DATE(1970,1,1)</f>
        <v>42582.873611111107</v>
      </c>
    </row>
    <row r="3341" spans="1:20" ht="43.2" hidden="1" x14ac:dyDescent="0.3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20">
        <f>E3341/D3341</f>
        <v>1.2361333333333333</v>
      </c>
      <c r="P3341" s="6">
        <f>L3341/COUNT(L3341:L7454)</f>
        <v>0.35354838709677422</v>
      </c>
      <c r="Q3341" t="str">
        <f t="shared" si="104"/>
        <v>music</v>
      </c>
      <c r="R3341" t="str">
        <f t="shared" si="105"/>
        <v>rock</v>
      </c>
      <c r="S3341" s="11">
        <f>(((J3341/60)/60)/24)+DATE(1970,1,1)</f>
        <v>41586.475173611114</v>
      </c>
      <c r="T3341" s="11">
        <f>(((I3341/60)/60)/24)+DATE(1970,1,1)</f>
        <v>41617.207638888889</v>
      </c>
    </row>
    <row r="3342" spans="1:20" ht="43.2" hidden="1" x14ac:dyDescent="0.3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20">
        <f>E3342/D3342</f>
        <v>1.2362</v>
      </c>
      <c r="P3342" s="6">
        <f>L3342/COUNT(L3342:L7455)</f>
        <v>9.9483204134366926E-2</v>
      </c>
      <c r="Q3342" t="str">
        <f t="shared" si="104"/>
        <v>music</v>
      </c>
      <c r="R3342" t="str">
        <f t="shared" si="105"/>
        <v>indie rock</v>
      </c>
      <c r="S3342" s="11">
        <f>(((J3342/60)/60)/24)+DATE(1970,1,1)</f>
        <v>40865.867141203707</v>
      </c>
      <c r="T3342" s="11">
        <f>(((I3342/60)/60)/24)+DATE(1970,1,1)</f>
        <v>40902.208333333336</v>
      </c>
    </row>
    <row r="3343" spans="1:20" ht="43.2" hidden="1" x14ac:dyDescent="0.3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20">
        <f>E3343/D3343</f>
        <v>1.2364125714285714</v>
      </c>
      <c r="P3343" s="6">
        <f>L3343/COUNT(L3343:L7456)</f>
        <v>0.25355756791720568</v>
      </c>
      <c r="Q3343" t="str">
        <f t="shared" si="104"/>
        <v>photography</v>
      </c>
      <c r="R3343" t="str">
        <f t="shared" si="105"/>
        <v>photobooks</v>
      </c>
      <c r="S3343" s="11">
        <f>(((J3343/60)/60)/24)+DATE(1970,1,1)</f>
        <v>42751.533391203702</v>
      </c>
      <c r="T3343" s="11">
        <f>(((I3343/60)/60)/24)+DATE(1970,1,1)</f>
        <v>42780.957638888889</v>
      </c>
    </row>
    <row r="3344" spans="1:20" ht="43.2" hidden="1" x14ac:dyDescent="0.3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20">
        <f>E3344/D3344</f>
        <v>1.2366666666666666</v>
      </c>
      <c r="P3344" s="6">
        <f>L3344/COUNT(L3344:L7457)</f>
        <v>3.2383419689119168E-2</v>
      </c>
      <c r="Q3344" t="str">
        <f t="shared" si="104"/>
        <v>theater</v>
      </c>
      <c r="R3344" t="str">
        <f t="shared" si="105"/>
        <v>spaces</v>
      </c>
      <c r="S3344" s="11">
        <f>(((J3344/60)/60)/24)+DATE(1970,1,1)</f>
        <v>42334.468935185185</v>
      </c>
      <c r="T3344" s="11">
        <f>(((I3344/60)/60)/24)+DATE(1970,1,1)</f>
        <v>42361.957638888889</v>
      </c>
    </row>
    <row r="3345" spans="1:20" ht="43.2" hidden="1" x14ac:dyDescent="0.3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20">
        <f>E3345/D3345</f>
        <v>1.236801</v>
      </c>
      <c r="P3345" s="6">
        <f>L3345/COUNT(L3345:L7458)</f>
        <v>0.24773022049286642</v>
      </c>
      <c r="Q3345" t="str">
        <f t="shared" si="104"/>
        <v>technology</v>
      </c>
      <c r="R3345" t="str">
        <f t="shared" si="105"/>
        <v>hardware</v>
      </c>
      <c r="S3345" s="11">
        <f>(((J3345/60)/60)/24)+DATE(1970,1,1)</f>
        <v>41535.812708333331</v>
      </c>
      <c r="T3345" s="11">
        <f>(((I3345/60)/60)/24)+DATE(1970,1,1)</f>
        <v>41563.165972222225</v>
      </c>
    </row>
    <row r="3346" spans="1:20" ht="43.2" hidden="1" x14ac:dyDescent="0.3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20">
        <f>E3346/D3346</f>
        <v>1.2394444444444443</v>
      </c>
      <c r="P3346" s="6">
        <f>L3346/COUNT(L3346:L7459)</f>
        <v>4.1558441558441558E-2</v>
      </c>
      <c r="Q3346" t="str">
        <f t="shared" si="104"/>
        <v>film &amp; video</v>
      </c>
      <c r="R3346" t="str">
        <f t="shared" si="105"/>
        <v>shorts</v>
      </c>
      <c r="S3346" s="11">
        <f>(((J3346/60)/60)/24)+DATE(1970,1,1)</f>
        <v>40997.271493055552</v>
      </c>
      <c r="T3346" s="11">
        <f>(((I3346/60)/60)/24)+DATE(1970,1,1)</f>
        <v>41057.271493055552</v>
      </c>
    </row>
    <row r="3347" spans="1:20" ht="43.2" hidden="1" x14ac:dyDescent="0.3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20">
        <f>E3347/D3347</f>
        <v>1.2394678492239468</v>
      </c>
      <c r="P3347" s="6">
        <f>L3347/COUNT(L3347:L7460)</f>
        <v>1.6905071521456438E-2</v>
      </c>
      <c r="Q3347" t="str">
        <f t="shared" si="104"/>
        <v>music</v>
      </c>
      <c r="R3347" t="str">
        <f t="shared" si="105"/>
        <v>indie rock</v>
      </c>
      <c r="S3347" s="11">
        <f>(((J3347/60)/60)/24)+DATE(1970,1,1)</f>
        <v>40981.710243055553</v>
      </c>
      <c r="T3347" s="11">
        <f>(((I3347/60)/60)/24)+DATE(1970,1,1)</f>
        <v>41011.710243055553</v>
      </c>
    </row>
    <row r="3348" spans="1:20" ht="43.2" hidden="1" x14ac:dyDescent="0.3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20">
        <f>E3348/D3348</f>
        <v>1.24</v>
      </c>
      <c r="P3348" s="6">
        <f>L3348/COUNT(L3348:L7461)</f>
        <v>4.1666666666666664E-2</v>
      </c>
      <c r="Q3348" t="str">
        <f t="shared" si="104"/>
        <v>theater</v>
      </c>
      <c r="R3348" t="str">
        <f t="shared" si="105"/>
        <v>plays</v>
      </c>
      <c r="S3348" s="11">
        <f>(((J3348/60)/60)/24)+DATE(1970,1,1)</f>
        <v>42169.814340277779</v>
      </c>
      <c r="T3348" s="11">
        <f>(((I3348/60)/60)/24)+DATE(1970,1,1)</f>
        <v>42199.814340277779</v>
      </c>
    </row>
    <row r="3349" spans="1:20" hidden="1" x14ac:dyDescent="0.3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20">
        <f>E3349/D3349</f>
        <v>1.24</v>
      </c>
      <c r="P3349" s="6">
        <f>L3349/COUNT(L3349:L7462)</f>
        <v>2.0860495436766623E-2</v>
      </c>
      <c r="Q3349" t="str">
        <f t="shared" si="104"/>
        <v>music</v>
      </c>
      <c r="R3349" t="str">
        <f t="shared" si="105"/>
        <v>rock</v>
      </c>
      <c r="S3349" s="11">
        <f>(((J3349/60)/60)/24)+DATE(1970,1,1)</f>
        <v>41072.739953703705</v>
      </c>
      <c r="T3349" s="11">
        <f>(((I3349/60)/60)/24)+DATE(1970,1,1)</f>
        <v>41102.739953703705</v>
      </c>
    </row>
    <row r="3350" spans="1:20" ht="43.2" hidden="1" x14ac:dyDescent="0.3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20">
        <f>E3350/D3350</f>
        <v>1.24</v>
      </c>
      <c r="P3350" s="6">
        <f>L3350/COUNT(L3350:L7463)</f>
        <v>1.8276762402088774E-2</v>
      </c>
      <c r="Q3350" t="str">
        <f t="shared" si="104"/>
        <v>theater</v>
      </c>
      <c r="R3350" t="str">
        <f t="shared" si="105"/>
        <v>plays</v>
      </c>
      <c r="S3350" s="11">
        <f>(((J3350/60)/60)/24)+DATE(1970,1,1)</f>
        <v>42067.011643518519</v>
      </c>
      <c r="T3350" s="11">
        <f>(((I3350/60)/60)/24)+DATE(1970,1,1)</f>
        <v>42094.957638888889</v>
      </c>
    </row>
    <row r="3351" spans="1:20" ht="43.2" hidden="1" x14ac:dyDescent="0.3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20">
        <f>E3351/D3351</f>
        <v>1.2400610000000001</v>
      </c>
      <c r="P3351" s="6">
        <f>L3351/COUNT(L3351:L7464)</f>
        <v>0.17516339869281045</v>
      </c>
      <c r="Q3351" t="str">
        <f t="shared" si="104"/>
        <v>music</v>
      </c>
      <c r="R3351" t="str">
        <f t="shared" si="105"/>
        <v>rock</v>
      </c>
      <c r="S3351" s="11">
        <f>(((J3351/60)/60)/24)+DATE(1970,1,1)</f>
        <v>40564.994837962964</v>
      </c>
      <c r="T3351" s="11">
        <f>(((I3351/60)/60)/24)+DATE(1970,1,1)</f>
        <v>40594.994837962964</v>
      </c>
    </row>
    <row r="3352" spans="1:20" ht="43.2" hidden="1" x14ac:dyDescent="0.3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20">
        <f>E3352/D3352</f>
        <v>1.2408571428571429</v>
      </c>
      <c r="P3352" s="6">
        <f>L3352/COUNT(L3352:L7465)</f>
        <v>8.2460732984293197E-2</v>
      </c>
      <c r="Q3352" t="str">
        <f t="shared" si="104"/>
        <v>music</v>
      </c>
      <c r="R3352" t="str">
        <f t="shared" si="105"/>
        <v>rock</v>
      </c>
      <c r="S3352" s="11">
        <f>(((J3352/60)/60)/24)+DATE(1970,1,1)</f>
        <v>42160.735208333332</v>
      </c>
      <c r="T3352" s="11">
        <f>(((I3352/60)/60)/24)+DATE(1970,1,1)</f>
        <v>42190.735208333332</v>
      </c>
    </row>
    <row r="3353" spans="1:20" ht="43.2" hidden="1" x14ac:dyDescent="0.3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20">
        <f>E3353/D3353</f>
        <v>1.2415933781686497</v>
      </c>
      <c r="P3353" s="6">
        <f>L3353/COUNT(L3353:L7466)</f>
        <v>0.1127129750982962</v>
      </c>
      <c r="Q3353" t="str">
        <f t="shared" si="104"/>
        <v>film &amp; video</v>
      </c>
      <c r="R3353" t="str">
        <f t="shared" si="105"/>
        <v>documentary</v>
      </c>
      <c r="S3353" s="11">
        <f>(((J3353/60)/60)/24)+DATE(1970,1,1)</f>
        <v>41837.210543981484</v>
      </c>
      <c r="T3353" s="11">
        <f>(((I3353/60)/60)/24)+DATE(1970,1,1)</f>
        <v>41859</v>
      </c>
    </row>
    <row r="3354" spans="1:20" ht="43.2" hidden="1" x14ac:dyDescent="0.3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20">
        <f>E3354/D3354</f>
        <v>1.242</v>
      </c>
      <c r="P3354" s="6">
        <f>L3354/COUNT(L3354:L7467)</f>
        <v>8.0052493438320216E-2</v>
      </c>
      <c r="Q3354" t="str">
        <f t="shared" si="104"/>
        <v>theater</v>
      </c>
      <c r="R3354" t="str">
        <f t="shared" si="105"/>
        <v>plays</v>
      </c>
      <c r="S3354" s="11">
        <f>(((J3354/60)/60)/24)+DATE(1970,1,1)</f>
        <v>41772.105937500004</v>
      </c>
      <c r="T3354" s="11">
        <f>(((I3354/60)/60)/24)+DATE(1970,1,1)</f>
        <v>41803.916666666664</v>
      </c>
    </row>
    <row r="3355" spans="1:20" ht="43.2" hidden="1" x14ac:dyDescent="0.3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20">
        <f>E3355/D3355</f>
        <v>1.2433537832310839</v>
      </c>
      <c r="P3355" s="6">
        <f>L3355/COUNT(L3355:L7468)</f>
        <v>3.5479632063074903E-2</v>
      </c>
      <c r="Q3355" t="str">
        <f t="shared" si="104"/>
        <v>theater</v>
      </c>
      <c r="R3355" t="str">
        <f t="shared" si="105"/>
        <v>plays</v>
      </c>
      <c r="S3355" s="11">
        <f>(((J3355/60)/60)/24)+DATE(1970,1,1)</f>
        <v>42011.202581018515</v>
      </c>
      <c r="T3355" s="11">
        <f>(((I3355/60)/60)/24)+DATE(1970,1,1)</f>
        <v>42038.185416666667</v>
      </c>
    </row>
    <row r="3356" spans="1:20" ht="43.2" hidden="1" x14ac:dyDescent="0.3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20">
        <f>E3356/D3356</f>
        <v>1.244</v>
      </c>
      <c r="P3356" s="6">
        <f>L3356/COUNT(L3356:L7469)</f>
        <v>0.10263157894736842</v>
      </c>
      <c r="Q3356" t="str">
        <f t="shared" si="104"/>
        <v>theater</v>
      </c>
      <c r="R3356" t="str">
        <f t="shared" si="105"/>
        <v>plays</v>
      </c>
      <c r="S3356" s="11">
        <f>(((J3356/60)/60)/24)+DATE(1970,1,1)</f>
        <v>42584.846828703703</v>
      </c>
      <c r="T3356" s="11">
        <f>(((I3356/60)/60)/24)+DATE(1970,1,1)</f>
        <v>42624.846828703703</v>
      </c>
    </row>
    <row r="3357" spans="1:20" ht="28.8" hidden="1" x14ac:dyDescent="0.3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20">
        <f>E3357/D3357</f>
        <v>1.2470000000000001</v>
      </c>
      <c r="P3357" s="6">
        <f>L3357/COUNT(L3357:L7470)</f>
        <v>4.8748353096179184E-2</v>
      </c>
      <c r="Q3357" t="str">
        <f t="shared" si="104"/>
        <v>music</v>
      </c>
      <c r="R3357" t="str">
        <f t="shared" si="105"/>
        <v>pop</v>
      </c>
      <c r="S3357" s="11">
        <f>(((J3357/60)/60)/24)+DATE(1970,1,1)</f>
        <v>41146.824212962965</v>
      </c>
      <c r="T3357" s="11">
        <f>(((I3357/60)/60)/24)+DATE(1970,1,1)</f>
        <v>41176.824212962965</v>
      </c>
    </row>
    <row r="3358" spans="1:20" ht="28.8" hidden="1" x14ac:dyDescent="0.3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20">
        <f>E3358/D3358</f>
        <v>1.248</v>
      </c>
      <c r="P3358" s="6">
        <f>L3358/COUNT(L3358:L7471)</f>
        <v>0.11081794195250659</v>
      </c>
      <c r="Q3358" t="str">
        <f t="shared" si="104"/>
        <v>theater</v>
      </c>
      <c r="R3358" t="str">
        <f t="shared" si="105"/>
        <v>plays</v>
      </c>
      <c r="S3358" s="11">
        <f>(((J3358/60)/60)/24)+DATE(1970,1,1)</f>
        <v>42270.582141203704</v>
      </c>
      <c r="T3358" s="11">
        <f>(((I3358/60)/60)/24)+DATE(1970,1,1)</f>
        <v>42301.895138888889</v>
      </c>
    </row>
    <row r="3359" spans="1:20" ht="43.2" hidden="1" x14ac:dyDescent="0.3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20">
        <f>E3359/D3359</f>
        <v>1.248</v>
      </c>
      <c r="P3359" s="6">
        <f>L3359/COUNT(L3359:L7472)</f>
        <v>5.9445178335535004E-2</v>
      </c>
      <c r="Q3359" t="str">
        <f t="shared" si="104"/>
        <v>theater</v>
      </c>
      <c r="R3359" t="str">
        <f t="shared" si="105"/>
        <v>plays</v>
      </c>
      <c r="S3359" s="11">
        <f>(((J3359/60)/60)/24)+DATE(1970,1,1)</f>
        <v>42052.949814814812</v>
      </c>
      <c r="T3359" s="11">
        <f>(((I3359/60)/60)/24)+DATE(1970,1,1)</f>
        <v>42082.908148148148</v>
      </c>
    </row>
    <row r="3360" spans="1:20" ht="43.2" hidden="1" x14ac:dyDescent="0.3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20">
        <f>E3360/D3360</f>
        <v>1.2484324324324325</v>
      </c>
      <c r="P3360" s="6">
        <f>L3360/COUNT(L3360:L7473)</f>
        <v>0.31878306878306878</v>
      </c>
      <c r="Q3360" t="str">
        <f t="shared" si="104"/>
        <v>photography</v>
      </c>
      <c r="R3360" t="str">
        <f t="shared" si="105"/>
        <v>photobooks</v>
      </c>
      <c r="S3360" s="11">
        <f>(((J3360/60)/60)/24)+DATE(1970,1,1)</f>
        <v>41964.751342592594</v>
      </c>
      <c r="T3360" s="11">
        <f>(((I3360/60)/60)/24)+DATE(1970,1,1)</f>
        <v>41996</v>
      </c>
    </row>
    <row r="3361" spans="1:20" ht="43.2" hidden="1" x14ac:dyDescent="0.3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20">
        <f>E3361/D3361</f>
        <v>1.25</v>
      </c>
      <c r="P3361" s="6">
        <f>L3361/COUNT(L3361:L7474)</f>
        <v>9.2715231788079479E-3</v>
      </c>
      <c r="Q3361" t="str">
        <f t="shared" si="104"/>
        <v>publishing</v>
      </c>
      <c r="R3361" t="str">
        <f t="shared" si="105"/>
        <v>nonfiction</v>
      </c>
      <c r="S3361" s="11">
        <f>(((J3361/60)/60)/24)+DATE(1970,1,1)</f>
        <v>41799.814340277779</v>
      </c>
      <c r="T3361" s="11">
        <f>(((I3361/60)/60)/24)+DATE(1970,1,1)</f>
        <v>41834.814340277779</v>
      </c>
    </row>
    <row r="3362" spans="1:20" ht="28.8" hidden="1" x14ac:dyDescent="0.3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20">
        <f>E3362/D3362</f>
        <v>1.25</v>
      </c>
      <c r="P3362" s="6">
        <f>L3362/COUNT(L3362:L7475)</f>
        <v>3.580901856763926E-2</v>
      </c>
      <c r="Q3362" t="str">
        <f t="shared" si="104"/>
        <v>music</v>
      </c>
      <c r="R3362" t="str">
        <f t="shared" si="105"/>
        <v>indie rock</v>
      </c>
      <c r="S3362" s="11">
        <f>(((J3362/60)/60)/24)+DATE(1970,1,1)</f>
        <v>41024.985972222225</v>
      </c>
      <c r="T3362" s="11">
        <f>(((I3362/60)/60)/24)+DATE(1970,1,1)</f>
        <v>41076.415972222225</v>
      </c>
    </row>
    <row r="3363" spans="1:20" ht="43.2" hidden="1" x14ac:dyDescent="0.3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20">
        <f>E3363/D3363</f>
        <v>1.25</v>
      </c>
      <c r="P3363" s="6">
        <f>L3363/COUNT(L3363:L7476)</f>
        <v>6.6401062416998669E-2</v>
      </c>
      <c r="Q3363" t="str">
        <f t="shared" si="104"/>
        <v>theater</v>
      </c>
      <c r="R3363" t="str">
        <f t="shared" si="105"/>
        <v>musical</v>
      </c>
      <c r="S3363" s="11">
        <f>(((J3363/60)/60)/24)+DATE(1970,1,1)</f>
        <v>42044.765960648147</v>
      </c>
      <c r="T3363" s="11">
        <f>(((I3363/60)/60)/24)+DATE(1970,1,1)</f>
        <v>42058.765960648147</v>
      </c>
    </row>
    <row r="3364" spans="1:20" ht="43.2" hidden="1" x14ac:dyDescent="0.3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20">
        <f>E3364/D3364</f>
        <v>1.25</v>
      </c>
      <c r="P3364" s="6">
        <f>L3364/COUNT(L3364:L7477)</f>
        <v>3.9893617021276598E-2</v>
      </c>
      <c r="Q3364" t="str">
        <f t="shared" si="104"/>
        <v>theater</v>
      </c>
      <c r="R3364" t="str">
        <f t="shared" si="105"/>
        <v>plays</v>
      </c>
      <c r="S3364" s="11">
        <f>(((J3364/60)/60)/24)+DATE(1970,1,1)</f>
        <v>42722.882361111115</v>
      </c>
      <c r="T3364" s="11">
        <f>(((I3364/60)/60)/24)+DATE(1970,1,1)</f>
        <v>42752.882361111115</v>
      </c>
    </row>
    <row r="3365" spans="1:20" ht="43.2" hidden="1" x14ac:dyDescent="0.3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20">
        <f>E3365/D3365</f>
        <v>1.2502285714285715</v>
      </c>
      <c r="P3365" s="6">
        <f>L3365/COUNT(L3365:L7478)</f>
        <v>0.3981358189081225</v>
      </c>
      <c r="Q3365" t="str">
        <f t="shared" si="104"/>
        <v>film &amp; video</v>
      </c>
      <c r="R3365" t="str">
        <f t="shared" si="105"/>
        <v>documentary</v>
      </c>
      <c r="S3365" s="11">
        <f>(((J3365/60)/60)/24)+DATE(1970,1,1)</f>
        <v>42772.669062500005</v>
      </c>
      <c r="T3365" s="11">
        <f>(((I3365/60)/60)/24)+DATE(1970,1,1)</f>
        <v>42802.875</v>
      </c>
    </row>
    <row r="3366" spans="1:20" ht="43.2" hidden="1" x14ac:dyDescent="0.3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20">
        <f>E3366/D3366</f>
        <v>1.2506666666666666</v>
      </c>
      <c r="P3366" s="6">
        <f>L3366/COUNT(L3366:L7479)</f>
        <v>6.933333333333333E-2</v>
      </c>
      <c r="Q3366" t="str">
        <f t="shared" si="104"/>
        <v>theater</v>
      </c>
      <c r="R3366" t="str">
        <f t="shared" si="105"/>
        <v>plays</v>
      </c>
      <c r="S3366" s="11">
        <f>(((J3366/60)/60)/24)+DATE(1970,1,1)</f>
        <v>42709.134780092587</v>
      </c>
      <c r="T3366" s="11">
        <f>(((I3366/60)/60)/24)+DATE(1970,1,1)</f>
        <v>42739.134780092587</v>
      </c>
    </row>
    <row r="3367" spans="1:20" ht="43.2" hidden="1" x14ac:dyDescent="0.3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20">
        <f>E3367/D3367</f>
        <v>1.2510239999999999</v>
      </c>
      <c r="P3367" s="6">
        <f>L3367/COUNT(L3367:L7480)</f>
        <v>0.56875834445927909</v>
      </c>
      <c r="Q3367" t="str">
        <f t="shared" si="104"/>
        <v>technology</v>
      </c>
      <c r="R3367" t="str">
        <f t="shared" si="105"/>
        <v>hardware</v>
      </c>
      <c r="S3367" s="11">
        <f>(((J3367/60)/60)/24)+DATE(1970,1,1)</f>
        <v>40961.057349537034</v>
      </c>
      <c r="T3367" s="11">
        <f>(((I3367/60)/60)/24)+DATE(1970,1,1)</f>
        <v>40992.166666666664</v>
      </c>
    </row>
    <row r="3368" spans="1:20" hidden="1" x14ac:dyDescent="0.3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20">
        <f>E3368/D3368</f>
        <v>1.25125</v>
      </c>
      <c r="P3368" s="6">
        <f>L3368/COUNT(L3368:L7481)</f>
        <v>3.6096256684491977E-2</v>
      </c>
      <c r="Q3368" t="str">
        <f t="shared" si="104"/>
        <v>music</v>
      </c>
      <c r="R3368" t="str">
        <f t="shared" si="105"/>
        <v>rock</v>
      </c>
      <c r="S3368" s="11">
        <f>(((J3368/60)/60)/24)+DATE(1970,1,1)</f>
        <v>41409.00037037037</v>
      </c>
      <c r="T3368" s="11">
        <f>(((I3368/60)/60)/24)+DATE(1970,1,1)</f>
        <v>41430.00037037037</v>
      </c>
    </row>
    <row r="3369" spans="1:20" ht="43.2" hidden="1" x14ac:dyDescent="0.3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20">
        <f>E3369/D3369</f>
        <v>1.25125</v>
      </c>
      <c r="P3369" s="6">
        <f>L3369/COUNT(L3369:L7482)</f>
        <v>1.4725568942436412E-2</v>
      </c>
      <c r="Q3369" t="str">
        <f t="shared" si="104"/>
        <v>technology</v>
      </c>
      <c r="R3369" t="str">
        <f t="shared" si="105"/>
        <v>makerspaces</v>
      </c>
      <c r="S3369" s="11">
        <f>(((J3369/60)/60)/24)+DATE(1970,1,1)</f>
        <v>42319.035833333335</v>
      </c>
      <c r="T3369" s="11">
        <f>(((I3369/60)/60)/24)+DATE(1970,1,1)</f>
        <v>42379.035833333335</v>
      </c>
    </row>
    <row r="3370" spans="1:20" ht="43.2" hidden="1" x14ac:dyDescent="0.3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20">
        <f>E3370/D3370</f>
        <v>1.2513333333333334</v>
      </c>
      <c r="P3370" s="6">
        <f>L3370/COUNT(L3370:L7483)</f>
        <v>0.10857908847184987</v>
      </c>
      <c r="Q3370" t="str">
        <f t="shared" si="104"/>
        <v>publishing</v>
      </c>
      <c r="R3370" t="str">
        <f t="shared" si="105"/>
        <v>radio &amp; podcasts</v>
      </c>
      <c r="S3370" s="11">
        <f>(((J3370/60)/60)/24)+DATE(1970,1,1)</f>
        <v>41250.827118055553</v>
      </c>
      <c r="T3370" s="11">
        <f>(((I3370/60)/60)/24)+DATE(1970,1,1)</f>
        <v>41271.827118055553</v>
      </c>
    </row>
    <row r="3371" spans="1:20" ht="43.2" hidden="1" x14ac:dyDescent="0.3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20">
        <f>E3371/D3371</f>
        <v>1.2513700000000001</v>
      </c>
      <c r="P3371" s="6">
        <f>L3371/COUNT(L3371:L7484)</f>
        <v>0.43624161073825501</v>
      </c>
      <c r="Q3371" t="str">
        <f t="shared" si="104"/>
        <v>technology</v>
      </c>
      <c r="R3371" t="str">
        <f t="shared" si="105"/>
        <v>hardware</v>
      </c>
      <c r="S3371" s="11">
        <f>(((J3371/60)/60)/24)+DATE(1970,1,1)</f>
        <v>42502.569120370375</v>
      </c>
      <c r="T3371" s="11">
        <f>(((I3371/60)/60)/24)+DATE(1970,1,1)</f>
        <v>42532.569120370375</v>
      </c>
    </row>
    <row r="3372" spans="1:20" ht="43.2" hidden="1" x14ac:dyDescent="0.3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20">
        <f>E3372/D3372</f>
        <v>1.2516</v>
      </c>
      <c r="P3372" s="6">
        <f>L3372/COUNT(L3372:L7485)</f>
        <v>9.0053763440860218E-2</v>
      </c>
      <c r="Q3372" t="str">
        <f t="shared" si="104"/>
        <v>film &amp; video</v>
      </c>
      <c r="R3372" t="str">
        <f t="shared" si="105"/>
        <v>documentary</v>
      </c>
      <c r="S3372" s="11">
        <f>(((J3372/60)/60)/24)+DATE(1970,1,1)</f>
        <v>42078.793124999997</v>
      </c>
      <c r="T3372" s="11">
        <f>(((I3372/60)/60)/24)+DATE(1970,1,1)</f>
        <v>42123.793124999997</v>
      </c>
    </row>
    <row r="3373" spans="1:20" ht="43.2" hidden="1" x14ac:dyDescent="0.3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20">
        <f>E3373/D3373</f>
        <v>1.252275</v>
      </c>
      <c r="P3373" s="6">
        <f>L3373/COUNT(L3373:L7486)</f>
        <v>0.35800807537012114</v>
      </c>
      <c r="Q3373" t="str">
        <f t="shared" si="104"/>
        <v>film &amp; video</v>
      </c>
      <c r="R3373" t="str">
        <f t="shared" si="105"/>
        <v>documentary</v>
      </c>
      <c r="S3373" s="11">
        <f>(((J3373/60)/60)/24)+DATE(1970,1,1)</f>
        <v>42437.636469907404</v>
      </c>
      <c r="T3373" s="11">
        <f>(((I3373/60)/60)/24)+DATE(1970,1,1)</f>
        <v>42467.59480324074</v>
      </c>
    </row>
    <row r="3374" spans="1:20" ht="43.2" hidden="1" x14ac:dyDescent="0.3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20">
        <f>E3374/D3374</f>
        <v>1.2524999999999999</v>
      </c>
      <c r="P3374" s="6">
        <f>L3374/COUNT(L3374:L7487)</f>
        <v>2.8301886792452831E-2</v>
      </c>
      <c r="Q3374" t="str">
        <f t="shared" si="104"/>
        <v>music</v>
      </c>
      <c r="R3374" t="str">
        <f t="shared" si="105"/>
        <v>rock</v>
      </c>
      <c r="S3374" s="11">
        <f>(((J3374/60)/60)/24)+DATE(1970,1,1)</f>
        <v>42031.631724537037</v>
      </c>
      <c r="T3374" s="11">
        <f>(((I3374/60)/60)/24)+DATE(1970,1,1)</f>
        <v>42065.249305555553</v>
      </c>
    </row>
    <row r="3375" spans="1:20" ht="43.2" hidden="1" x14ac:dyDescent="0.3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20">
        <f>E3375/D3375</f>
        <v>1.2524999999999999</v>
      </c>
      <c r="P3375" s="6">
        <f>L3375/COUNT(L3375:L7488)</f>
        <v>4.5883940620782729E-2</v>
      </c>
      <c r="Q3375" t="str">
        <f t="shared" si="104"/>
        <v>music</v>
      </c>
      <c r="R3375" t="str">
        <f t="shared" si="105"/>
        <v>rock</v>
      </c>
      <c r="S3375" s="11">
        <f>(((J3375/60)/60)/24)+DATE(1970,1,1)</f>
        <v>41270.954351851848</v>
      </c>
      <c r="T3375" s="11">
        <f>(((I3375/60)/60)/24)+DATE(1970,1,1)</f>
        <v>41300.954351851848</v>
      </c>
    </row>
    <row r="3376" spans="1:20" ht="43.2" hidden="1" x14ac:dyDescent="0.3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20">
        <f>E3376/D3376</f>
        <v>1.2526086956521738</v>
      </c>
      <c r="P3376" s="6">
        <f>L3376/COUNT(L3376:L7489)</f>
        <v>0.12162162162162163</v>
      </c>
      <c r="Q3376" t="str">
        <f t="shared" si="104"/>
        <v>music</v>
      </c>
      <c r="R3376" t="str">
        <f t="shared" si="105"/>
        <v>pop</v>
      </c>
      <c r="S3376" s="11">
        <f>(((J3376/60)/60)/24)+DATE(1970,1,1)</f>
        <v>40592.704652777778</v>
      </c>
      <c r="T3376" s="11">
        <f>(((I3376/60)/60)/24)+DATE(1970,1,1)</f>
        <v>40622.662986111114</v>
      </c>
    </row>
    <row r="3377" spans="1:20" ht="43.2" hidden="1" x14ac:dyDescent="0.3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20">
        <f>E3377/D3377</f>
        <v>1.2529999999999999</v>
      </c>
      <c r="P3377" s="6">
        <f>L3377/COUNT(L3377:L7490)</f>
        <v>8.7956698240866035E-2</v>
      </c>
      <c r="Q3377" t="str">
        <f t="shared" si="104"/>
        <v>publishing</v>
      </c>
      <c r="R3377" t="str">
        <f t="shared" si="105"/>
        <v>nonfiction</v>
      </c>
      <c r="S3377" s="11">
        <f>(((J3377/60)/60)/24)+DATE(1970,1,1)</f>
        <v>41304.962233796294</v>
      </c>
      <c r="T3377" s="11">
        <f>(((I3377/60)/60)/24)+DATE(1970,1,1)</f>
        <v>41334.249305555553</v>
      </c>
    </row>
    <row r="3378" spans="1:20" ht="43.2" hidden="1" x14ac:dyDescent="0.3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20">
        <f>E3378/D3378</f>
        <v>1.2529999999999999</v>
      </c>
      <c r="P3378" s="6">
        <f>L3378/COUNT(L3378:L7491)</f>
        <v>5.0135501355013552E-2</v>
      </c>
      <c r="Q3378" t="str">
        <f t="shared" si="104"/>
        <v>music</v>
      </c>
      <c r="R3378" t="str">
        <f t="shared" si="105"/>
        <v>rock</v>
      </c>
      <c r="S3378" s="11">
        <f>(((J3378/60)/60)/24)+DATE(1970,1,1)</f>
        <v>42502.868761574078</v>
      </c>
      <c r="T3378" s="11">
        <f>(((I3378/60)/60)/24)+DATE(1970,1,1)</f>
        <v>42562.868761574078</v>
      </c>
    </row>
    <row r="3379" spans="1:20" ht="28.8" hidden="1" x14ac:dyDescent="0.3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20">
        <f>E3379/D3379</f>
        <v>1.2533333333333334</v>
      </c>
      <c r="P3379" s="6">
        <f>L3379/COUNT(L3379:L7492)</f>
        <v>1.2211668928086838E-2</v>
      </c>
      <c r="Q3379" t="str">
        <f t="shared" si="104"/>
        <v>film &amp; video</v>
      </c>
      <c r="R3379" t="str">
        <f t="shared" si="105"/>
        <v>documentary</v>
      </c>
      <c r="S3379" s="11">
        <f>(((J3379/60)/60)/24)+DATE(1970,1,1)</f>
        <v>42425.576898148152</v>
      </c>
      <c r="T3379" s="11">
        <f>(((I3379/60)/60)/24)+DATE(1970,1,1)</f>
        <v>42465.666666666672</v>
      </c>
    </row>
    <row r="3380" spans="1:20" ht="43.2" hidden="1" x14ac:dyDescent="0.3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20">
        <f>E3380/D3380</f>
        <v>1.2541538461538462</v>
      </c>
      <c r="P3380" s="6">
        <f>L3380/COUNT(L3380:L7493)</f>
        <v>0.14266304347826086</v>
      </c>
      <c r="Q3380" t="str">
        <f t="shared" si="104"/>
        <v>music</v>
      </c>
      <c r="R3380" t="str">
        <f t="shared" si="105"/>
        <v>rock</v>
      </c>
      <c r="S3380" s="11">
        <f>(((J3380/60)/60)/24)+DATE(1970,1,1)</f>
        <v>41656.762638888889</v>
      </c>
      <c r="T3380" s="11">
        <f>(((I3380/60)/60)/24)+DATE(1970,1,1)</f>
        <v>41686.762638888889</v>
      </c>
    </row>
    <row r="3381" spans="1:20" ht="43.2" hidden="1" x14ac:dyDescent="0.3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20">
        <f>E3381/D3381</f>
        <v>1.2549999999999999</v>
      </c>
      <c r="P3381" s="6">
        <f>L3381/COUNT(L3381:L7494)</f>
        <v>2.8571428571428571E-2</v>
      </c>
      <c r="Q3381" t="str">
        <f t="shared" si="104"/>
        <v>film &amp; video</v>
      </c>
      <c r="R3381" t="str">
        <f t="shared" si="105"/>
        <v>shorts</v>
      </c>
      <c r="S3381" s="11">
        <f>(((J3381/60)/60)/24)+DATE(1970,1,1)</f>
        <v>40779.125428240739</v>
      </c>
      <c r="T3381" s="11">
        <f>(((I3381/60)/60)/24)+DATE(1970,1,1)</f>
        <v>40809.125428240739</v>
      </c>
    </row>
    <row r="3382" spans="1:20" ht="28.8" hidden="1" x14ac:dyDescent="0.3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20">
        <f>E3382/D3382</f>
        <v>1.2552941176470589</v>
      </c>
      <c r="P3382" s="6">
        <f>L3382/COUNT(L3382:L7495)</f>
        <v>7.7656675749318796E-2</v>
      </c>
      <c r="Q3382" t="str">
        <f t="shared" si="104"/>
        <v>publishing</v>
      </c>
      <c r="R3382" t="str">
        <f t="shared" si="105"/>
        <v>nonfiction</v>
      </c>
      <c r="S3382" s="11">
        <f>(((J3382/60)/60)/24)+DATE(1970,1,1)</f>
        <v>42102.164583333331</v>
      </c>
      <c r="T3382" s="11">
        <f>(((I3382/60)/60)/24)+DATE(1970,1,1)</f>
        <v>42133.208333333328</v>
      </c>
    </row>
    <row r="3383" spans="1:20" ht="43.2" hidden="1" x14ac:dyDescent="0.3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20">
        <f>E3383/D3383</f>
        <v>1.2557142857142858</v>
      </c>
      <c r="P3383" s="6">
        <f>L3383/COUNT(L3383:L7496)</f>
        <v>0.10504774897680765</v>
      </c>
      <c r="Q3383" t="str">
        <f t="shared" si="104"/>
        <v>film &amp; video</v>
      </c>
      <c r="R3383" t="str">
        <f t="shared" si="105"/>
        <v>documentary</v>
      </c>
      <c r="S3383" s="11">
        <f>(((J3383/60)/60)/24)+DATE(1970,1,1)</f>
        <v>41013.787569444445</v>
      </c>
      <c r="T3383" s="11">
        <f>(((I3383/60)/60)/24)+DATE(1970,1,1)</f>
        <v>41045.791666666664</v>
      </c>
    </row>
    <row r="3384" spans="1:20" ht="28.8" hidden="1" x14ac:dyDescent="0.3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20">
        <f>E3384/D3384</f>
        <v>1.256</v>
      </c>
      <c r="P3384" s="6">
        <f>L3384/COUNT(L3384:L7497)</f>
        <v>4.3715846994535519E-2</v>
      </c>
      <c r="Q3384" t="str">
        <f t="shared" si="104"/>
        <v>theater</v>
      </c>
      <c r="R3384" t="str">
        <f t="shared" si="105"/>
        <v>plays</v>
      </c>
      <c r="S3384" s="11">
        <f>(((J3384/60)/60)/24)+DATE(1970,1,1)</f>
        <v>42431.302002314813</v>
      </c>
      <c r="T3384" s="11">
        <f>(((I3384/60)/60)/24)+DATE(1970,1,1)</f>
        <v>42471.104166666672</v>
      </c>
    </row>
    <row r="3385" spans="1:20" ht="43.2" hidden="1" x14ac:dyDescent="0.3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20">
        <f>E3385/D3385</f>
        <v>1.2560416666666667</v>
      </c>
      <c r="P3385" s="6">
        <f>L3385/COUNT(L3385:L7498)</f>
        <v>0.1409028727770178</v>
      </c>
      <c r="Q3385" t="str">
        <f t="shared" si="104"/>
        <v>photography</v>
      </c>
      <c r="R3385" t="str">
        <f t="shared" si="105"/>
        <v>photobooks</v>
      </c>
      <c r="S3385" s="11">
        <f>(((J3385/60)/60)/24)+DATE(1970,1,1)</f>
        <v>42089.477500000001</v>
      </c>
      <c r="T3385" s="11">
        <f>(((I3385/60)/60)/24)+DATE(1970,1,1)</f>
        <v>42110.477500000001</v>
      </c>
    </row>
    <row r="3386" spans="1:20" ht="43.2" hidden="1" x14ac:dyDescent="0.3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20">
        <f>E3386/D3386</f>
        <v>1.2569999999999999</v>
      </c>
      <c r="P3386" s="6">
        <f>L3386/COUNT(L3386:L7499)</f>
        <v>0.13561643835616438</v>
      </c>
      <c r="Q3386" t="str">
        <f t="shared" si="104"/>
        <v>technology</v>
      </c>
      <c r="R3386" t="str">
        <f t="shared" si="105"/>
        <v>wearables</v>
      </c>
      <c r="S3386" s="11">
        <f>(((J3386/60)/60)/24)+DATE(1970,1,1)</f>
        <v>42331.84574074074</v>
      </c>
      <c r="T3386" s="11">
        <f>(((I3386/60)/60)/24)+DATE(1970,1,1)</f>
        <v>42361.84574074074</v>
      </c>
    </row>
    <row r="3387" spans="1:20" ht="43.2" hidden="1" x14ac:dyDescent="0.3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20">
        <f>E3387/D3387</f>
        <v>1.2576666666666667</v>
      </c>
      <c r="P3387" s="6">
        <f>L3387/COUNT(L3387:L7500)</f>
        <v>8.2304526748971193E-2</v>
      </c>
      <c r="Q3387" t="str">
        <f t="shared" si="104"/>
        <v>theater</v>
      </c>
      <c r="R3387" t="str">
        <f t="shared" si="105"/>
        <v>plays</v>
      </c>
      <c r="S3387" s="11">
        <f>(((J3387/60)/60)/24)+DATE(1970,1,1)</f>
        <v>41013.936562499999</v>
      </c>
      <c r="T3387" s="11">
        <f>(((I3387/60)/60)/24)+DATE(1970,1,1)</f>
        <v>41061.165972222225</v>
      </c>
    </row>
    <row r="3388" spans="1:20" ht="43.2" hidden="1" x14ac:dyDescent="0.3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20">
        <f>E3388/D3388</f>
        <v>1.2589999999999999</v>
      </c>
      <c r="P3388" s="6">
        <f>L3388/COUNT(L3388:L7501)</f>
        <v>6.7307692307692304E-2</v>
      </c>
      <c r="Q3388" t="str">
        <f t="shared" si="104"/>
        <v>theater</v>
      </c>
      <c r="R3388" t="str">
        <f t="shared" si="105"/>
        <v>plays</v>
      </c>
      <c r="S3388" s="11">
        <f>(((J3388/60)/60)/24)+DATE(1970,1,1)</f>
        <v>42608.36583333333</v>
      </c>
      <c r="T3388" s="11">
        <f>(((I3388/60)/60)/24)+DATE(1970,1,1)</f>
        <v>42638.36583333333</v>
      </c>
    </row>
    <row r="3389" spans="1:20" ht="43.2" hidden="1" x14ac:dyDescent="0.3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20">
        <f>E3389/D3389</f>
        <v>1.2593749999999999</v>
      </c>
      <c r="P3389" s="6">
        <f>L3389/COUNT(L3389:L7502)</f>
        <v>4.951856946354883E-2</v>
      </c>
      <c r="Q3389" t="str">
        <f t="shared" si="104"/>
        <v>theater</v>
      </c>
      <c r="R3389" t="str">
        <f t="shared" si="105"/>
        <v>plays</v>
      </c>
      <c r="S3389" s="11">
        <f>(((J3389/60)/60)/24)+DATE(1970,1,1)</f>
        <v>42592.066921296297</v>
      </c>
      <c r="T3389" s="11">
        <f>(((I3389/60)/60)/24)+DATE(1970,1,1)</f>
        <v>42617.066921296297</v>
      </c>
    </row>
    <row r="3390" spans="1:20" ht="28.8" hidden="1" x14ac:dyDescent="0.3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20">
        <f>E3390/D3390</f>
        <v>1.2594166666666666</v>
      </c>
      <c r="P3390" s="6">
        <f>L3390/COUNT(L3390:L7503)</f>
        <v>0.51239669421487599</v>
      </c>
      <c r="Q3390" t="str">
        <f t="shared" si="104"/>
        <v>food</v>
      </c>
      <c r="R3390" t="str">
        <f t="shared" si="105"/>
        <v>small batch</v>
      </c>
      <c r="S3390" s="11">
        <f>(((J3390/60)/60)/24)+DATE(1970,1,1)</f>
        <v>42052.666990740734</v>
      </c>
      <c r="T3390" s="11">
        <f>(((I3390/60)/60)/24)+DATE(1970,1,1)</f>
        <v>42082.625324074077</v>
      </c>
    </row>
    <row r="3391" spans="1:20" ht="43.2" hidden="1" x14ac:dyDescent="0.3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20">
        <f>E3391/D3391</f>
        <v>1.2595294117647058</v>
      </c>
      <c r="P3391" s="6">
        <f>L3391/COUNT(L3391:L7504)</f>
        <v>0.68689655172413788</v>
      </c>
      <c r="Q3391" t="str">
        <f t="shared" si="104"/>
        <v>games</v>
      </c>
      <c r="R3391" t="str">
        <f t="shared" si="105"/>
        <v>tabletop games</v>
      </c>
      <c r="S3391" s="11">
        <f>(((J3391/60)/60)/24)+DATE(1970,1,1)</f>
        <v>41724.881099537037</v>
      </c>
      <c r="T3391" s="11">
        <f>(((I3391/60)/60)/24)+DATE(1970,1,1)</f>
        <v>41754.881099537037</v>
      </c>
    </row>
    <row r="3392" spans="1:20" ht="43.2" hidden="1" x14ac:dyDescent="0.3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20">
        <f>E3392/D3392</f>
        <v>1.2598333333333334</v>
      </c>
      <c r="P3392" s="6">
        <f>L3392/COUNT(L3392:L7505)</f>
        <v>0.36464088397790057</v>
      </c>
      <c r="Q3392" t="str">
        <f t="shared" si="104"/>
        <v>publishing</v>
      </c>
      <c r="R3392" t="str">
        <f t="shared" si="105"/>
        <v>nonfiction</v>
      </c>
      <c r="S3392" s="11">
        <f>(((J3392/60)/60)/24)+DATE(1970,1,1)</f>
        <v>41781.717268518521</v>
      </c>
      <c r="T3392" s="11">
        <f>(((I3392/60)/60)/24)+DATE(1970,1,1)</f>
        <v>41811.717268518521</v>
      </c>
    </row>
    <row r="3393" spans="1:20" ht="43.2" hidden="1" x14ac:dyDescent="0.3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20">
        <f>E3393/D3393</f>
        <v>1.2599800000000001</v>
      </c>
      <c r="P3393" s="6">
        <f>L3393/COUNT(L3393:L7506)</f>
        <v>2.7662517289073305E-2</v>
      </c>
      <c r="Q3393" t="str">
        <f t="shared" si="104"/>
        <v>film &amp; video</v>
      </c>
      <c r="R3393" t="str">
        <f t="shared" si="105"/>
        <v>television</v>
      </c>
      <c r="S3393" s="11">
        <f>(((J3393/60)/60)/24)+DATE(1970,1,1)</f>
        <v>42447.103518518517</v>
      </c>
      <c r="T3393" s="11">
        <f>(((I3393/60)/60)/24)+DATE(1970,1,1)</f>
        <v>42477.103518518517</v>
      </c>
    </row>
    <row r="3394" spans="1:20" ht="43.2" hidden="1" x14ac:dyDescent="0.3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20">
        <f>E3394/D3394</f>
        <v>1.26</v>
      </c>
      <c r="P3394" s="6">
        <f>L3394/COUNT(L3394:L7507)</f>
        <v>9.833795013850416E-2</v>
      </c>
      <c r="Q3394" t="str">
        <f t="shared" ref="Q3394:Q3457" si="106">LEFT(N3394,FIND("/",N3394)-1)</f>
        <v>publishing</v>
      </c>
      <c r="R3394" t="str">
        <f t="shared" ref="R3394:R3457" si="107">RIGHT(N3394,LEN(N3394)-FIND("/",N3394))</f>
        <v>nonfiction</v>
      </c>
      <c r="S3394" s="11">
        <f>(((J3394/60)/60)/24)+DATE(1970,1,1)</f>
        <v>40879.795682870368</v>
      </c>
      <c r="T3394" s="11">
        <f>(((I3394/60)/60)/24)+DATE(1970,1,1)</f>
        <v>40930.25</v>
      </c>
    </row>
    <row r="3395" spans="1:20" hidden="1" x14ac:dyDescent="0.3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20">
        <f>E3395/D3395</f>
        <v>1.26</v>
      </c>
      <c r="P3395" s="6">
        <f>L3395/COUNT(L3395:L7508)</f>
        <v>0.1289875173370319</v>
      </c>
      <c r="Q3395" t="str">
        <f t="shared" si="106"/>
        <v>theater</v>
      </c>
      <c r="R3395" t="str">
        <f t="shared" si="107"/>
        <v>plays</v>
      </c>
      <c r="S3395" s="11">
        <f>(((J3395/60)/60)/24)+DATE(1970,1,1)</f>
        <v>42154.873124999998</v>
      </c>
      <c r="T3395" s="11">
        <f>(((I3395/60)/60)/24)+DATE(1970,1,1)</f>
        <v>42184.873124999998</v>
      </c>
    </row>
    <row r="3396" spans="1:20" ht="28.8" hidden="1" x14ac:dyDescent="0.3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20">
        <f>E3396/D3396</f>
        <v>1.26</v>
      </c>
      <c r="P3396" s="6">
        <f>L3396/COUNT(L3396:L7509)</f>
        <v>2.361111111111111E-2</v>
      </c>
      <c r="Q3396" t="str">
        <f t="shared" si="106"/>
        <v>theater</v>
      </c>
      <c r="R3396" t="str">
        <f t="shared" si="107"/>
        <v>plays</v>
      </c>
      <c r="S3396" s="11">
        <f>(((J3396/60)/60)/24)+DATE(1970,1,1)</f>
        <v>41891.96503472222</v>
      </c>
      <c r="T3396" s="11">
        <f>(((I3396/60)/60)/24)+DATE(1970,1,1)</f>
        <v>41901</v>
      </c>
    </row>
    <row r="3397" spans="1:20" ht="43.2" hidden="1" x14ac:dyDescent="0.3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20">
        <f>E3397/D3397</f>
        <v>1.2602</v>
      </c>
      <c r="P3397" s="6">
        <f>L3397/COUNT(L3397:L7510)</f>
        <v>9.8748261474269822E-2</v>
      </c>
      <c r="Q3397" t="str">
        <f t="shared" si="106"/>
        <v>music</v>
      </c>
      <c r="R3397" t="str">
        <f t="shared" si="107"/>
        <v>rock</v>
      </c>
      <c r="S3397" s="11">
        <f>(((J3397/60)/60)/24)+DATE(1970,1,1)</f>
        <v>42096.633206018523</v>
      </c>
      <c r="T3397" s="11">
        <f>(((I3397/60)/60)/24)+DATE(1970,1,1)</f>
        <v>42126.633206018523</v>
      </c>
    </row>
    <row r="3398" spans="1:20" ht="43.2" hidden="1" x14ac:dyDescent="0.3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20">
        <f>E3398/D3398</f>
        <v>1.2611835600000001</v>
      </c>
      <c r="P3398" s="6">
        <f>L3398/COUNT(L3398:L7511)</f>
        <v>6.8008356545961002</v>
      </c>
      <c r="Q3398" t="str">
        <f t="shared" si="106"/>
        <v>technology</v>
      </c>
      <c r="R3398" t="str">
        <f t="shared" si="107"/>
        <v>hardware</v>
      </c>
      <c r="S3398" s="11">
        <f>(((J3398/60)/60)/24)+DATE(1970,1,1)</f>
        <v>41744.290868055556</v>
      </c>
      <c r="T3398" s="11">
        <f>(((I3398/60)/60)/24)+DATE(1970,1,1)</f>
        <v>41774.290868055556</v>
      </c>
    </row>
    <row r="3399" spans="1:20" ht="43.2" hidden="1" x14ac:dyDescent="0.3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20">
        <f>E3399/D3399</f>
        <v>1.26125</v>
      </c>
      <c r="P3399" s="6">
        <f>L3399/COUNT(L3399:L7512)</f>
        <v>8.3682008368200833E-2</v>
      </c>
      <c r="Q3399" t="str">
        <f t="shared" si="106"/>
        <v>music</v>
      </c>
      <c r="R3399" t="str">
        <f t="shared" si="107"/>
        <v>classical music</v>
      </c>
      <c r="S3399" s="11">
        <f>(((J3399/60)/60)/24)+DATE(1970,1,1)</f>
        <v>41107.849143518521</v>
      </c>
      <c r="T3399" s="11">
        <f>(((I3399/60)/60)/24)+DATE(1970,1,1)</f>
        <v>41137.849143518521</v>
      </c>
    </row>
    <row r="3400" spans="1:20" ht="43.2" hidden="1" x14ac:dyDescent="0.3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20">
        <f>E3400/D3400</f>
        <v>1.2614444444444444</v>
      </c>
      <c r="P3400" s="6">
        <f>L3400/COUNT(L3400:L7513)</f>
        <v>0.25698324022346369</v>
      </c>
      <c r="Q3400" t="str">
        <f t="shared" si="106"/>
        <v>music</v>
      </c>
      <c r="R3400" t="str">
        <f t="shared" si="107"/>
        <v>rock</v>
      </c>
      <c r="S3400" s="11">
        <f>(((J3400/60)/60)/24)+DATE(1970,1,1)</f>
        <v>41889.004317129627</v>
      </c>
      <c r="T3400" s="11">
        <f>(((I3400/60)/60)/24)+DATE(1970,1,1)</f>
        <v>41919.004317129627</v>
      </c>
    </row>
    <row r="3401" spans="1:20" ht="43.2" hidden="1" x14ac:dyDescent="0.3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20">
        <f>E3401/D3401</f>
        <v>1.2616000000000001</v>
      </c>
      <c r="P3401" s="6">
        <f>L3401/COUNT(L3401:L7514)</f>
        <v>9.9300699300699305E-2</v>
      </c>
      <c r="Q3401" t="str">
        <f t="shared" si="106"/>
        <v>film &amp; video</v>
      </c>
      <c r="R3401" t="str">
        <f t="shared" si="107"/>
        <v>documentary</v>
      </c>
      <c r="S3401" s="11">
        <f>(((J3401/60)/60)/24)+DATE(1970,1,1)</f>
        <v>42549.076157407413</v>
      </c>
      <c r="T3401" s="11">
        <f>(((I3401/60)/60)/24)+DATE(1970,1,1)</f>
        <v>42579.076157407413</v>
      </c>
    </row>
    <row r="3402" spans="1:20" ht="28.8" hidden="1" x14ac:dyDescent="0.3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20">
        <f>E3402/D3402</f>
        <v>1.2616666666666667</v>
      </c>
      <c r="P3402" s="6">
        <f>L3402/COUNT(L3402:L7515)</f>
        <v>0.11064425770308123</v>
      </c>
      <c r="Q3402" t="str">
        <f t="shared" si="106"/>
        <v>technology</v>
      </c>
      <c r="R3402" t="str">
        <f t="shared" si="107"/>
        <v>hardware</v>
      </c>
      <c r="S3402" s="11">
        <f>(((J3402/60)/60)/24)+DATE(1970,1,1)</f>
        <v>40215.919050925928</v>
      </c>
      <c r="T3402" s="11">
        <f>(((I3402/60)/60)/24)+DATE(1970,1,1)</f>
        <v>40252.913194444445</v>
      </c>
    </row>
    <row r="3403" spans="1:20" ht="43.2" hidden="1" x14ac:dyDescent="0.3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20">
        <f>E3403/D3403</f>
        <v>1.262</v>
      </c>
      <c r="P3403" s="6">
        <f>L3403/COUNT(L3403:L7516)</f>
        <v>5.0490883590462832E-2</v>
      </c>
      <c r="Q3403" t="str">
        <f t="shared" si="106"/>
        <v>theater</v>
      </c>
      <c r="R3403" t="str">
        <f t="shared" si="107"/>
        <v>plays</v>
      </c>
      <c r="S3403" s="11">
        <f>(((J3403/60)/60)/24)+DATE(1970,1,1)</f>
        <v>42480.479861111111</v>
      </c>
      <c r="T3403" s="11">
        <f>(((I3403/60)/60)/24)+DATE(1970,1,1)</f>
        <v>42510.479861111111</v>
      </c>
    </row>
    <row r="3404" spans="1:20" ht="43.2" hidden="1" x14ac:dyDescent="0.3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20">
        <f>E3404/D3404</f>
        <v>1.262</v>
      </c>
      <c r="P3404" s="6">
        <f>L3404/COUNT(L3404:L7517)</f>
        <v>1.1235955056179775E-2</v>
      </c>
      <c r="Q3404" t="str">
        <f t="shared" si="106"/>
        <v>theater</v>
      </c>
      <c r="R3404" t="str">
        <f t="shared" si="107"/>
        <v>plays</v>
      </c>
      <c r="S3404" s="11">
        <f>(((J3404/60)/60)/24)+DATE(1970,1,1)</f>
        <v>42289.761192129634</v>
      </c>
      <c r="T3404" s="11">
        <f>(((I3404/60)/60)/24)+DATE(1970,1,1)</f>
        <v>42319.802858796291</v>
      </c>
    </row>
    <row r="3405" spans="1:20" ht="28.8" hidden="1" x14ac:dyDescent="0.3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20">
        <f>E3405/D3405</f>
        <v>1.2625</v>
      </c>
      <c r="P3405" s="6">
        <f>L3405/COUNT(L3405:L7518)</f>
        <v>0.13220815752461323</v>
      </c>
      <c r="Q3405" t="str">
        <f t="shared" si="106"/>
        <v>theater</v>
      </c>
      <c r="R3405" t="str">
        <f t="shared" si="107"/>
        <v>plays</v>
      </c>
      <c r="S3405" s="11">
        <f>(((J3405/60)/60)/24)+DATE(1970,1,1)</f>
        <v>41829.795729166668</v>
      </c>
      <c r="T3405" s="11">
        <f>(((I3405/60)/60)/24)+DATE(1970,1,1)</f>
        <v>41859.795729166668</v>
      </c>
    </row>
    <row r="3406" spans="1:20" ht="43.2" hidden="1" x14ac:dyDescent="0.3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20">
        <f>E3406/D3406</f>
        <v>1.2628571428571429</v>
      </c>
      <c r="P3406" s="6">
        <f>L3406/COUNT(L3406:L7519)</f>
        <v>2.1126760563380281E-2</v>
      </c>
      <c r="Q3406" t="str">
        <f t="shared" si="106"/>
        <v>theater</v>
      </c>
      <c r="R3406" t="str">
        <f t="shared" si="107"/>
        <v>plays</v>
      </c>
      <c r="S3406" s="11">
        <f>(((J3406/60)/60)/24)+DATE(1970,1,1)</f>
        <v>42489.619525462964</v>
      </c>
      <c r="T3406" s="11">
        <f>(((I3406/60)/60)/24)+DATE(1970,1,1)</f>
        <v>42500.470138888893</v>
      </c>
    </row>
    <row r="3407" spans="1:20" hidden="1" x14ac:dyDescent="0.3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20">
        <f>E3407/D3407</f>
        <v>1.2648920000000001</v>
      </c>
      <c r="P3407" s="6">
        <f>L3407/COUNT(L3407:L7520)</f>
        <v>0.20733427362482371</v>
      </c>
      <c r="Q3407" t="str">
        <f t="shared" si="106"/>
        <v>music</v>
      </c>
      <c r="R3407" t="str">
        <f t="shared" si="107"/>
        <v>rock</v>
      </c>
      <c r="S3407" s="11">
        <f>(((J3407/60)/60)/24)+DATE(1970,1,1)</f>
        <v>41924.996099537035</v>
      </c>
      <c r="T3407" s="11">
        <f>(((I3407/60)/60)/24)+DATE(1970,1,1)</f>
        <v>41970.037766203706</v>
      </c>
    </row>
    <row r="3408" spans="1:20" ht="43.2" hidden="1" x14ac:dyDescent="0.3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20">
        <f>E3408/D3408</f>
        <v>1.266</v>
      </c>
      <c r="P3408" s="6">
        <f>L3408/COUNT(L3408:L7521)</f>
        <v>3.954802259887006E-2</v>
      </c>
      <c r="Q3408" t="str">
        <f t="shared" si="106"/>
        <v>theater</v>
      </c>
      <c r="R3408" t="str">
        <f t="shared" si="107"/>
        <v>plays</v>
      </c>
      <c r="S3408" s="11">
        <f>(((J3408/60)/60)/24)+DATE(1970,1,1)</f>
        <v>42503.539976851855</v>
      </c>
      <c r="T3408" s="11">
        <f>(((I3408/60)/60)/24)+DATE(1970,1,1)</f>
        <v>42548.791666666672</v>
      </c>
    </row>
    <row r="3409" spans="1:20" ht="43.2" hidden="1" x14ac:dyDescent="0.3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20">
        <f>E3409/D3409</f>
        <v>1.26732</v>
      </c>
      <c r="P3409" s="6">
        <f>L3409/COUNT(L3409:L7522)</f>
        <v>0.46534653465346537</v>
      </c>
      <c r="Q3409" t="str">
        <f t="shared" si="106"/>
        <v>theater</v>
      </c>
      <c r="R3409" t="str">
        <f t="shared" si="107"/>
        <v>spaces</v>
      </c>
      <c r="S3409" s="11">
        <f>(((J3409/60)/60)/24)+DATE(1970,1,1)</f>
        <v>41466.785231481481</v>
      </c>
      <c r="T3409" s="11">
        <f>(((I3409/60)/60)/24)+DATE(1970,1,1)</f>
        <v>41502.499305555553</v>
      </c>
    </row>
    <row r="3410" spans="1:20" ht="28.8" hidden="1" x14ac:dyDescent="0.3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20">
        <f>E3410/D3410</f>
        <v>1.2682285714285715</v>
      </c>
      <c r="P3410" s="6">
        <f>L3410/COUNT(L3410:L7523)</f>
        <v>3.8243626062322948E-2</v>
      </c>
      <c r="Q3410" t="str">
        <f t="shared" si="106"/>
        <v>technology</v>
      </c>
      <c r="R3410" t="str">
        <f t="shared" si="107"/>
        <v>wearables</v>
      </c>
      <c r="S3410" s="11">
        <f>(((J3410/60)/60)/24)+DATE(1970,1,1)</f>
        <v>41891.693379629629</v>
      </c>
      <c r="T3410" s="11">
        <f>(((I3410/60)/60)/24)+DATE(1970,1,1)</f>
        <v>41926.693379629629</v>
      </c>
    </row>
    <row r="3411" spans="1:20" ht="43.2" hidden="1" x14ac:dyDescent="0.3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20">
        <f>E3411/D3411</f>
        <v>1.2684</v>
      </c>
      <c r="P3411" s="6">
        <f>L3411/COUNT(L3411:L7524)</f>
        <v>7.8014184397163122E-2</v>
      </c>
      <c r="Q3411" t="str">
        <f t="shared" si="106"/>
        <v>film &amp; video</v>
      </c>
      <c r="R3411" t="str">
        <f t="shared" si="107"/>
        <v>documentary</v>
      </c>
      <c r="S3411" s="11">
        <f>(((J3411/60)/60)/24)+DATE(1970,1,1)</f>
        <v>41099.742800925924</v>
      </c>
      <c r="T3411" s="11">
        <f>(((I3411/60)/60)/24)+DATE(1970,1,1)</f>
        <v>41115.742800925924</v>
      </c>
    </row>
    <row r="3412" spans="1:20" ht="43.2" hidden="1" x14ac:dyDescent="0.3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20">
        <f>E3412/D3412</f>
        <v>1.2685294117647059</v>
      </c>
      <c r="P3412" s="6">
        <f>L3412/COUNT(L3412:L7525)</f>
        <v>0.11647727272727272</v>
      </c>
      <c r="Q3412" t="str">
        <f t="shared" si="106"/>
        <v>music</v>
      </c>
      <c r="R3412" t="str">
        <f t="shared" si="107"/>
        <v>pop</v>
      </c>
      <c r="S3412" s="11">
        <f>(((J3412/60)/60)/24)+DATE(1970,1,1)</f>
        <v>41682.0705787037</v>
      </c>
      <c r="T3412" s="11">
        <f>(((I3412/60)/60)/24)+DATE(1970,1,1)</f>
        <v>41709.290972222225</v>
      </c>
    </row>
    <row r="3413" spans="1:20" ht="28.8" hidden="1" x14ac:dyDescent="0.3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20">
        <f>E3413/D3413</f>
        <v>1.2686868686868686</v>
      </c>
      <c r="P3413" s="6">
        <f>L3413/COUNT(L3413:L7526)</f>
        <v>1.422475106685633E-2</v>
      </c>
      <c r="Q3413" t="str">
        <f t="shared" si="106"/>
        <v>technology</v>
      </c>
      <c r="R3413" t="str">
        <f t="shared" si="107"/>
        <v>hardware</v>
      </c>
      <c r="S3413" s="11">
        <f>(((J3413/60)/60)/24)+DATE(1970,1,1)</f>
        <v>42115.853888888887</v>
      </c>
      <c r="T3413" s="11">
        <f>(((I3413/60)/60)/24)+DATE(1970,1,1)</f>
        <v>42148.853888888887</v>
      </c>
    </row>
    <row r="3414" spans="1:20" ht="43.2" hidden="1" x14ac:dyDescent="0.3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20">
        <f>E3414/D3414</f>
        <v>1.268842105263158</v>
      </c>
      <c r="P3414" s="6">
        <f>L3414/COUNT(L3414:L7527)</f>
        <v>0.29202279202279202</v>
      </c>
      <c r="Q3414" t="str">
        <f t="shared" si="106"/>
        <v>technology</v>
      </c>
      <c r="R3414" t="str">
        <f t="shared" si="107"/>
        <v>hardware</v>
      </c>
      <c r="S3414" s="11">
        <f>(((J3414/60)/60)/24)+DATE(1970,1,1)</f>
        <v>41863.429791666669</v>
      </c>
      <c r="T3414" s="11">
        <f>(((I3414/60)/60)/24)+DATE(1970,1,1)</f>
        <v>41898.429791666669</v>
      </c>
    </row>
    <row r="3415" spans="1:20" ht="43.2" hidden="1" x14ac:dyDescent="0.3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20">
        <f>E3415/D3415</f>
        <v>1.2692857142857144</v>
      </c>
      <c r="P3415" s="6">
        <f>L3415/COUNT(L3415:L7528)</f>
        <v>0.12838801711840228</v>
      </c>
      <c r="Q3415" t="str">
        <f t="shared" si="106"/>
        <v>music</v>
      </c>
      <c r="R3415" t="str">
        <f t="shared" si="107"/>
        <v>rock</v>
      </c>
      <c r="S3415" s="11">
        <f>(((J3415/60)/60)/24)+DATE(1970,1,1)</f>
        <v>41495.692627314813</v>
      </c>
      <c r="T3415" s="11">
        <f>(((I3415/60)/60)/24)+DATE(1970,1,1)</f>
        <v>41527.165972222225</v>
      </c>
    </row>
    <row r="3416" spans="1:20" ht="43.2" hidden="1" x14ac:dyDescent="0.3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20">
        <f>E3416/D3416</f>
        <v>1.27</v>
      </c>
      <c r="P3416" s="6">
        <f>L3416/COUNT(L3416:L7529)</f>
        <v>5.8571428571428573E-2</v>
      </c>
      <c r="Q3416" t="str">
        <f t="shared" si="106"/>
        <v>film &amp; video</v>
      </c>
      <c r="R3416" t="str">
        <f t="shared" si="107"/>
        <v>shorts</v>
      </c>
      <c r="S3416" s="11">
        <f>(((J3416/60)/60)/24)+DATE(1970,1,1)</f>
        <v>41724.776539351849</v>
      </c>
      <c r="T3416" s="11">
        <f>(((I3416/60)/60)/24)+DATE(1970,1,1)</f>
        <v>41754.776539351849</v>
      </c>
    </row>
    <row r="3417" spans="1:20" ht="28.8" hidden="1" x14ac:dyDescent="0.3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20">
        <f>E3417/D3417</f>
        <v>1.27</v>
      </c>
      <c r="P3417" s="6">
        <f>L3417/COUNT(L3417:L7530)</f>
        <v>3.7195994277539342E-2</v>
      </c>
      <c r="Q3417" t="str">
        <f t="shared" si="106"/>
        <v>music</v>
      </c>
      <c r="R3417" t="str">
        <f t="shared" si="107"/>
        <v>indie rock</v>
      </c>
      <c r="S3417" s="11">
        <f>(((J3417/60)/60)/24)+DATE(1970,1,1)</f>
        <v>41402.558819444443</v>
      </c>
      <c r="T3417" s="11">
        <f>(((I3417/60)/60)/24)+DATE(1970,1,1)</f>
        <v>41462.558819444443</v>
      </c>
    </row>
    <row r="3418" spans="1:20" ht="43.2" hidden="1" x14ac:dyDescent="0.3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20">
        <f>E3418/D3418</f>
        <v>1.27</v>
      </c>
      <c r="P3418" s="6">
        <f>L3418/COUNT(L3418:L7531)</f>
        <v>2.148997134670487E-2</v>
      </c>
      <c r="Q3418" t="str">
        <f t="shared" si="106"/>
        <v>theater</v>
      </c>
      <c r="R3418" t="str">
        <f t="shared" si="107"/>
        <v>plays</v>
      </c>
      <c r="S3418" s="11">
        <f>(((J3418/60)/60)/24)+DATE(1970,1,1)</f>
        <v>42401.945219907408</v>
      </c>
      <c r="T3418" s="11">
        <f>(((I3418/60)/60)/24)+DATE(1970,1,1)</f>
        <v>42418.895833333328</v>
      </c>
    </row>
    <row r="3419" spans="1:20" ht="28.8" hidden="1" x14ac:dyDescent="0.3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20">
        <f>E3419/D3419</f>
        <v>1.2714285714285714</v>
      </c>
      <c r="P3419" s="6">
        <f>L3419/COUNT(L3419:L7532)</f>
        <v>8.7517934002869446E-2</v>
      </c>
      <c r="Q3419" t="str">
        <f t="shared" si="106"/>
        <v>theater</v>
      </c>
      <c r="R3419" t="str">
        <f t="shared" si="107"/>
        <v>plays</v>
      </c>
      <c r="S3419" s="11">
        <f>(((J3419/60)/60)/24)+DATE(1970,1,1)</f>
        <v>42420.019097222219</v>
      </c>
      <c r="T3419" s="11">
        <f>(((I3419/60)/60)/24)+DATE(1970,1,1)</f>
        <v>42479.977430555555</v>
      </c>
    </row>
    <row r="3420" spans="1:20" ht="43.2" hidden="1" x14ac:dyDescent="0.3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20">
        <f>E3420/D3420</f>
        <v>1.2715000000000001</v>
      </c>
      <c r="P3420" s="6">
        <f>L3420/COUNT(L3420:L7533)</f>
        <v>9.0517241379310345E-2</v>
      </c>
      <c r="Q3420" t="str">
        <f t="shared" si="106"/>
        <v>theater</v>
      </c>
      <c r="R3420" t="str">
        <f t="shared" si="107"/>
        <v>plays</v>
      </c>
      <c r="S3420" s="11">
        <f>(((J3420/60)/60)/24)+DATE(1970,1,1)</f>
        <v>41799.685902777775</v>
      </c>
      <c r="T3420" s="11">
        <f>(((I3420/60)/60)/24)+DATE(1970,1,1)</f>
        <v>41827.083333333336</v>
      </c>
    </row>
    <row r="3421" spans="1:20" ht="57.6" hidden="1" x14ac:dyDescent="0.3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20">
        <f>E3421/D3421</f>
        <v>1.2716666666666667</v>
      </c>
      <c r="P3421" s="6">
        <f>L3421/COUNT(L3421:L7534)</f>
        <v>5.1798561151079135E-2</v>
      </c>
      <c r="Q3421" t="str">
        <f t="shared" si="106"/>
        <v>film &amp; video</v>
      </c>
      <c r="R3421" t="str">
        <f t="shared" si="107"/>
        <v>shorts</v>
      </c>
      <c r="S3421" s="11">
        <f>(((J3421/60)/60)/24)+DATE(1970,1,1)</f>
        <v>41663.569340277776</v>
      </c>
      <c r="T3421" s="11">
        <f>(((I3421/60)/60)/24)+DATE(1970,1,1)</f>
        <v>41693.569340277776</v>
      </c>
    </row>
    <row r="3422" spans="1:20" ht="43.2" hidden="1" x14ac:dyDescent="0.3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20">
        <f>E3422/D3422</f>
        <v>1.272</v>
      </c>
      <c r="P3422" s="6">
        <f>L3422/COUNT(L3422:L7535)</f>
        <v>2.4495677233429394E-2</v>
      </c>
      <c r="Q3422" t="str">
        <f t="shared" si="106"/>
        <v>film &amp; video</v>
      </c>
      <c r="R3422" t="str">
        <f t="shared" si="107"/>
        <v>shorts</v>
      </c>
      <c r="S3422" s="11">
        <f>(((J3422/60)/60)/24)+DATE(1970,1,1)</f>
        <v>40730.896354166667</v>
      </c>
      <c r="T3422" s="11">
        <f>(((I3422/60)/60)/24)+DATE(1970,1,1)</f>
        <v>40790.896354166667</v>
      </c>
    </row>
    <row r="3423" spans="1:20" ht="43.2" hidden="1" x14ac:dyDescent="0.3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20">
        <f>E3423/D3423</f>
        <v>1.272</v>
      </c>
      <c r="P3423" s="6">
        <f>L3423/COUNT(L3423:L7536)</f>
        <v>3.6075036075036072E-2</v>
      </c>
      <c r="Q3423" t="str">
        <f t="shared" si="106"/>
        <v>theater</v>
      </c>
      <c r="R3423" t="str">
        <f t="shared" si="107"/>
        <v>spaces</v>
      </c>
      <c r="S3423" s="11">
        <f>(((J3423/60)/60)/24)+DATE(1970,1,1)</f>
        <v>42228.044664351852</v>
      </c>
      <c r="T3423" s="11">
        <f>(((I3423/60)/60)/24)+DATE(1970,1,1)</f>
        <v>42258.044664351852</v>
      </c>
    </row>
    <row r="3424" spans="1:20" ht="43.2" hidden="1" x14ac:dyDescent="0.3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20">
        <f>E3424/D3424</f>
        <v>1.2725</v>
      </c>
      <c r="P3424" s="6">
        <f>L3424/COUNT(L3424:L7537)</f>
        <v>5.0578034682080927E-2</v>
      </c>
      <c r="Q3424" t="str">
        <f t="shared" si="106"/>
        <v>theater</v>
      </c>
      <c r="R3424" t="str">
        <f t="shared" si="107"/>
        <v>plays</v>
      </c>
      <c r="S3424" s="11">
        <f>(((J3424/60)/60)/24)+DATE(1970,1,1)</f>
        <v>41988.829942129625</v>
      </c>
      <c r="T3424" s="11">
        <f>(((I3424/60)/60)/24)+DATE(1970,1,1)</f>
        <v>42046.207638888889</v>
      </c>
    </row>
    <row r="3425" spans="1:20" ht="43.2" hidden="1" x14ac:dyDescent="0.3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20">
        <f>E3425/D3425</f>
        <v>1.2729999999999999</v>
      </c>
      <c r="P3425" s="6">
        <f>L3425/COUNT(L3425:L7538)</f>
        <v>4.0520984081041968E-2</v>
      </c>
      <c r="Q3425" t="str">
        <f t="shared" si="106"/>
        <v>music</v>
      </c>
      <c r="R3425" t="str">
        <f t="shared" si="107"/>
        <v>rock</v>
      </c>
      <c r="S3425" s="11">
        <f>(((J3425/60)/60)/24)+DATE(1970,1,1)</f>
        <v>40679.743067129632</v>
      </c>
      <c r="T3425" s="11">
        <f>(((I3425/60)/60)/24)+DATE(1970,1,1)</f>
        <v>40694.75277777778</v>
      </c>
    </row>
    <row r="3426" spans="1:20" ht="28.8" hidden="1" x14ac:dyDescent="0.3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20">
        <f>E3426/D3426</f>
        <v>1.273042</v>
      </c>
      <c r="P3426" s="6">
        <f>L3426/COUNT(L3426:L7539)</f>
        <v>0.26521739130434785</v>
      </c>
      <c r="Q3426" t="str">
        <f t="shared" si="106"/>
        <v>theater</v>
      </c>
      <c r="R3426" t="str">
        <f t="shared" si="107"/>
        <v>plays</v>
      </c>
      <c r="S3426" s="11">
        <f>(((J3426/60)/60)/24)+DATE(1970,1,1)</f>
        <v>41871.755694444444</v>
      </c>
      <c r="T3426" s="11">
        <f>(((I3426/60)/60)/24)+DATE(1970,1,1)</f>
        <v>41901.755694444444</v>
      </c>
    </row>
    <row r="3427" spans="1:20" ht="43.2" hidden="1" x14ac:dyDescent="0.3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20">
        <f>E3427/D3427</f>
        <v>1.2734117647058822</v>
      </c>
      <c r="P3427" s="6">
        <f>L3427/COUNT(L3427:L7540)</f>
        <v>1.3991291727140784</v>
      </c>
      <c r="Q3427" t="str">
        <f t="shared" si="106"/>
        <v>film &amp; video</v>
      </c>
      <c r="R3427" t="str">
        <f t="shared" si="107"/>
        <v>documentary</v>
      </c>
      <c r="S3427" s="11">
        <f>(((J3427/60)/60)/24)+DATE(1970,1,1)</f>
        <v>42427.964745370366</v>
      </c>
      <c r="T3427" s="11">
        <f>(((I3427/60)/60)/24)+DATE(1970,1,1)</f>
        <v>42467.923078703709</v>
      </c>
    </row>
    <row r="3428" spans="1:20" ht="43.2" hidden="1" x14ac:dyDescent="0.3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20">
        <f>E3428/D3428</f>
        <v>1.2749999999999999</v>
      </c>
      <c r="P3428" s="6">
        <f>L3428/COUNT(L3428:L7541)</f>
        <v>0.11482558139534883</v>
      </c>
      <c r="Q3428" t="str">
        <f t="shared" si="106"/>
        <v>music</v>
      </c>
      <c r="R3428" t="str">
        <f t="shared" si="107"/>
        <v>indie rock</v>
      </c>
      <c r="S3428" s="11">
        <f>(((J3428/60)/60)/24)+DATE(1970,1,1)</f>
        <v>41257.950381944444</v>
      </c>
      <c r="T3428" s="11">
        <f>(((I3428/60)/60)/24)+DATE(1970,1,1)</f>
        <v>41287.950381944444</v>
      </c>
    </row>
    <row r="3429" spans="1:20" ht="43.2" hidden="1" x14ac:dyDescent="0.3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20">
        <f>E3429/D3429</f>
        <v>1.2749999999999999</v>
      </c>
      <c r="P3429" s="6">
        <f>L3429/COUNT(L3429:L7542)</f>
        <v>3.9301310043668124E-2</v>
      </c>
      <c r="Q3429" t="str">
        <f t="shared" si="106"/>
        <v>theater</v>
      </c>
      <c r="R3429" t="str">
        <f t="shared" si="107"/>
        <v>plays</v>
      </c>
      <c r="S3429" s="11">
        <f>(((J3429/60)/60)/24)+DATE(1970,1,1)</f>
        <v>42443.802361111113</v>
      </c>
      <c r="T3429" s="11">
        <f>(((I3429/60)/60)/24)+DATE(1970,1,1)</f>
        <v>42473.802361111113</v>
      </c>
    </row>
    <row r="3430" spans="1:20" ht="43.2" hidden="1" x14ac:dyDescent="0.3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20">
        <f>E3430/D3430</f>
        <v>1.2749999999999999</v>
      </c>
      <c r="P3430" s="6">
        <f>L3430/COUNT(L3430:L7543)</f>
        <v>9.0379008746355682E-2</v>
      </c>
      <c r="Q3430" t="str">
        <f t="shared" si="106"/>
        <v>theater</v>
      </c>
      <c r="R3430" t="str">
        <f t="shared" si="107"/>
        <v>plays</v>
      </c>
      <c r="S3430" s="11">
        <f>(((J3430/60)/60)/24)+DATE(1970,1,1)</f>
        <v>42125.647534722222</v>
      </c>
      <c r="T3430" s="11">
        <f>(((I3430/60)/60)/24)+DATE(1970,1,1)</f>
        <v>42150.647534722222</v>
      </c>
    </row>
    <row r="3431" spans="1:20" ht="43.2" hidden="1" x14ac:dyDescent="0.3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20">
        <f>E3431/D3431</f>
        <v>1.2753666666666665</v>
      </c>
      <c r="P3431" s="6">
        <f>L3431/COUNT(L3431:L7544)</f>
        <v>6.1313868613138686E-2</v>
      </c>
      <c r="Q3431" t="str">
        <f t="shared" si="106"/>
        <v>music</v>
      </c>
      <c r="R3431" t="str">
        <f t="shared" si="107"/>
        <v>indie rock</v>
      </c>
      <c r="S3431" s="11">
        <f>(((J3431/60)/60)/24)+DATE(1970,1,1)</f>
        <v>41036.946469907409</v>
      </c>
      <c r="T3431" s="11">
        <f>(((I3431/60)/60)/24)+DATE(1970,1,1)</f>
        <v>41066.946469907409</v>
      </c>
    </row>
    <row r="3432" spans="1:20" ht="43.2" hidden="1" x14ac:dyDescent="0.3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20">
        <f>E3432/D3432</f>
        <v>1.2757571428571428</v>
      </c>
      <c r="P3432" s="6">
        <f>L3432/COUNT(L3432:L7545)</f>
        <v>0.14035087719298245</v>
      </c>
      <c r="Q3432" t="str">
        <f t="shared" si="106"/>
        <v>theater</v>
      </c>
      <c r="R3432" t="str">
        <f t="shared" si="107"/>
        <v>plays</v>
      </c>
      <c r="S3432" s="11">
        <f>(((J3432/60)/60)/24)+DATE(1970,1,1)</f>
        <v>42693.742604166662</v>
      </c>
      <c r="T3432" s="11">
        <f>(((I3432/60)/60)/24)+DATE(1970,1,1)</f>
        <v>42718.742604166662</v>
      </c>
    </row>
    <row r="3433" spans="1:20" ht="28.8" hidden="1" x14ac:dyDescent="0.3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20">
        <f>E3433/D3433</f>
        <v>1.2774000000000001</v>
      </c>
      <c r="P3433" s="6">
        <f>L3433/COUNT(L3433:L7546)</f>
        <v>0.14641288433382138</v>
      </c>
      <c r="Q3433" t="str">
        <f t="shared" si="106"/>
        <v>technology</v>
      </c>
      <c r="R3433" t="str">
        <f t="shared" si="107"/>
        <v>space exploration</v>
      </c>
      <c r="S3433" s="11">
        <f>(((J3433/60)/60)/24)+DATE(1970,1,1)</f>
        <v>42108.538449074069</v>
      </c>
      <c r="T3433" s="11">
        <f>(((I3433/60)/60)/24)+DATE(1970,1,1)</f>
        <v>42138.538449074069</v>
      </c>
    </row>
    <row r="3434" spans="1:20" ht="43.2" hidden="1" x14ac:dyDescent="0.3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20">
        <f>E3434/D3434</f>
        <v>1.2775000000000001</v>
      </c>
      <c r="P3434" s="6">
        <f>L3434/COUNT(L3434:L7547)</f>
        <v>9.5307917888563048E-2</v>
      </c>
      <c r="Q3434" t="str">
        <f t="shared" si="106"/>
        <v>film &amp; video</v>
      </c>
      <c r="R3434" t="str">
        <f t="shared" si="107"/>
        <v>shorts</v>
      </c>
      <c r="S3434" s="11">
        <f>(((J3434/60)/60)/24)+DATE(1970,1,1)</f>
        <v>40505.131168981483</v>
      </c>
      <c r="T3434" s="11">
        <f>(((I3434/60)/60)/24)+DATE(1970,1,1)</f>
        <v>40535.131168981483</v>
      </c>
    </row>
    <row r="3435" spans="1:20" ht="43.2" hidden="1" x14ac:dyDescent="0.3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20">
        <f>E3435/D3435</f>
        <v>1.2775000000000001</v>
      </c>
      <c r="P3435" s="6">
        <f>L3435/COUNT(L3435:L7548)</f>
        <v>9.6916299559471369E-2</v>
      </c>
      <c r="Q3435" t="str">
        <f t="shared" si="106"/>
        <v>theater</v>
      </c>
      <c r="R3435" t="str">
        <f t="shared" si="107"/>
        <v>plays</v>
      </c>
      <c r="S3435" s="11">
        <f>(((J3435/60)/60)/24)+DATE(1970,1,1)</f>
        <v>42149.940416666665</v>
      </c>
      <c r="T3435" s="11">
        <f>(((I3435/60)/60)/24)+DATE(1970,1,1)</f>
        <v>42179.940416666665</v>
      </c>
    </row>
    <row r="3436" spans="1:20" ht="43.2" x14ac:dyDescent="0.3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20">
        <f>E3436/D3436</f>
        <v>1.278</v>
      </c>
      <c r="P3436" s="6">
        <f>L3436/COUNT(L3436:L7549)</f>
        <v>3.2352941176470591E-2</v>
      </c>
      <c r="Q3436" t="str">
        <f t="shared" si="106"/>
        <v>theater</v>
      </c>
      <c r="R3436" t="str">
        <f t="shared" si="107"/>
        <v>plays</v>
      </c>
      <c r="S3436" s="11">
        <f>(((J3436/60)/60)/24)+DATE(1970,1,1)</f>
        <v>42789.462430555555</v>
      </c>
      <c r="T3436" s="11">
        <f>(((I3436/60)/60)/24)+DATE(1970,1,1)</f>
        <v>42825.957638888889</v>
      </c>
    </row>
    <row r="3437" spans="1:20" ht="28.8" hidden="1" x14ac:dyDescent="0.3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20">
        <f>E3437/D3437</f>
        <v>1.2782222222222221</v>
      </c>
      <c r="P3437" s="6">
        <f>L3437/COUNT(L3437:L7550)</f>
        <v>7.3637702503681887E-2</v>
      </c>
      <c r="Q3437" t="str">
        <f t="shared" si="106"/>
        <v>theater</v>
      </c>
      <c r="R3437" t="str">
        <f t="shared" si="107"/>
        <v>plays</v>
      </c>
      <c r="S3437" s="11">
        <f>(((J3437/60)/60)/24)+DATE(1970,1,1)</f>
        <v>42590.472685185188</v>
      </c>
      <c r="T3437" s="11">
        <f>(((I3437/60)/60)/24)+DATE(1970,1,1)</f>
        <v>42620.472685185188</v>
      </c>
    </row>
    <row r="3438" spans="1:20" ht="43.2" hidden="1" x14ac:dyDescent="0.3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20">
        <f>E3438/D3438</f>
        <v>1.2786666666666666</v>
      </c>
      <c r="P3438" s="6">
        <f>L3438/COUNT(L3438:L7551)</f>
        <v>8.2595870206489674E-2</v>
      </c>
      <c r="Q3438" t="str">
        <f t="shared" si="106"/>
        <v>theater</v>
      </c>
      <c r="R3438" t="str">
        <f t="shared" si="107"/>
        <v>plays</v>
      </c>
      <c r="S3438" s="11">
        <f>(((J3438/60)/60)/24)+DATE(1970,1,1)</f>
        <v>41781.855092592588</v>
      </c>
      <c r="T3438" s="11">
        <f>(((I3438/60)/60)/24)+DATE(1970,1,1)</f>
        <v>41811.855092592588</v>
      </c>
    </row>
    <row r="3439" spans="1:20" ht="43.2" hidden="1" x14ac:dyDescent="0.3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20">
        <f>E3439/D3439</f>
        <v>1.2795000000000001</v>
      </c>
      <c r="P3439" s="6">
        <f>L3439/COUNT(L3439:L7552)</f>
        <v>0.20827178729689808</v>
      </c>
      <c r="Q3439" t="str">
        <f t="shared" si="106"/>
        <v>theater</v>
      </c>
      <c r="R3439" t="str">
        <f t="shared" si="107"/>
        <v>plays</v>
      </c>
      <c r="S3439" s="11">
        <f>(((J3439/60)/60)/24)+DATE(1970,1,1)</f>
        <v>42158.065694444449</v>
      </c>
      <c r="T3439" s="11">
        <f>(((I3439/60)/60)/24)+DATE(1970,1,1)</f>
        <v>42201</v>
      </c>
    </row>
    <row r="3440" spans="1:20" ht="28.8" hidden="1" x14ac:dyDescent="0.3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20">
        <f>E3440/D3440</f>
        <v>1.2796000000000001</v>
      </c>
      <c r="P3440" s="6">
        <f>L3440/COUNT(L3440:L7553)</f>
        <v>0.40532544378698226</v>
      </c>
      <c r="Q3440" t="str">
        <f t="shared" si="106"/>
        <v>theater</v>
      </c>
      <c r="R3440" t="str">
        <f t="shared" si="107"/>
        <v>plays</v>
      </c>
      <c r="S3440" s="11">
        <f>(((J3440/60)/60)/24)+DATE(1970,1,1)</f>
        <v>42020.700567129628</v>
      </c>
      <c r="T3440" s="11">
        <f>(((I3440/60)/60)/24)+DATE(1970,1,1)</f>
        <v>42065.207638888889</v>
      </c>
    </row>
    <row r="3441" spans="1:20" ht="43.2" hidden="1" x14ac:dyDescent="0.3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20">
        <f>E3441/D3441</f>
        <v>1.28</v>
      </c>
      <c r="P3441" s="6">
        <f>L3441/COUNT(L3441:L7554)</f>
        <v>3.8518518518518521E-2</v>
      </c>
      <c r="Q3441" t="str">
        <f t="shared" si="106"/>
        <v>publishing</v>
      </c>
      <c r="R3441" t="str">
        <f t="shared" si="107"/>
        <v>nonfiction</v>
      </c>
      <c r="S3441" s="11">
        <f>(((J3441/60)/60)/24)+DATE(1970,1,1)</f>
        <v>42019.590173611112</v>
      </c>
      <c r="T3441" s="11">
        <f>(((I3441/60)/60)/24)+DATE(1970,1,1)</f>
        <v>42049.590173611112</v>
      </c>
    </row>
    <row r="3442" spans="1:20" ht="43.2" hidden="1" x14ac:dyDescent="0.3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20">
        <f>E3442/D3442</f>
        <v>1.28</v>
      </c>
      <c r="P3442" s="6">
        <f>L3442/COUNT(L3442:L7555)</f>
        <v>2.5222551928783383E-2</v>
      </c>
      <c r="Q3442" t="str">
        <f t="shared" si="106"/>
        <v>music</v>
      </c>
      <c r="R3442" t="str">
        <f t="shared" si="107"/>
        <v>indie rock</v>
      </c>
      <c r="S3442" s="11">
        <f>(((J3442/60)/60)/24)+DATE(1970,1,1)</f>
        <v>40893.992962962962</v>
      </c>
      <c r="T3442" s="11">
        <f>(((I3442/60)/60)/24)+DATE(1970,1,1)</f>
        <v>40933.992962962962</v>
      </c>
    </row>
    <row r="3443" spans="1:20" ht="43.2" hidden="1" x14ac:dyDescent="0.3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20">
        <f>E3443/D3443</f>
        <v>1.28</v>
      </c>
      <c r="P3443" s="6">
        <f>L3443/COUNT(L3443:L7556)</f>
        <v>5.0520059435364043E-2</v>
      </c>
      <c r="Q3443" t="str">
        <f t="shared" si="106"/>
        <v>theater</v>
      </c>
      <c r="R3443" t="str">
        <f t="shared" si="107"/>
        <v>musical</v>
      </c>
      <c r="S3443" s="11">
        <f>(((J3443/60)/60)/24)+DATE(1970,1,1)</f>
        <v>41912.650729166664</v>
      </c>
      <c r="T3443" s="11">
        <f>(((I3443/60)/60)/24)+DATE(1970,1,1)</f>
        <v>41925.207638888889</v>
      </c>
    </row>
    <row r="3444" spans="1:20" ht="43.2" hidden="1" x14ac:dyDescent="0.3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20">
        <f>E3444/D3444</f>
        <v>1.28</v>
      </c>
      <c r="P3444" s="6">
        <f>L3444/COUNT(L3444:L7557)</f>
        <v>5.5059523809523808E-2</v>
      </c>
      <c r="Q3444" t="str">
        <f t="shared" si="106"/>
        <v>theater</v>
      </c>
      <c r="R3444" t="str">
        <f t="shared" si="107"/>
        <v>spaces</v>
      </c>
      <c r="S3444" s="11">
        <f>(((J3444/60)/60)/24)+DATE(1970,1,1)</f>
        <v>42253.688043981485</v>
      </c>
      <c r="T3444" s="11">
        <f>(((I3444/60)/60)/24)+DATE(1970,1,1)</f>
        <v>42283.688043981485</v>
      </c>
    </row>
    <row r="3445" spans="1:20" ht="43.2" hidden="1" x14ac:dyDescent="0.3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20">
        <f>E3445/D3445</f>
        <v>1.28</v>
      </c>
      <c r="P3445" s="6">
        <f>L3445/COUNT(L3445:L7558)</f>
        <v>6.259314456035768E-2</v>
      </c>
      <c r="Q3445" t="str">
        <f t="shared" si="106"/>
        <v>theater</v>
      </c>
      <c r="R3445" t="str">
        <f t="shared" si="107"/>
        <v>plays</v>
      </c>
      <c r="S3445" s="11">
        <f>(((J3445/60)/60)/24)+DATE(1970,1,1)</f>
        <v>42590.90425925926</v>
      </c>
      <c r="T3445" s="11">
        <f>(((I3445/60)/60)/24)+DATE(1970,1,1)</f>
        <v>42606.90425925926</v>
      </c>
    </row>
    <row r="3446" spans="1:20" hidden="1" x14ac:dyDescent="0.3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20">
        <f>E3446/D3446</f>
        <v>1.28</v>
      </c>
      <c r="P3446" s="6">
        <f>L3446/COUNT(L3446:L7559)</f>
        <v>3.880597014925373E-2</v>
      </c>
      <c r="Q3446" t="str">
        <f t="shared" si="106"/>
        <v>theater</v>
      </c>
      <c r="R3446" t="str">
        <f t="shared" si="107"/>
        <v>plays</v>
      </c>
      <c r="S3446" s="11">
        <f>(((J3446/60)/60)/24)+DATE(1970,1,1)</f>
        <v>42521.654328703706</v>
      </c>
      <c r="T3446" s="11">
        <f>(((I3446/60)/60)/24)+DATE(1970,1,1)</f>
        <v>42551.654328703706</v>
      </c>
    </row>
    <row r="3447" spans="1:20" ht="43.2" hidden="1" x14ac:dyDescent="0.3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20">
        <f>E3447/D3447</f>
        <v>1.2801818181818181</v>
      </c>
      <c r="P3447" s="6">
        <f>L3447/COUNT(L3447:L7560)</f>
        <v>0.17787742899850523</v>
      </c>
      <c r="Q3447" t="str">
        <f t="shared" si="106"/>
        <v>film &amp; video</v>
      </c>
      <c r="R3447" t="str">
        <f t="shared" si="107"/>
        <v>television</v>
      </c>
      <c r="S3447" s="11">
        <f>(((J3447/60)/60)/24)+DATE(1970,1,1)</f>
        <v>42196.928668981483</v>
      </c>
      <c r="T3447" s="11">
        <f>(((I3447/60)/60)/24)+DATE(1970,1,1)</f>
        <v>42226.928668981483</v>
      </c>
    </row>
    <row r="3448" spans="1:20" ht="28.8" hidden="1" x14ac:dyDescent="0.3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20">
        <f>E3448/D3448</f>
        <v>1.2802667999999999</v>
      </c>
      <c r="P3448" s="6">
        <f>L3448/COUNT(L3448:L7561)</f>
        <v>0.63772455089820357</v>
      </c>
      <c r="Q3448" t="str">
        <f t="shared" si="106"/>
        <v>games</v>
      </c>
      <c r="R3448" t="str">
        <f t="shared" si="107"/>
        <v>tabletop games</v>
      </c>
      <c r="S3448" s="11">
        <f>(((J3448/60)/60)/24)+DATE(1970,1,1)</f>
        <v>41572.958495370374</v>
      </c>
      <c r="T3448" s="11">
        <f>(((I3448/60)/60)/24)+DATE(1970,1,1)</f>
        <v>41609.168055555558</v>
      </c>
    </row>
    <row r="3449" spans="1:20" ht="28.8" hidden="1" x14ac:dyDescent="0.3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20">
        <f>E3449/D3449</f>
        <v>1.2806</v>
      </c>
      <c r="P3449" s="6">
        <f>L3449/COUNT(L3449:L7562)</f>
        <v>0.26386806596701651</v>
      </c>
      <c r="Q3449" t="str">
        <f t="shared" si="106"/>
        <v>theater</v>
      </c>
      <c r="R3449" t="str">
        <f t="shared" si="107"/>
        <v>plays</v>
      </c>
      <c r="S3449" s="11">
        <f>(((J3449/60)/60)/24)+DATE(1970,1,1)</f>
        <v>42144.573807870373</v>
      </c>
      <c r="T3449" s="11">
        <f>(((I3449/60)/60)/24)+DATE(1970,1,1)</f>
        <v>42166.165972222225</v>
      </c>
    </row>
    <row r="3450" spans="1:20" ht="43.2" hidden="1" x14ac:dyDescent="0.3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20">
        <f>E3450/D3450</f>
        <v>1.2809523809523808</v>
      </c>
      <c r="P3450" s="6">
        <f>L3450/COUNT(L3450:L7563)</f>
        <v>8.858858858858859E-2</v>
      </c>
      <c r="Q3450" t="str">
        <f t="shared" si="106"/>
        <v>music</v>
      </c>
      <c r="R3450" t="str">
        <f t="shared" si="107"/>
        <v>pop</v>
      </c>
      <c r="S3450" s="11">
        <f>(((J3450/60)/60)/24)+DATE(1970,1,1)</f>
        <v>42039.878379629634</v>
      </c>
      <c r="T3450" s="11">
        <f>(((I3450/60)/60)/24)+DATE(1970,1,1)</f>
        <v>42069.878379629634</v>
      </c>
    </row>
    <row r="3451" spans="1:20" ht="43.2" hidden="1" x14ac:dyDescent="0.3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20">
        <f>E3451/D3451</f>
        <v>1.282</v>
      </c>
      <c r="P3451" s="6">
        <f>L3451/COUNT(L3451:L7564)</f>
        <v>4.5112781954887216E-2</v>
      </c>
      <c r="Q3451" t="str">
        <f t="shared" si="106"/>
        <v>music</v>
      </c>
      <c r="R3451" t="str">
        <f t="shared" si="107"/>
        <v>electronic music</v>
      </c>
      <c r="S3451" s="11">
        <f>(((J3451/60)/60)/24)+DATE(1970,1,1)</f>
        <v>42692.109328703707</v>
      </c>
      <c r="T3451" s="11">
        <f>(((I3451/60)/60)/24)+DATE(1970,1,1)</f>
        <v>42717.332638888889</v>
      </c>
    </row>
    <row r="3452" spans="1:20" ht="43.2" hidden="1" x14ac:dyDescent="0.3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20">
        <f>E3452/D3452</f>
        <v>1.2829999999999999</v>
      </c>
      <c r="P3452" s="6">
        <f>L3452/COUNT(L3452:L7565)</f>
        <v>1.0542168674698794E-2</v>
      </c>
      <c r="Q3452" t="str">
        <f t="shared" si="106"/>
        <v>film &amp; video</v>
      </c>
      <c r="R3452" t="str">
        <f t="shared" si="107"/>
        <v>documentary</v>
      </c>
      <c r="S3452" s="11">
        <f>(((J3452/60)/60)/24)+DATE(1970,1,1)</f>
        <v>42113.981446759266</v>
      </c>
      <c r="T3452" s="11">
        <f>(((I3452/60)/60)/24)+DATE(1970,1,1)</f>
        <v>42173.981446759266</v>
      </c>
    </row>
    <row r="3453" spans="1:20" ht="43.2" hidden="1" x14ac:dyDescent="0.3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20">
        <f>E3453/D3453</f>
        <v>1.2833333333333334</v>
      </c>
      <c r="P3453" s="6">
        <f>L3453/COUNT(L3453:L7566)</f>
        <v>2.1116138763197588E-2</v>
      </c>
      <c r="Q3453" t="str">
        <f t="shared" si="106"/>
        <v>theater</v>
      </c>
      <c r="R3453" t="str">
        <f t="shared" si="107"/>
        <v>plays</v>
      </c>
      <c r="S3453" s="11">
        <f>(((J3453/60)/60)/24)+DATE(1970,1,1)</f>
        <v>42535.97865740741</v>
      </c>
      <c r="T3453" s="11">
        <f>(((I3453/60)/60)/24)+DATE(1970,1,1)</f>
        <v>42595.97865740741</v>
      </c>
    </row>
    <row r="3454" spans="1:20" ht="43.2" hidden="1" x14ac:dyDescent="0.3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20">
        <f>E3454/D3454</f>
        <v>1.2840666000000001</v>
      </c>
      <c r="P3454" s="6">
        <f>L3454/COUNT(L3454:L7567)</f>
        <v>0.39728096676737162</v>
      </c>
      <c r="Q3454" t="str">
        <f t="shared" si="106"/>
        <v>technology</v>
      </c>
      <c r="R3454" t="str">
        <f t="shared" si="107"/>
        <v>hardware</v>
      </c>
      <c r="S3454" s="11">
        <f>(((J3454/60)/60)/24)+DATE(1970,1,1)</f>
        <v>42340.972118055557</v>
      </c>
      <c r="T3454" s="11">
        <f>(((I3454/60)/60)/24)+DATE(1970,1,1)</f>
        <v>42371.972118055557</v>
      </c>
    </row>
    <row r="3455" spans="1:20" ht="43.2" hidden="1" x14ac:dyDescent="0.3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20">
        <f>E3455/D3455</f>
        <v>1.2845</v>
      </c>
      <c r="P3455" s="6">
        <f>L3455/COUNT(L3455:L7568)</f>
        <v>0.12556732223903178</v>
      </c>
      <c r="Q3455" t="str">
        <f t="shared" si="106"/>
        <v>theater</v>
      </c>
      <c r="R3455" t="str">
        <f t="shared" si="107"/>
        <v>plays</v>
      </c>
      <c r="S3455" s="11">
        <f>(((J3455/60)/60)/24)+DATE(1970,1,1)</f>
        <v>42571.420601851853</v>
      </c>
      <c r="T3455" s="11">
        <f>(((I3455/60)/60)/24)+DATE(1970,1,1)</f>
        <v>42599.420601851853</v>
      </c>
    </row>
    <row r="3456" spans="1:20" ht="43.2" hidden="1" x14ac:dyDescent="0.3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20">
        <f>E3456/D3456</f>
        <v>1.2869999999999999</v>
      </c>
      <c r="P3456" s="6">
        <f>L3456/COUNT(L3456:L7569)</f>
        <v>0.3924242424242424</v>
      </c>
      <c r="Q3456" t="str">
        <f t="shared" si="106"/>
        <v>music</v>
      </c>
      <c r="R3456" t="str">
        <f t="shared" si="107"/>
        <v>indie rock</v>
      </c>
      <c r="S3456" s="11">
        <f>(((J3456/60)/60)/24)+DATE(1970,1,1)</f>
        <v>41348.168287037035</v>
      </c>
      <c r="T3456" s="11">
        <f>(((I3456/60)/60)/24)+DATE(1970,1,1)</f>
        <v>41393.168287037035</v>
      </c>
    </row>
    <row r="3457" spans="1:20" ht="43.2" hidden="1" x14ac:dyDescent="0.3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20">
        <f>E3457/D3457</f>
        <v>1.2875000000000001</v>
      </c>
      <c r="P3457" s="6">
        <f>L3457/COUNT(L3457:L7570)</f>
        <v>2.4279210925644917E-2</v>
      </c>
      <c r="Q3457" t="str">
        <f t="shared" si="106"/>
        <v>theater</v>
      </c>
      <c r="R3457" t="str">
        <f t="shared" si="107"/>
        <v>plays</v>
      </c>
      <c r="S3457" s="11">
        <f>(((J3457/60)/60)/24)+DATE(1970,1,1)</f>
        <v>41876.815787037034</v>
      </c>
      <c r="T3457" s="11">
        <f>(((I3457/60)/60)/24)+DATE(1970,1,1)</f>
        <v>41894.815787037034</v>
      </c>
    </row>
    <row r="3458" spans="1:20" ht="43.2" hidden="1" x14ac:dyDescent="0.3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20">
        <f>E3458/D3458</f>
        <v>1.2891666666666666</v>
      </c>
      <c r="P3458" s="6">
        <f>L3458/COUNT(L3458:L7571)</f>
        <v>3.64741641337386E-2</v>
      </c>
      <c r="Q3458" t="str">
        <f t="shared" ref="Q3458:Q3521" si="108">LEFT(N3458,FIND("/",N3458)-1)</f>
        <v>theater</v>
      </c>
      <c r="R3458" t="str">
        <f t="shared" ref="R3458:R3521" si="109">RIGHT(N3458,LEN(N3458)-FIND("/",N3458))</f>
        <v>musical</v>
      </c>
      <c r="S3458" s="11">
        <f>(((J3458/60)/60)/24)+DATE(1970,1,1)</f>
        <v>42420.140277777777</v>
      </c>
      <c r="T3458" s="11">
        <f>(((I3458/60)/60)/24)+DATE(1970,1,1)</f>
        <v>42444.666666666672</v>
      </c>
    </row>
    <row r="3459" spans="1:20" ht="43.2" hidden="1" x14ac:dyDescent="0.3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20">
        <f>E3459/D3459</f>
        <v>1.28925</v>
      </c>
      <c r="P3459" s="6">
        <f>L3459/COUNT(L3459:L7572)</f>
        <v>0.14764079147640791</v>
      </c>
      <c r="Q3459" t="str">
        <f t="shared" si="108"/>
        <v>theater</v>
      </c>
      <c r="R3459" t="str">
        <f t="shared" si="109"/>
        <v>spaces</v>
      </c>
      <c r="S3459" s="11">
        <f>(((J3459/60)/60)/24)+DATE(1970,1,1)</f>
        <v>42225.559675925921</v>
      </c>
      <c r="T3459" s="11">
        <f>(((I3459/60)/60)/24)+DATE(1970,1,1)</f>
        <v>42270.559675925921</v>
      </c>
    </row>
    <row r="3460" spans="1:20" ht="43.2" hidden="1" x14ac:dyDescent="0.3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20">
        <f>E3460/D3460</f>
        <v>1.2895348837209302</v>
      </c>
      <c r="P3460" s="6">
        <f>L3460/COUNT(L3460:L7573)</f>
        <v>0.13109756097560976</v>
      </c>
      <c r="Q3460" t="str">
        <f t="shared" si="108"/>
        <v>film &amp; video</v>
      </c>
      <c r="R3460" t="str">
        <f t="shared" si="109"/>
        <v>television</v>
      </c>
      <c r="S3460" s="11">
        <f>(((J3460/60)/60)/24)+DATE(1970,1,1)</f>
        <v>42496.968935185185</v>
      </c>
      <c r="T3460" s="11">
        <f>(((I3460/60)/60)/24)+DATE(1970,1,1)</f>
        <v>42517.968935185185</v>
      </c>
    </row>
    <row r="3461" spans="1:20" ht="28.8" hidden="1" x14ac:dyDescent="0.3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20">
        <f>E3461/D3461</f>
        <v>1.29</v>
      </c>
      <c r="P3461" s="6">
        <f>L3461/COUNT(L3461:L7574)</f>
        <v>4.5801526717557254E-3</v>
      </c>
      <c r="Q3461" t="str">
        <f t="shared" si="108"/>
        <v>theater</v>
      </c>
      <c r="R3461" t="str">
        <f t="shared" si="109"/>
        <v>musical</v>
      </c>
      <c r="S3461" s="11">
        <f>(((J3461/60)/60)/24)+DATE(1970,1,1)</f>
        <v>41877.886620370373</v>
      </c>
      <c r="T3461" s="11">
        <f>(((I3461/60)/60)/24)+DATE(1970,1,1)</f>
        <v>41907.886620370373</v>
      </c>
    </row>
    <row r="3462" spans="1:20" ht="43.2" hidden="1" x14ac:dyDescent="0.3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20">
        <f>E3462/D3462</f>
        <v>1.2904</v>
      </c>
      <c r="P3462" s="6">
        <f>L3462/COUNT(L3462:L7575)</f>
        <v>0.12691131498470948</v>
      </c>
      <c r="Q3462" t="str">
        <f t="shared" si="108"/>
        <v>photography</v>
      </c>
      <c r="R3462" t="str">
        <f t="shared" si="109"/>
        <v>photobooks</v>
      </c>
      <c r="S3462" s="11">
        <f>(((J3462/60)/60)/24)+DATE(1970,1,1)</f>
        <v>42318.950173611112</v>
      </c>
      <c r="T3462" s="11">
        <f>(((I3462/60)/60)/24)+DATE(1970,1,1)</f>
        <v>42335.041666666672</v>
      </c>
    </row>
    <row r="3463" spans="1:20" ht="43.2" hidden="1" x14ac:dyDescent="0.3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20">
        <f>E3463/D3463</f>
        <v>1.2912912912912913</v>
      </c>
      <c r="P3463" s="6">
        <f>L3463/COUNT(L3463:L7576)</f>
        <v>2.1439509954058193E-2</v>
      </c>
      <c r="Q3463" t="str">
        <f t="shared" si="108"/>
        <v>theater</v>
      </c>
      <c r="R3463" t="str">
        <f t="shared" si="109"/>
        <v>plays</v>
      </c>
      <c r="S3463" s="11">
        <f>(((J3463/60)/60)/24)+DATE(1970,1,1)</f>
        <v>42309.191307870366</v>
      </c>
      <c r="T3463" s="11">
        <f>(((I3463/60)/60)/24)+DATE(1970,1,1)</f>
        <v>42338.9375</v>
      </c>
    </row>
    <row r="3464" spans="1:20" ht="43.2" hidden="1" x14ac:dyDescent="0.3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20">
        <f>E3464/D3464</f>
        <v>1.2946666666666666</v>
      </c>
      <c r="P3464" s="6">
        <f>L3464/COUNT(L3464:L7577)</f>
        <v>2.4539877300613498E-2</v>
      </c>
      <c r="Q3464" t="str">
        <f t="shared" si="108"/>
        <v>theater</v>
      </c>
      <c r="R3464" t="str">
        <f t="shared" si="109"/>
        <v>plays</v>
      </c>
      <c r="S3464" s="11">
        <f>(((J3464/60)/60)/24)+DATE(1970,1,1)</f>
        <v>41922.640590277777</v>
      </c>
      <c r="T3464" s="11">
        <f>(((I3464/60)/60)/24)+DATE(1970,1,1)</f>
        <v>41932.249305555553</v>
      </c>
    </row>
    <row r="3465" spans="1:20" ht="43.2" hidden="1" x14ac:dyDescent="0.3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20">
        <f>E3465/D3465</f>
        <v>1.2949999999999999</v>
      </c>
      <c r="P3465" s="6">
        <f>L3465/COUNT(L3465:L7578)</f>
        <v>5.683563748079877E-2</v>
      </c>
      <c r="Q3465" t="str">
        <f t="shared" si="108"/>
        <v>music</v>
      </c>
      <c r="R3465" t="str">
        <f t="shared" si="109"/>
        <v>indie rock</v>
      </c>
      <c r="S3465" s="11">
        <f>(((J3465/60)/60)/24)+DATE(1970,1,1)</f>
        <v>41394.074467592596</v>
      </c>
      <c r="T3465" s="11">
        <f>(((I3465/60)/60)/24)+DATE(1970,1,1)</f>
        <v>41425</v>
      </c>
    </row>
    <row r="3466" spans="1:20" ht="43.2" hidden="1" x14ac:dyDescent="0.3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20">
        <f>E3466/D3466</f>
        <v>1.2963636363636364</v>
      </c>
      <c r="P3466" s="6">
        <f>L3466/COUNT(L3466:L7579)</f>
        <v>4.3076923076923075E-2</v>
      </c>
      <c r="Q3466" t="str">
        <f t="shared" si="108"/>
        <v>theater</v>
      </c>
      <c r="R3466" t="str">
        <f t="shared" si="109"/>
        <v>musical</v>
      </c>
      <c r="S3466" s="11">
        <f>(((J3466/60)/60)/24)+DATE(1970,1,1)</f>
        <v>42445.866979166662</v>
      </c>
      <c r="T3466" s="11">
        <f>(((I3466/60)/60)/24)+DATE(1970,1,1)</f>
        <v>42475.866979166662</v>
      </c>
    </row>
    <row r="3467" spans="1:20" ht="28.8" hidden="1" x14ac:dyDescent="0.3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20">
        <f>E3467/D3467</f>
        <v>1.29948</v>
      </c>
      <c r="P3467" s="6">
        <f>L3467/COUNT(L3467:L7580)</f>
        <v>0.27889060092449924</v>
      </c>
      <c r="Q3467" t="str">
        <f t="shared" si="108"/>
        <v>photography</v>
      </c>
      <c r="R3467" t="str">
        <f t="shared" si="109"/>
        <v>photobooks</v>
      </c>
      <c r="S3467" s="11">
        <f>(((J3467/60)/60)/24)+DATE(1970,1,1)</f>
        <v>42219.950729166667</v>
      </c>
      <c r="T3467" s="11">
        <f>(((I3467/60)/60)/24)+DATE(1970,1,1)</f>
        <v>42249.950729166667</v>
      </c>
    </row>
    <row r="3468" spans="1:20" ht="43.2" hidden="1" x14ac:dyDescent="0.3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20">
        <f>E3468/D3468</f>
        <v>1.3</v>
      </c>
      <c r="P3468" s="6">
        <f>L3468/COUNT(L3468:L7581)</f>
        <v>5.0925925925925923E-2</v>
      </c>
      <c r="Q3468" t="str">
        <f t="shared" si="108"/>
        <v>theater</v>
      </c>
      <c r="R3468" t="str">
        <f t="shared" si="109"/>
        <v>plays</v>
      </c>
      <c r="S3468" s="11">
        <f>(((J3468/60)/60)/24)+DATE(1970,1,1)</f>
        <v>42023.634976851856</v>
      </c>
      <c r="T3468" s="11">
        <f>(((I3468/60)/60)/24)+DATE(1970,1,1)</f>
        <v>42063.634976851856</v>
      </c>
    </row>
    <row r="3469" spans="1:20" hidden="1" x14ac:dyDescent="0.3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20">
        <f>E3469/D3469</f>
        <v>1.3</v>
      </c>
      <c r="P3469" s="6">
        <f>L3469/COUNT(L3469:L7582)</f>
        <v>7.8825347758887165E-2</v>
      </c>
      <c r="Q3469" t="str">
        <f t="shared" si="108"/>
        <v>theater</v>
      </c>
      <c r="R3469" t="str">
        <f t="shared" si="109"/>
        <v>plays</v>
      </c>
      <c r="S3469" s="11">
        <f>(((J3469/60)/60)/24)+DATE(1970,1,1)</f>
        <v>41915.437210648146</v>
      </c>
      <c r="T3469" s="11">
        <f>(((I3469/60)/60)/24)+DATE(1970,1,1)</f>
        <v>41945.478877314818</v>
      </c>
    </row>
    <row r="3470" spans="1:20" ht="43.2" hidden="1" x14ac:dyDescent="0.3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20">
        <f>E3470/D3470</f>
        <v>1.3</v>
      </c>
      <c r="P3470" s="6">
        <f>L3470/COUNT(L3470:L7583)</f>
        <v>2.0123839009287926E-2</v>
      </c>
      <c r="Q3470" t="str">
        <f t="shared" si="108"/>
        <v>theater</v>
      </c>
      <c r="R3470" t="str">
        <f t="shared" si="109"/>
        <v>plays</v>
      </c>
      <c r="S3470" s="11">
        <f>(((J3470/60)/60)/24)+DATE(1970,1,1)</f>
        <v>42053.106111111112</v>
      </c>
      <c r="T3470" s="11">
        <f>(((I3470/60)/60)/24)+DATE(1970,1,1)</f>
        <v>42112.025694444441</v>
      </c>
    </row>
    <row r="3471" spans="1:20" ht="43.2" hidden="1" x14ac:dyDescent="0.3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20">
        <f>E3471/D3471</f>
        <v>1.3</v>
      </c>
      <c r="P3471" s="6">
        <f>L3471/COUNT(L3471:L7584)</f>
        <v>2.1705426356589147E-2</v>
      </c>
      <c r="Q3471" t="str">
        <f t="shared" si="108"/>
        <v>theater</v>
      </c>
      <c r="R3471" t="str">
        <f t="shared" si="109"/>
        <v>plays</v>
      </c>
      <c r="S3471" s="11">
        <f>(((J3471/60)/60)/24)+DATE(1970,1,1)</f>
        <v>42053.733078703706</v>
      </c>
      <c r="T3471" s="11">
        <f>(((I3471/60)/60)/24)+DATE(1970,1,1)</f>
        <v>42063.207638888889</v>
      </c>
    </row>
    <row r="3472" spans="1:20" ht="43.2" hidden="1" x14ac:dyDescent="0.3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20">
        <f>E3472/D3472</f>
        <v>1.3</v>
      </c>
      <c r="P3472" s="6">
        <f>L3472/COUNT(L3472:L7585)</f>
        <v>1.8633540372670808E-2</v>
      </c>
      <c r="Q3472" t="str">
        <f t="shared" si="108"/>
        <v>theater</v>
      </c>
      <c r="R3472" t="str">
        <f t="shared" si="109"/>
        <v>plays</v>
      </c>
      <c r="S3472" s="11">
        <f>(((J3472/60)/60)/24)+DATE(1970,1,1)</f>
        <v>42662.021539351852</v>
      </c>
      <c r="T3472" s="11">
        <f>(((I3472/60)/60)/24)+DATE(1970,1,1)</f>
        <v>42676.021539351852</v>
      </c>
    </row>
    <row r="3473" spans="1:20" ht="43.2" hidden="1" x14ac:dyDescent="0.3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20">
        <f>E3473/D3473</f>
        <v>1.3</v>
      </c>
      <c r="P3473" s="6">
        <f>L3473/COUNT(L3473:L7586)</f>
        <v>4.1990668740279936E-2</v>
      </c>
      <c r="Q3473" t="str">
        <f t="shared" si="108"/>
        <v>theater</v>
      </c>
      <c r="R3473" t="str">
        <f t="shared" si="109"/>
        <v>plays</v>
      </c>
      <c r="S3473" s="11">
        <f>(((J3473/60)/60)/24)+DATE(1970,1,1)</f>
        <v>42093.786840277782</v>
      </c>
      <c r="T3473" s="11">
        <f>(((I3473/60)/60)/24)+DATE(1970,1,1)</f>
        <v>42120.26944444445</v>
      </c>
    </row>
    <row r="3474" spans="1:20" ht="28.8" hidden="1" x14ac:dyDescent="0.3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20">
        <f>E3474/D3474</f>
        <v>1.3</v>
      </c>
      <c r="P3474" s="6">
        <f>L3474/COUNT(L3474:L7587)</f>
        <v>6.2305295950155761E-3</v>
      </c>
      <c r="Q3474" t="str">
        <f t="shared" si="108"/>
        <v>theater</v>
      </c>
      <c r="R3474" t="str">
        <f t="shared" si="109"/>
        <v>plays</v>
      </c>
      <c r="S3474" s="11">
        <f>(((J3474/60)/60)/24)+DATE(1970,1,1)</f>
        <v>42628.849120370374</v>
      </c>
      <c r="T3474" s="11">
        <f>(((I3474/60)/60)/24)+DATE(1970,1,1)</f>
        <v>42656.849120370374</v>
      </c>
    </row>
    <row r="3475" spans="1:20" ht="43.2" hidden="1" x14ac:dyDescent="0.3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20">
        <f>E3475/D3475</f>
        <v>1.3000180000000001</v>
      </c>
      <c r="P3475" s="6">
        <f>L3475/COUNT(L3475:L7588)</f>
        <v>0.2589703588143526</v>
      </c>
      <c r="Q3475" t="str">
        <f t="shared" si="108"/>
        <v>music</v>
      </c>
      <c r="R3475" t="str">
        <f t="shared" si="109"/>
        <v>electronic music</v>
      </c>
      <c r="S3475" s="11">
        <f>(((J3475/60)/60)/24)+DATE(1970,1,1)</f>
        <v>42555.166712962964</v>
      </c>
      <c r="T3475" s="11">
        <f>(((I3475/60)/60)/24)+DATE(1970,1,1)</f>
        <v>42587.165972222225</v>
      </c>
    </row>
    <row r="3476" spans="1:20" ht="43.2" hidden="1" x14ac:dyDescent="0.3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20">
        <f>E3476/D3476</f>
        <v>1.3025</v>
      </c>
      <c r="P3476" s="6">
        <f>L3476/COUNT(L3476:L7589)</f>
        <v>0.1</v>
      </c>
      <c r="Q3476" t="str">
        <f t="shared" si="108"/>
        <v>publishing</v>
      </c>
      <c r="R3476" t="str">
        <f t="shared" si="109"/>
        <v>nonfiction</v>
      </c>
      <c r="S3476" s="11">
        <f>(((J3476/60)/60)/24)+DATE(1970,1,1)</f>
        <v>42502.807627314818</v>
      </c>
      <c r="T3476" s="11">
        <f>(((I3476/60)/60)/24)+DATE(1970,1,1)</f>
        <v>42532.807627314818</v>
      </c>
    </row>
    <row r="3477" spans="1:20" ht="28.8" hidden="1" x14ac:dyDescent="0.3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20">
        <f>E3477/D3477</f>
        <v>1.3026085714285716</v>
      </c>
      <c r="P3477" s="6">
        <f>L3477/COUNT(L3477:L7590)</f>
        <v>0.16901408450704225</v>
      </c>
      <c r="Q3477" t="str">
        <f t="shared" si="108"/>
        <v>theater</v>
      </c>
      <c r="R3477" t="str">
        <f t="shared" si="109"/>
        <v>plays</v>
      </c>
      <c r="S3477" s="11">
        <f>(((J3477/60)/60)/24)+DATE(1970,1,1)</f>
        <v>42566.441203703704</v>
      </c>
      <c r="T3477" s="11">
        <f>(((I3477/60)/60)/24)+DATE(1970,1,1)</f>
        <v>42582.458333333328</v>
      </c>
    </row>
    <row r="3478" spans="1:20" ht="43.2" hidden="1" x14ac:dyDescent="0.3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20">
        <f>E3478/D3478</f>
        <v>1.3026666666666666</v>
      </c>
      <c r="P3478" s="6">
        <f>L3478/COUNT(L3478:L7591)</f>
        <v>0.10031347962382445</v>
      </c>
      <c r="Q3478" t="str">
        <f t="shared" si="108"/>
        <v>theater</v>
      </c>
      <c r="R3478" t="str">
        <f t="shared" si="109"/>
        <v>plays</v>
      </c>
      <c r="S3478" s="11">
        <f>(((J3478/60)/60)/24)+DATE(1970,1,1)</f>
        <v>42566.604826388888</v>
      </c>
      <c r="T3478" s="11">
        <f>(((I3478/60)/60)/24)+DATE(1970,1,1)</f>
        <v>42596.604826388888</v>
      </c>
    </row>
    <row r="3479" spans="1:20" ht="28.8" hidden="1" x14ac:dyDescent="0.3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20">
        <f>E3479/D3479</f>
        <v>1.3033333333333332</v>
      </c>
      <c r="P3479" s="6">
        <f>L3479/COUNT(L3479:L7592)</f>
        <v>0.2967032967032967</v>
      </c>
      <c r="Q3479" t="str">
        <f t="shared" si="108"/>
        <v>film &amp; video</v>
      </c>
      <c r="R3479" t="str">
        <f t="shared" si="109"/>
        <v>documentary</v>
      </c>
      <c r="S3479" s="11">
        <f>(((J3479/60)/60)/24)+DATE(1970,1,1)</f>
        <v>40948.630196759259</v>
      </c>
      <c r="T3479" s="11">
        <f>(((I3479/60)/60)/24)+DATE(1970,1,1)</f>
        <v>40978.630196759259</v>
      </c>
    </row>
    <row r="3480" spans="1:20" ht="43.2" hidden="1" x14ac:dyDescent="0.3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20">
        <f>E3480/D3480</f>
        <v>1.303625</v>
      </c>
      <c r="P3480" s="6">
        <f>L3480/COUNT(L3480:L7593)</f>
        <v>0.38050314465408808</v>
      </c>
      <c r="Q3480" t="str">
        <f t="shared" si="108"/>
        <v>technology</v>
      </c>
      <c r="R3480" t="str">
        <f t="shared" si="109"/>
        <v>hardware</v>
      </c>
      <c r="S3480" s="11">
        <f>(((J3480/60)/60)/24)+DATE(1970,1,1)</f>
        <v>41604.022418981483</v>
      </c>
      <c r="T3480" s="11">
        <f>(((I3480/60)/60)/24)+DATE(1970,1,1)</f>
        <v>41634.022418981483</v>
      </c>
    </row>
    <row r="3481" spans="1:20" ht="43.2" hidden="1" x14ac:dyDescent="0.3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20">
        <f>E3481/D3481</f>
        <v>1.3041666666666667</v>
      </c>
      <c r="P3481" s="6">
        <f>L3481/COUNT(L3481:L7594)</f>
        <v>2.8346456692913385E-2</v>
      </c>
      <c r="Q3481" t="str">
        <f t="shared" si="108"/>
        <v>theater</v>
      </c>
      <c r="R3481" t="str">
        <f t="shared" si="109"/>
        <v>plays</v>
      </c>
      <c r="S3481" s="11">
        <f>(((J3481/60)/60)/24)+DATE(1970,1,1)</f>
        <v>42725.031180555554</v>
      </c>
      <c r="T3481" s="11">
        <f>(((I3481/60)/60)/24)+DATE(1970,1,1)</f>
        <v>42746.208333333328</v>
      </c>
    </row>
    <row r="3482" spans="1:20" ht="28.8" hidden="1" x14ac:dyDescent="0.3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20">
        <f>E3482/D3482</f>
        <v>1.3045</v>
      </c>
      <c r="P3482" s="6">
        <f>L3482/COUNT(L3482:L7595)</f>
        <v>0.11041009463722397</v>
      </c>
      <c r="Q3482" t="str">
        <f t="shared" si="108"/>
        <v>music</v>
      </c>
      <c r="R3482" t="str">
        <f t="shared" si="109"/>
        <v>metal</v>
      </c>
      <c r="S3482" s="11">
        <f>(((J3482/60)/60)/24)+DATE(1970,1,1)</f>
        <v>42522.880243055552</v>
      </c>
      <c r="T3482" s="11">
        <f>(((I3482/60)/60)/24)+DATE(1970,1,1)</f>
        <v>42582.822916666672</v>
      </c>
    </row>
    <row r="3483" spans="1:20" ht="43.2" hidden="1" x14ac:dyDescent="0.3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20">
        <f>E3483/D3483</f>
        <v>1.3046153846153845</v>
      </c>
      <c r="P3483" s="6">
        <f>L3483/COUNT(L3483:L7596)</f>
        <v>0.10742496050552923</v>
      </c>
      <c r="Q3483" t="str">
        <f t="shared" si="108"/>
        <v>film &amp; video</v>
      </c>
      <c r="R3483" t="str">
        <f t="shared" si="109"/>
        <v>television</v>
      </c>
      <c r="S3483" s="11">
        <f>(((J3483/60)/60)/24)+DATE(1970,1,1)</f>
        <v>41841.321770833332</v>
      </c>
      <c r="T3483" s="11">
        <f>(((I3483/60)/60)/24)+DATE(1970,1,1)</f>
        <v>41856.321770833332</v>
      </c>
    </row>
    <row r="3484" spans="1:20" ht="43.2" hidden="1" x14ac:dyDescent="0.3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20">
        <f>E3484/D3484</f>
        <v>1.3055555555555556</v>
      </c>
      <c r="P3484" s="6">
        <f>L3484/COUNT(L3484:L7597)</f>
        <v>1.8987341772151899E-2</v>
      </c>
      <c r="Q3484" t="str">
        <f t="shared" si="108"/>
        <v>theater</v>
      </c>
      <c r="R3484" t="str">
        <f t="shared" si="109"/>
        <v>plays</v>
      </c>
      <c r="S3484" s="11">
        <f>(((J3484/60)/60)/24)+DATE(1970,1,1)</f>
        <v>41974.743148148147</v>
      </c>
      <c r="T3484" s="11">
        <f>(((I3484/60)/60)/24)+DATE(1970,1,1)</f>
        <v>42004.743148148147</v>
      </c>
    </row>
    <row r="3485" spans="1:20" ht="43.2" hidden="1" x14ac:dyDescent="0.3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20">
        <f>E3485/D3485</f>
        <v>1.3065</v>
      </c>
      <c r="P3485" s="6">
        <f>L3485/COUNT(L3485:L7598)</f>
        <v>0.27575277337559428</v>
      </c>
      <c r="Q3485" t="str">
        <f t="shared" si="108"/>
        <v>film &amp; video</v>
      </c>
      <c r="R3485" t="str">
        <f t="shared" si="109"/>
        <v>documentary</v>
      </c>
      <c r="S3485" s="11">
        <f>(((J3485/60)/60)/24)+DATE(1970,1,1)</f>
        <v>40757.889247685183</v>
      </c>
      <c r="T3485" s="11">
        <f>(((I3485/60)/60)/24)+DATE(1970,1,1)</f>
        <v>40802.889247685183</v>
      </c>
    </row>
    <row r="3486" spans="1:20" ht="43.2" hidden="1" x14ac:dyDescent="0.3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20">
        <f>E3486/D3486</f>
        <v>1.3065</v>
      </c>
      <c r="P3486" s="6">
        <f>L3486/COUNT(L3486:L7599)</f>
        <v>0.19047619047619047</v>
      </c>
      <c r="Q3486" t="str">
        <f t="shared" si="108"/>
        <v>publishing</v>
      </c>
      <c r="R3486" t="str">
        <f t="shared" si="109"/>
        <v>nonfiction</v>
      </c>
      <c r="S3486" s="11">
        <f>(((J3486/60)/60)/24)+DATE(1970,1,1)</f>
        <v>41111.185891203706</v>
      </c>
      <c r="T3486" s="11">
        <f>(((I3486/60)/60)/24)+DATE(1970,1,1)</f>
        <v>41171.185891203706</v>
      </c>
    </row>
    <row r="3487" spans="1:20" ht="43.2" hidden="1" x14ac:dyDescent="0.3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20">
        <f>E3487/D3487</f>
        <v>1.3076923076923077</v>
      </c>
      <c r="P3487" s="6">
        <f>L3487/COUNT(L3487:L7600)</f>
        <v>4.133545310015898E-2</v>
      </c>
      <c r="Q3487" t="str">
        <f t="shared" si="108"/>
        <v>film &amp; video</v>
      </c>
      <c r="R3487" t="str">
        <f t="shared" si="109"/>
        <v>shorts</v>
      </c>
      <c r="S3487" s="11">
        <f>(((J3487/60)/60)/24)+DATE(1970,1,1)</f>
        <v>41557.949687500004</v>
      </c>
      <c r="T3487" s="11">
        <f>(((I3487/60)/60)/24)+DATE(1970,1,1)</f>
        <v>41592.249305555553</v>
      </c>
    </row>
    <row r="3488" spans="1:20" ht="43.2" hidden="1" x14ac:dyDescent="0.3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20">
        <f>E3488/D3488</f>
        <v>1.3083333333333333</v>
      </c>
      <c r="P3488" s="6">
        <f>L3488/COUNT(L3488:L7601)</f>
        <v>3.3439490445859872E-2</v>
      </c>
      <c r="Q3488" t="str">
        <f t="shared" si="108"/>
        <v>theater</v>
      </c>
      <c r="R3488" t="str">
        <f t="shared" si="109"/>
        <v>musical</v>
      </c>
      <c r="S3488" s="11">
        <f>(((J3488/60)/60)/24)+DATE(1970,1,1)</f>
        <v>41806.669317129628</v>
      </c>
      <c r="T3488" s="11">
        <f>(((I3488/60)/60)/24)+DATE(1970,1,1)</f>
        <v>41835.208333333336</v>
      </c>
    </row>
    <row r="3489" spans="1:20" ht="43.2" hidden="1" x14ac:dyDescent="0.3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20">
        <f>E3489/D3489</f>
        <v>1.3098000000000001</v>
      </c>
      <c r="P3489" s="6">
        <f>L3489/COUNT(L3489:L7602)</f>
        <v>0.34609250398724084</v>
      </c>
      <c r="Q3489" t="str">
        <f t="shared" si="108"/>
        <v>film &amp; video</v>
      </c>
      <c r="R3489" t="str">
        <f t="shared" si="109"/>
        <v>television</v>
      </c>
      <c r="S3489" s="11">
        <f>(((J3489/60)/60)/24)+DATE(1970,1,1)</f>
        <v>41754.047083333331</v>
      </c>
      <c r="T3489" s="11">
        <f>(((I3489/60)/60)/24)+DATE(1970,1,1)</f>
        <v>41784.957638888889</v>
      </c>
    </row>
    <row r="3490" spans="1:20" ht="43.2" hidden="1" x14ac:dyDescent="0.3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20">
        <f>E3490/D3490</f>
        <v>1.3101818181818181</v>
      </c>
      <c r="P3490" s="6">
        <f>L3490/COUNT(L3490:L7603)</f>
        <v>0.11980830670926518</v>
      </c>
      <c r="Q3490" t="str">
        <f t="shared" si="108"/>
        <v>music</v>
      </c>
      <c r="R3490" t="str">
        <f t="shared" si="109"/>
        <v>rock</v>
      </c>
      <c r="S3490" s="11">
        <f>(((J3490/60)/60)/24)+DATE(1970,1,1)</f>
        <v>41422.822824074072</v>
      </c>
      <c r="T3490" s="11">
        <f>(((I3490/60)/60)/24)+DATE(1970,1,1)</f>
        <v>41456.165972222225</v>
      </c>
    </row>
    <row r="3491" spans="1:20" ht="28.8" hidden="1" x14ac:dyDescent="0.3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20">
        <f>E3491/D3491</f>
        <v>1.3116666666666668</v>
      </c>
      <c r="P3491" s="6">
        <f>L3491/COUNT(L3491:L7604)</f>
        <v>9.1200000000000003E-2</v>
      </c>
      <c r="Q3491" t="str">
        <f t="shared" si="108"/>
        <v>theater</v>
      </c>
      <c r="R3491" t="str">
        <f t="shared" si="109"/>
        <v>plays</v>
      </c>
      <c r="S3491" s="11">
        <f>(((J3491/60)/60)/24)+DATE(1970,1,1)</f>
        <v>41891.665324074071</v>
      </c>
      <c r="T3491" s="11">
        <f>(((I3491/60)/60)/24)+DATE(1970,1,1)</f>
        <v>41913.166666666664</v>
      </c>
    </row>
    <row r="3492" spans="1:20" ht="43.2" hidden="1" x14ac:dyDescent="0.3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20">
        <f>E3492/D3492</f>
        <v>1.3118399999999999</v>
      </c>
      <c r="P3492" s="6">
        <f>L3492/COUNT(L3492:L7605)</f>
        <v>0.11858974358974358</v>
      </c>
      <c r="Q3492" t="str">
        <f t="shared" si="108"/>
        <v>technology</v>
      </c>
      <c r="R3492" t="str">
        <f t="shared" si="109"/>
        <v>space exploration</v>
      </c>
      <c r="S3492" s="11">
        <f>(((J3492/60)/60)/24)+DATE(1970,1,1)</f>
        <v>42689.74324074074</v>
      </c>
      <c r="T3492" s="11">
        <f>(((I3492/60)/60)/24)+DATE(1970,1,1)</f>
        <v>42734.74324074074</v>
      </c>
    </row>
    <row r="3493" spans="1:20" ht="43.2" hidden="1" x14ac:dyDescent="0.3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20">
        <f>E3493/D3493</f>
        <v>1.3120000000000001</v>
      </c>
      <c r="P3493" s="6">
        <f>L3493/COUNT(L3493:L7606)</f>
        <v>4.1733547351524881E-2</v>
      </c>
      <c r="Q3493" t="str">
        <f t="shared" si="108"/>
        <v>theater</v>
      </c>
      <c r="R3493" t="str">
        <f t="shared" si="109"/>
        <v>plays</v>
      </c>
      <c r="S3493" s="11">
        <f>(((J3493/60)/60)/24)+DATE(1970,1,1)</f>
        <v>42463.81385416667</v>
      </c>
      <c r="T3493" s="11">
        <f>(((I3493/60)/60)/24)+DATE(1970,1,1)</f>
        <v>42494.165972222225</v>
      </c>
    </row>
    <row r="3494" spans="1:20" ht="43.2" hidden="1" x14ac:dyDescent="0.3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20">
        <f>E3494/D3494</f>
        <v>1.3120499999999999</v>
      </c>
      <c r="P3494" s="6">
        <f>L3494/COUNT(L3494:L7607)</f>
        <v>7.7170418006430874E-2</v>
      </c>
      <c r="Q3494" t="str">
        <f t="shared" si="108"/>
        <v>technology</v>
      </c>
      <c r="R3494" t="str">
        <f t="shared" si="109"/>
        <v>hardware</v>
      </c>
      <c r="S3494" s="11">
        <f>(((J3494/60)/60)/24)+DATE(1970,1,1)</f>
        <v>42692.771493055552</v>
      </c>
      <c r="T3494" s="11">
        <f>(((I3494/60)/60)/24)+DATE(1970,1,1)</f>
        <v>42722.771493055552</v>
      </c>
    </row>
    <row r="3495" spans="1:20" ht="43.2" hidden="1" x14ac:dyDescent="0.3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20">
        <f>E3495/D3495</f>
        <v>1.3128333333333333</v>
      </c>
      <c r="P3495" s="6">
        <f>L3495/COUNT(L3495:L7608)</f>
        <v>0.26247987117552335</v>
      </c>
      <c r="Q3495" t="str">
        <f t="shared" si="108"/>
        <v>theater</v>
      </c>
      <c r="R3495" t="str">
        <f t="shared" si="109"/>
        <v>plays</v>
      </c>
      <c r="S3495" s="11">
        <f>(((J3495/60)/60)/24)+DATE(1970,1,1)</f>
        <v>42136.536134259266</v>
      </c>
      <c r="T3495" s="11">
        <f>(((I3495/60)/60)/24)+DATE(1970,1,1)</f>
        <v>42167.875</v>
      </c>
    </row>
    <row r="3496" spans="1:20" ht="43.2" hidden="1" x14ac:dyDescent="0.3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20">
        <f>E3496/D3496</f>
        <v>1.3138181818181818</v>
      </c>
      <c r="P3496" s="6">
        <f>L3496/COUNT(L3496:L7609)</f>
        <v>0.23064516129032259</v>
      </c>
      <c r="Q3496" t="str">
        <f t="shared" si="108"/>
        <v>theater</v>
      </c>
      <c r="R3496" t="str">
        <f t="shared" si="109"/>
        <v>spaces</v>
      </c>
      <c r="S3496" s="11">
        <f>(((J3496/60)/60)/24)+DATE(1970,1,1)</f>
        <v>41432.062037037038</v>
      </c>
      <c r="T3496" s="11">
        <f>(((I3496/60)/60)/24)+DATE(1970,1,1)</f>
        <v>41468.75</v>
      </c>
    </row>
    <row r="3497" spans="1:20" ht="43.2" hidden="1" x14ac:dyDescent="0.3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20">
        <f>E3497/D3497</f>
        <v>1.3142857142857143</v>
      </c>
      <c r="P3497" s="6">
        <f>L3497/COUNT(L3497:L7610)</f>
        <v>3.3925686591276254E-2</v>
      </c>
      <c r="Q3497" t="str">
        <f t="shared" si="108"/>
        <v>film &amp; video</v>
      </c>
      <c r="R3497" t="str">
        <f t="shared" si="109"/>
        <v>shorts</v>
      </c>
      <c r="S3497" s="11">
        <f>(((J3497/60)/60)/24)+DATE(1970,1,1)</f>
        <v>40935.005104166667</v>
      </c>
      <c r="T3497" s="11">
        <f>(((I3497/60)/60)/24)+DATE(1970,1,1)</f>
        <v>40965.005104166667</v>
      </c>
    </row>
    <row r="3498" spans="1:20" ht="28.8" hidden="1" x14ac:dyDescent="0.3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20">
        <f>E3498/D3498</f>
        <v>1.3144</v>
      </c>
      <c r="P3498" s="6">
        <f>L3498/COUNT(L3498:L7611)</f>
        <v>0.51779935275080902</v>
      </c>
      <c r="Q3498" t="str">
        <f t="shared" si="108"/>
        <v>theater</v>
      </c>
      <c r="R3498" t="str">
        <f t="shared" si="109"/>
        <v>spaces</v>
      </c>
      <c r="S3498" s="11">
        <f>(((J3498/60)/60)/24)+DATE(1970,1,1)</f>
        <v>42053.704293981486</v>
      </c>
      <c r="T3498" s="11">
        <f>(((I3498/60)/60)/24)+DATE(1970,1,1)</f>
        <v>42083.662627314814</v>
      </c>
    </row>
    <row r="3499" spans="1:20" ht="43.2" hidden="1" x14ac:dyDescent="0.3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20">
        <f>E3499/D3499</f>
        <v>1.3162883248730965</v>
      </c>
      <c r="P3499" s="6">
        <f>L3499/COUNT(L3499:L7612)</f>
        <v>0.26742301458670986</v>
      </c>
      <c r="Q3499" t="str">
        <f t="shared" si="108"/>
        <v>film &amp; video</v>
      </c>
      <c r="R3499" t="str">
        <f t="shared" si="109"/>
        <v>documentary</v>
      </c>
      <c r="S3499" s="11">
        <f>(((J3499/60)/60)/24)+DATE(1970,1,1)</f>
        <v>41785.452534722222</v>
      </c>
      <c r="T3499" s="11">
        <f>(((I3499/60)/60)/24)+DATE(1970,1,1)</f>
        <v>41815.452534722222</v>
      </c>
    </row>
    <row r="3500" spans="1:20" ht="43.2" hidden="1" x14ac:dyDescent="0.3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20">
        <f>E3500/D3500</f>
        <v>1.3166833333333334</v>
      </c>
      <c r="P3500" s="6">
        <f>L3500/COUNT(L3500:L7613)</f>
        <v>1.3766233766233766</v>
      </c>
      <c r="Q3500" t="str">
        <f t="shared" si="108"/>
        <v>technology</v>
      </c>
      <c r="R3500" t="str">
        <f t="shared" si="109"/>
        <v>hardware</v>
      </c>
      <c r="S3500" s="11">
        <f>(((J3500/60)/60)/24)+DATE(1970,1,1)</f>
        <v>41738.864803240744</v>
      </c>
      <c r="T3500" s="11">
        <f>(((I3500/60)/60)/24)+DATE(1970,1,1)</f>
        <v>41768.864803240744</v>
      </c>
    </row>
    <row r="3501" spans="1:20" ht="43.2" hidden="1" x14ac:dyDescent="0.3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20">
        <f>E3501/D3501</f>
        <v>1.3180000000000001</v>
      </c>
      <c r="P3501" s="6">
        <f>L3501/COUNT(L3501:L7614)</f>
        <v>4.065040650406504E-2</v>
      </c>
      <c r="Q3501" t="str">
        <f t="shared" si="108"/>
        <v>photography</v>
      </c>
      <c r="R3501" t="str">
        <f t="shared" si="109"/>
        <v>photobooks</v>
      </c>
      <c r="S3501" s="11">
        <f>(((J3501/60)/60)/24)+DATE(1970,1,1)</f>
        <v>42104.840335648143</v>
      </c>
      <c r="T3501" s="11">
        <f>(((I3501/60)/60)/24)+DATE(1970,1,1)</f>
        <v>42164.840335648143</v>
      </c>
    </row>
    <row r="3502" spans="1:20" ht="28.8" hidden="1" x14ac:dyDescent="0.3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20">
        <f>E3502/D3502</f>
        <v>1.3183333333333334</v>
      </c>
      <c r="P3502" s="6">
        <f>L3502/COUNT(L3502:L7615)</f>
        <v>9.1205211726384364E-2</v>
      </c>
      <c r="Q3502" t="str">
        <f t="shared" si="108"/>
        <v>music</v>
      </c>
      <c r="R3502" t="str">
        <f t="shared" si="109"/>
        <v>rock</v>
      </c>
      <c r="S3502" s="11">
        <f>(((J3502/60)/60)/24)+DATE(1970,1,1)</f>
        <v>40778.770011574074</v>
      </c>
      <c r="T3502" s="11">
        <f>(((I3502/60)/60)/24)+DATE(1970,1,1)</f>
        <v>40808.770011574074</v>
      </c>
    </row>
    <row r="3503" spans="1:20" ht="43.2" hidden="1" x14ac:dyDescent="0.3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20">
        <f>E3503/D3503</f>
        <v>1.3187625000000001</v>
      </c>
      <c r="P3503" s="6">
        <f>L3503/COUNT(L3503:L7616)</f>
        <v>4.4045676998368678E-2</v>
      </c>
      <c r="Q3503" t="str">
        <f t="shared" si="108"/>
        <v>technology</v>
      </c>
      <c r="R3503" t="str">
        <f t="shared" si="109"/>
        <v>wearables</v>
      </c>
      <c r="S3503" s="11">
        <f>(((J3503/60)/60)/24)+DATE(1970,1,1)</f>
        <v>41832.852627314816</v>
      </c>
      <c r="T3503" s="11">
        <f>(((I3503/60)/60)/24)+DATE(1970,1,1)</f>
        <v>41862.852627314816</v>
      </c>
    </row>
    <row r="3504" spans="1:20" ht="43.2" hidden="1" x14ac:dyDescent="0.3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20">
        <f>E3504/D3504</f>
        <v>1.3193789333333332</v>
      </c>
      <c r="P3504" s="6">
        <f>L3504/COUNT(L3504:L7617)</f>
        <v>1.5392156862745099</v>
      </c>
      <c r="Q3504" t="str">
        <f t="shared" si="108"/>
        <v>film &amp; video</v>
      </c>
      <c r="R3504" t="str">
        <f t="shared" si="109"/>
        <v>documentary</v>
      </c>
      <c r="S3504" s="11">
        <f>(((J3504/60)/60)/24)+DATE(1970,1,1)</f>
        <v>42072.738067129627</v>
      </c>
      <c r="T3504" s="11">
        <f>(((I3504/60)/60)/24)+DATE(1970,1,1)</f>
        <v>42102.738067129627</v>
      </c>
    </row>
    <row r="3505" spans="1:20" ht="43.2" hidden="1" x14ac:dyDescent="0.3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20">
        <f>E3505/D3505</f>
        <v>1.32</v>
      </c>
      <c r="P3505" s="6">
        <f>L3505/COUNT(L3505:L7618)</f>
        <v>2.9459901800327332E-2</v>
      </c>
      <c r="Q3505" t="str">
        <f t="shared" si="108"/>
        <v>theater</v>
      </c>
      <c r="R3505" t="str">
        <f t="shared" si="109"/>
        <v>plays</v>
      </c>
      <c r="S3505" s="11">
        <f>(((J3505/60)/60)/24)+DATE(1970,1,1)</f>
        <v>42177.761782407411</v>
      </c>
      <c r="T3505" s="11">
        <f>(((I3505/60)/60)/24)+DATE(1970,1,1)</f>
        <v>42198.041666666672</v>
      </c>
    </row>
    <row r="3506" spans="1:20" ht="43.2" hidden="1" x14ac:dyDescent="0.3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20">
        <f>E3506/D3506</f>
        <v>1.3202400000000001</v>
      </c>
      <c r="P3506" s="6">
        <f>L3506/COUNT(L3506:L7619)</f>
        <v>0.25081967213114753</v>
      </c>
      <c r="Q3506" t="str">
        <f t="shared" si="108"/>
        <v>publishing</v>
      </c>
      <c r="R3506" t="str">
        <f t="shared" si="109"/>
        <v>nonfiction</v>
      </c>
      <c r="S3506" s="11">
        <f>(((J3506/60)/60)/24)+DATE(1970,1,1)</f>
        <v>40977.805300925924</v>
      </c>
      <c r="T3506" s="11">
        <f>(((I3506/60)/60)/24)+DATE(1970,1,1)</f>
        <v>41007.76363425926</v>
      </c>
    </row>
    <row r="3507" spans="1:20" ht="28.8" hidden="1" x14ac:dyDescent="0.3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20">
        <f>E3507/D3507</f>
        <v>1.3219000000000001</v>
      </c>
      <c r="P3507" s="6">
        <f>L3507/COUNT(L3507:L7620)</f>
        <v>0.43513957307060758</v>
      </c>
      <c r="Q3507" t="str">
        <f t="shared" si="108"/>
        <v>publishing</v>
      </c>
      <c r="R3507" t="str">
        <f t="shared" si="109"/>
        <v>nonfiction</v>
      </c>
      <c r="S3507" s="11">
        <f>(((J3507/60)/60)/24)+DATE(1970,1,1)</f>
        <v>40854.745266203703</v>
      </c>
      <c r="T3507" s="11">
        <f>(((I3507/60)/60)/24)+DATE(1970,1,1)</f>
        <v>40884.745266203703</v>
      </c>
    </row>
    <row r="3508" spans="1:20" ht="43.2" hidden="1" x14ac:dyDescent="0.3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20">
        <f>E3508/D3508</f>
        <v>1.3220000000000001</v>
      </c>
      <c r="P3508" s="6">
        <f>L3508/COUNT(L3508:L7621)</f>
        <v>7.2368421052631582E-2</v>
      </c>
      <c r="Q3508" t="str">
        <f t="shared" si="108"/>
        <v>music</v>
      </c>
      <c r="R3508" t="str">
        <f t="shared" si="109"/>
        <v>rock</v>
      </c>
      <c r="S3508" s="11">
        <f>(((J3508/60)/60)/24)+DATE(1970,1,1)</f>
        <v>42111.899537037039</v>
      </c>
      <c r="T3508" s="11">
        <f>(((I3508/60)/60)/24)+DATE(1970,1,1)</f>
        <v>42163.159722222219</v>
      </c>
    </row>
    <row r="3509" spans="1:20" ht="43.2" hidden="1" x14ac:dyDescent="0.3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20">
        <f>E3509/D3509</f>
        <v>1.3223333333333334</v>
      </c>
      <c r="P3509" s="6">
        <f>L3509/COUNT(L3509:L7622)</f>
        <v>0.17627677100494235</v>
      </c>
      <c r="Q3509" t="str">
        <f t="shared" si="108"/>
        <v>music</v>
      </c>
      <c r="R3509" t="str">
        <f t="shared" si="109"/>
        <v>pop</v>
      </c>
      <c r="S3509" s="11">
        <f>(((J3509/60)/60)/24)+DATE(1970,1,1)</f>
        <v>41223.22184027778</v>
      </c>
      <c r="T3509" s="11">
        <f>(((I3509/60)/60)/24)+DATE(1970,1,1)</f>
        <v>41261.597222222219</v>
      </c>
    </row>
    <row r="3510" spans="1:20" hidden="1" x14ac:dyDescent="0.3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20">
        <f>E3510/D3510</f>
        <v>1.3236666666666668</v>
      </c>
      <c r="P3510" s="6">
        <f>L3510/COUNT(L3510:L7623)</f>
        <v>0.10396039603960396</v>
      </c>
      <c r="Q3510" t="str">
        <f t="shared" si="108"/>
        <v>music</v>
      </c>
      <c r="R3510" t="str">
        <f t="shared" si="109"/>
        <v>indie rock</v>
      </c>
      <c r="S3510" s="11">
        <f>(((J3510/60)/60)/24)+DATE(1970,1,1)</f>
        <v>42173.746342592596</v>
      </c>
      <c r="T3510" s="11">
        <f>(((I3510/60)/60)/24)+DATE(1970,1,1)</f>
        <v>42187.152777777781</v>
      </c>
    </row>
    <row r="3511" spans="1:20" ht="43.2" hidden="1" x14ac:dyDescent="0.3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20">
        <f>E3511/D3511</f>
        <v>1.3242499999999999</v>
      </c>
      <c r="P3511" s="6">
        <f>L3511/COUNT(L3511:L7624)</f>
        <v>0.18181818181818182</v>
      </c>
      <c r="Q3511" t="str">
        <f t="shared" si="108"/>
        <v>photography</v>
      </c>
      <c r="R3511" t="str">
        <f t="shared" si="109"/>
        <v>photobooks</v>
      </c>
      <c r="S3511" s="11">
        <f>(((J3511/60)/60)/24)+DATE(1970,1,1)</f>
        <v>42484.829062500001</v>
      </c>
      <c r="T3511" s="11">
        <f>(((I3511/60)/60)/24)+DATE(1970,1,1)</f>
        <v>42513.916666666672</v>
      </c>
    </row>
    <row r="3512" spans="1:20" ht="43.2" hidden="1" x14ac:dyDescent="0.3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20">
        <f>E3512/D3512</f>
        <v>1.3260000000000001</v>
      </c>
      <c r="P3512" s="6">
        <f>L3512/COUNT(L3512:L7625)</f>
        <v>1.8211920529801324E-2</v>
      </c>
      <c r="Q3512" t="str">
        <f t="shared" si="108"/>
        <v>theater</v>
      </c>
      <c r="R3512" t="str">
        <f t="shared" si="109"/>
        <v>musical</v>
      </c>
      <c r="S3512" s="11">
        <f>(((J3512/60)/60)/24)+DATE(1970,1,1)</f>
        <v>42403.035567129627</v>
      </c>
      <c r="T3512" s="11">
        <f>(((I3512/60)/60)/24)+DATE(1970,1,1)</f>
        <v>42462.993900462956</v>
      </c>
    </row>
    <row r="3513" spans="1:20" ht="43.2" hidden="1" x14ac:dyDescent="0.3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20">
        <f>E3513/D3513</f>
        <v>1.3270650000000002</v>
      </c>
      <c r="P3513" s="6">
        <f>L3513/COUNT(L3513:L7626)</f>
        <v>0.10613598673300166</v>
      </c>
      <c r="Q3513" t="str">
        <f t="shared" si="108"/>
        <v>theater</v>
      </c>
      <c r="R3513" t="str">
        <f t="shared" si="109"/>
        <v>spaces</v>
      </c>
      <c r="S3513" s="11">
        <f>(((J3513/60)/60)/24)+DATE(1970,1,1)</f>
        <v>41843.155729166669</v>
      </c>
      <c r="T3513" s="11">
        <f>(((I3513/60)/60)/24)+DATE(1970,1,1)</f>
        <v>41873.155729166669</v>
      </c>
    </row>
    <row r="3514" spans="1:20" ht="43.2" hidden="1" x14ac:dyDescent="0.3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20">
        <f>E3514/D3514</f>
        <v>1.3286666666666667</v>
      </c>
      <c r="P3514" s="6">
        <f>L3514/COUNT(L3514:L7627)</f>
        <v>0.1212624584717608</v>
      </c>
      <c r="Q3514" t="str">
        <f t="shared" si="108"/>
        <v>music</v>
      </c>
      <c r="R3514" t="str">
        <f t="shared" si="109"/>
        <v>electronic music</v>
      </c>
      <c r="S3514" s="11">
        <f>(((J3514/60)/60)/24)+DATE(1970,1,1)</f>
        <v>41312.311562499999</v>
      </c>
      <c r="T3514" s="11">
        <f>(((I3514/60)/60)/24)+DATE(1970,1,1)</f>
        <v>41342.311562499999</v>
      </c>
    </row>
    <row r="3515" spans="1:20" ht="43.2" hidden="1" x14ac:dyDescent="0.3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20">
        <f>E3515/D3515</f>
        <v>1.3289249999999999</v>
      </c>
      <c r="P3515" s="6">
        <f>L3515/COUNT(L3515:L7628)</f>
        <v>1.0831946755407653</v>
      </c>
      <c r="Q3515" t="str">
        <f t="shared" si="108"/>
        <v>games</v>
      </c>
      <c r="R3515" t="str">
        <f t="shared" si="109"/>
        <v>tabletop games</v>
      </c>
      <c r="S3515" s="11">
        <f>(((J3515/60)/60)/24)+DATE(1970,1,1)</f>
        <v>42292.513888888891</v>
      </c>
      <c r="T3515" s="11">
        <f>(((I3515/60)/60)/24)+DATE(1970,1,1)</f>
        <v>42322.555555555555</v>
      </c>
    </row>
    <row r="3516" spans="1:20" ht="43.2" hidden="1" x14ac:dyDescent="0.3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20">
        <f>E3516/D3516</f>
        <v>1.33</v>
      </c>
      <c r="P3516" s="6">
        <f>L3516/COUNT(L3516:L7629)</f>
        <v>5.1666666666666666E-2</v>
      </c>
      <c r="Q3516" t="str">
        <f t="shared" si="108"/>
        <v>theater</v>
      </c>
      <c r="R3516" t="str">
        <f t="shared" si="109"/>
        <v>plays</v>
      </c>
      <c r="S3516" s="11">
        <f>(((J3516/60)/60)/24)+DATE(1970,1,1)</f>
        <v>41948.552847222221</v>
      </c>
      <c r="T3516" s="11">
        <f>(((I3516/60)/60)/24)+DATE(1970,1,1)</f>
        <v>42008.552847222221</v>
      </c>
    </row>
    <row r="3517" spans="1:20" ht="43.2" hidden="1" x14ac:dyDescent="0.3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20">
        <f>E3517/D3517</f>
        <v>1.3304200000000002</v>
      </c>
      <c r="P3517" s="6">
        <f>L3517/COUNT(L3517:L7630)</f>
        <v>4.1736227045075125E-2</v>
      </c>
      <c r="Q3517" t="str">
        <f t="shared" si="108"/>
        <v>theater</v>
      </c>
      <c r="R3517" t="str">
        <f t="shared" si="109"/>
        <v>plays</v>
      </c>
      <c r="S3517" s="11">
        <f>(((J3517/60)/60)/24)+DATE(1970,1,1)</f>
        <v>42758.368078703701</v>
      </c>
      <c r="T3517" s="11">
        <f>(((I3517/60)/60)/24)+DATE(1970,1,1)</f>
        <v>42786.368078703701</v>
      </c>
    </row>
    <row r="3518" spans="1:20" ht="43.2" hidden="1" x14ac:dyDescent="0.3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20">
        <f>E3518/D3518</f>
        <v>1.3310911999999999</v>
      </c>
      <c r="P3518" s="6">
        <f>L3518/COUNT(L3518:L7631)</f>
        <v>1.1120401337792643</v>
      </c>
      <c r="Q3518" t="str">
        <f t="shared" si="108"/>
        <v>film &amp; video</v>
      </c>
      <c r="R3518" t="str">
        <f t="shared" si="109"/>
        <v>documentary</v>
      </c>
      <c r="S3518" s="11">
        <f>(((J3518/60)/60)/24)+DATE(1970,1,1)</f>
        <v>41519.004733796297</v>
      </c>
      <c r="T3518" s="11">
        <f>(((I3518/60)/60)/24)+DATE(1970,1,1)</f>
        <v>41579</v>
      </c>
    </row>
    <row r="3519" spans="1:20" ht="43.2" hidden="1" x14ac:dyDescent="0.3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20">
        <f>E3519/D3519</f>
        <v>1.3315375</v>
      </c>
      <c r="P3519" s="6">
        <f>L3519/COUNT(L3519:L7632)</f>
        <v>4.1876046901172533E-2</v>
      </c>
      <c r="Q3519" t="str">
        <f t="shared" si="108"/>
        <v>music</v>
      </c>
      <c r="R3519" t="str">
        <f t="shared" si="109"/>
        <v>rock</v>
      </c>
      <c r="S3519" s="11">
        <f>(((J3519/60)/60)/24)+DATE(1970,1,1)</f>
        <v>41403.000856481485</v>
      </c>
      <c r="T3519" s="11">
        <f>(((I3519/60)/60)/24)+DATE(1970,1,1)</f>
        <v>41433.000856481485</v>
      </c>
    </row>
    <row r="3520" spans="1:20" ht="43.2" hidden="1" x14ac:dyDescent="0.3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20">
        <f>E3520/D3520</f>
        <v>1.3320000000000001</v>
      </c>
      <c r="P3520" s="6">
        <f>L3520/COUNT(L3520:L7633)</f>
        <v>2.1812080536912751E-2</v>
      </c>
      <c r="Q3520" t="str">
        <f t="shared" si="108"/>
        <v>theater</v>
      </c>
      <c r="R3520" t="str">
        <f t="shared" si="109"/>
        <v>plays</v>
      </c>
      <c r="S3520" s="11">
        <f>(((J3520/60)/60)/24)+DATE(1970,1,1)</f>
        <v>41900.243159722224</v>
      </c>
      <c r="T3520" s="11">
        <f>(((I3520/60)/60)/24)+DATE(1970,1,1)</f>
        <v>41922.458333333336</v>
      </c>
    </row>
    <row r="3521" spans="1:20" ht="43.2" hidden="1" x14ac:dyDescent="0.3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20">
        <f>E3521/D3521</f>
        <v>1.3333333333333333</v>
      </c>
      <c r="P3521" s="6">
        <f>L3521/COUNT(L3521:L7634)</f>
        <v>2.3529411764705882E-2</v>
      </c>
      <c r="Q3521" t="str">
        <f t="shared" si="108"/>
        <v>film &amp; video</v>
      </c>
      <c r="R3521" t="str">
        <f t="shared" si="109"/>
        <v>television</v>
      </c>
      <c r="S3521" s="11">
        <f>(((J3521/60)/60)/24)+DATE(1970,1,1)</f>
        <v>42318.025011574078</v>
      </c>
      <c r="T3521" s="11">
        <f>(((I3521/60)/60)/24)+DATE(1970,1,1)</f>
        <v>42378.025011574078</v>
      </c>
    </row>
    <row r="3522" spans="1:20" ht="43.2" hidden="1" x14ac:dyDescent="0.3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20">
        <f>E3522/D3522</f>
        <v>1.3333333333333333</v>
      </c>
      <c r="P3522" s="6">
        <f>L3522/COUNT(L3522:L7635)</f>
        <v>3.8720538720538718E-2</v>
      </c>
      <c r="Q3522" t="str">
        <f t="shared" ref="Q3522:Q3585" si="110">LEFT(N3522,FIND("/",N3522)-1)</f>
        <v>music</v>
      </c>
      <c r="R3522" t="str">
        <f t="shared" ref="R3522:R3585" si="111">RIGHT(N3522,LEN(N3522)-FIND("/",N3522))</f>
        <v>rock</v>
      </c>
      <c r="S3522" s="11">
        <f>(((J3522/60)/60)/24)+DATE(1970,1,1)</f>
        <v>41876.18618055556</v>
      </c>
      <c r="T3522" s="11">
        <f>(((I3522/60)/60)/24)+DATE(1970,1,1)</f>
        <v>41897.18618055556</v>
      </c>
    </row>
    <row r="3523" spans="1:20" ht="43.2" hidden="1" x14ac:dyDescent="0.3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20">
        <f>E3523/D3523</f>
        <v>1.3333333333333333</v>
      </c>
      <c r="P3523" s="6">
        <f>L3523/COUNT(L3523:L7636)</f>
        <v>7.0826306913996634E-2</v>
      </c>
      <c r="Q3523" t="str">
        <f t="shared" si="110"/>
        <v>music</v>
      </c>
      <c r="R3523" t="str">
        <f t="shared" si="111"/>
        <v>indie rock</v>
      </c>
      <c r="S3523" s="11">
        <f>(((J3523/60)/60)/24)+DATE(1970,1,1)</f>
        <v>42058.941736111112</v>
      </c>
      <c r="T3523" s="11">
        <f>(((I3523/60)/60)/24)+DATE(1970,1,1)</f>
        <v>42088.90006944444</v>
      </c>
    </row>
    <row r="3524" spans="1:20" ht="28.8" hidden="1" x14ac:dyDescent="0.3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20">
        <f>E3524/D3524</f>
        <v>1.3333333333333333</v>
      </c>
      <c r="P3524" s="6">
        <f>L3524/COUNT(L3524:L7637)</f>
        <v>9.29054054054054E-2</v>
      </c>
      <c r="Q3524" t="str">
        <f t="shared" si="110"/>
        <v>theater</v>
      </c>
      <c r="R3524" t="str">
        <f t="shared" si="111"/>
        <v>musical</v>
      </c>
      <c r="S3524" s="11">
        <f>(((J3524/60)/60)/24)+DATE(1970,1,1)</f>
        <v>41803.457326388889</v>
      </c>
      <c r="T3524" s="11">
        <f>(((I3524/60)/60)/24)+DATE(1970,1,1)</f>
        <v>41833.457326388889</v>
      </c>
    </row>
    <row r="3525" spans="1:20" ht="28.8" hidden="1" x14ac:dyDescent="0.3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20">
        <f>E3525/D3525</f>
        <v>1.3344333333333334</v>
      </c>
      <c r="P3525" s="6">
        <f>L3525/COUNT(L3525:L7638)</f>
        <v>2.7072758037225041E-2</v>
      </c>
      <c r="Q3525" t="str">
        <f t="shared" si="110"/>
        <v>music</v>
      </c>
      <c r="R3525" t="str">
        <f t="shared" si="111"/>
        <v>indie rock</v>
      </c>
      <c r="S3525" s="11">
        <f>(((J3525/60)/60)/24)+DATE(1970,1,1)</f>
        <v>41107.726782407408</v>
      </c>
      <c r="T3525" s="11">
        <f>(((I3525/60)/60)/24)+DATE(1970,1,1)</f>
        <v>41118.083333333336</v>
      </c>
    </row>
    <row r="3526" spans="1:20" ht="43.2" hidden="1" x14ac:dyDescent="0.3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20">
        <f>E3526/D3526</f>
        <v>1.3346666666666667</v>
      </c>
      <c r="P3526" s="6">
        <f>L3526/COUNT(L3526:L7639)</f>
        <v>3.2203389830508473E-2</v>
      </c>
      <c r="Q3526" t="str">
        <f t="shared" si="110"/>
        <v>music</v>
      </c>
      <c r="R3526" t="str">
        <f t="shared" si="111"/>
        <v>rock</v>
      </c>
      <c r="S3526" s="11">
        <f>(((J3526/60)/60)/24)+DATE(1970,1,1)</f>
        <v>41655.709305555552</v>
      </c>
      <c r="T3526" s="11">
        <f>(((I3526/60)/60)/24)+DATE(1970,1,1)</f>
        <v>41676.709305555552</v>
      </c>
    </row>
    <row r="3527" spans="1:20" ht="43.2" hidden="1" x14ac:dyDescent="0.3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20">
        <f>E3527/D3527</f>
        <v>1.3346666666666667</v>
      </c>
      <c r="P3527" s="6">
        <f>L3527/COUNT(L3527:L7640)</f>
        <v>0.11884550084889643</v>
      </c>
      <c r="Q3527" t="str">
        <f t="shared" si="110"/>
        <v>theater</v>
      </c>
      <c r="R3527" t="str">
        <f t="shared" si="111"/>
        <v>plays</v>
      </c>
      <c r="S3527" s="11">
        <f>(((J3527/60)/60)/24)+DATE(1970,1,1)</f>
        <v>42538.73583333334</v>
      </c>
      <c r="T3527" s="11">
        <f>(((I3527/60)/60)/24)+DATE(1970,1,1)</f>
        <v>42583.290972222225</v>
      </c>
    </row>
    <row r="3528" spans="1:20" ht="28.8" hidden="1" x14ac:dyDescent="0.3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20">
        <f>E3528/D3528</f>
        <v>1.3348133333333334</v>
      </c>
      <c r="P3528" s="6">
        <f>L3528/COUNT(L3528:L7641)</f>
        <v>8.8435374149659865E-2</v>
      </c>
      <c r="Q3528" t="str">
        <f t="shared" si="110"/>
        <v>theater</v>
      </c>
      <c r="R3528" t="str">
        <f t="shared" si="111"/>
        <v>plays</v>
      </c>
      <c r="S3528" s="11">
        <f>(((J3528/60)/60)/24)+DATE(1970,1,1)</f>
        <v>40884.066678240742</v>
      </c>
      <c r="T3528" s="11">
        <f>(((I3528/60)/60)/24)+DATE(1970,1,1)</f>
        <v>40926.958333333336</v>
      </c>
    </row>
    <row r="3529" spans="1:20" ht="28.8" hidden="1" x14ac:dyDescent="0.3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20">
        <f>E3529/D3529</f>
        <v>1.3348307999999998</v>
      </c>
      <c r="P3529" s="6">
        <f>L3529/COUNT(L3529:L7642)</f>
        <v>0.77342419080068148</v>
      </c>
      <c r="Q3529" t="str">
        <f t="shared" si="110"/>
        <v>technology</v>
      </c>
      <c r="R3529" t="str">
        <f t="shared" si="111"/>
        <v>hardware</v>
      </c>
      <c r="S3529" s="11">
        <f>(((J3529/60)/60)/24)+DATE(1970,1,1)</f>
        <v>41704.735937500001</v>
      </c>
      <c r="T3529" s="11">
        <f>(((I3529/60)/60)/24)+DATE(1970,1,1)</f>
        <v>41750.165972222225</v>
      </c>
    </row>
    <row r="3530" spans="1:20" ht="43.2" hidden="1" x14ac:dyDescent="0.3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20">
        <f>E3530/D3530</f>
        <v>1.335</v>
      </c>
      <c r="P3530" s="6">
        <f>L3530/COUNT(L3530:L7643)</f>
        <v>2.5597269624573378E-2</v>
      </c>
      <c r="Q3530" t="str">
        <f t="shared" si="110"/>
        <v>food</v>
      </c>
      <c r="R3530" t="str">
        <f t="shared" si="111"/>
        <v>small batch</v>
      </c>
      <c r="S3530" s="11">
        <f>(((J3530/60)/60)/24)+DATE(1970,1,1)</f>
        <v>42338.84375</v>
      </c>
      <c r="T3530" s="11">
        <f>(((I3530/60)/60)/24)+DATE(1970,1,1)</f>
        <v>42367.958333333328</v>
      </c>
    </row>
    <row r="3531" spans="1:20" ht="28.8" hidden="1" x14ac:dyDescent="0.3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20">
        <f>E3531/D3531</f>
        <v>1.3360000000000001</v>
      </c>
      <c r="P3531" s="6">
        <f>L3531/COUNT(L3531:L7644)</f>
        <v>7.179487179487179E-2</v>
      </c>
      <c r="Q3531" t="str">
        <f t="shared" si="110"/>
        <v>publishing</v>
      </c>
      <c r="R3531" t="str">
        <f t="shared" si="111"/>
        <v>nonfiction</v>
      </c>
      <c r="S3531" s="11">
        <f>(((J3531/60)/60)/24)+DATE(1970,1,1)</f>
        <v>41309.11791666667</v>
      </c>
      <c r="T3531" s="11">
        <f>(((I3531/60)/60)/24)+DATE(1970,1,1)</f>
        <v>41344</v>
      </c>
    </row>
    <row r="3532" spans="1:20" ht="28.8" hidden="1" x14ac:dyDescent="0.3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20">
        <f>E3532/D3532</f>
        <v>1.336044</v>
      </c>
      <c r="P3532" s="6">
        <f>L3532/COUNT(L3532:L7645)</f>
        <v>0.3613013698630137</v>
      </c>
      <c r="Q3532" t="str">
        <f t="shared" si="110"/>
        <v>music</v>
      </c>
      <c r="R3532" t="str">
        <f t="shared" si="111"/>
        <v>indie rock</v>
      </c>
      <c r="S3532" s="11">
        <f>(((J3532/60)/60)/24)+DATE(1970,1,1)</f>
        <v>41416.146944444445</v>
      </c>
      <c r="T3532" s="11">
        <f>(((I3532/60)/60)/24)+DATE(1970,1,1)</f>
        <v>41446.146944444445</v>
      </c>
    </row>
    <row r="3533" spans="1:20" ht="43.2" hidden="1" x14ac:dyDescent="0.3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20">
        <f>E3533/D3533</f>
        <v>1.3367142857142857</v>
      </c>
      <c r="P3533" s="6">
        <f>L3533/COUNT(L3533:L7646)</f>
        <v>0.12864493996569468</v>
      </c>
      <c r="Q3533" t="str">
        <f t="shared" si="110"/>
        <v>music</v>
      </c>
      <c r="R3533" t="str">
        <f t="shared" si="111"/>
        <v>indie rock</v>
      </c>
      <c r="S3533" s="11">
        <f>(((J3533/60)/60)/24)+DATE(1970,1,1)</f>
        <v>41373.690266203703</v>
      </c>
      <c r="T3533" s="11">
        <f>(((I3533/60)/60)/24)+DATE(1970,1,1)</f>
        <v>41403.690266203703</v>
      </c>
    </row>
    <row r="3534" spans="1:20" ht="43.2" hidden="1" x14ac:dyDescent="0.3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20">
        <f>E3534/D3534</f>
        <v>1.3405</v>
      </c>
      <c r="P3534" s="6">
        <f>L3534/COUNT(L3534:L7647)</f>
        <v>6.5292096219931275E-2</v>
      </c>
      <c r="Q3534" t="str">
        <f t="shared" si="110"/>
        <v>music</v>
      </c>
      <c r="R3534" t="str">
        <f t="shared" si="111"/>
        <v>rock</v>
      </c>
      <c r="S3534" s="11">
        <f>(((J3534/60)/60)/24)+DATE(1970,1,1)</f>
        <v>41768.841921296298</v>
      </c>
      <c r="T3534" s="11">
        <f>(((I3534/60)/60)/24)+DATE(1970,1,1)</f>
        <v>41799.208333333336</v>
      </c>
    </row>
    <row r="3535" spans="1:20" ht="57.6" hidden="1" x14ac:dyDescent="0.3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20">
        <f>E3535/D3535</f>
        <v>1.341</v>
      </c>
      <c r="P3535" s="6">
        <f>L3535/COUNT(L3535:L7648)</f>
        <v>0.10671256454388985</v>
      </c>
      <c r="Q3535" t="str">
        <f t="shared" si="110"/>
        <v>film &amp; video</v>
      </c>
      <c r="R3535" t="str">
        <f t="shared" si="111"/>
        <v>documentary</v>
      </c>
      <c r="S3535" s="11">
        <f>(((J3535/60)/60)/24)+DATE(1970,1,1)</f>
        <v>40430.604328703703</v>
      </c>
      <c r="T3535" s="11">
        <f>(((I3535/60)/60)/24)+DATE(1970,1,1)</f>
        <v>40467.152083333334</v>
      </c>
    </row>
    <row r="3536" spans="1:20" ht="43.2" hidden="1" x14ac:dyDescent="0.3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20">
        <f>E3536/D3536</f>
        <v>1.3438124999999999</v>
      </c>
      <c r="P3536" s="6">
        <f>L3536/COUNT(L3536:L7649)</f>
        <v>9.3103448275862075E-2</v>
      </c>
      <c r="Q3536" t="str">
        <f t="shared" si="110"/>
        <v>music</v>
      </c>
      <c r="R3536" t="str">
        <f t="shared" si="111"/>
        <v>rock</v>
      </c>
      <c r="S3536" s="11">
        <f>(((J3536/60)/60)/24)+DATE(1970,1,1)</f>
        <v>40250.242106481484</v>
      </c>
      <c r="T3536" s="11">
        <f>(((I3536/60)/60)/24)+DATE(1970,1,1)</f>
        <v>40286.290972222225</v>
      </c>
    </row>
    <row r="3537" spans="1:20" ht="43.2" hidden="1" x14ac:dyDescent="0.3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20">
        <f>E3537/D3537</f>
        <v>1.3444929411764706</v>
      </c>
      <c r="P3537" s="6">
        <f>L3537/COUNT(L3537:L7650)</f>
        <v>0.82901554404145072</v>
      </c>
      <c r="Q3537" t="str">
        <f t="shared" si="110"/>
        <v>games</v>
      </c>
      <c r="R3537" t="str">
        <f t="shared" si="111"/>
        <v>tabletop games</v>
      </c>
      <c r="S3537" s="11">
        <f>(((J3537/60)/60)/24)+DATE(1970,1,1)</f>
        <v>41846.34579861111</v>
      </c>
      <c r="T3537" s="11">
        <f>(((I3537/60)/60)/24)+DATE(1970,1,1)</f>
        <v>41867.34579861111</v>
      </c>
    </row>
    <row r="3538" spans="1:20" ht="28.8" hidden="1" x14ac:dyDescent="0.3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20">
        <f>E3538/D3538</f>
        <v>1.3461099999999999</v>
      </c>
      <c r="P3538" s="6">
        <f>L3538/COUNT(L3538:L7651)</f>
        <v>2.9411764705882353E-2</v>
      </c>
      <c r="Q3538" t="str">
        <f t="shared" si="110"/>
        <v>music</v>
      </c>
      <c r="R3538" t="str">
        <f t="shared" si="111"/>
        <v>indie rock</v>
      </c>
      <c r="S3538" s="11">
        <f>(((J3538/60)/60)/24)+DATE(1970,1,1)</f>
        <v>40718.839537037034</v>
      </c>
      <c r="T3538" s="11">
        <f>(((I3538/60)/60)/24)+DATE(1970,1,1)</f>
        <v>40748.839537037034</v>
      </c>
    </row>
    <row r="3539" spans="1:20" ht="28.8" hidden="1" x14ac:dyDescent="0.3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20">
        <f>E3539/D3539</f>
        <v>1.3467833333333334</v>
      </c>
      <c r="P3539" s="6">
        <f>L3539/COUNT(L3539:L7652)</f>
        <v>3.1195840554592721E-2</v>
      </c>
      <c r="Q3539" t="str">
        <f t="shared" si="110"/>
        <v>theater</v>
      </c>
      <c r="R3539" t="str">
        <f t="shared" si="111"/>
        <v>plays</v>
      </c>
      <c r="S3539" s="11">
        <f>(((J3539/60)/60)/24)+DATE(1970,1,1)</f>
        <v>42374.911226851851</v>
      </c>
      <c r="T3539" s="11">
        <f>(((I3539/60)/60)/24)+DATE(1970,1,1)</f>
        <v>42388.207638888889</v>
      </c>
    </row>
    <row r="3540" spans="1:20" ht="43.2" hidden="1" x14ac:dyDescent="0.3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20">
        <f>E3540/D3540</f>
        <v>1.348074</v>
      </c>
      <c r="P3540" s="6">
        <f>L3540/COUNT(L3540:L7653)</f>
        <v>0.19444444444444445</v>
      </c>
      <c r="Q3540" t="str">
        <f t="shared" si="110"/>
        <v>music</v>
      </c>
      <c r="R3540" t="str">
        <f t="shared" si="111"/>
        <v>rock</v>
      </c>
      <c r="S3540" s="11">
        <f>(((J3540/60)/60)/24)+DATE(1970,1,1)</f>
        <v>42634.614780092597</v>
      </c>
      <c r="T3540" s="11">
        <f>(((I3540/60)/60)/24)+DATE(1970,1,1)</f>
        <v>42660.676388888889</v>
      </c>
    </row>
    <row r="3541" spans="1:20" ht="43.2" hidden="1" x14ac:dyDescent="0.3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20">
        <f>E3541/D3541</f>
        <v>1.3482571428571428</v>
      </c>
      <c r="P3541" s="6">
        <f>L3541/COUNT(L3541:L7654)</f>
        <v>1.52</v>
      </c>
      <c r="Q3541" t="str">
        <f t="shared" si="110"/>
        <v>photography</v>
      </c>
      <c r="R3541" t="str">
        <f t="shared" si="111"/>
        <v>photobooks</v>
      </c>
      <c r="S3541" s="11">
        <f>(((J3541/60)/60)/24)+DATE(1970,1,1)</f>
        <v>42275.767303240747</v>
      </c>
      <c r="T3541" s="11">
        <f>(((I3541/60)/60)/24)+DATE(1970,1,1)</f>
        <v>42300.767303240747</v>
      </c>
    </row>
    <row r="3542" spans="1:20" ht="43.2" hidden="1" x14ac:dyDescent="0.3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20">
        <f>E3542/D3542</f>
        <v>1.3489</v>
      </c>
      <c r="P3542" s="6">
        <f>L3542/COUNT(L3542:L7655)</f>
        <v>9.9303135888501745E-2</v>
      </c>
      <c r="Q3542" t="str">
        <f t="shared" si="110"/>
        <v>music</v>
      </c>
      <c r="R3542" t="str">
        <f t="shared" si="111"/>
        <v>rock</v>
      </c>
      <c r="S3542" s="11">
        <f>(((J3542/60)/60)/24)+DATE(1970,1,1)</f>
        <v>40926.319062499999</v>
      </c>
      <c r="T3542" s="11">
        <f>(((I3542/60)/60)/24)+DATE(1970,1,1)</f>
        <v>40971.319062499999</v>
      </c>
    </row>
    <row r="3543" spans="1:20" ht="28.8" hidden="1" x14ac:dyDescent="0.3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20">
        <f>E3543/D3543</f>
        <v>1.35</v>
      </c>
      <c r="P3543" s="6">
        <f>L3543/COUNT(L3543:L7656)</f>
        <v>2.2687609075043629E-2</v>
      </c>
      <c r="Q3543" t="str">
        <f t="shared" si="110"/>
        <v>photography</v>
      </c>
      <c r="R3543" t="str">
        <f t="shared" si="111"/>
        <v>photobooks</v>
      </c>
      <c r="S3543" s="11">
        <f>(((J3543/60)/60)/24)+DATE(1970,1,1)</f>
        <v>41852.665798611109</v>
      </c>
      <c r="T3543" s="11">
        <f>(((I3543/60)/60)/24)+DATE(1970,1,1)</f>
        <v>41882.665798611109</v>
      </c>
    </row>
    <row r="3544" spans="1:20" ht="57.6" hidden="1" x14ac:dyDescent="0.3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20">
        <f>E3544/D3544</f>
        <v>1.35</v>
      </c>
      <c r="P3544" s="6">
        <f>L3544/COUNT(L3544:L7657)</f>
        <v>0.29720279720279719</v>
      </c>
      <c r="Q3544" t="str">
        <f t="shared" si="110"/>
        <v>photography</v>
      </c>
      <c r="R3544" t="str">
        <f t="shared" si="111"/>
        <v>photobooks</v>
      </c>
      <c r="S3544" s="11">
        <f>(((J3544/60)/60)/24)+DATE(1970,1,1)</f>
        <v>42298.34783564815</v>
      </c>
      <c r="T3544" s="11">
        <f>(((I3544/60)/60)/24)+DATE(1970,1,1)</f>
        <v>42358.375</v>
      </c>
    </row>
    <row r="3545" spans="1:20" ht="43.2" hidden="1" x14ac:dyDescent="0.3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20">
        <f>E3545/D3545</f>
        <v>1.35</v>
      </c>
      <c r="P3545" s="6">
        <f>L3545/COUNT(L3545:L7658)</f>
        <v>4.2031523642732049E-2</v>
      </c>
      <c r="Q3545" t="str">
        <f t="shared" si="110"/>
        <v>theater</v>
      </c>
      <c r="R3545" t="str">
        <f t="shared" si="111"/>
        <v>plays</v>
      </c>
      <c r="S3545" s="11">
        <f>(((J3545/60)/60)/24)+DATE(1970,1,1)</f>
        <v>42483.675208333334</v>
      </c>
      <c r="T3545" s="11">
        <f>(((I3545/60)/60)/24)+DATE(1970,1,1)</f>
        <v>42522.789583333331</v>
      </c>
    </row>
    <row r="3546" spans="1:20" ht="43.2" hidden="1" x14ac:dyDescent="0.3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20">
        <f>E3546/D3546</f>
        <v>1.351</v>
      </c>
      <c r="P3546" s="6">
        <f>L3546/COUNT(L3546:L7659)</f>
        <v>4.5614035087719301E-2</v>
      </c>
      <c r="Q3546" t="str">
        <f t="shared" si="110"/>
        <v>music</v>
      </c>
      <c r="R3546" t="str">
        <f t="shared" si="111"/>
        <v>indie rock</v>
      </c>
      <c r="S3546" s="11">
        <f>(((J3546/60)/60)/24)+DATE(1970,1,1)</f>
        <v>41205.198321759257</v>
      </c>
      <c r="T3546" s="11">
        <f>(((I3546/60)/60)/24)+DATE(1970,1,1)</f>
        <v>41240.5</v>
      </c>
    </row>
    <row r="3547" spans="1:20" ht="43.2" hidden="1" x14ac:dyDescent="0.3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20">
        <f>E3547/D3547</f>
        <v>1.3576026666666667</v>
      </c>
      <c r="P3547" s="6">
        <f>L3547/COUNT(L3547:L7660)</f>
        <v>0.18277680140597541</v>
      </c>
      <c r="Q3547" t="str">
        <f t="shared" si="110"/>
        <v>music</v>
      </c>
      <c r="R3547" t="str">
        <f t="shared" si="111"/>
        <v>indie rock</v>
      </c>
      <c r="S3547" s="11">
        <f>(((J3547/60)/60)/24)+DATE(1970,1,1)</f>
        <v>40354.11550925926</v>
      </c>
      <c r="T3547" s="11">
        <f>(((I3547/60)/60)/24)+DATE(1970,1,1)</f>
        <v>40425.043749999997</v>
      </c>
    </row>
    <row r="3548" spans="1:20" ht="43.2" hidden="1" x14ac:dyDescent="0.3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20">
        <f>E3548/D3548</f>
        <v>1.359861</v>
      </c>
      <c r="P3548" s="6">
        <f>L3548/COUNT(L3548:L7661)</f>
        <v>0.5</v>
      </c>
      <c r="Q3548" t="str">
        <f t="shared" si="110"/>
        <v>photography</v>
      </c>
      <c r="R3548" t="str">
        <f t="shared" si="111"/>
        <v>photobooks</v>
      </c>
      <c r="S3548" s="11">
        <f>(((J3548/60)/60)/24)+DATE(1970,1,1)</f>
        <v>42705.919201388882</v>
      </c>
      <c r="T3548" s="11">
        <f>(((I3548/60)/60)/24)+DATE(1970,1,1)</f>
        <v>42738.919201388882</v>
      </c>
    </row>
    <row r="3549" spans="1:20" ht="43.2" hidden="1" x14ac:dyDescent="0.3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20">
        <f>E3549/D3549</f>
        <v>1.36</v>
      </c>
      <c r="P3549" s="6">
        <f>L3549/COUNT(L3549:L7662)</f>
        <v>6.7019400352733682E-2</v>
      </c>
      <c r="Q3549" t="str">
        <f t="shared" si="110"/>
        <v>music</v>
      </c>
      <c r="R3549" t="str">
        <f t="shared" si="111"/>
        <v>indie rock</v>
      </c>
      <c r="S3549" s="11">
        <f>(((J3549/60)/60)/24)+DATE(1970,1,1)</f>
        <v>40638.868611111109</v>
      </c>
      <c r="T3549" s="11">
        <f>(((I3549/60)/60)/24)+DATE(1970,1,1)</f>
        <v>40668.868611111109</v>
      </c>
    </row>
    <row r="3550" spans="1:20" ht="43.2" hidden="1" x14ac:dyDescent="0.3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20">
        <f>E3550/D3550</f>
        <v>1.36</v>
      </c>
      <c r="P3550" s="6">
        <f>L3550/COUNT(L3550:L7663)</f>
        <v>3.5335689045936397E-2</v>
      </c>
      <c r="Q3550" t="str">
        <f t="shared" si="110"/>
        <v>theater</v>
      </c>
      <c r="R3550" t="str">
        <f t="shared" si="111"/>
        <v>plays</v>
      </c>
      <c r="S3550" s="11">
        <f>(((J3550/60)/60)/24)+DATE(1970,1,1)</f>
        <v>42401.610983796301</v>
      </c>
      <c r="T3550" s="11">
        <f>(((I3550/60)/60)/24)+DATE(1970,1,1)</f>
        <v>42426</v>
      </c>
    </row>
    <row r="3551" spans="1:20" ht="43.2" hidden="1" x14ac:dyDescent="0.3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20">
        <f>E3551/D3551</f>
        <v>1.36</v>
      </c>
      <c r="P3551" s="6">
        <f>L3551/COUNT(L3551:L7664)</f>
        <v>9.0265486725663716E-2</v>
      </c>
      <c r="Q3551" t="str">
        <f t="shared" si="110"/>
        <v>theater</v>
      </c>
      <c r="R3551" t="str">
        <f t="shared" si="111"/>
        <v>plays</v>
      </c>
      <c r="S3551" s="11">
        <f>(((J3551/60)/60)/24)+DATE(1970,1,1)</f>
        <v>42072.370381944449</v>
      </c>
      <c r="T3551" s="11">
        <f>(((I3551/60)/60)/24)+DATE(1970,1,1)</f>
        <v>42102.370381944449</v>
      </c>
    </row>
    <row r="3552" spans="1:20" ht="43.2" hidden="1" x14ac:dyDescent="0.3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20">
        <f>E3552/D3552</f>
        <v>1.3613999999999999</v>
      </c>
      <c r="P3552" s="6">
        <f>L3552/COUNT(L3552:L7665)</f>
        <v>0.4024822695035461</v>
      </c>
      <c r="Q3552" t="str">
        <f t="shared" si="110"/>
        <v>publishing</v>
      </c>
      <c r="R3552" t="str">
        <f t="shared" si="111"/>
        <v>nonfiction</v>
      </c>
      <c r="S3552" s="11">
        <f>(((J3552/60)/60)/24)+DATE(1970,1,1)</f>
        <v>42200.578310185185</v>
      </c>
      <c r="T3552" s="11">
        <f>(((I3552/60)/60)/24)+DATE(1970,1,1)</f>
        <v>42252.165972222225</v>
      </c>
    </row>
    <row r="3553" spans="1:20" ht="43.2" hidden="1" x14ac:dyDescent="0.3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20">
        <f>E3553/D3553</f>
        <v>1.3616666666666666</v>
      </c>
      <c r="P3553" s="6">
        <f>L3553/COUNT(L3553:L7666)</f>
        <v>0.15630550621669628</v>
      </c>
      <c r="Q3553" t="str">
        <f t="shared" si="110"/>
        <v>theater</v>
      </c>
      <c r="R3553" t="str">
        <f t="shared" si="111"/>
        <v>plays</v>
      </c>
      <c r="S3553" s="11">
        <f>(((J3553/60)/60)/24)+DATE(1970,1,1)</f>
        <v>42102.743773148148</v>
      </c>
      <c r="T3553" s="11">
        <f>(((I3553/60)/60)/24)+DATE(1970,1,1)</f>
        <v>42123.743773148148</v>
      </c>
    </row>
    <row r="3554" spans="1:20" ht="28.8" hidden="1" x14ac:dyDescent="0.3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20">
        <f>E3554/D3554</f>
        <v>1.362168</v>
      </c>
      <c r="P3554" s="6">
        <f>L3554/COUNT(L3554:L7667)</f>
        <v>0.67437722419928825</v>
      </c>
      <c r="Q3554" t="str">
        <f t="shared" si="110"/>
        <v>technology</v>
      </c>
      <c r="R3554" t="str">
        <f t="shared" si="111"/>
        <v>hardware</v>
      </c>
      <c r="S3554" s="11">
        <f>(((J3554/60)/60)/24)+DATE(1970,1,1)</f>
        <v>42675.438946759255</v>
      </c>
      <c r="T3554" s="11">
        <f>(((I3554/60)/60)/24)+DATE(1970,1,1)</f>
        <v>42705.207638888889</v>
      </c>
    </row>
    <row r="3555" spans="1:20" ht="43.2" hidden="1" x14ac:dyDescent="0.3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20">
        <f>E3555/D3555</f>
        <v>1.3633666666666666</v>
      </c>
      <c r="P3555" s="6">
        <f>L3555/COUNT(L3555:L7668)</f>
        <v>4.8128342245989303E-2</v>
      </c>
      <c r="Q3555" t="str">
        <f t="shared" si="110"/>
        <v>theater</v>
      </c>
      <c r="R3555" t="str">
        <f t="shared" si="111"/>
        <v>plays</v>
      </c>
      <c r="S3555" s="11">
        <f>(((J3555/60)/60)/24)+DATE(1970,1,1)</f>
        <v>42461.689745370371</v>
      </c>
      <c r="T3555" s="11">
        <f>(((I3555/60)/60)/24)+DATE(1970,1,1)</f>
        <v>42521.689745370371</v>
      </c>
    </row>
    <row r="3556" spans="1:20" ht="43.2" hidden="1" x14ac:dyDescent="0.3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20">
        <f>E3556/D3556</f>
        <v>1.3640000000000001</v>
      </c>
      <c r="P3556" s="6">
        <f>L3556/COUNT(L3556:L7669)</f>
        <v>6.0714285714285714E-2</v>
      </c>
      <c r="Q3556" t="str">
        <f t="shared" si="110"/>
        <v>film &amp; video</v>
      </c>
      <c r="R3556" t="str">
        <f t="shared" si="111"/>
        <v>documentary</v>
      </c>
      <c r="S3556" s="11">
        <f>(((J3556/60)/60)/24)+DATE(1970,1,1)</f>
        <v>42058.235289351855</v>
      </c>
      <c r="T3556" s="11">
        <f>(((I3556/60)/60)/24)+DATE(1970,1,1)</f>
        <v>42085.333333333328</v>
      </c>
    </row>
    <row r="3557" spans="1:20" ht="28.8" hidden="1" x14ac:dyDescent="0.3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20">
        <f>E3557/D3557</f>
        <v>1.3660000000000001</v>
      </c>
      <c r="P3557" s="6">
        <f>L3557/COUNT(L3557:L7670)</f>
        <v>4.6511627906976744E-2</v>
      </c>
      <c r="Q3557" t="str">
        <f t="shared" si="110"/>
        <v>music</v>
      </c>
      <c r="R3557" t="str">
        <f t="shared" si="111"/>
        <v>indie rock</v>
      </c>
      <c r="S3557" s="11">
        <f>(((J3557/60)/60)/24)+DATE(1970,1,1)</f>
        <v>40671.637511574074</v>
      </c>
      <c r="T3557" s="11">
        <f>(((I3557/60)/60)/24)+DATE(1970,1,1)</f>
        <v>40701.637511574074</v>
      </c>
    </row>
    <row r="3558" spans="1:20" ht="43.2" hidden="1" x14ac:dyDescent="0.3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20">
        <f>E3558/D3558</f>
        <v>1.36625</v>
      </c>
      <c r="P3558" s="6">
        <f>L3558/COUNT(L3558:L7671)</f>
        <v>0.13978494623655913</v>
      </c>
      <c r="Q3558" t="str">
        <f t="shared" si="110"/>
        <v>music</v>
      </c>
      <c r="R3558" t="str">
        <f t="shared" si="111"/>
        <v>rock</v>
      </c>
      <c r="S3558" s="11">
        <f>(((J3558/60)/60)/24)+DATE(1970,1,1)</f>
        <v>42126.92123842593</v>
      </c>
      <c r="T3558" s="11">
        <f>(((I3558/60)/60)/24)+DATE(1970,1,1)</f>
        <v>42158.1875</v>
      </c>
    </row>
    <row r="3559" spans="1:20" ht="43.2" hidden="1" x14ac:dyDescent="0.3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20">
        <f>E3559/D3559</f>
        <v>1.3666666666666667</v>
      </c>
      <c r="P3559" s="6">
        <f>L3559/COUNT(L3559:L7672)</f>
        <v>4.8473967684021541E-2</v>
      </c>
      <c r="Q3559" t="str">
        <f t="shared" si="110"/>
        <v>music</v>
      </c>
      <c r="R3559" t="str">
        <f t="shared" si="111"/>
        <v>indie rock</v>
      </c>
      <c r="S3559" s="11">
        <f>(((J3559/60)/60)/24)+DATE(1970,1,1)</f>
        <v>41074.834965277776</v>
      </c>
      <c r="T3559" s="11">
        <f>(((I3559/60)/60)/24)+DATE(1970,1,1)</f>
        <v>41090.165972222225</v>
      </c>
    </row>
    <row r="3560" spans="1:20" ht="43.2" hidden="1" x14ac:dyDescent="0.3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20">
        <f>E3560/D3560</f>
        <v>1.3680000000000001</v>
      </c>
      <c r="P3560" s="6">
        <f>L3560/COUNT(L3560:L7673)</f>
        <v>2.6978417266187049E-2</v>
      </c>
      <c r="Q3560" t="str">
        <f t="shared" si="110"/>
        <v>film &amp; video</v>
      </c>
      <c r="R3560" t="str">
        <f t="shared" si="111"/>
        <v>documentary</v>
      </c>
      <c r="S3560" s="11">
        <f>(((J3560/60)/60)/24)+DATE(1970,1,1)</f>
        <v>42543.862777777773</v>
      </c>
      <c r="T3560" s="11">
        <f>(((I3560/60)/60)/24)+DATE(1970,1,1)</f>
        <v>42573.862777777773</v>
      </c>
    </row>
    <row r="3561" spans="1:20" ht="28.8" hidden="1" x14ac:dyDescent="0.3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20">
        <f>E3561/D3561</f>
        <v>1.3680000000000001</v>
      </c>
      <c r="P3561" s="6">
        <f>L3561/COUNT(L3561:L7674)</f>
        <v>6.8468468468468463E-2</v>
      </c>
      <c r="Q3561" t="str">
        <f t="shared" si="110"/>
        <v>music</v>
      </c>
      <c r="R3561" t="str">
        <f t="shared" si="111"/>
        <v>indie rock</v>
      </c>
      <c r="S3561" s="11">
        <f>(((J3561/60)/60)/24)+DATE(1970,1,1)</f>
        <v>41074.221562500003</v>
      </c>
      <c r="T3561" s="11">
        <f>(((I3561/60)/60)/24)+DATE(1970,1,1)</f>
        <v>41104.221562500003</v>
      </c>
    </row>
    <row r="3562" spans="1:20" ht="43.2" hidden="1" x14ac:dyDescent="0.3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20">
        <f>E3562/D3562</f>
        <v>1.3685882352941177</v>
      </c>
      <c r="P3562" s="6">
        <f>L3562/COUNT(L3562:L7675)</f>
        <v>0.32851985559566788</v>
      </c>
      <c r="Q3562" t="str">
        <f t="shared" si="110"/>
        <v>film &amp; video</v>
      </c>
      <c r="R3562" t="str">
        <f t="shared" si="111"/>
        <v>television</v>
      </c>
      <c r="S3562" s="11">
        <f>(((J3562/60)/60)/24)+DATE(1970,1,1)</f>
        <v>42177.007071759261</v>
      </c>
      <c r="T3562" s="11">
        <f>(((I3562/60)/60)/24)+DATE(1970,1,1)</f>
        <v>42208.125</v>
      </c>
    </row>
    <row r="3563" spans="1:20" ht="43.2" hidden="1" x14ac:dyDescent="0.3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20">
        <f>E3563/D3563</f>
        <v>1.3700934579439252</v>
      </c>
      <c r="P3563" s="6">
        <f>L3563/COUNT(L3563:L7676)</f>
        <v>7.5949367088607597E-2</v>
      </c>
      <c r="Q3563" t="str">
        <f t="shared" si="110"/>
        <v>technology</v>
      </c>
      <c r="R3563" t="str">
        <f t="shared" si="111"/>
        <v>space exploration</v>
      </c>
      <c r="S3563" s="11">
        <f>(((J3563/60)/60)/24)+DATE(1970,1,1)</f>
        <v>42494.061793981484</v>
      </c>
      <c r="T3563" s="11">
        <f>(((I3563/60)/60)/24)+DATE(1970,1,1)</f>
        <v>42519.061793981484</v>
      </c>
    </row>
    <row r="3564" spans="1:20" ht="43.2" hidden="1" x14ac:dyDescent="0.3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20">
        <f>E3564/D3564</f>
        <v>1.3711066666666665</v>
      </c>
      <c r="P3564" s="6">
        <f>L3564/COUNT(L3564:L7677)</f>
        <v>4.1666666666666664E-2</v>
      </c>
      <c r="Q3564" t="str">
        <f t="shared" si="110"/>
        <v>music</v>
      </c>
      <c r="R3564" t="str">
        <f t="shared" si="111"/>
        <v>rock</v>
      </c>
      <c r="S3564" s="11">
        <f>(((J3564/60)/60)/24)+DATE(1970,1,1)</f>
        <v>40925.599664351852</v>
      </c>
      <c r="T3564" s="11">
        <f>(((I3564/60)/60)/24)+DATE(1970,1,1)</f>
        <v>40979.207638888889</v>
      </c>
    </row>
    <row r="3565" spans="1:20" ht="43.2" hidden="1" x14ac:dyDescent="0.3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20">
        <f>E3565/D3565</f>
        <v>1.37375</v>
      </c>
      <c r="P3565" s="6">
        <f>L3565/COUNT(L3565:L7678)</f>
        <v>0.12885662431941924</v>
      </c>
      <c r="Q3565" t="str">
        <f t="shared" si="110"/>
        <v>publishing</v>
      </c>
      <c r="R3565" t="str">
        <f t="shared" si="111"/>
        <v>radio &amp; podcasts</v>
      </c>
      <c r="S3565" s="11">
        <f>(((J3565/60)/60)/24)+DATE(1970,1,1)</f>
        <v>41754.745243055557</v>
      </c>
      <c r="T3565" s="11">
        <f>(((I3565/60)/60)/24)+DATE(1970,1,1)</f>
        <v>41769.165972222225</v>
      </c>
    </row>
    <row r="3566" spans="1:20" ht="28.8" hidden="1" x14ac:dyDescent="0.3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20">
        <f>E3566/D3566</f>
        <v>1.3740000000000001</v>
      </c>
      <c r="P3566" s="6">
        <f>L3566/COUNT(L3566:L7679)</f>
        <v>0.14363636363636365</v>
      </c>
      <c r="Q3566" t="str">
        <f t="shared" si="110"/>
        <v>games</v>
      </c>
      <c r="R3566" t="str">
        <f t="shared" si="111"/>
        <v>tabletop games</v>
      </c>
      <c r="S3566" s="11">
        <f>(((J3566/60)/60)/24)+DATE(1970,1,1)</f>
        <v>42774.621712962966</v>
      </c>
      <c r="T3566" s="11">
        <f>(((I3566/60)/60)/24)+DATE(1970,1,1)</f>
        <v>42804.621712962966</v>
      </c>
    </row>
    <row r="3567" spans="1:20" ht="28.8" hidden="1" x14ac:dyDescent="0.3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20">
        <f>E3567/D3567</f>
        <v>1.37416</v>
      </c>
      <c r="P3567" s="6">
        <f>L3567/COUNT(L3567:L7680)</f>
        <v>6.1930783242258654E-2</v>
      </c>
      <c r="Q3567" t="str">
        <f t="shared" si="110"/>
        <v>music</v>
      </c>
      <c r="R3567" t="str">
        <f t="shared" si="111"/>
        <v>pop</v>
      </c>
      <c r="S3567" s="11">
        <f>(((J3567/60)/60)/24)+DATE(1970,1,1)</f>
        <v>40802.733101851853</v>
      </c>
      <c r="T3567" s="11">
        <f>(((I3567/60)/60)/24)+DATE(1970,1,1)</f>
        <v>40832.918749999997</v>
      </c>
    </row>
    <row r="3568" spans="1:20" ht="43.2" hidden="1" x14ac:dyDescent="0.3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20">
        <f>E3568/D3568</f>
        <v>1.3746666666666667</v>
      </c>
      <c r="P3568" s="6">
        <f>L3568/COUNT(L3568:L7681)</f>
        <v>0.14963503649635038</v>
      </c>
      <c r="Q3568" t="str">
        <f t="shared" si="110"/>
        <v>film &amp; video</v>
      </c>
      <c r="R3568" t="str">
        <f t="shared" si="111"/>
        <v>documentary</v>
      </c>
      <c r="S3568" s="11">
        <f>(((J3568/60)/60)/24)+DATE(1970,1,1)</f>
        <v>41032.071134259262</v>
      </c>
      <c r="T3568" s="11">
        <f>(((I3568/60)/60)/24)+DATE(1970,1,1)</f>
        <v>41062.071134259262</v>
      </c>
    </row>
    <row r="3569" spans="1:20" ht="43.2" hidden="1" x14ac:dyDescent="0.3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20">
        <f>E3569/D3569</f>
        <v>1.3757142857142857</v>
      </c>
      <c r="P3569" s="6">
        <f>L3569/COUNT(L3569:L7682)</f>
        <v>3.1078610603290677E-2</v>
      </c>
      <c r="Q3569" t="str">
        <f t="shared" si="110"/>
        <v>theater</v>
      </c>
      <c r="R3569" t="str">
        <f t="shared" si="111"/>
        <v>plays</v>
      </c>
      <c r="S3569" s="11">
        <f>(((J3569/60)/60)/24)+DATE(1970,1,1)</f>
        <v>42410.017199074078</v>
      </c>
      <c r="T3569" s="11">
        <f>(((I3569/60)/60)/24)+DATE(1970,1,1)</f>
        <v>42430.999305555553</v>
      </c>
    </row>
    <row r="3570" spans="1:20" ht="43.2" hidden="1" x14ac:dyDescent="0.3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20">
        <f>E3570/D3570</f>
        <v>1.3765714285714286</v>
      </c>
      <c r="P3570" s="6">
        <f>L3570/COUNT(L3570:L7683)</f>
        <v>0.25824175824175827</v>
      </c>
      <c r="Q3570" t="str">
        <f t="shared" si="110"/>
        <v>music</v>
      </c>
      <c r="R3570" t="str">
        <f t="shared" si="111"/>
        <v>rock</v>
      </c>
      <c r="S3570" s="11">
        <f>(((J3570/60)/60)/24)+DATE(1970,1,1)</f>
        <v>41543.988067129627</v>
      </c>
      <c r="T3570" s="11">
        <f>(((I3570/60)/60)/24)+DATE(1970,1,1)</f>
        <v>41571.988067129627</v>
      </c>
    </row>
    <row r="3571" spans="1:20" ht="43.2" hidden="1" x14ac:dyDescent="0.3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20">
        <f>E3571/D3571</f>
        <v>1.3792666666666666</v>
      </c>
      <c r="P3571" s="6">
        <f>L3571/COUNT(L3571:L7684)</f>
        <v>0.38348623853211011</v>
      </c>
      <c r="Q3571" t="str">
        <f t="shared" si="110"/>
        <v>music</v>
      </c>
      <c r="R3571" t="str">
        <f t="shared" si="111"/>
        <v>rock</v>
      </c>
      <c r="S3571" s="11">
        <f>(((J3571/60)/60)/24)+DATE(1970,1,1)</f>
        <v>41228.650196759263</v>
      </c>
      <c r="T3571" s="11">
        <f>(((I3571/60)/60)/24)+DATE(1970,1,1)</f>
        <v>41258.650196759263</v>
      </c>
    </row>
    <row r="3572" spans="1:20" ht="43.2" hidden="1" x14ac:dyDescent="0.3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20">
        <f>E3572/D3572</f>
        <v>1.38</v>
      </c>
      <c r="P3572" s="6">
        <f>L3572/COUNT(L3572:L7685)</f>
        <v>6.25E-2</v>
      </c>
      <c r="Q3572" t="str">
        <f t="shared" si="110"/>
        <v>theater</v>
      </c>
      <c r="R3572" t="str">
        <f t="shared" si="111"/>
        <v>plays</v>
      </c>
      <c r="S3572" s="11">
        <f>(((J3572/60)/60)/24)+DATE(1970,1,1)</f>
        <v>42405.090300925927</v>
      </c>
      <c r="T3572" s="11">
        <f>(((I3572/60)/60)/24)+DATE(1970,1,1)</f>
        <v>42414</v>
      </c>
    </row>
    <row r="3573" spans="1:20" ht="43.2" hidden="1" x14ac:dyDescent="0.3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20">
        <f>E3573/D3573</f>
        <v>1.3816666666666666</v>
      </c>
      <c r="P3573" s="6">
        <f>L3573/COUNT(L3573:L7686)</f>
        <v>6.9981583793738492E-2</v>
      </c>
      <c r="Q3573" t="str">
        <f t="shared" si="110"/>
        <v>theater</v>
      </c>
      <c r="R3573" t="str">
        <f t="shared" si="111"/>
        <v>plays</v>
      </c>
      <c r="S3573" s="11">
        <f>(((J3573/60)/60)/24)+DATE(1970,1,1)</f>
        <v>42685.974004629628</v>
      </c>
      <c r="T3573" s="11">
        <f>(((I3573/60)/60)/24)+DATE(1970,1,1)</f>
        <v>42710.974004629628</v>
      </c>
    </row>
    <row r="3574" spans="1:20" ht="43.2" hidden="1" x14ac:dyDescent="0.3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20">
        <f>E3574/D3574</f>
        <v>1.3819999999999999</v>
      </c>
      <c r="P3574" s="6">
        <f>L3574/COUNT(L3574:L7687)</f>
        <v>3.136531365313653E-2</v>
      </c>
      <c r="Q3574" t="str">
        <f t="shared" si="110"/>
        <v>theater</v>
      </c>
      <c r="R3574" t="str">
        <f t="shared" si="111"/>
        <v>plays</v>
      </c>
      <c r="S3574" s="11">
        <f>(((J3574/60)/60)/24)+DATE(1970,1,1)</f>
        <v>42136.675196759257</v>
      </c>
      <c r="T3574" s="11">
        <f>(((I3574/60)/60)/24)+DATE(1970,1,1)</f>
        <v>42166.675196759257</v>
      </c>
    </row>
    <row r="3575" spans="1:20" ht="43.2" hidden="1" x14ac:dyDescent="0.3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20">
        <f>E3575/D3575</f>
        <v>1.3833333333333333</v>
      </c>
      <c r="P3575" s="6">
        <f>L3575/COUNT(L3575:L7688)</f>
        <v>0.1478743068391867</v>
      </c>
      <c r="Q3575" t="str">
        <f t="shared" si="110"/>
        <v>theater</v>
      </c>
      <c r="R3575" t="str">
        <f t="shared" si="111"/>
        <v>plays</v>
      </c>
      <c r="S3575" s="11">
        <f>(((J3575/60)/60)/24)+DATE(1970,1,1)</f>
        <v>41796.771597222221</v>
      </c>
      <c r="T3575" s="11">
        <f>(((I3575/60)/60)/24)+DATE(1970,1,1)</f>
        <v>41826.771597222221</v>
      </c>
    </row>
    <row r="3576" spans="1:20" ht="43.2" hidden="1" x14ac:dyDescent="0.3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20">
        <f>E3576/D3576</f>
        <v>1.3844033333333334</v>
      </c>
      <c r="P3576" s="6">
        <f>L3576/COUNT(L3576:L7689)</f>
        <v>0.17592592592592593</v>
      </c>
      <c r="Q3576" t="str">
        <f t="shared" si="110"/>
        <v>technology</v>
      </c>
      <c r="R3576" t="str">
        <f t="shared" si="111"/>
        <v>hardware</v>
      </c>
      <c r="S3576" s="11">
        <f>(((J3576/60)/60)/24)+DATE(1970,1,1)</f>
        <v>40638.828009259261</v>
      </c>
      <c r="T3576" s="11">
        <f>(((I3576/60)/60)/24)+DATE(1970,1,1)</f>
        <v>40728.828009259261</v>
      </c>
    </row>
    <row r="3577" spans="1:20" ht="28.8" hidden="1" x14ac:dyDescent="0.3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20">
        <f>E3577/D3577</f>
        <v>1.385</v>
      </c>
      <c r="P3577" s="6">
        <f>L3577/COUNT(L3577:L7690)</f>
        <v>1.6697588126159554E-2</v>
      </c>
      <c r="Q3577" t="str">
        <f t="shared" si="110"/>
        <v>theater</v>
      </c>
      <c r="R3577" t="str">
        <f t="shared" si="111"/>
        <v>plays</v>
      </c>
      <c r="S3577" s="11">
        <f>(((J3577/60)/60)/24)+DATE(1970,1,1)</f>
        <v>42312.874594907407</v>
      </c>
      <c r="T3577" s="11">
        <f>(((I3577/60)/60)/24)+DATE(1970,1,1)</f>
        <v>42340.874594907407</v>
      </c>
    </row>
    <row r="3578" spans="1:20" ht="28.8" hidden="1" x14ac:dyDescent="0.3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20">
        <f>E3578/D3578</f>
        <v>1.3862051149573753</v>
      </c>
      <c r="P3578" s="6">
        <f>L3578/COUNT(L3578:L7691)</f>
        <v>8.5501858736059477E-2</v>
      </c>
      <c r="Q3578" t="str">
        <f t="shared" si="110"/>
        <v>theater</v>
      </c>
      <c r="R3578" t="str">
        <f t="shared" si="111"/>
        <v>plays</v>
      </c>
      <c r="S3578" s="11">
        <f>(((J3578/60)/60)/24)+DATE(1970,1,1)</f>
        <v>42185.521087962959</v>
      </c>
      <c r="T3578" s="11">
        <f>(((I3578/60)/60)/24)+DATE(1970,1,1)</f>
        <v>42215.521087962959</v>
      </c>
    </row>
    <row r="3579" spans="1:20" ht="43.2" hidden="1" x14ac:dyDescent="0.3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20">
        <f>E3579/D3579</f>
        <v>1.3864000000000001</v>
      </c>
      <c r="P3579" s="6">
        <f>L3579/COUNT(L3579:L7692)</f>
        <v>0.21787709497206703</v>
      </c>
      <c r="Q3579" t="str">
        <f t="shared" si="110"/>
        <v>music</v>
      </c>
      <c r="R3579" t="str">
        <f t="shared" si="111"/>
        <v>rock</v>
      </c>
      <c r="S3579" s="11">
        <f>(((J3579/60)/60)/24)+DATE(1970,1,1)</f>
        <v>42438.667071759264</v>
      </c>
      <c r="T3579" s="11">
        <f>(((I3579/60)/60)/24)+DATE(1970,1,1)</f>
        <v>42468.625405092593</v>
      </c>
    </row>
    <row r="3580" spans="1:20" ht="43.2" hidden="1" x14ac:dyDescent="0.3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20">
        <f>E3580/D3580</f>
        <v>1.3864000000000001</v>
      </c>
      <c r="P3580" s="6">
        <f>L3580/COUNT(L3580:L7693)</f>
        <v>1.6026119402985075</v>
      </c>
      <c r="Q3580" t="str">
        <f t="shared" si="110"/>
        <v>music</v>
      </c>
      <c r="R3580" t="str">
        <f t="shared" si="111"/>
        <v>rock</v>
      </c>
      <c r="S3580" s="11">
        <f>(((J3580/60)/60)/24)+DATE(1970,1,1)</f>
        <v>42723.63653935185</v>
      </c>
      <c r="T3580" s="11">
        <f>(((I3580/60)/60)/24)+DATE(1970,1,1)</f>
        <v>42753.63653935185</v>
      </c>
    </row>
    <row r="3581" spans="1:20" ht="43.2" hidden="1" x14ac:dyDescent="0.3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20">
        <f>E3581/D3581</f>
        <v>1.3870400000000001</v>
      </c>
      <c r="P3581" s="6">
        <f>L3581/COUNT(L3581:L7694)</f>
        <v>0.62803738317757007</v>
      </c>
      <c r="Q3581" t="str">
        <f t="shared" si="110"/>
        <v>publishing</v>
      </c>
      <c r="R3581" t="str">
        <f t="shared" si="111"/>
        <v>radio &amp; podcasts</v>
      </c>
      <c r="S3581" s="11">
        <f>(((J3581/60)/60)/24)+DATE(1970,1,1)</f>
        <v>41533.542858796296</v>
      </c>
      <c r="T3581" s="11">
        <f>(((I3581/60)/60)/24)+DATE(1970,1,1)</f>
        <v>41563.542858796296</v>
      </c>
    </row>
    <row r="3582" spans="1:20" ht="43.2" hidden="1" x14ac:dyDescent="0.3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20">
        <f>E3582/D3582</f>
        <v>1.3896574712643677</v>
      </c>
      <c r="P3582" s="6">
        <f>L3582/COUNT(L3582:L7695)</f>
        <v>0.84644194756554303</v>
      </c>
      <c r="Q3582" t="str">
        <f t="shared" si="110"/>
        <v>photography</v>
      </c>
      <c r="R3582" t="str">
        <f t="shared" si="111"/>
        <v>photobooks</v>
      </c>
      <c r="S3582" s="11">
        <f>(((J3582/60)/60)/24)+DATE(1970,1,1)</f>
        <v>41899.830312500002</v>
      </c>
      <c r="T3582" s="11">
        <f>(((I3582/60)/60)/24)+DATE(1970,1,1)</f>
        <v>41929.830312500002</v>
      </c>
    </row>
    <row r="3583" spans="1:20" ht="43.2" hidden="1" x14ac:dyDescent="0.3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20">
        <f>E3583/D3583</f>
        <v>1.39</v>
      </c>
      <c r="P3583" s="6">
        <f>L3583/COUNT(L3583:L7696)</f>
        <v>2.2514071294559099E-2</v>
      </c>
      <c r="Q3583" t="str">
        <f t="shared" si="110"/>
        <v>theater</v>
      </c>
      <c r="R3583" t="str">
        <f t="shared" si="111"/>
        <v>plays</v>
      </c>
      <c r="S3583" s="11">
        <f>(((J3583/60)/60)/24)+DATE(1970,1,1)</f>
        <v>42643.632858796293</v>
      </c>
      <c r="T3583" s="11">
        <f>(((I3583/60)/60)/24)+DATE(1970,1,1)</f>
        <v>42672.125</v>
      </c>
    </row>
    <row r="3584" spans="1:20" ht="43.2" hidden="1" x14ac:dyDescent="0.3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20">
        <f>E3584/D3584</f>
        <v>1.3906666666666667</v>
      </c>
      <c r="P3584" s="6">
        <f>L3584/COUNT(L3584:L7697)</f>
        <v>4.3233082706766915E-2</v>
      </c>
      <c r="Q3584" t="str">
        <f t="shared" si="110"/>
        <v>theater</v>
      </c>
      <c r="R3584" t="str">
        <f t="shared" si="111"/>
        <v>plays</v>
      </c>
      <c r="S3584" s="11">
        <f>(((J3584/60)/60)/24)+DATE(1970,1,1)</f>
        <v>42219.180393518516</v>
      </c>
      <c r="T3584" s="11">
        <f>(((I3584/60)/60)/24)+DATE(1970,1,1)</f>
        <v>42249.180393518516</v>
      </c>
    </row>
    <row r="3585" spans="1:20" ht="43.2" hidden="1" x14ac:dyDescent="0.3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20">
        <f>E3585/D3585</f>
        <v>1.391</v>
      </c>
      <c r="P3585" s="6">
        <f>L3585/COUNT(L3585:L7698)</f>
        <v>0.51789077212806023</v>
      </c>
      <c r="Q3585" t="str">
        <f t="shared" si="110"/>
        <v>film &amp; video</v>
      </c>
      <c r="R3585" t="str">
        <f t="shared" si="111"/>
        <v>documentary</v>
      </c>
      <c r="S3585" s="11">
        <f>(((J3585/60)/60)/24)+DATE(1970,1,1)</f>
        <v>41319.769293981481</v>
      </c>
      <c r="T3585" s="11">
        <f>(((I3585/60)/60)/24)+DATE(1970,1,1)</f>
        <v>41349.769293981481</v>
      </c>
    </row>
    <row r="3586" spans="1:20" ht="43.2" hidden="1" x14ac:dyDescent="0.3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20">
        <f>E3586/D3586</f>
        <v>1.3919999999999999</v>
      </c>
      <c r="P3586" s="6">
        <f>L3586/COUNT(L3586:L7699)</f>
        <v>0.12641509433962264</v>
      </c>
      <c r="Q3586" t="str">
        <f t="shared" ref="Q3586:Q3649" si="112">LEFT(N3586,FIND("/",N3586)-1)</f>
        <v>theater</v>
      </c>
      <c r="R3586" t="str">
        <f t="shared" ref="R3586:R3649" si="113">RIGHT(N3586,LEN(N3586)-FIND("/",N3586))</f>
        <v>plays</v>
      </c>
      <c r="S3586" s="11">
        <f>(((J3586/60)/60)/24)+DATE(1970,1,1)</f>
        <v>41772.685393518521</v>
      </c>
      <c r="T3586" s="11">
        <f>(((I3586/60)/60)/24)+DATE(1970,1,1)</f>
        <v>41806.290972222225</v>
      </c>
    </row>
    <row r="3587" spans="1:20" ht="43.2" hidden="1" x14ac:dyDescent="0.3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20">
        <f>E3587/D3587</f>
        <v>1.3975</v>
      </c>
      <c r="P3587" s="6">
        <f>L3587/COUNT(L3587:L7700)</f>
        <v>9.8298676748582225E-2</v>
      </c>
      <c r="Q3587" t="str">
        <f t="shared" si="112"/>
        <v>music</v>
      </c>
      <c r="R3587" t="str">
        <f t="shared" si="113"/>
        <v>pop</v>
      </c>
      <c r="S3587" s="11">
        <f>(((J3587/60)/60)/24)+DATE(1970,1,1)</f>
        <v>42461.885138888887</v>
      </c>
      <c r="T3587" s="11">
        <f>(((I3587/60)/60)/24)+DATE(1970,1,1)</f>
        <v>42521.885138888887</v>
      </c>
    </row>
    <row r="3588" spans="1:20" ht="43.2" hidden="1" x14ac:dyDescent="0.3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20">
        <f>E3588/D3588</f>
        <v>1.3996</v>
      </c>
      <c r="P3588" s="6">
        <f>L3588/COUNT(L3588:L7701)</f>
        <v>0.1553030303030303</v>
      </c>
      <c r="Q3588" t="str">
        <f t="shared" si="112"/>
        <v>technology</v>
      </c>
      <c r="R3588" t="str">
        <f t="shared" si="113"/>
        <v>wearables</v>
      </c>
      <c r="S3588" s="11">
        <f>(((J3588/60)/60)/24)+DATE(1970,1,1)</f>
        <v>41877.912187499998</v>
      </c>
      <c r="T3588" s="11">
        <f>(((I3588/60)/60)/24)+DATE(1970,1,1)</f>
        <v>41898.912187499998</v>
      </c>
    </row>
    <row r="3589" spans="1:20" ht="43.2" hidden="1" x14ac:dyDescent="0.3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20">
        <f>E3589/D3589</f>
        <v>1.4</v>
      </c>
      <c r="P3589" s="6">
        <f>L3589/COUNT(L3589:L7702)</f>
        <v>1.8975332068311195E-2</v>
      </c>
      <c r="Q3589" t="str">
        <f t="shared" si="112"/>
        <v>theater</v>
      </c>
      <c r="R3589" t="str">
        <f t="shared" si="113"/>
        <v>plays</v>
      </c>
      <c r="S3589" s="11">
        <f>(((J3589/60)/60)/24)+DATE(1970,1,1)</f>
        <v>42088.911354166667</v>
      </c>
      <c r="T3589" s="11">
        <f>(((I3589/60)/60)/24)+DATE(1970,1,1)</f>
        <v>42118.911354166667</v>
      </c>
    </row>
    <row r="3590" spans="1:20" ht="43.2" hidden="1" x14ac:dyDescent="0.3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20">
        <f>E3590/D3590</f>
        <v>1.4</v>
      </c>
      <c r="P3590" s="6">
        <f>L3590/COUNT(L3590:L7703)</f>
        <v>5.7034220532319393E-3</v>
      </c>
      <c r="Q3590" t="str">
        <f t="shared" si="112"/>
        <v>theater</v>
      </c>
      <c r="R3590" t="str">
        <f t="shared" si="113"/>
        <v>plays</v>
      </c>
      <c r="S3590" s="11">
        <f>(((J3590/60)/60)/24)+DATE(1970,1,1)</f>
        <v>42493.597013888888</v>
      </c>
      <c r="T3590" s="11">
        <f>(((I3590/60)/60)/24)+DATE(1970,1,1)</f>
        <v>42505.958333333328</v>
      </c>
    </row>
    <row r="3591" spans="1:20" ht="43.2" hidden="1" x14ac:dyDescent="0.3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20">
        <f>E3591/D3591</f>
        <v>1.4005000000000001</v>
      </c>
      <c r="P3591" s="6">
        <f>L3591/COUNT(L3591:L7704)</f>
        <v>0.33523809523809522</v>
      </c>
      <c r="Q3591" t="str">
        <f t="shared" si="112"/>
        <v>technology</v>
      </c>
      <c r="R3591" t="str">
        <f t="shared" si="113"/>
        <v>hardware</v>
      </c>
      <c r="S3591" s="11">
        <f>(((J3591/60)/60)/24)+DATE(1970,1,1)</f>
        <v>41944.83898148148</v>
      </c>
      <c r="T3591" s="11">
        <f>(((I3591/60)/60)/24)+DATE(1970,1,1)</f>
        <v>42004.880648148144</v>
      </c>
    </row>
    <row r="3592" spans="1:20" ht="43.2" hidden="1" x14ac:dyDescent="0.3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20">
        <f>E3592/D3592</f>
        <v>1.4013333333333333</v>
      </c>
      <c r="P3592" s="6">
        <f>L3592/COUNT(L3592:L7705)</f>
        <v>6.4885496183206104E-2</v>
      </c>
      <c r="Q3592" t="str">
        <f t="shared" si="112"/>
        <v>theater</v>
      </c>
      <c r="R3592" t="str">
        <f t="shared" si="113"/>
        <v>plays</v>
      </c>
      <c r="S3592" s="11">
        <f>(((J3592/60)/60)/24)+DATE(1970,1,1)</f>
        <v>42058.904074074075</v>
      </c>
      <c r="T3592" s="11">
        <f>(((I3592/60)/60)/24)+DATE(1970,1,1)</f>
        <v>42095.165972222225</v>
      </c>
    </row>
    <row r="3593" spans="1:20" ht="28.8" hidden="1" x14ac:dyDescent="0.3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20">
        <f>E3593/D3593</f>
        <v>1.4019999999999999</v>
      </c>
      <c r="P3593" s="6">
        <f>L3593/COUNT(L3593:L7706)</f>
        <v>0.10516252390057361</v>
      </c>
      <c r="Q3593" t="str">
        <f t="shared" si="112"/>
        <v>theater</v>
      </c>
      <c r="R3593" t="str">
        <f t="shared" si="113"/>
        <v>plays</v>
      </c>
      <c r="S3593" s="11">
        <f>(((J3593/60)/60)/24)+DATE(1970,1,1)</f>
        <v>42016.706678240742</v>
      </c>
      <c r="T3593" s="11">
        <f>(((I3593/60)/60)/24)+DATE(1970,1,1)</f>
        <v>42047.249305555553</v>
      </c>
    </row>
    <row r="3594" spans="1:20" hidden="1" x14ac:dyDescent="0.3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20">
        <f>E3594/D3594</f>
        <v>1.4044444444444444</v>
      </c>
      <c r="P3594" s="6">
        <f>L3594/COUNT(L3594:L7707)</f>
        <v>4.2145593869731802E-2</v>
      </c>
      <c r="Q3594" t="str">
        <f t="shared" si="112"/>
        <v>film &amp; video</v>
      </c>
      <c r="R3594" t="str">
        <f t="shared" si="113"/>
        <v>shorts</v>
      </c>
      <c r="S3594" s="11">
        <f>(((J3594/60)/60)/24)+DATE(1970,1,1)</f>
        <v>40918.738935185182</v>
      </c>
      <c r="T3594" s="11">
        <f>(((I3594/60)/60)/24)+DATE(1970,1,1)</f>
        <v>40943.738935185182</v>
      </c>
    </row>
    <row r="3595" spans="1:20" ht="28.8" hidden="1" x14ac:dyDescent="0.3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20">
        <f>E3595/D3595</f>
        <v>1.41</v>
      </c>
      <c r="P3595" s="6">
        <f>L3595/COUNT(L3595:L7708)</f>
        <v>0.14971209213051823</v>
      </c>
      <c r="Q3595" t="str">
        <f t="shared" si="112"/>
        <v>film &amp; video</v>
      </c>
      <c r="R3595" t="str">
        <f t="shared" si="113"/>
        <v>shorts</v>
      </c>
      <c r="S3595" s="11">
        <f>(((J3595/60)/60)/24)+DATE(1970,1,1)</f>
        <v>40753.758425925924</v>
      </c>
      <c r="T3595" s="11">
        <f>(((I3595/60)/60)/24)+DATE(1970,1,1)</f>
        <v>40761.625</v>
      </c>
    </row>
    <row r="3596" spans="1:20" ht="43.2" hidden="1" x14ac:dyDescent="0.3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20">
        <f>E3596/D3596</f>
        <v>1.4108235294117648</v>
      </c>
      <c r="P3596" s="6">
        <f>L3596/COUNT(L3596:L7709)</f>
        <v>0.39807692307692305</v>
      </c>
      <c r="Q3596" t="str">
        <f t="shared" si="112"/>
        <v>games</v>
      </c>
      <c r="R3596" t="str">
        <f t="shared" si="113"/>
        <v>tabletop games</v>
      </c>
      <c r="S3596" s="11">
        <f>(((J3596/60)/60)/24)+DATE(1970,1,1)</f>
        <v>40936.678506944445</v>
      </c>
      <c r="T3596" s="11">
        <f>(((I3596/60)/60)/24)+DATE(1970,1,1)</f>
        <v>40966.678506944445</v>
      </c>
    </row>
    <row r="3597" spans="1:20" ht="28.8" hidden="1" x14ac:dyDescent="0.3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20">
        <f>E3597/D3597</f>
        <v>1.4115384615384616</v>
      </c>
      <c r="P3597" s="6">
        <f>L3597/COUNT(L3597:L7710)</f>
        <v>5.2023121387283239E-2</v>
      </c>
      <c r="Q3597" t="str">
        <f t="shared" si="112"/>
        <v>theater</v>
      </c>
      <c r="R3597" t="str">
        <f t="shared" si="113"/>
        <v>plays</v>
      </c>
      <c r="S3597" s="11">
        <f>(((J3597/60)/60)/24)+DATE(1970,1,1)</f>
        <v>42072.576249999998</v>
      </c>
      <c r="T3597" s="11">
        <f>(((I3597/60)/60)/24)+DATE(1970,1,1)</f>
        <v>42097.576249999998</v>
      </c>
    </row>
    <row r="3598" spans="1:20" ht="43.2" hidden="1" x14ac:dyDescent="0.3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20">
        <f>E3598/D3598</f>
        <v>1.411764705882353</v>
      </c>
      <c r="P3598" s="6">
        <f>L3598/COUNT(L3598:L7711)</f>
        <v>4.4401544401544403E-2</v>
      </c>
      <c r="Q3598" t="str">
        <f t="shared" si="112"/>
        <v>theater</v>
      </c>
      <c r="R3598" t="str">
        <f t="shared" si="113"/>
        <v>plays</v>
      </c>
      <c r="S3598" s="11">
        <f>(((J3598/60)/60)/24)+DATE(1970,1,1)</f>
        <v>42423.050613425927</v>
      </c>
      <c r="T3598" s="11">
        <f>(((I3598/60)/60)/24)+DATE(1970,1,1)</f>
        <v>42443.008946759262</v>
      </c>
    </row>
    <row r="3599" spans="1:20" ht="28.8" hidden="1" x14ac:dyDescent="0.3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20">
        <f>E3599/D3599</f>
        <v>1.4132510432681749</v>
      </c>
      <c r="P3599" s="6">
        <f>L3599/COUNT(L3599:L7712)</f>
        <v>1.11605415860735</v>
      </c>
      <c r="Q3599" t="str">
        <f t="shared" si="112"/>
        <v>technology</v>
      </c>
      <c r="R3599" t="str">
        <f t="shared" si="113"/>
        <v>space exploration</v>
      </c>
      <c r="S3599" s="11">
        <f>(((J3599/60)/60)/24)+DATE(1970,1,1)</f>
        <v>42564.881076388891</v>
      </c>
      <c r="T3599" s="11">
        <f>(((I3599/60)/60)/24)+DATE(1970,1,1)</f>
        <v>42604.290972222225</v>
      </c>
    </row>
    <row r="3600" spans="1:20" ht="43.2" hidden="1" x14ac:dyDescent="0.3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20">
        <f>E3600/D3600</f>
        <v>1.4144600000000001</v>
      </c>
      <c r="P3600" s="6">
        <f>L3600/COUNT(L3600:L7713)</f>
        <v>2.1453488372093021</v>
      </c>
      <c r="Q3600" t="str">
        <f t="shared" si="112"/>
        <v>technology</v>
      </c>
      <c r="R3600" t="str">
        <f t="shared" si="113"/>
        <v>wearables</v>
      </c>
      <c r="S3600" s="11">
        <f>(((J3600/60)/60)/24)+DATE(1970,1,1)</f>
        <v>42199.618518518517</v>
      </c>
      <c r="T3600" s="11">
        <f>(((I3600/60)/60)/24)+DATE(1970,1,1)</f>
        <v>42236.618518518517</v>
      </c>
    </row>
    <row r="3601" spans="1:20" ht="43.2" hidden="1" x14ac:dyDescent="0.3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20">
        <f>E3601/D3601</f>
        <v>1.415</v>
      </c>
      <c r="P3601" s="6">
        <f>L3601/COUNT(L3601:L7714)</f>
        <v>9.5145631067961159E-2</v>
      </c>
      <c r="Q3601" t="str">
        <f t="shared" si="112"/>
        <v>film &amp; video</v>
      </c>
      <c r="R3601" t="str">
        <f t="shared" si="113"/>
        <v>documentary</v>
      </c>
      <c r="S3601" s="11">
        <f>(((J3601/60)/60)/24)+DATE(1970,1,1)</f>
        <v>42367.719814814816</v>
      </c>
      <c r="T3601" s="11">
        <f>(((I3601/60)/60)/24)+DATE(1970,1,1)</f>
        <v>42392.719814814816</v>
      </c>
    </row>
    <row r="3602" spans="1:20" ht="28.8" hidden="1" x14ac:dyDescent="0.3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20">
        <f>E3602/D3602</f>
        <v>1.4155</v>
      </c>
      <c r="P3602" s="6">
        <f>L3602/COUNT(L3602:L7715)</f>
        <v>6.2256809338521402E-2</v>
      </c>
      <c r="Q3602" t="str">
        <f t="shared" si="112"/>
        <v>music</v>
      </c>
      <c r="R3602" t="str">
        <f t="shared" si="113"/>
        <v>pop</v>
      </c>
      <c r="S3602" s="11">
        <f>(((J3602/60)/60)/24)+DATE(1970,1,1)</f>
        <v>41526.435613425929</v>
      </c>
      <c r="T3602" s="11">
        <f>(((I3602/60)/60)/24)+DATE(1970,1,1)</f>
        <v>41556.435613425929</v>
      </c>
    </row>
    <row r="3603" spans="1:20" ht="43.2" hidden="1" x14ac:dyDescent="0.3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20">
        <f>E3603/D3603</f>
        <v>1.4156666666666666</v>
      </c>
      <c r="P3603" s="6">
        <f>L3603/COUNT(L3603:L7716)</f>
        <v>0.32943469785575047</v>
      </c>
      <c r="Q3603" t="str">
        <f t="shared" si="112"/>
        <v>theater</v>
      </c>
      <c r="R3603" t="str">
        <f t="shared" si="113"/>
        <v>plays</v>
      </c>
      <c r="S3603" s="11">
        <f>(((J3603/60)/60)/24)+DATE(1970,1,1)</f>
        <v>42188.467499999999</v>
      </c>
      <c r="T3603" s="11">
        <f>(((I3603/60)/60)/24)+DATE(1970,1,1)</f>
        <v>42218.666666666672</v>
      </c>
    </row>
    <row r="3604" spans="1:20" ht="43.2" hidden="1" x14ac:dyDescent="0.3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20">
        <f>E3604/D3604</f>
        <v>1.4165000000000001</v>
      </c>
      <c r="P3604" s="6">
        <f>L3604/COUNT(L3604:L7717)</f>
        <v>8.3984375E-2</v>
      </c>
      <c r="Q3604" t="str">
        <f t="shared" si="112"/>
        <v>film &amp; video</v>
      </c>
      <c r="R3604" t="str">
        <f t="shared" si="113"/>
        <v>documentary</v>
      </c>
      <c r="S3604" s="11">
        <f>(((J3604/60)/60)/24)+DATE(1970,1,1)</f>
        <v>42292.539548611108</v>
      </c>
      <c r="T3604" s="11">
        <f>(((I3604/60)/60)/24)+DATE(1970,1,1)</f>
        <v>42313.58121527778</v>
      </c>
    </row>
    <row r="3605" spans="1:20" ht="43.2" hidden="1" x14ac:dyDescent="0.3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20">
        <f>E3605/D3605</f>
        <v>1.4185714285714286</v>
      </c>
      <c r="P3605" s="6">
        <f>L3605/COUNT(L3605:L7718)</f>
        <v>0.33072407045009783</v>
      </c>
      <c r="Q3605" t="str">
        <f t="shared" si="112"/>
        <v>film &amp; video</v>
      </c>
      <c r="R3605" t="str">
        <f t="shared" si="113"/>
        <v>television</v>
      </c>
      <c r="S3605" s="11">
        <f>(((J3605/60)/60)/24)+DATE(1970,1,1)</f>
        <v>41971.639189814814</v>
      </c>
      <c r="T3605" s="11">
        <f>(((I3605/60)/60)/24)+DATE(1970,1,1)</f>
        <v>42001.639189814814</v>
      </c>
    </row>
    <row r="3606" spans="1:20" ht="28.8" hidden="1" x14ac:dyDescent="0.3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20">
        <f>E3606/D3606</f>
        <v>1.4215</v>
      </c>
      <c r="P3606" s="6">
        <f>L3606/COUNT(L3606:L7719)</f>
        <v>8.6274509803921567E-2</v>
      </c>
      <c r="Q3606" t="str">
        <f t="shared" si="112"/>
        <v>film &amp; video</v>
      </c>
      <c r="R3606" t="str">
        <f t="shared" si="113"/>
        <v>television</v>
      </c>
      <c r="S3606" s="11">
        <f>(((J3606/60)/60)/24)+DATE(1970,1,1)</f>
        <v>42068.307002314818</v>
      </c>
      <c r="T3606" s="11">
        <f>(((I3606/60)/60)/24)+DATE(1970,1,1)</f>
        <v>42098.265335648146</v>
      </c>
    </row>
    <row r="3607" spans="1:20" ht="43.2" hidden="1" x14ac:dyDescent="0.3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20">
        <f>E3607/D3607</f>
        <v>1.4236363636363636</v>
      </c>
      <c r="P3607" s="6">
        <f>L3607/COUNT(L3607:L7720)</f>
        <v>5.304518664047151E-2</v>
      </c>
      <c r="Q3607" t="str">
        <f t="shared" si="112"/>
        <v>theater</v>
      </c>
      <c r="R3607" t="str">
        <f t="shared" si="113"/>
        <v>plays</v>
      </c>
      <c r="S3607" s="11">
        <f>(((J3607/60)/60)/24)+DATE(1970,1,1)</f>
        <v>41817.59542824074</v>
      </c>
      <c r="T3607" s="11">
        <f>(((I3607/60)/60)/24)+DATE(1970,1,1)</f>
        <v>41847.59542824074</v>
      </c>
    </row>
    <row r="3608" spans="1:20" ht="28.8" hidden="1" x14ac:dyDescent="0.3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20">
        <f>E3608/D3608</f>
        <v>1.4260827250608272</v>
      </c>
      <c r="P3608" s="6">
        <f>L3608/COUNT(L3608:L7721)</f>
        <v>0.15551181102362205</v>
      </c>
      <c r="Q3608" t="str">
        <f t="shared" si="112"/>
        <v>film &amp; video</v>
      </c>
      <c r="R3608" t="str">
        <f t="shared" si="113"/>
        <v>television</v>
      </c>
      <c r="S3608" s="11">
        <f>(((J3608/60)/60)/24)+DATE(1970,1,1)</f>
        <v>42766.600497685184</v>
      </c>
      <c r="T3608" s="11">
        <f>(((I3608/60)/60)/24)+DATE(1970,1,1)</f>
        <v>42796.600497685184</v>
      </c>
    </row>
    <row r="3609" spans="1:20" ht="43.2" hidden="1" x14ac:dyDescent="0.3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20">
        <f>E3609/D3609</f>
        <v>1.4266666666666667</v>
      </c>
      <c r="P3609" s="6">
        <f>L3609/COUNT(L3609:L7722)</f>
        <v>2.564102564102564E-2</v>
      </c>
      <c r="Q3609" t="str">
        <f t="shared" si="112"/>
        <v>theater</v>
      </c>
      <c r="R3609" t="str">
        <f t="shared" si="113"/>
        <v>plays</v>
      </c>
      <c r="S3609" s="11">
        <f>(((J3609/60)/60)/24)+DATE(1970,1,1)</f>
        <v>42171.317442129628</v>
      </c>
      <c r="T3609" s="11">
        <f>(((I3609/60)/60)/24)+DATE(1970,1,1)</f>
        <v>42195.875</v>
      </c>
    </row>
    <row r="3610" spans="1:20" ht="43.2" hidden="1" x14ac:dyDescent="0.3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20">
        <f>E3610/D3610</f>
        <v>1.4279999999999999</v>
      </c>
      <c r="P3610" s="6">
        <f>L3610/COUNT(L3610:L7723)</f>
        <v>8.6956521739130432E-2</v>
      </c>
      <c r="Q3610" t="str">
        <f t="shared" si="112"/>
        <v>music</v>
      </c>
      <c r="R3610" t="str">
        <f t="shared" si="113"/>
        <v>rock</v>
      </c>
      <c r="S3610" s="11">
        <f>(((J3610/60)/60)/24)+DATE(1970,1,1)</f>
        <v>40983.055949074071</v>
      </c>
      <c r="T3610" s="11">
        <f>(((I3610/60)/60)/24)+DATE(1970,1,1)</f>
        <v>41040.657638888886</v>
      </c>
    </row>
    <row r="3611" spans="1:20" ht="43.2" hidden="1" x14ac:dyDescent="0.3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20">
        <f>E3611/D3611</f>
        <v>1.4285714285714286</v>
      </c>
      <c r="P3611" s="6">
        <f>L3611/COUNT(L3611:L7724)</f>
        <v>3.9603960396039604E-2</v>
      </c>
      <c r="Q3611" t="str">
        <f t="shared" si="112"/>
        <v>music</v>
      </c>
      <c r="R3611" t="str">
        <f t="shared" si="113"/>
        <v>rock</v>
      </c>
      <c r="S3611" s="11">
        <f>(((J3611/60)/60)/24)+DATE(1970,1,1)</f>
        <v>40576.539664351854</v>
      </c>
      <c r="T3611" s="11">
        <f>(((I3611/60)/60)/24)+DATE(1970,1,1)</f>
        <v>40606.539664351854</v>
      </c>
    </row>
    <row r="3612" spans="1:20" ht="28.8" hidden="1" x14ac:dyDescent="0.3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20">
        <f>E3612/D3612</f>
        <v>1.4286666666666668</v>
      </c>
      <c r="P3612" s="6">
        <f>L3612/COUNT(L3612:L7725)</f>
        <v>9.5238095238095233E-2</v>
      </c>
      <c r="Q3612" t="str">
        <f t="shared" si="112"/>
        <v>music</v>
      </c>
      <c r="R3612" t="str">
        <f t="shared" si="113"/>
        <v>pop</v>
      </c>
      <c r="S3612" s="11">
        <f>(((J3612/60)/60)/24)+DATE(1970,1,1)</f>
        <v>40974.791898148149</v>
      </c>
      <c r="T3612" s="11">
        <f>(((I3612/60)/60)/24)+DATE(1970,1,1)</f>
        <v>41004.750231481477</v>
      </c>
    </row>
    <row r="3613" spans="1:20" ht="43.2" hidden="1" x14ac:dyDescent="0.3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20">
        <f>E3613/D3613</f>
        <v>1.4319999999999999</v>
      </c>
      <c r="P3613" s="6">
        <f>L3613/COUNT(L3613:L7726)</f>
        <v>0.1172962226640159</v>
      </c>
      <c r="Q3613" t="str">
        <f t="shared" si="112"/>
        <v>theater</v>
      </c>
      <c r="R3613" t="str">
        <f t="shared" si="113"/>
        <v>musical</v>
      </c>
      <c r="S3613" s="11">
        <f>(((J3613/60)/60)/24)+DATE(1970,1,1)</f>
        <v>41887.111354166671</v>
      </c>
      <c r="T3613" s="11">
        <f>(((I3613/60)/60)/24)+DATE(1970,1,1)</f>
        <v>41909.166666666664</v>
      </c>
    </row>
    <row r="3614" spans="1:20" ht="43.2" hidden="1" x14ac:dyDescent="0.3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20">
        <f>E3614/D3614</f>
        <v>1.4333333333333333</v>
      </c>
      <c r="P3614" s="6">
        <f>L3614/COUNT(L3614:L7727)</f>
        <v>4.9800796812749001E-2</v>
      </c>
      <c r="Q3614" t="str">
        <f t="shared" si="112"/>
        <v>theater</v>
      </c>
      <c r="R3614" t="str">
        <f t="shared" si="113"/>
        <v>spaces</v>
      </c>
      <c r="S3614" s="11">
        <f>(((J3614/60)/60)/24)+DATE(1970,1,1)</f>
        <v>42783.459398148145</v>
      </c>
      <c r="T3614" s="11">
        <f>(((I3614/60)/60)/24)+DATE(1970,1,1)</f>
        <v>42797.459398148145</v>
      </c>
    </row>
    <row r="3615" spans="1:20" ht="43.2" hidden="1" x14ac:dyDescent="0.3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20">
        <f>E3615/D3615</f>
        <v>1.4333333333333333</v>
      </c>
      <c r="P3615" s="6">
        <f>L3615/COUNT(L3615:L7728)</f>
        <v>3.9920159680638723E-2</v>
      </c>
      <c r="Q3615" t="str">
        <f t="shared" si="112"/>
        <v>theater</v>
      </c>
      <c r="R3615" t="str">
        <f t="shared" si="113"/>
        <v>plays</v>
      </c>
      <c r="S3615" s="11">
        <f>(((J3615/60)/60)/24)+DATE(1970,1,1)</f>
        <v>42160.651817129634</v>
      </c>
      <c r="T3615" s="11">
        <f>(((I3615/60)/60)/24)+DATE(1970,1,1)</f>
        <v>42190.651817129634</v>
      </c>
    </row>
    <row r="3616" spans="1:20" ht="43.2" hidden="1" x14ac:dyDescent="0.3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20">
        <f>E3616/D3616</f>
        <v>1.4345666666666668</v>
      </c>
      <c r="P3616" s="6">
        <f>L3616/COUNT(L3616:L7729)</f>
        <v>0.75</v>
      </c>
      <c r="Q3616" t="str">
        <f t="shared" si="112"/>
        <v>technology</v>
      </c>
      <c r="R3616" t="str">
        <f t="shared" si="113"/>
        <v>hardware</v>
      </c>
      <c r="S3616" s="11">
        <f>(((J3616/60)/60)/24)+DATE(1970,1,1)</f>
        <v>42361.602476851855</v>
      </c>
      <c r="T3616" s="11">
        <f>(((I3616/60)/60)/24)+DATE(1970,1,1)</f>
        <v>42400.915972222225</v>
      </c>
    </row>
    <row r="3617" spans="1:20" ht="43.2" hidden="1" x14ac:dyDescent="0.3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20">
        <f>E3617/D3617</f>
        <v>1.436523076923077</v>
      </c>
      <c r="P3617" s="6">
        <f>L3617/COUNT(L3617:L7730)</f>
        <v>2.5070140280561124</v>
      </c>
      <c r="Q3617" t="str">
        <f t="shared" si="112"/>
        <v>technology</v>
      </c>
      <c r="R3617" t="str">
        <f t="shared" si="113"/>
        <v>space exploration</v>
      </c>
      <c r="S3617" s="11">
        <f>(((J3617/60)/60)/24)+DATE(1970,1,1)</f>
        <v>42251.16715277778</v>
      </c>
      <c r="T3617" s="11">
        <f>(((I3617/60)/60)/24)+DATE(1970,1,1)</f>
        <v>42288.041666666672</v>
      </c>
    </row>
    <row r="3618" spans="1:20" ht="43.2" hidden="1" x14ac:dyDescent="0.3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20">
        <f>E3618/D3618</f>
        <v>1.4394736842105262</v>
      </c>
      <c r="P3618" s="6">
        <f>L3618/COUNT(L3618:L7731)</f>
        <v>8.2329317269076302E-2</v>
      </c>
      <c r="Q3618" t="str">
        <f t="shared" si="112"/>
        <v>publishing</v>
      </c>
      <c r="R3618" t="str">
        <f t="shared" si="113"/>
        <v>nonfiction</v>
      </c>
      <c r="S3618" s="11">
        <f>(((J3618/60)/60)/24)+DATE(1970,1,1)</f>
        <v>40909.649201388893</v>
      </c>
      <c r="T3618" s="11">
        <f>(((I3618/60)/60)/24)+DATE(1970,1,1)</f>
        <v>40937.649201388893</v>
      </c>
    </row>
    <row r="3619" spans="1:20" ht="43.2" hidden="1" x14ac:dyDescent="0.3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20">
        <f>E3619/D3619</f>
        <v>1.44</v>
      </c>
      <c r="P3619" s="6">
        <f>L3619/COUNT(L3619:L7732)</f>
        <v>4.4265593561368208E-2</v>
      </c>
      <c r="Q3619" t="str">
        <f t="shared" si="112"/>
        <v>theater</v>
      </c>
      <c r="R3619" t="str">
        <f t="shared" si="113"/>
        <v>plays</v>
      </c>
      <c r="S3619" s="11">
        <f>(((J3619/60)/60)/24)+DATE(1970,1,1)</f>
        <v>42139.816840277781</v>
      </c>
      <c r="T3619" s="11">
        <f>(((I3619/60)/60)/24)+DATE(1970,1,1)</f>
        <v>42181.875</v>
      </c>
    </row>
    <row r="3620" spans="1:20" ht="43.2" hidden="1" x14ac:dyDescent="0.3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20">
        <f>E3620/D3620</f>
        <v>1.4400583333333332</v>
      </c>
      <c r="P3620" s="6">
        <f>L3620/COUNT(L3620:L7733)</f>
        <v>0.15322580645161291</v>
      </c>
      <c r="Q3620" t="str">
        <f t="shared" si="112"/>
        <v>music</v>
      </c>
      <c r="R3620" t="str">
        <f t="shared" si="113"/>
        <v>metal</v>
      </c>
      <c r="S3620" s="11">
        <f>(((J3620/60)/60)/24)+DATE(1970,1,1)</f>
        <v>42079.745578703703</v>
      </c>
      <c r="T3620" s="11">
        <f>(((I3620/60)/60)/24)+DATE(1970,1,1)</f>
        <v>42109.957638888889</v>
      </c>
    </row>
    <row r="3621" spans="1:20" ht="43.2" hidden="1" x14ac:dyDescent="0.3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20">
        <f>E3621/D3621</f>
        <v>1.4406666666666668</v>
      </c>
      <c r="P3621" s="6">
        <f>L3621/COUNT(L3621:L7734)</f>
        <v>9.494949494949495E-2</v>
      </c>
      <c r="Q3621" t="str">
        <f t="shared" si="112"/>
        <v>theater</v>
      </c>
      <c r="R3621" t="str">
        <f t="shared" si="113"/>
        <v>plays</v>
      </c>
      <c r="S3621" s="11">
        <f>(((J3621/60)/60)/24)+DATE(1970,1,1)</f>
        <v>42309.756620370375</v>
      </c>
      <c r="T3621" s="11">
        <f>(((I3621/60)/60)/24)+DATE(1970,1,1)</f>
        <v>42330.916666666672</v>
      </c>
    </row>
    <row r="3622" spans="1:20" ht="43.2" hidden="1" x14ac:dyDescent="0.3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20">
        <f>E3622/D3622</f>
        <v>1.4428571428571428</v>
      </c>
      <c r="P3622" s="6">
        <f>L3622/COUNT(L3622:L7735)</f>
        <v>4.048582995951417E-3</v>
      </c>
      <c r="Q3622" t="str">
        <f t="shared" si="112"/>
        <v>technology</v>
      </c>
      <c r="R3622" t="str">
        <f t="shared" si="113"/>
        <v>wearables</v>
      </c>
      <c r="S3622" s="11">
        <f>(((J3622/60)/60)/24)+DATE(1970,1,1)</f>
        <v>42683.420312500006</v>
      </c>
      <c r="T3622" s="11">
        <f>(((I3622/60)/60)/24)+DATE(1970,1,1)</f>
        <v>42698.958333333328</v>
      </c>
    </row>
    <row r="3623" spans="1:20" ht="43.2" hidden="1" x14ac:dyDescent="0.3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20">
        <f>E3623/D3623</f>
        <v>1.4431375</v>
      </c>
      <c r="P3623" s="6">
        <f>L3623/COUNT(L3623:L7736)</f>
        <v>0.57403651115618659</v>
      </c>
      <c r="Q3623" t="str">
        <f t="shared" si="112"/>
        <v>food</v>
      </c>
      <c r="R3623" t="str">
        <f t="shared" si="113"/>
        <v>small batch</v>
      </c>
      <c r="S3623" s="11">
        <f>(((J3623/60)/60)/24)+DATE(1970,1,1)</f>
        <v>41839.005671296298</v>
      </c>
      <c r="T3623" s="11">
        <f>(((I3623/60)/60)/24)+DATE(1970,1,1)</f>
        <v>41869.005671296298</v>
      </c>
    </row>
    <row r="3624" spans="1:20" ht="43.2" hidden="1" x14ac:dyDescent="0.3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20">
        <f>E3624/D3624</f>
        <v>1.443746</v>
      </c>
      <c r="P3624" s="6">
        <f>L3624/COUNT(L3624:L7737)</f>
        <v>0.31707317073170732</v>
      </c>
      <c r="Q3624" t="str">
        <f t="shared" si="112"/>
        <v>music</v>
      </c>
      <c r="R3624" t="str">
        <f t="shared" si="113"/>
        <v>rock</v>
      </c>
      <c r="S3624" s="11">
        <f>(((J3624/60)/60)/24)+DATE(1970,1,1)</f>
        <v>41276.047905092593</v>
      </c>
      <c r="T3624" s="11">
        <f>(((I3624/60)/60)/24)+DATE(1970,1,1)</f>
        <v>41306.047905092593</v>
      </c>
    </row>
    <row r="3625" spans="1:20" ht="43.2" hidden="1" x14ac:dyDescent="0.3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20">
        <f>E3625/D3625</f>
        <v>1.444</v>
      </c>
      <c r="P3625" s="6">
        <f>L3625/COUNT(L3625:L7738)</f>
        <v>0.11608961303462322</v>
      </c>
      <c r="Q3625" t="str">
        <f t="shared" si="112"/>
        <v>theater</v>
      </c>
      <c r="R3625" t="str">
        <f t="shared" si="113"/>
        <v>plays</v>
      </c>
      <c r="S3625" s="11">
        <f>(((J3625/60)/60)/24)+DATE(1970,1,1)</f>
        <v>41789.726979166669</v>
      </c>
      <c r="T3625" s="11">
        <f>(((I3625/60)/60)/24)+DATE(1970,1,1)</f>
        <v>41799.726979166669</v>
      </c>
    </row>
    <row r="3626" spans="1:20" ht="43.2" hidden="1" x14ac:dyDescent="0.3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20">
        <f>E3626/D3626</f>
        <v>1.4450000000000001</v>
      </c>
      <c r="P3626" s="6">
        <f>L3626/COUNT(L3626:L7739)</f>
        <v>4.2857142857142858E-2</v>
      </c>
      <c r="Q3626" t="str">
        <f t="shared" si="112"/>
        <v>music</v>
      </c>
      <c r="R3626" t="str">
        <f t="shared" si="113"/>
        <v>indie rock</v>
      </c>
      <c r="S3626" s="11">
        <f>(((J3626/60)/60)/24)+DATE(1970,1,1)</f>
        <v>42366.192974537036</v>
      </c>
      <c r="T3626" s="11">
        <f>(((I3626/60)/60)/24)+DATE(1970,1,1)</f>
        <v>42401.75</v>
      </c>
    </row>
    <row r="3627" spans="1:20" ht="28.8" hidden="1" x14ac:dyDescent="0.3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20">
        <f>E3627/D3627</f>
        <v>1.445425</v>
      </c>
      <c r="P3627" s="6">
        <f>L3627/COUNT(L3627:L7740)</f>
        <v>0.2310838445807771</v>
      </c>
      <c r="Q3627" t="str">
        <f t="shared" si="112"/>
        <v>technology</v>
      </c>
      <c r="R3627" t="str">
        <f t="shared" si="113"/>
        <v>hardware</v>
      </c>
      <c r="S3627" s="11">
        <f>(((J3627/60)/60)/24)+DATE(1970,1,1)</f>
        <v>42745.744618055556</v>
      </c>
      <c r="T3627" s="11">
        <f>(((I3627/60)/60)/24)+DATE(1970,1,1)</f>
        <v>42795.744618055556</v>
      </c>
    </row>
    <row r="3628" spans="1:20" ht="43.2" hidden="1" x14ac:dyDescent="0.3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20">
        <f>E3628/D3628</f>
        <v>1.4458441666666668</v>
      </c>
      <c r="P3628" s="6">
        <f>L3628/COUNT(L3628:L7741)</f>
        <v>0.50409836065573765</v>
      </c>
      <c r="Q3628" t="str">
        <f t="shared" si="112"/>
        <v>music</v>
      </c>
      <c r="R3628" t="str">
        <f t="shared" si="113"/>
        <v>indie rock</v>
      </c>
      <c r="S3628" s="11">
        <f>(((J3628/60)/60)/24)+DATE(1970,1,1)</f>
        <v>41228.786203703705</v>
      </c>
      <c r="T3628" s="11">
        <f>(((I3628/60)/60)/24)+DATE(1970,1,1)</f>
        <v>41258.786203703705</v>
      </c>
    </row>
    <row r="3629" spans="1:20" ht="43.2" hidden="1" x14ac:dyDescent="0.3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20">
        <f>E3629/D3629</f>
        <v>1.4511000000000001</v>
      </c>
      <c r="P3629" s="6">
        <f>L3629/COUNT(L3629:L7742)</f>
        <v>0.4209445585215606</v>
      </c>
      <c r="Q3629" t="str">
        <f t="shared" si="112"/>
        <v>music</v>
      </c>
      <c r="R3629" t="str">
        <f t="shared" si="113"/>
        <v>rock</v>
      </c>
      <c r="S3629" s="11">
        <f>(((J3629/60)/60)/24)+DATE(1970,1,1)</f>
        <v>41053.80846064815</v>
      </c>
      <c r="T3629" s="11">
        <f>(((I3629/60)/60)/24)+DATE(1970,1,1)</f>
        <v>41074.80846064815</v>
      </c>
    </row>
    <row r="3630" spans="1:20" ht="28.8" hidden="1" x14ac:dyDescent="0.3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20">
        <f>E3630/D3630</f>
        <v>1.4514</v>
      </c>
      <c r="P3630" s="6">
        <f>L3630/COUNT(L3630:L7743)</f>
        <v>1.522633744855967</v>
      </c>
      <c r="Q3630" t="str">
        <f t="shared" si="112"/>
        <v>photography</v>
      </c>
      <c r="R3630" t="str">
        <f t="shared" si="113"/>
        <v>photobooks</v>
      </c>
      <c r="S3630" s="11">
        <f>(((J3630/60)/60)/24)+DATE(1970,1,1)</f>
        <v>42443.00204861111</v>
      </c>
      <c r="T3630" s="11">
        <f>(((I3630/60)/60)/24)+DATE(1970,1,1)</f>
        <v>42492.165972222225</v>
      </c>
    </row>
    <row r="3631" spans="1:20" ht="43.2" hidden="1" x14ac:dyDescent="0.3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20">
        <f>E3631/D3631</f>
        <v>1.4529411764705882</v>
      </c>
      <c r="P3631" s="6">
        <f>L3631/COUNT(L3631:L7744)</f>
        <v>4.536082474226804E-2</v>
      </c>
      <c r="Q3631" t="str">
        <f t="shared" si="112"/>
        <v>film &amp; video</v>
      </c>
      <c r="R3631" t="str">
        <f t="shared" si="113"/>
        <v>television</v>
      </c>
      <c r="S3631" s="11">
        <f>(((J3631/60)/60)/24)+DATE(1970,1,1)</f>
        <v>42175.816365740742</v>
      </c>
      <c r="T3631" s="11">
        <f>(((I3631/60)/60)/24)+DATE(1970,1,1)</f>
        <v>42205.816365740742</v>
      </c>
    </row>
    <row r="3632" spans="1:20" ht="43.2" hidden="1" x14ac:dyDescent="0.3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20">
        <f>E3632/D3632</f>
        <v>1.4533333333333334</v>
      </c>
      <c r="P3632" s="6">
        <f>L3632/COUNT(L3632:L7745)</f>
        <v>0.12603305785123967</v>
      </c>
      <c r="Q3632" t="str">
        <f t="shared" si="112"/>
        <v>music</v>
      </c>
      <c r="R3632" t="str">
        <f t="shared" si="113"/>
        <v>electronic music</v>
      </c>
      <c r="S3632" s="11">
        <f>(((J3632/60)/60)/24)+DATE(1970,1,1)</f>
        <v>42418.231747685189</v>
      </c>
      <c r="T3632" s="11">
        <f>(((I3632/60)/60)/24)+DATE(1970,1,1)</f>
        <v>42448.190081018518</v>
      </c>
    </row>
    <row r="3633" spans="1:20" ht="43.2" hidden="1" x14ac:dyDescent="0.3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20">
        <f>E3633/D3633</f>
        <v>1.454</v>
      </c>
      <c r="P3633" s="6">
        <f>L3633/COUNT(L3633:L7746)</f>
        <v>0.12629399585921325</v>
      </c>
      <c r="Q3633" t="str">
        <f t="shared" si="112"/>
        <v>music</v>
      </c>
      <c r="R3633" t="str">
        <f t="shared" si="113"/>
        <v>rock</v>
      </c>
      <c r="S3633" s="11">
        <f>(((J3633/60)/60)/24)+DATE(1970,1,1)</f>
        <v>40895.897974537038</v>
      </c>
      <c r="T3633" s="11">
        <f>(((I3633/60)/60)/24)+DATE(1970,1,1)</f>
        <v>40925.897974537038</v>
      </c>
    </row>
    <row r="3634" spans="1:20" ht="28.8" hidden="1" x14ac:dyDescent="0.3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20">
        <f>E3634/D3634</f>
        <v>1.454</v>
      </c>
      <c r="P3634" s="6">
        <f>L3634/COUNT(L3634:L7747)</f>
        <v>7.0539419087136929E-2</v>
      </c>
      <c r="Q3634" t="str">
        <f t="shared" si="112"/>
        <v>music</v>
      </c>
      <c r="R3634" t="str">
        <f t="shared" si="113"/>
        <v>rock</v>
      </c>
      <c r="S3634" s="11">
        <f>(((J3634/60)/60)/24)+DATE(1970,1,1)</f>
        <v>42565.480983796297</v>
      </c>
      <c r="T3634" s="11">
        <f>(((I3634/60)/60)/24)+DATE(1970,1,1)</f>
        <v>42595.480983796297</v>
      </c>
    </row>
    <row r="3635" spans="1:20" ht="43.2" hidden="1" x14ac:dyDescent="0.3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20">
        <f>E3635/D3635</f>
        <v>1.4550000000000001</v>
      </c>
      <c r="P3635" s="6">
        <f>L3635/COUNT(L3635:L7748)</f>
        <v>7.4844074844074848E-2</v>
      </c>
      <c r="Q3635" t="str">
        <f t="shared" si="112"/>
        <v>film &amp; video</v>
      </c>
      <c r="R3635" t="str">
        <f t="shared" si="113"/>
        <v>documentary</v>
      </c>
      <c r="S3635" s="11">
        <f>(((J3635/60)/60)/24)+DATE(1970,1,1)</f>
        <v>40205.174849537041</v>
      </c>
      <c r="T3635" s="11">
        <f>(((I3635/60)/60)/24)+DATE(1970,1,1)</f>
        <v>40291.160416666666</v>
      </c>
    </row>
    <row r="3636" spans="1:20" ht="28.8" hidden="1" x14ac:dyDescent="0.3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20">
        <f>E3636/D3636</f>
        <v>1.4570000000000001</v>
      </c>
      <c r="P3636" s="6">
        <f>L3636/COUNT(L3636:L7749)</f>
        <v>0.46250000000000002</v>
      </c>
      <c r="Q3636" t="str">
        <f t="shared" si="112"/>
        <v>photography</v>
      </c>
      <c r="R3636" t="str">
        <f t="shared" si="113"/>
        <v>photobooks</v>
      </c>
      <c r="S3636" s="11">
        <f>(((J3636/60)/60)/24)+DATE(1970,1,1)</f>
        <v>42247.616400462968</v>
      </c>
      <c r="T3636" s="11">
        <f>(((I3636/60)/60)/24)+DATE(1970,1,1)</f>
        <v>42279.960416666669</v>
      </c>
    </row>
    <row r="3637" spans="1:20" ht="43.2" hidden="1" x14ac:dyDescent="0.3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20">
        <f>E3637/D3637</f>
        <v>1.4570000000000001</v>
      </c>
      <c r="P3637" s="6">
        <f>L3637/COUNT(L3637:L7750)</f>
        <v>8.7682672233820466E-2</v>
      </c>
      <c r="Q3637" t="str">
        <f t="shared" si="112"/>
        <v>theater</v>
      </c>
      <c r="R3637" t="str">
        <f t="shared" si="113"/>
        <v>plays</v>
      </c>
      <c r="S3637" s="11">
        <f>(((J3637/60)/60)/24)+DATE(1970,1,1)</f>
        <v>42064.652673611112</v>
      </c>
      <c r="T3637" s="11">
        <f>(((I3637/60)/60)/24)+DATE(1970,1,1)</f>
        <v>42101.291666666672</v>
      </c>
    </row>
    <row r="3638" spans="1:20" ht="28.8" hidden="1" x14ac:dyDescent="0.3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20">
        <f>E3638/D3638</f>
        <v>1.4585714285714286</v>
      </c>
      <c r="P3638" s="6">
        <f>L3638/COUNT(L3638:L7751)</f>
        <v>0.33054393305439328</v>
      </c>
      <c r="Q3638" t="str">
        <f t="shared" si="112"/>
        <v>music</v>
      </c>
      <c r="R3638" t="str">
        <f t="shared" si="113"/>
        <v>rock</v>
      </c>
      <c r="S3638" s="11">
        <f>(((J3638/60)/60)/24)+DATE(1970,1,1)</f>
        <v>41546.664212962962</v>
      </c>
      <c r="T3638" s="11">
        <f>(((I3638/60)/60)/24)+DATE(1970,1,1)</f>
        <v>41579.791666666664</v>
      </c>
    </row>
    <row r="3639" spans="1:20" ht="43.2" hidden="1" x14ac:dyDescent="0.3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20">
        <f>E3639/D3639</f>
        <v>1.4588000000000001</v>
      </c>
      <c r="P3639" s="6">
        <f>L3639/COUNT(L3639:L7752)</f>
        <v>0.97484276729559749</v>
      </c>
      <c r="Q3639" t="str">
        <f t="shared" si="112"/>
        <v>technology</v>
      </c>
      <c r="R3639" t="str">
        <f t="shared" si="113"/>
        <v>space exploration</v>
      </c>
      <c r="S3639" s="11">
        <f>(((J3639/60)/60)/24)+DATE(1970,1,1)</f>
        <v>42115.74754629629</v>
      </c>
      <c r="T3639" s="11">
        <f>(((I3639/60)/60)/24)+DATE(1970,1,1)</f>
        <v>42145.74754629629</v>
      </c>
    </row>
    <row r="3640" spans="1:20" ht="28.8" hidden="1" x14ac:dyDescent="0.3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20">
        <f>E3640/D3640</f>
        <v>1.46</v>
      </c>
      <c r="P3640" s="6">
        <f>L3640/COUNT(L3640:L7753)</f>
        <v>7.9831932773109238E-2</v>
      </c>
      <c r="Q3640" t="str">
        <f t="shared" si="112"/>
        <v>theater</v>
      </c>
      <c r="R3640" t="str">
        <f t="shared" si="113"/>
        <v>musical</v>
      </c>
      <c r="S3640" s="11">
        <f>(((J3640/60)/60)/24)+DATE(1970,1,1)</f>
        <v>42493.857083333336</v>
      </c>
      <c r="T3640" s="11">
        <f>(((I3640/60)/60)/24)+DATE(1970,1,1)</f>
        <v>42508</v>
      </c>
    </row>
    <row r="3641" spans="1:20" ht="43.2" hidden="1" x14ac:dyDescent="0.3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20">
        <f>E3641/D3641</f>
        <v>1.4608079999999999</v>
      </c>
      <c r="P3641" s="6">
        <f>L3641/COUNT(L3641:L7754)</f>
        <v>0.23578947368421052</v>
      </c>
      <c r="Q3641" t="str">
        <f t="shared" si="112"/>
        <v>music</v>
      </c>
      <c r="R3641" t="str">
        <f t="shared" si="113"/>
        <v>rock</v>
      </c>
      <c r="S3641" s="11">
        <f>(((J3641/60)/60)/24)+DATE(1970,1,1)</f>
        <v>41264.72314814815</v>
      </c>
      <c r="T3641" s="11">
        <f>(((I3641/60)/60)/24)+DATE(1970,1,1)</f>
        <v>41294.72314814815</v>
      </c>
    </row>
    <row r="3642" spans="1:20" ht="28.8" hidden="1" x14ac:dyDescent="0.3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20">
        <f>E3642/D3642</f>
        <v>1.4612318374694613</v>
      </c>
      <c r="P3642" s="6">
        <f>L3642/COUNT(L3642:L7755)</f>
        <v>0.24261603375527427</v>
      </c>
      <c r="Q3642" t="str">
        <f t="shared" si="112"/>
        <v>music</v>
      </c>
      <c r="R3642" t="str">
        <f t="shared" si="113"/>
        <v>indie rock</v>
      </c>
      <c r="S3642" s="11">
        <f>(((J3642/60)/60)/24)+DATE(1970,1,1)</f>
        <v>41192.754942129628</v>
      </c>
      <c r="T3642" s="11">
        <f>(((I3642/60)/60)/24)+DATE(1970,1,1)</f>
        <v>41222.7966087963</v>
      </c>
    </row>
    <row r="3643" spans="1:20" ht="43.2" hidden="1" x14ac:dyDescent="0.3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20">
        <f>E3643/D3643</f>
        <v>1.4638888888888888</v>
      </c>
      <c r="P3643" s="6">
        <f>L3643/COUNT(L3643:L7756)</f>
        <v>1.9027484143763214E-2</v>
      </c>
      <c r="Q3643" t="str">
        <f t="shared" si="112"/>
        <v>theater</v>
      </c>
      <c r="R3643" t="str">
        <f t="shared" si="113"/>
        <v>plays</v>
      </c>
      <c r="S3643" s="11">
        <f>(((J3643/60)/60)/24)+DATE(1970,1,1)</f>
        <v>41822.57503472222</v>
      </c>
      <c r="T3643" s="11">
        <f>(((I3643/60)/60)/24)+DATE(1970,1,1)</f>
        <v>41825.041666666664</v>
      </c>
    </row>
    <row r="3644" spans="1:20" ht="28.8" hidden="1" x14ac:dyDescent="0.3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20">
        <f>E3644/D3644</f>
        <v>1.4650000000000001</v>
      </c>
      <c r="P3644" s="6">
        <f>L3644/COUNT(L3644:L7757)</f>
        <v>0.43432203389830509</v>
      </c>
      <c r="Q3644" t="str">
        <f t="shared" si="112"/>
        <v>games</v>
      </c>
      <c r="R3644" t="str">
        <f t="shared" si="113"/>
        <v>tabletop games</v>
      </c>
      <c r="S3644" s="11">
        <f>(((J3644/60)/60)/24)+DATE(1970,1,1)</f>
        <v>42136.75100694444</v>
      </c>
      <c r="T3644" s="11">
        <f>(((I3644/60)/60)/24)+DATE(1970,1,1)</f>
        <v>42166.75100694444</v>
      </c>
    </row>
    <row r="3645" spans="1:20" ht="43.2" hidden="1" x14ac:dyDescent="0.3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20">
        <f>E3645/D3645</f>
        <v>1.4653333333333334</v>
      </c>
      <c r="P3645" s="6">
        <f>L3645/COUNT(L3645:L7758)</f>
        <v>4.8832271762208071E-2</v>
      </c>
      <c r="Q3645" t="str">
        <f t="shared" si="112"/>
        <v>theater</v>
      </c>
      <c r="R3645" t="str">
        <f t="shared" si="113"/>
        <v>spaces</v>
      </c>
      <c r="S3645" s="11">
        <f>(((J3645/60)/60)/24)+DATE(1970,1,1)</f>
        <v>42570.110243055555</v>
      </c>
      <c r="T3645" s="11">
        <f>(((I3645/60)/60)/24)+DATE(1970,1,1)</f>
        <v>42600.110243055555</v>
      </c>
    </row>
    <row r="3646" spans="1:20" ht="43.2" hidden="1" x14ac:dyDescent="0.3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20">
        <f>E3646/D3646</f>
        <v>1.465395775862069</v>
      </c>
      <c r="P3646" s="6">
        <f>L3646/COUNT(L3646:L7759)</f>
        <v>2.3297872340425534</v>
      </c>
      <c r="Q3646" t="str">
        <f t="shared" si="112"/>
        <v>theater</v>
      </c>
      <c r="R3646" t="str">
        <f t="shared" si="113"/>
        <v>spaces</v>
      </c>
      <c r="S3646" s="11">
        <f>(((J3646/60)/60)/24)+DATE(1970,1,1)</f>
        <v>41894.632361111115</v>
      </c>
      <c r="T3646" s="11">
        <f>(((I3646/60)/60)/24)+DATE(1970,1,1)</f>
        <v>41954.674027777779</v>
      </c>
    </row>
    <row r="3647" spans="1:20" ht="43.2" hidden="1" x14ac:dyDescent="0.3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20">
        <f>E3647/D3647</f>
        <v>1.466</v>
      </c>
      <c r="P3647" s="6">
        <f>L3647/COUNT(L3647:L7760)</f>
        <v>6.8230277185501065E-2</v>
      </c>
      <c r="Q3647" t="str">
        <f t="shared" si="112"/>
        <v>music</v>
      </c>
      <c r="R3647" t="str">
        <f t="shared" si="113"/>
        <v>rock</v>
      </c>
      <c r="S3647" s="11">
        <f>(((J3647/60)/60)/24)+DATE(1970,1,1)</f>
        <v>41933.838171296295</v>
      </c>
      <c r="T3647" s="11">
        <f>(((I3647/60)/60)/24)+DATE(1970,1,1)</f>
        <v>41978.879837962959</v>
      </c>
    </row>
    <row r="3648" spans="1:20" ht="43.2" hidden="1" x14ac:dyDescent="0.3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20">
        <f>E3648/D3648</f>
        <v>1.4688749999999999</v>
      </c>
      <c r="P3648" s="6">
        <f>L3648/COUNT(L3648:L7761)</f>
        <v>0.5854700854700855</v>
      </c>
      <c r="Q3648" t="str">
        <f t="shared" si="112"/>
        <v>technology</v>
      </c>
      <c r="R3648" t="str">
        <f t="shared" si="113"/>
        <v>wearables</v>
      </c>
      <c r="S3648" s="11">
        <f>(((J3648/60)/60)/24)+DATE(1970,1,1)</f>
        <v>42045.957314814819</v>
      </c>
      <c r="T3648" s="11">
        <f>(((I3648/60)/60)/24)+DATE(1970,1,1)</f>
        <v>42075.915648148148</v>
      </c>
    </row>
    <row r="3649" spans="1:20" ht="28.8" hidden="1" x14ac:dyDescent="0.3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20">
        <f>E3649/D3649</f>
        <v>1.4697777777777778</v>
      </c>
      <c r="P3649" s="6">
        <f>L3649/COUNT(L3649:L7762)</f>
        <v>0.53747323340471087</v>
      </c>
      <c r="Q3649" t="str">
        <f t="shared" si="112"/>
        <v>games</v>
      </c>
      <c r="R3649" t="str">
        <f t="shared" si="113"/>
        <v>tabletop games</v>
      </c>
      <c r="S3649" s="11">
        <f>(((J3649/60)/60)/24)+DATE(1970,1,1)</f>
        <v>42262.416643518518</v>
      </c>
      <c r="T3649" s="11">
        <f>(((I3649/60)/60)/24)+DATE(1970,1,1)</f>
        <v>42292.416643518518</v>
      </c>
    </row>
    <row r="3650" spans="1:20" ht="43.2" hidden="1" x14ac:dyDescent="0.3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20">
        <f>E3650/D3650</f>
        <v>1.4723377</v>
      </c>
      <c r="P3650" s="6">
        <f>L3650/COUNT(L3650:L7763)</f>
        <v>3.4248927038626609</v>
      </c>
      <c r="Q3650" t="str">
        <f t="shared" ref="Q3650:Q3713" si="114">LEFT(N3650,FIND("/",N3650)-1)</f>
        <v>film &amp; video</v>
      </c>
      <c r="R3650" t="str">
        <f t="shared" ref="R3650:R3713" si="115">RIGHT(N3650,LEN(N3650)-FIND("/",N3650))</f>
        <v>documentary</v>
      </c>
      <c r="S3650" s="11">
        <f>(((J3650/60)/60)/24)+DATE(1970,1,1)</f>
        <v>42758.197013888886</v>
      </c>
      <c r="T3650" s="11">
        <f>(((I3650/60)/60)/24)+DATE(1970,1,1)</f>
        <v>42788.197013888886</v>
      </c>
    </row>
    <row r="3651" spans="1:20" ht="43.2" hidden="1" x14ac:dyDescent="0.3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20">
        <f>E3651/D3651</f>
        <v>1.473265306122449</v>
      </c>
      <c r="P3651" s="6">
        <f>L3651/COUNT(L3651:L7764)</f>
        <v>0.32043010752688172</v>
      </c>
      <c r="Q3651" t="str">
        <f t="shared" si="114"/>
        <v>publishing</v>
      </c>
      <c r="R3651" t="str">
        <f t="shared" si="115"/>
        <v>nonfiction</v>
      </c>
      <c r="S3651" s="11">
        <f>(((J3651/60)/60)/24)+DATE(1970,1,1)</f>
        <v>41422.075821759259</v>
      </c>
      <c r="T3651" s="11">
        <f>(((I3651/60)/60)/24)+DATE(1970,1,1)</f>
        <v>41452.075821759259</v>
      </c>
    </row>
    <row r="3652" spans="1:20" ht="43.2" hidden="1" x14ac:dyDescent="0.3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20">
        <f>E3652/D3652</f>
        <v>1.476</v>
      </c>
      <c r="P3652" s="6">
        <f>L3652/COUNT(L3652:L7765)</f>
        <v>0.1336206896551724</v>
      </c>
      <c r="Q3652" t="str">
        <f t="shared" si="114"/>
        <v>film &amp; video</v>
      </c>
      <c r="R3652" t="str">
        <f t="shared" si="115"/>
        <v>documentary</v>
      </c>
      <c r="S3652" s="11">
        <f>(((J3652/60)/60)/24)+DATE(1970,1,1)</f>
        <v>40967.081874999996</v>
      </c>
      <c r="T3652" s="11">
        <f>(((I3652/60)/60)/24)+DATE(1970,1,1)</f>
        <v>41027.040208333332</v>
      </c>
    </row>
    <row r="3653" spans="1:20" ht="43.2" hidden="1" x14ac:dyDescent="0.3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20">
        <f>E3653/D3653</f>
        <v>1.4766666666666666</v>
      </c>
      <c r="P3653" s="6">
        <f>L3653/COUNT(L3653:L7766)</f>
        <v>5.3995680345572353E-2</v>
      </c>
      <c r="Q3653" t="str">
        <f t="shared" si="114"/>
        <v>publishing</v>
      </c>
      <c r="R3653" t="str">
        <f t="shared" si="115"/>
        <v>radio &amp; podcasts</v>
      </c>
      <c r="S3653" s="11">
        <f>(((J3653/60)/60)/24)+DATE(1970,1,1)</f>
        <v>41326.911319444444</v>
      </c>
      <c r="T3653" s="11">
        <f>(((I3653/60)/60)/24)+DATE(1970,1,1)</f>
        <v>41371.869652777779</v>
      </c>
    </row>
    <row r="3654" spans="1:20" ht="43.2" hidden="1" x14ac:dyDescent="0.3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20">
        <f>E3654/D3654</f>
        <v>1.4775</v>
      </c>
      <c r="P3654" s="6">
        <f>L3654/COUNT(L3654:L7767)</f>
        <v>7.575757575757576E-2</v>
      </c>
      <c r="Q3654" t="str">
        <f t="shared" si="114"/>
        <v>music</v>
      </c>
      <c r="R3654" t="str">
        <f t="shared" si="115"/>
        <v>indie rock</v>
      </c>
      <c r="S3654" s="11">
        <f>(((J3654/60)/60)/24)+DATE(1970,1,1)</f>
        <v>42290.059594907405</v>
      </c>
      <c r="T3654" s="11">
        <f>(((I3654/60)/60)/24)+DATE(1970,1,1)</f>
        <v>42304.207638888889</v>
      </c>
    </row>
    <row r="3655" spans="1:20" ht="43.2" hidden="1" x14ac:dyDescent="0.3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20">
        <f>E3655/D3655</f>
        <v>1.4794</v>
      </c>
      <c r="P3655" s="6">
        <f>L3655/COUNT(L3655:L7768)</f>
        <v>3.2537960954446853E-2</v>
      </c>
      <c r="Q3655" t="str">
        <f t="shared" si="114"/>
        <v>technology</v>
      </c>
      <c r="R3655" t="str">
        <f t="shared" si="115"/>
        <v>hardware</v>
      </c>
      <c r="S3655" s="11">
        <f>(((J3655/60)/60)/24)+DATE(1970,1,1)</f>
        <v>42620.143564814818</v>
      </c>
      <c r="T3655" s="11">
        <f>(((I3655/60)/60)/24)+DATE(1970,1,1)</f>
        <v>42680.143564814818</v>
      </c>
    </row>
    <row r="3656" spans="1:20" ht="43.2" hidden="1" x14ac:dyDescent="0.3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20">
        <f>E3656/D3656</f>
        <v>1.48</v>
      </c>
      <c r="P3656" s="6">
        <f>L3656/COUNT(L3656:L7769)</f>
        <v>3.2608695652173912E-2</v>
      </c>
      <c r="Q3656" t="str">
        <f t="shared" si="114"/>
        <v>publishing</v>
      </c>
      <c r="R3656" t="str">
        <f t="shared" si="115"/>
        <v>nonfiction</v>
      </c>
      <c r="S3656" s="11">
        <f>(((J3656/60)/60)/24)+DATE(1970,1,1)</f>
        <v>40990.709317129629</v>
      </c>
      <c r="T3656" s="11">
        <f>(((I3656/60)/60)/24)+DATE(1970,1,1)</f>
        <v>41015.875</v>
      </c>
    </row>
    <row r="3657" spans="1:20" ht="28.8" hidden="1" x14ac:dyDescent="0.3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20">
        <f>E3657/D3657</f>
        <v>1.4804999999999999</v>
      </c>
      <c r="P3657" s="6">
        <f>L3657/COUNT(L3657:L7770)</f>
        <v>0.10675381263616558</v>
      </c>
      <c r="Q3657" t="str">
        <f t="shared" si="114"/>
        <v>technology</v>
      </c>
      <c r="R3657" t="str">
        <f t="shared" si="115"/>
        <v>hardware</v>
      </c>
      <c r="S3657" s="11">
        <f>(((J3657/60)/60)/24)+DATE(1970,1,1)</f>
        <v>42472.73265046296</v>
      </c>
      <c r="T3657" s="11">
        <f>(((I3657/60)/60)/24)+DATE(1970,1,1)</f>
        <v>42505.73265046296</v>
      </c>
    </row>
    <row r="3658" spans="1:20" ht="43.2" hidden="1" x14ac:dyDescent="0.3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20">
        <f>E3658/D3658</f>
        <v>1.4810000000000001</v>
      </c>
      <c r="P3658" s="6">
        <f>L3658/COUNT(L3658:L7771)</f>
        <v>0.23362445414847161</v>
      </c>
      <c r="Q3658" t="str">
        <f t="shared" si="114"/>
        <v>photography</v>
      </c>
      <c r="R3658" t="str">
        <f t="shared" si="115"/>
        <v>photobooks</v>
      </c>
      <c r="S3658" s="11">
        <f>(((J3658/60)/60)/24)+DATE(1970,1,1)</f>
        <v>42668.176701388889</v>
      </c>
      <c r="T3658" s="11">
        <f>(((I3658/60)/60)/24)+DATE(1970,1,1)</f>
        <v>42698.083333333328</v>
      </c>
    </row>
    <row r="3659" spans="1:20" ht="43.2" hidden="1" x14ac:dyDescent="0.3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20">
        <f>E3659/D3659</f>
        <v>1.4813333333333334</v>
      </c>
      <c r="P3659" s="6">
        <f>L3659/COUNT(L3659:L7772)</f>
        <v>7.6586433260393869E-2</v>
      </c>
      <c r="Q3659" t="str">
        <f t="shared" si="114"/>
        <v>music</v>
      </c>
      <c r="R3659" t="str">
        <f t="shared" si="115"/>
        <v>rock</v>
      </c>
      <c r="S3659" s="11">
        <f>(((J3659/60)/60)/24)+DATE(1970,1,1)</f>
        <v>40987.773715277777</v>
      </c>
      <c r="T3659" s="11">
        <f>(((I3659/60)/60)/24)+DATE(1970,1,1)</f>
        <v>41026.916666666664</v>
      </c>
    </row>
    <row r="3660" spans="1:20" ht="43.2" hidden="1" x14ac:dyDescent="0.3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20">
        <f>E3660/D3660</f>
        <v>1.4830000000000001</v>
      </c>
      <c r="P3660" s="6">
        <f>L3660/COUNT(L3660:L7773)</f>
        <v>5.0438596491228067E-2</v>
      </c>
      <c r="Q3660" t="str">
        <f t="shared" si="114"/>
        <v>film &amp; video</v>
      </c>
      <c r="R3660" t="str">
        <f t="shared" si="115"/>
        <v>shorts</v>
      </c>
      <c r="S3660" s="11">
        <f>(((J3660/60)/60)/24)+DATE(1970,1,1)</f>
        <v>41409.814317129632</v>
      </c>
      <c r="T3660" s="11">
        <f>(((I3660/60)/60)/24)+DATE(1970,1,1)</f>
        <v>41431.814317129632</v>
      </c>
    </row>
    <row r="3661" spans="1:20" ht="43.2" hidden="1" x14ac:dyDescent="0.3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20">
        <f>E3661/D3661</f>
        <v>1.4833229411764706</v>
      </c>
      <c r="P3661" s="6">
        <f>L3661/COUNT(L3661:L7774)</f>
        <v>3.0175824175824175</v>
      </c>
      <c r="Q3661" t="str">
        <f t="shared" si="114"/>
        <v>technology</v>
      </c>
      <c r="R3661" t="str">
        <f t="shared" si="115"/>
        <v>hardware</v>
      </c>
      <c r="S3661" s="11">
        <f>(((J3661/60)/60)/24)+DATE(1970,1,1)</f>
        <v>41387.651516203703</v>
      </c>
      <c r="T3661" s="11">
        <f>(((I3661/60)/60)/24)+DATE(1970,1,1)</f>
        <v>41417.651516203703</v>
      </c>
    </row>
    <row r="3662" spans="1:20" ht="43.2" hidden="1" x14ac:dyDescent="0.3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20">
        <f>E3662/D3662</f>
        <v>1.4888888888888889</v>
      </c>
      <c r="P3662" s="6">
        <f>L3662/COUNT(L3662:L7775)</f>
        <v>6.8281938325991193E-2</v>
      </c>
      <c r="Q3662" t="str">
        <f t="shared" si="114"/>
        <v>theater</v>
      </c>
      <c r="R3662" t="str">
        <f t="shared" si="115"/>
        <v>plays</v>
      </c>
      <c r="S3662" s="11">
        <f>(((J3662/60)/60)/24)+DATE(1970,1,1)</f>
        <v>42433.761886574073</v>
      </c>
      <c r="T3662" s="11">
        <f>(((I3662/60)/60)/24)+DATE(1970,1,1)</f>
        <v>42442.916666666672</v>
      </c>
    </row>
    <row r="3663" spans="1:20" ht="43.2" hidden="1" x14ac:dyDescent="0.3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20">
        <f>E3663/D3663</f>
        <v>1.49</v>
      </c>
      <c r="P3663" s="6">
        <f>L3663/COUNT(L3663:L7776)</f>
        <v>4.4150110375275942E-2</v>
      </c>
      <c r="Q3663" t="str">
        <f t="shared" si="114"/>
        <v>theater</v>
      </c>
      <c r="R3663" t="str">
        <f t="shared" si="115"/>
        <v>spaces</v>
      </c>
      <c r="S3663" s="11">
        <f>(((J3663/60)/60)/24)+DATE(1970,1,1)</f>
        <v>42443.989050925928</v>
      </c>
      <c r="T3663" s="11">
        <f>(((I3663/60)/60)/24)+DATE(1970,1,1)</f>
        <v>42487.552777777775</v>
      </c>
    </row>
    <row r="3664" spans="1:20" ht="43.2" hidden="1" x14ac:dyDescent="0.3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20">
        <f>E3664/D3664</f>
        <v>1.4907142857142857</v>
      </c>
      <c r="P3664" s="6">
        <f>L3664/COUNT(L3664:L7777)</f>
        <v>0.32079646017699115</v>
      </c>
      <c r="Q3664" t="str">
        <f t="shared" si="114"/>
        <v>music</v>
      </c>
      <c r="R3664" t="str">
        <f t="shared" si="115"/>
        <v>rock</v>
      </c>
      <c r="S3664" s="11">
        <f>(((J3664/60)/60)/24)+DATE(1970,1,1)</f>
        <v>40927.731782407405</v>
      </c>
      <c r="T3664" s="11">
        <f>(((I3664/60)/60)/24)+DATE(1970,1,1)</f>
        <v>40962.731782407405</v>
      </c>
    </row>
    <row r="3665" spans="1:20" ht="43.2" hidden="1" x14ac:dyDescent="0.3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20">
        <f>E3665/D3665</f>
        <v>1.4974666666666667</v>
      </c>
      <c r="P3665" s="6">
        <f>L3665/COUNT(L3665:L7778)</f>
        <v>0.15521064301552107</v>
      </c>
      <c r="Q3665" t="str">
        <f t="shared" si="114"/>
        <v>technology</v>
      </c>
      <c r="R3665" t="str">
        <f t="shared" si="115"/>
        <v>hardware</v>
      </c>
      <c r="S3665" s="11">
        <f>(((J3665/60)/60)/24)+DATE(1970,1,1)</f>
        <v>41689.150011574071</v>
      </c>
      <c r="T3665" s="11">
        <f>(((I3665/60)/60)/24)+DATE(1970,1,1)</f>
        <v>41749.108344907407</v>
      </c>
    </row>
    <row r="3666" spans="1:20" ht="43.2" hidden="1" x14ac:dyDescent="0.3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20">
        <f>E3666/D3666</f>
        <v>1.5</v>
      </c>
      <c r="P3666" s="6">
        <f>L3666/COUNT(L3666:L7779)</f>
        <v>6.6666666666666671E-3</v>
      </c>
      <c r="Q3666" t="str">
        <f t="shared" si="114"/>
        <v>theater</v>
      </c>
      <c r="R3666" t="str">
        <f t="shared" si="115"/>
        <v>plays</v>
      </c>
      <c r="S3666" s="11">
        <f>(((J3666/60)/60)/24)+DATE(1970,1,1)</f>
        <v>42416.691655092596</v>
      </c>
      <c r="T3666" s="11">
        <f>(((I3666/60)/60)/24)+DATE(1970,1,1)</f>
        <v>42432.791666666672</v>
      </c>
    </row>
    <row r="3667" spans="1:20" ht="28.8" hidden="1" x14ac:dyDescent="0.3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20">
        <f>E3667/D3667</f>
        <v>1.5</v>
      </c>
      <c r="P3667" s="6">
        <f>L3667/COUNT(L3667:L7780)</f>
        <v>2.0044543429844099E-2</v>
      </c>
      <c r="Q3667" t="str">
        <f t="shared" si="114"/>
        <v>theater</v>
      </c>
      <c r="R3667" t="str">
        <f t="shared" si="115"/>
        <v>plays</v>
      </c>
      <c r="S3667" s="11">
        <f>(((J3667/60)/60)/24)+DATE(1970,1,1)</f>
        <v>42529.022013888884</v>
      </c>
      <c r="T3667" s="11">
        <f>(((I3667/60)/60)/24)+DATE(1970,1,1)</f>
        <v>42566.901388888888</v>
      </c>
    </row>
    <row r="3668" spans="1:20" ht="43.2" hidden="1" x14ac:dyDescent="0.3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20">
        <f>E3668/D3668</f>
        <v>1.5001875</v>
      </c>
      <c r="P3668" s="6">
        <f>L3668/COUNT(L3668:L7781)</f>
        <v>0.4799107142857143</v>
      </c>
      <c r="Q3668" t="str">
        <f t="shared" si="114"/>
        <v>photography</v>
      </c>
      <c r="R3668" t="str">
        <f t="shared" si="115"/>
        <v>photobooks</v>
      </c>
      <c r="S3668" s="11">
        <f>(((J3668/60)/60)/24)+DATE(1970,1,1)</f>
        <v>41806.637337962966</v>
      </c>
      <c r="T3668" s="11">
        <f>(((I3668/60)/60)/24)+DATE(1970,1,1)</f>
        <v>41836.637337962966</v>
      </c>
    </row>
    <row r="3669" spans="1:20" ht="28.8" hidden="1" x14ac:dyDescent="0.3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20">
        <f>E3669/D3669</f>
        <v>1.5034814814814814</v>
      </c>
      <c r="P3669" s="6">
        <f>L3669/COUNT(L3669:L7782)</f>
        <v>0.92841163310961972</v>
      </c>
      <c r="Q3669" t="str">
        <f t="shared" si="114"/>
        <v>film &amp; video</v>
      </c>
      <c r="R3669" t="str">
        <f t="shared" si="115"/>
        <v>documentary</v>
      </c>
      <c r="S3669" s="11">
        <f>(((J3669/60)/60)/24)+DATE(1970,1,1)</f>
        <v>41164.040960648148</v>
      </c>
      <c r="T3669" s="11">
        <f>(((I3669/60)/60)/24)+DATE(1970,1,1)</f>
        <v>41194.040960648148</v>
      </c>
    </row>
    <row r="3670" spans="1:20" ht="43.2" hidden="1" x14ac:dyDescent="0.3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20">
        <f>E3670/D3670</f>
        <v>1.5075000000000001</v>
      </c>
      <c r="P3670" s="6">
        <f>L3670/COUNT(L3670:L7783)</f>
        <v>6.726457399103139E-2</v>
      </c>
      <c r="Q3670" t="str">
        <f t="shared" si="114"/>
        <v>theater</v>
      </c>
      <c r="R3670" t="str">
        <f t="shared" si="115"/>
        <v>musical</v>
      </c>
      <c r="S3670" s="11">
        <f>(((J3670/60)/60)/24)+DATE(1970,1,1)</f>
        <v>42548.63853009259</v>
      </c>
      <c r="T3670" s="11">
        <f>(((I3670/60)/60)/24)+DATE(1970,1,1)</f>
        <v>42584.418749999997</v>
      </c>
    </row>
    <row r="3671" spans="1:20" ht="28.8" hidden="1" x14ac:dyDescent="0.3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20">
        <f>E3671/D3671</f>
        <v>1.508</v>
      </c>
      <c r="P3671" s="6">
        <f>L3671/COUNT(L3671:L7784)</f>
        <v>3.3707865168539325E-2</v>
      </c>
      <c r="Q3671" t="str">
        <f t="shared" si="114"/>
        <v>music</v>
      </c>
      <c r="R3671" t="str">
        <f t="shared" si="115"/>
        <v>electronic music</v>
      </c>
      <c r="S3671" s="11">
        <f>(((J3671/60)/60)/24)+DATE(1970,1,1)</f>
        <v>41732.479675925926</v>
      </c>
      <c r="T3671" s="11">
        <f>(((I3671/60)/60)/24)+DATE(1970,1,1)</f>
        <v>41743.958333333336</v>
      </c>
    </row>
    <row r="3672" spans="1:20" ht="28.8" hidden="1" x14ac:dyDescent="0.3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20">
        <f>E3672/D3672</f>
        <v>1.5164</v>
      </c>
      <c r="P3672" s="6">
        <f>L3672/COUNT(L3672:L7785)</f>
        <v>0.13288288288288289</v>
      </c>
      <c r="Q3672" t="str">
        <f t="shared" si="114"/>
        <v>music</v>
      </c>
      <c r="R3672" t="str">
        <f t="shared" si="115"/>
        <v>rock</v>
      </c>
      <c r="S3672" s="11">
        <f>(((J3672/60)/60)/24)+DATE(1970,1,1)</f>
        <v>41767.656863425924</v>
      </c>
      <c r="T3672" s="11">
        <f>(((I3672/60)/60)/24)+DATE(1970,1,1)</f>
        <v>41803.290972222225</v>
      </c>
    </row>
    <row r="3673" spans="1:20" ht="43.2" hidden="1" x14ac:dyDescent="0.3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20">
        <f>E3673/D3673</f>
        <v>1.5183333333333333</v>
      </c>
      <c r="P3673" s="6">
        <f>L3673/COUNT(L3673:L7786)</f>
        <v>7.4492099322799099E-2</v>
      </c>
      <c r="Q3673" t="str">
        <f t="shared" si="114"/>
        <v>music</v>
      </c>
      <c r="R3673" t="str">
        <f t="shared" si="115"/>
        <v>rock</v>
      </c>
      <c r="S3673" s="11">
        <f>(((J3673/60)/60)/24)+DATE(1970,1,1)</f>
        <v>41282.017962962964</v>
      </c>
      <c r="T3673" s="11">
        <f>(((I3673/60)/60)/24)+DATE(1970,1,1)</f>
        <v>41334.581944444442</v>
      </c>
    </row>
    <row r="3674" spans="1:20" ht="43.2" hidden="1" x14ac:dyDescent="0.3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20">
        <f>E3674/D3674</f>
        <v>1.52</v>
      </c>
      <c r="P3674" s="6">
        <f>L3674/COUNT(L3674:L7787)</f>
        <v>6.1085972850678731E-2</v>
      </c>
      <c r="Q3674" t="str">
        <f t="shared" si="114"/>
        <v>music</v>
      </c>
      <c r="R3674" t="str">
        <f t="shared" si="115"/>
        <v>electronic music</v>
      </c>
      <c r="S3674" s="11">
        <f>(((J3674/60)/60)/24)+DATE(1970,1,1)</f>
        <v>41031.82163194444</v>
      </c>
      <c r="T3674" s="11">
        <f>(((I3674/60)/60)/24)+DATE(1970,1,1)</f>
        <v>41061.82163194444</v>
      </c>
    </row>
    <row r="3675" spans="1:20" ht="43.2" hidden="1" x14ac:dyDescent="0.3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20">
        <f>E3675/D3675</f>
        <v>1.52</v>
      </c>
      <c r="P3675" s="6">
        <f>L3675/COUNT(L3675:L7788)</f>
        <v>8.8435374149659865E-2</v>
      </c>
      <c r="Q3675" t="str">
        <f t="shared" si="114"/>
        <v>theater</v>
      </c>
      <c r="R3675" t="str">
        <f t="shared" si="115"/>
        <v>plays</v>
      </c>
      <c r="S3675" s="11">
        <f>(((J3675/60)/60)/24)+DATE(1970,1,1)</f>
        <v>42036.704525462963</v>
      </c>
      <c r="T3675" s="11">
        <f>(((I3675/60)/60)/24)+DATE(1970,1,1)</f>
        <v>42096.662858796291</v>
      </c>
    </row>
    <row r="3676" spans="1:20" ht="43.2" hidden="1" x14ac:dyDescent="0.3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20">
        <f>E3676/D3676</f>
        <v>1.5213333333333334</v>
      </c>
      <c r="P3676" s="6">
        <f>L3676/COUNT(L3676:L7789)</f>
        <v>0.12727272727272726</v>
      </c>
      <c r="Q3676" t="str">
        <f t="shared" si="114"/>
        <v>music</v>
      </c>
      <c r="R3676" t="str">
        <f t="shared" si="115"/>
        <v>rock</v>
      </c>
      <c r="S3676" s="11">
        <f>(((J3676/60)/60)/24)+DATE(1970,1,1)</f>
        <v>41863.433495370373</v>
      </c>
      <c r="T3676" s="11">
        <f>(((I3676/60)/60)/24)+DATE(1970,1,1)</f>
        <v>41893.433495370373</v>
      </c>
    </row>
    <row r="3677" spans="1:20" ht="43.2" hidden="1" x14ac:dyDescent="0.3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20">
        <f>E3677/D3677</f>
        <v>1.5260429999999998</v>
      </c>
      <c r="P3677" s="6">
        <f>L3677/COUNT(L3677:L7790)</f>
        <v>1.070615034168565</v>
      </c>
      <c r="Q3677" t="str">
        <f t="shared" si="114"/>
        <v>technology</v>
      </c>
      <c r="R3677" t="str">
        <f t="shared" si="115"/>
        <v>hardware</v>
      </c>
      <c r="S3677" s="11">
        <f>(((J3677/60)/60)/24)+DATE(1970,1,1)</f>
        <v>42087.668032407411</v>
      </c>
      <c r="T3677" s="11">
        <f>(((I3677/60)/60)/24)+DATE(1970,1,1)</f>
        <v>42132.668032407411</v>
      </c>
    </row>
    <row r="3678" spans="1:20" ht="43.2" hidden="1" x14ac:dyDescent="0.3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20">
        <f>E3678/D3678</f>
        <v>1.5260869565217392</v>
      </c>
      <c r="P3678" s="6">
        <f>L3678/COUNT(L3678:L7791)</f>
        <v>0.13926940639269406</v>
      </c>
      <c r="Q3678" t="str">
        <f t="shared" si="114"/>
        <v>film &amp; video</v>
      </c>
      <c r="R3678" t="str">
        <f t="shared" si="115"/>
        <v>documentary</v>
      </c>
      <c r="S3678" s="11">
        <f>(((J3678/60)/60)/24)+DATE(1970,1,1)</f>
        <v>40637.866550925923</v>
      </c>
      <c r="T3678" s="11">
        <f>(((I3678/60)/60)/24)+DATE(1970,1,1)</f>
        <v>40688.166666666664</v>
      </c>
    </row>
    <row r="3679" spans="1:20" ht="57.6" hidden="1" x14ac:dyDescent="0.3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20">
        <f>E3679/D3679</f>
        <v>1.5266666666666666</v>
      </c>
      <c r="P3679" s="6">
        <f>L3679/COUNT(L3679:L7792)</f>
        <v>0.14874141876430205</v>
      </c>
      <c r="Q3679" t="str">
        <f t="shared" si="114"/>
        <v>theater</v>
      </c>
      <c r="R3679" t="str">
        <f t="shared" si="115"/>
        <v>plays</v>
      </c>
      <c r="S3679" s="11">
        <f>(((J3679/60)/60)/24)+DATE(1970,1,1)</f>
        <v>42034.928252314814</v>
      </c>
      <c r="T3679" s="11">
        <f>(((I3679/60)/60)/24)+DATE(1970,1,1)</f>
        <v>42090</v>
      </c>
    </row>
    <row r="3680" spans="1:20" ht="43.2" hidden="1" x14ac:dyDescent="0.3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20">
        <f>E3680/D3680</f>
        <v>1.5309999999999999</v>
      </c>
      <c r="P3680" s="6">
        <f>L3680/COUNT(L3680:L7793)</f>
        <v>0.12155963302752294</v>
      </c>
      <c r="Q3680" t="str">
        <f t="shared" si="114"/>
        <v>games</v>
      </c>
      <c r="R3680" t="str">
        <f t="shared" si="115"/>
        <v>tabletop games</v>
      </c>
      <c r="S3680" s="11">
        <f>(((J3680/60)/60)/24)+DATE(1970,1,1)</f>
        <v>42773.005243055552</v>
      </c>
      <c r="T3680" s="11">
        <f>(((I3680/60)/60)/24)+DATE(1970,1,1)</f>
        <v>42787.005243055552</v>
      </c>
    </row>
    <row r="3681" spans="1:20" ht="43.2" hidden="1" x14ac:dyDescent="0.3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20">
        <f>E3681/D3681</f>
        <v>1.532</v>
      </c>
      <c r="P3681" s="6">
        <f>L3681/COUNT(L3681:L7794)</f>
        <v>8.5057471264367815E-2</v>
      </c>
      <c r="Q3681" t="str">
        <f t="shared" si="114"/>
        <v>theater</v>
      </c>
      <c r="R3681" t="str">
        <f t="shared" si="115"/>
        <v>plays</v>
      </c>
      <c r="S3681" s="11">
        <f>(((J3681/60)/60)/24)+DATE(1970,1,1)</f>
        <v>41820.639189814814</v>
      </c>
      <c r="T3681" s="11">
        <f>(((I3681/60)/60)/24)+DATE(1970,1,1)</f>
        <v>41843.165972222225</v>
      </c>
    </row>
    <row r="3682" spans="1:20" ht="28.8" hidden="1" x14ac:dyDescent="0.3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20">
        <f>E3682/D3682</f>
        <v>1.5331538461538461</v>
      </c>
      <c r="P3682" s="6">
        <f>L3682/COUNT(L3682:L7795)</f>
        <v>0.33870967741935482</v>
      </c>
      <c r="Q3682" t="str">
        <f t="shared" si="114"/>
        <v>games</v>
      </c>
      <c r="R3682" t="str">
        <f t="shared" si="115"/>
        <v>tabletop games</v>
      </c>
      <c r="S3682" s="11">
        <f>(((J3682/60)/60)/24)+DATE(1970,1,1)</f>
        <v>42062.022118055553</v>
      </c>
      <c r="T3682" s="11">
        <f>(((I3682/60)/60)/24)+DATE(1970,1,1)</f>
        <v>42091.980451388896</v>
      </c>
    </row>
    <row r="3683" spans="1:20" ht="43.2" hidden="1" x14ac:dyDescent="0.3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20">
        <f>E3683/D3683</f>
        <v>1.5331632653061225</v>
      </c>
      <c r="P3683" s="6">
        <f>L3683/COUNT(L3683:L7796)</f>
        <v>4.8498845265588918E-2</v>
      </c>
      <c r="Q3683" t="str">
        <f t="shared" si="114"/>
        <v>theater</v>
      </c>
      <c r="R3683" t="str">
        <f t="shared" si="115"/>
        <v>plays</v>
      </c>
      <c r="S3683" s="11">
        <f>(((J3683/60)/60)/24)+DATE(1970,1,1)</f>
        <v>42429.991724537031</v>
      </c>
      <c r="T3683" s="11">
        <f>(((I3683/60)/60)/24)+DATE(1970,1,1)</f>
        <v>42459.950057870374</v>
      </c>
    </row>
    <row r="3684" spans="1:20" ht="43.2" hidden="1" x14ac:dyDescent="0.3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20">
        <f>E3684/D3684</f>
        <v>1.5333333333333334</v>
      </c>
      <c r="P3684" s="6">
        <f>L3684/COUNT(L3684:L7797)</f>
        <v>3.4722222222222224E-2</v>
      </c>
      <c r="Q3684" t="str">
        <f t="shared" si="114"/>
        <v>film &amp; video</v>
      </c>
      <c r="R3684" t="str">
        <f t="shared" si="115"/>
        <v>shorts</v>
      </c>
      <c r="S3684" s="11">
        <f>(((J3684/60)/60)/24)+DATE(1970,1,1)</f>
        <v>40844.691643518519</v>
      </c>
      <c r="T3684" s="11">
        <f>(((I3684/60)/60)/24)+DATE(1970,1,1)</f>
        <v>40904.733310185184</v>
      </c>
    </row>
    <row r="3685" spans="1:20" ht="43.2" hidden="1" x14ac:dyDescent="0.3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20">
        <f>E3685/D3685</f>
        <v>1.5333333333333334</v>
      </c>
      <c r="P3685" s="6">
        <f>L3685/COUNT(L3685:L7798)</f>
        <v>3.9443155452436193E-2</v>
      </c>
      <c r="Q3685" t="str">
        <f t="shared" si="114"/>
        <v>theater</v>
      </c>
      <c r="R3685" t="str">
        <f t="shared" si="115"/>
        <v>plays</v>
      </c>
      <c r="S3685" s="11">
        <f>(((J3685/60)/60)/24)+DATE(1970,1,1)</f>
        <v>42328.727141203708</v>
      </c>
      <c r="T3685" s="11">
        <f>(((I3685/60)/60)/24)+DATE(1970,1,1)</f>
        <v>42358.499305555553</v>
      </c>
    </row>
    <row r="3686" spans="1:20" ht="43.2" hidden="1" x14ac:dyDescent="0.3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20">
        <f>E3686/D3686</f>
        <v>1.534</v>
      </c>
      <c r="P3686" s="6">
        <f>L3686/COUNT(L3686:L7799)</f>
        <v>3.255813953488372E-2</v>
      </c>
      <c r="Q3686" t="str">
        <f t="shared" si="114"/>
        <v>theater</v>
      </c>
      <c r="R3686" t="str">
        <f t="shared" si="115"/>
        <v>plays</v>
      </c>
      <c r="S3686" s="11">
        <f>(((J3686/60)/60)/24)+DATE(1970,1,1)</f>
        <v>42513.110787037032</v>
      </c>
      <c r="T3686" s="11">
        <f>(((I3686/60)/60)/24)+DATE(1970,1,1)</f>
        <v>42534.708333333328</v>
      </c>
    </row>
    <row r="3687" spans="1:20" ht="43.2" hidden="1" x14ac:dyDescent="0.3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20">
        <f>E3687/D3687</f>
        <v>1.5345200000000001</v>
      </c>
      <c r="P3687" s="6">
        <f>L3687/COUNT(L3687:L7800)</f>
        <v>1.2913752913752914</v>
      </c>
      <c r="Q3687" t="str">
        <f t="shared" si="114"/>
        <v>technology</v>
      </c>
      <c r="R3687" t="str">
        <f t="shared" si="115"/>
        <v>hardware</v>
      </c>
      <c r="S3687" s="11">
        <f>(((J3687/60)/60)/24)+DATE(1970,1,1)</f>
        <v>41351.76090277778</v>
      </c>
      <c r="T3687" s="11">
        <f>(((I3687/60)/60)/24)+DATE(1970,1,1)</f>
        <v>41381.76090277778</v>
      </c>
    </row>
    <row r="3688" spans="1:20" ht="43.2" hidden="1" x14ac:dyDescent="0.3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20">
        <f>E3688/D3688</f>
        <v>1.5373333333333334</v>
      </c>
      <c r="P3688" s="6">
        <f>L3688/COUNT(L3688:L7801)</f>
        <v>0.24299065420560748</v>
      </c>
      <c r="Q3688" t="str">
        <f t="shared" si="114"/>
        <v>theater</v>
      </c>
      <c r="R3688" t="str">
        <f t="shared" si="115"/>
        <v>plays</v>
      </c>
      <c r="S3688" s="11">
        <f>(((J3688/60)/60)/24)+DATE(1970,1,1)</f>
        <v>42134.172071759262</v>
      </c>
      <c r="T3688" s="11">
        <f>(((I3688/60)/60)/24)+DATE(1970,1,1)</f>
        <v>42155.290972222225</v>
      </c>
    </row>
    <row r="3689" spans="1:20" ht="43.2" hidden="1" x14ac:dyDescent="0.3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20">
        <f>E3689/D3689</f>
        <v>1.538</v>
      </c>
      <c r="P3689" s="6">
        <f>L3689/COUNT(L3689:L7802)</f>
        <v>7.4941451990632318E-2</v>
      </c>
      <c r="Q3689" t="str">
        <f t="shared" si="114"/>
        <v>games</v>
      </c>
      <c r="R3689" t="str">
        <f t="shared" si="115"/>
        <v>tabletop games</v>
      </c>
      <c r="S3689" s="11">
        <f>(((J3689/60)/60)/24)+DATE(1970,1,1)</f>
        <v>42020.806701388887</v>
      </c>
      <c r="T3689" s="11">
        <f>(((I3689/60)/60)/24)+DATE(1970,1,1)</f>
        <v>42039.166666666672</v>
      </c>
    </row>
    <row r="3690" spans="1:20" ht="28.8" hidden="1" x14ac:dyDescent="0.3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20">
        <f>E3690/D3690</f>
        <v>1.5390035000000002</v>
      </c>
      <c r="P3690" s="6">
        <f>L3690/COUNT(L3690:L7803)</f>
        <v>2.5539906103286385</v>
      </c>
      <c r="Q3690" t="str">
        <f t="shared" si="114"/>
        <v>theater</v>
      </c>
      <c r="R3690" t="str">
        <f t="shared" si="115"/>
        <v>spaces</v>
      </c>
      <c r="S3690" s="11">
        <f>(((J3690/60)/60)/24)+DATE(1970,1,1)</f>
        <v>41828.229490740741</v>
      </c>
      <c r="T3690" s="11">
        <f>(((I3690/60)/60)/24)+DATE(1970,1,1)</f>
        <v>41860.083333333336</v>
      </c>
    </row>
    <row r="3691" spans="1:20" ht="43.2" hidden="1" x14ac:dyDescent="0.3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20">
        <f>E3691/D3691</f>
        <v>1.5405897142857143</v>
      </c>
      <c r="P3691" s="6">
        <f>L3691/COUNT(L3691:L7804)</f>
        <v>0.44941176470588234</v>
      </c>
      <c r="Q3691" t="str">
        <f t="shared" si="114"/>
        <v>music</v>
      </c>
      <c r="R3691" t="str">
        <f t="shared" si="115"/>
        <v>rock</v>
      </c>
      <c r="S3691" s="11">
        <f>(((J3691/60)/60)/24)+DATE(1970,1,1)</f>
        <v>41600.538657407407</v>
      </c>
      <c r="T3691" s="11">
        <f>(((I3691/60)/60)/24)+DATE(1970,1,1)</f>
        <v>41645.538657407407</v>
      </c>
    </row>
    <row r="3692" spans="1:20" ht="28.8" hidden="1" x14ac:dyDescent="0.3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20">
        <f>E3692/D3692</f>
        <v>1.5415151515151515</v>
      </c>
      <c r="P3692" s="6">
        <f>L3692/COUNT(L3692:L7805)</f>
        <v>0.42688679245283018</v>
      </c>
      <c r="Q3692" t="str">
        <f t="shared" si="114"/>
        <v>games</v>
      </c>
      <c r="R3692" t="str">
        <f t="shared" si="115"/>
        <v>tabletop games</v>
      </c>
      <c r="S3692" s="11">
        <f>(((J3692/60)/60)/24)+DATE(1970,1,1)</f>
        <v>41926.585162037038</v>
      </c>
      <c r="T3692" s="11">
        <f>(((I3692/60)/60)/24)+DATE(1970,1,1)</f>
        <v>41961</v>
      </c>
    </row>
    <row r="3693" spans="1:20" ht="43.2" hidden="1" x14ac:dyDescent="0.3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20">
        <f>E3693/D3693</f>
        <v>1.5443</v>
      </c>
      <c r="P3693" s="6">
        <f>L3693/COUNT(L3693:L7806)</f>
        <v>0.34278959810874704</v>
      </c>
      <c r="Q3693" t="str">
        <f t="shared" si="114"/>
        <v>theater</v>
      </c>
      <c r="R3693" t="str">
        <f t="shared" si="115"/>
        <v>plays</v>
      </c>
      <c r="S3693" s="11">
        <f>(((J3693/60)/60)/24)+DATE(1970,1,1)</f>
        <v>42284.500104166669</v>
      </c>
      <c r="T3693" s="11">
        <f>(((I3693/60)/60)/24)+DATE(1970,1,1)</f>
        <v>42314.541770833333</v>
      </c>
    </row>
    <row r="3694" spans="1:20" ht="43.2" hidden="1" x14ac:dyDescent="0.3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20">
        <f>E3694/D3694</f>
        <v>1.5457142857142858</v>
      </c>
      <c r="P3694" s="6">
        <f>L3694/COUNT(L3694:L7807)</f>
        <v>0.12559241706161137</v>
      </c>
      <c r="Q3694" t="str">
        <f t="shared" si="114"/>
        <v>film &amp; video</v>
      </c>
      <c r="R3694" t="str">
        <f t="shared" si="115"/>
        <v>shorts</v>
      </c>
      <c r="S3694" s="11">
        <f>(((J3694/60)/60)/24)+DATE(1970,1,1)</f>
        <v>42125.333182870367</v>
      </c>
      <c r="T3694" s="11">
        <f>(((I3694/60)/60)/24)+DATE(1970,1,1)</f>
        <v>42155.333182870367</v>
      </c>
    </row>
    <row r="3695" spans="1:20" ht="43.2" hidden="1" x14ac:dyDescent="0.3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20">
        <f>E3695/D3695</f>
        <v>1.5469999999999999</v>
      </c>
      <c r="P3695" s="6">
        <f>L3695/COUNT(L3695:L7808)</f>
        <v>0.15914489311163896</v>
      </c>
      <c r="Q3695" t="str">
        <f t="shared" si="114"/>
        <v>food</v>
      </c>
      <c r="R3695" t="str">
        <f t="shared" si="115"/>
        <v>small batch</v>
      </c>
      <c r="S3695" s="11">
        <f>(((J3695/60)/60)/24)+DATE(1970,1,1)</f>
        <v>42738.692233796297</v>
      </c>
      <c r="T3695" s="11">
        <f>(((I3695/60)/60)/24)+DATE(1970,1,1)</f>
        <v>42768.692233796297</v>
      </c>
    </row>
    <row r="3696" spans="1:20" ht="43.2" hidden="1" x14ac:dyDescent="0.3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20">
        <f>E3696/D3696</f>
        <v>1.5473333333333332</v>
      </c>
      <c r="P3696" s="6">
        <f>L3696/COUNT(L3696:L7809)</f>
        <v>0.11428571428571428</v>
      </c>
      <c r="Q3696" t="str">
        <f t="shared" si="114"/>
        <v>film &amp; video</v>
      </c>
      <c r="R3696" t="str">
        <f t="shared" si="115"/>
        <v>shorts</v>
      </c>
      <c r="S3696" s="11">
        <f>(((J3696/60)/60)/24)+DATE(1970,1,1)</f>
        <v>41311.799513888887</v>
      </c>
      <c r="T3696" s="11">
        <f>(((I3696/60)/60)/24)+DATE(1970,1,1)</f>
        <v>41336.799513888887</v>
      </c>
    </row>
    <row r="3697" spans="1:20" ht="43.2" hidden="1" x14ac:dyDescent="0.3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20">
        <f>E3697/D3697</f>
        <v>1.5493846153846154</v>
      </c>
      <c r="P3697" s="6">
        <f>L3697/COUNT(L3697:L7810)</f>
        <v>0.45346062052505964</v>
      </c>
      <c r="Q3697" t="str">
        <f t="shared" si="114"/>
        <v>music</v>
      </c>
      <c r="R3697" t="str">
        <f t="shared" si="115"/>
        <v>rock</v>
      </c>
      <c r="S3697" s="11">
        <f>(((J3697/60)/60)/24)+DATE(1970,1,1)</f>
        <v>41786.555162037039</v>
      </c>
      <c r="T3697" s="11">
        <f>(((I3697/60)/60)/24)+DATE(1970,1,1)</f>
        <v>41815.083333333336</v>
      </c>
    </row>
    <row r="3698" spans="1:20" ht="43.2" hidden="1" x14ac:dyDescent="0.3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20">
        <f>E3698/D3698</f>
        <v>1.5497535999999998</v>
      </c>
      <c r="P3698" s="6">
        <f>L3698/COUNT(L3698:L7811)</f>
        <v>1.1172248803827751</v>
      </c>
      <c r="Q3698" t="str">
        <f t="shared" si="114"/>
        <v>music</v>
      </c>
      <c r="R3698" t="str">
        <f t="shared" si="115"/>
        <v>rock</v>
      </c>
      <c r="S3698" s="11">
        <f>(((J3698/60)/60)/24)+DATE(1970,1,1)</f>
        <v>41116.690104166664</v>
      </c>
      <c r="T3698" s="11">
        <f>(((I3698/60)/60)/24)+DATE(1970,1,1)</f>
        <v>41151.690104166664</v>
      </c>
    </row>
    <row r="3699" spans="1:20" ht="28.8" hidden="1" x14ac:dyDescent="0.3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20">
        <f>E3699/D3699</f>
        <v>1.55</v>
      </c>
      <c r="P3699" s="6">
        <f>L3699/COUNT(L3699:L7812)</f>
        <v>7.1942446043165471E-3</v>
      </c>
      <c r="Q3699" t="str">
        <f t="shared" si="114"/>
        <v>photography</v>
      </c>
      <c r="R3699" t="str">
        <f t="shared" si="115"/>
        <v>photobooks</v>
      </c>
      <c r="S3699" s="11">
        <f>(((J3699/60)/60)/24)+DATE(1970,1,1)</f>
        <v>42209.567824074074</v>
      </c>
      <c r="T3699" s="11">
        <f>(((I3699/60)/60)/24)+DATE(1970,1,1)</f>
        <v>42259.567824074074</v>
      </c>
    </row>
    <row r="3700" spans="1:20" ht="43.2" hidden="1" x14ac:dyDescent="0.3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20">
        <f>E3700/D3700</f>
        <v>1.55</v>
      </c>
      <c r="P3700" s="6">
        <f>L3700/COUNT(L3700:L7813)</f>
        <v>0.1875</v>
      </c>
      <c r="Q3700" t="str">
        <f t="shared" si="114"/>
        <v>theater</v>
      </c>
      <c r="R3700" t="str">
        <f t="shared" si="115"/>
        <v>plays</v>
      </c>
      <c r="S3700" s="11">
        <f>(((J3700/60)/60)/24)+DATE(1970,1,1)</f>
        <v>41988.617083333331</v>
      </c>
      <c r="T3700" s="11">
        <f>(((I3700/60)/60)/24)+DATE(1970,1,1)</f>
        <v>42048.617083333331</v>
      </c>
    </row>
    <row r="3701" spans="1:20" ht="43.2" hidden="1" x14ac:dyDescent="0.3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20">
        <f>E3701/D3701</f>
        <v>1.55175</v>
      </c>
      <c r="P3701" s="6">
        <f>L3701/COUNT(L3701:L7814)</f>
        <v>0.32048192771084338</v>
      </c>
      <c r="Q3701" t="str">
        <f t="shared" si="114"/>
        <v>music</v>
      </c>
      <c r="R3701" t="str">
        <f t="shared" si="115"/>
        <v>metal</v>
      </c>
      <c r="S3701" s="11">
        <f>(((J3701/60)/60)/24)+DATE(1970,1,1)</f>
        <v>42452.827743055561</v>
      </c>
      <c r="T3701" s="11">
        <f>(((I3701/60)/60)/24)+DATE(1970,1,1)</f>
        <v>42485.207638888889</v>
      </c>
    </row>
    <row r="3702" spans="1:20" ht="28.8" hidden="1" x14ac:dyDescent="0.3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20">
        <f>E3702/D3702</f>
        <v>1.552</v>
      </c>
      <c r="P3702" s="6">
        <f>L3702/COUNT(L3702:L7815)</f>
        <v>4.5893719806763288E-2</v>
      </c>
      <c r="Q3702" t="str">
        <f t="shared" si="114"/>
        <v>film &amp; video</v>
      </c>
      <c r="R3702" t="str">
        <f t="shared" si="115"/>
        <v>television</v>
      </c>
      <c r="S3702" s="11">
        <f>(((J3702/60)/60)/24)+DATE(1970,1,1)</f>
        <v>41828.515555555554</v>
      </c>
      <c r="T3702" s="11">
        <f>(((I3702/60)/60)/24)+DATE(1970,1,1)</f>
        <v>41868.515555555554</v>
      </c>
    </row>
    <row r="3703" spans="1:20" ht="43.2" hidden="1" x14ac:dyDescent="0.3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20">
        <f>E3703/D3703</f>
        <v>1.552</v>
      </c>
      <c r="P3703" s="6">
        <f>L3703/COUNT(L3703:L7816)</f>
        <v>0.13559322033898305</v>
      </c>
      <c r="Q3703" t="str">
        <f t="shared" si="114"/>
        <v>theater</v>
      </c>
      <c r="R3703" t="str">
        <f t="shared" si="115"/>
        <v>plays</v>
      </c>
      <c r="S3703" s="11">
        <f>(((J3703/60)/60)/24)+DATE(1970,1,1)</f>
        <v>42126.87501157407</v>
      </c>
      <c r="T3703" s="11">
        <f>(((I3703/60)/60)/24)+DATE(1970,1,1)</f>
        <v>42158.290972222225</v>
      </c>
    </row>
    <row r="3704" spans="1:20" ht="43.2" hidden="1" x14ac:dyDescent="0.3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20">
        <f>E3704/D3704</f>
        <v>1.5529999999999999</v>
      </c>
      <c r="P3704" s="6">
        <f>L3704/COUNT(L3704:L7817)</f>
        <v>0.18203883495145631</v>
      </c>
      <c r="Q3704" t="str">
        <f t="shared" si="114"/>
        <v>photography</v>
      </c>
      <c r="R3704" t="str">
        <f t="shared" si="115"/>
        <v>photobooks</v>
      </c>
      <c r="S3704" s="11">
        <f>(((J3704/60)/60)/24)+DATE(1970,1,1)</f>
        <v>42423.709074074075</v>
      </c>
      <c r="T3704" s="11">
        <f>(((I3704/60)/60)/24)+DATE(1970,1,1)</f>
        <v>42453.667407407411</v>
      </c>
    </row>
    <row r="3705" spans="1:20" ht="43.2" hidden="1" x14ac:dyDescent="0.3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20">
        <f>E3705/D3705</f>
        <v>1.5533333333333332</v>
      </c>
      <c r="P3705" s="6">
        <f>L3705/COUNT(L3705:L7818)</f>
        <v>0.25304136253041365</v>
      </c>
      <c r="Q3705" t="str">
        <f t="shared" si="114"/>
        <v>music</v>
      </c>
      <c r="R3705" t="str">
        <f t="shared" si="115"/>
        <v>rock</v>
      </c>
      <c r="S3705" s="11">
        <f>(((J3705/60)/60)/24)+DATE(1970,1,1)</f>
        <v>41135.699687500004</v>
      </c>
      <c r="T3705" s="11">
        <f>(((I3705/60)/60)/24)+DATE(1970,1,1)</f>
        <v>41163.699687500004</v>
      </c>
    </row>
    <row r="3706" spans="1:20" ht="43.2" hidden="1" x14ac:dyDescent="0.3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20">
        <f>E3706/D3706</f>
        <v>1.5551428571428572</v>
      </c>
      <c r="P3706" s="6">
        <f>L3706/COUNT(L3706:L7819)</f>
        <v>0.36341463414634145</v>
      </c>
      <c r="Q3706" t="str">
        <f t="shared" si="114"/>
        <v>publishing</v>
      </c>
      <c r="R3706" t="str">
        <f t="shared" si="115"/>
        <v>nonfiction</v>
      </c>
      <c r="S3706" s="11">
        <f>(((J3706/60)/60)/24)+DATE(1970,1,1)</f>
        <v>41247.020243055551</v>
      </c>
      <c r="T3706" s="11">
        <f>(((I3706/60)/60)/24)+DATE(1970,1,1)</f>
        <v>41288.888888888891</v>
      </c>
    </row>
    <row r="3707" spans="1:20" ht="43.2" hidden="1" x14ac:dyDescent="0.3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20">
        <f>E3707/D3707</f>
        <v>1.5553333333333332</v>
      </c>
      <c r="P3707" s="6">
        <f>L3707/COUNT(L3707:L7820)</f>
        <v>0.14669926650366749</v>
      </c>
      <c r="Q3707" t="str">
        <f t="shared" si="114"/>
        <v>music</v>
      </c>
      <c r="R3707" t="str">
        <f t="shared" si="115"/>
        <v>classical music</v>
      </c>
      <c r="S3707" s="11">
        <f>(((J3707/60)/60)/24)+DATE(1970,1,1)</f>
        <v>41113.199155092596</v>
      </c>
      <c r="T3707" s="11">
        <f>(((I3707/60)/60)/24)+DATE(1970,1,1)</f>
        <v>41173.199155092596</v>
      </c>
    </row>
    <row r="3708" spans="1:20" ht="43.2" hidden="1" x14ac:dyDescent="0.3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20">
        <f>E3708/D3708</f>
        <v>1.5571428571428572</v>
      </c>
      <c r="P3708" s="6">
        <f>L3708/COUNT(L3708:L7821)</f>
        <v>4.6568627450980393E-2</v>
      </c>
      <c r="Q3708" t="str">
        <f t="shared" si="114"/>
        <v>music</v>
      </c>
      <c r="R3708" t="str">
        <f t="shared" si="115"/>
        <v>rock</v>
      </c>
      <c r="S3708" s="11">
        <f>(((J3708/60)/60)/24)+DATE(1970,1,1)</f>
        <v>41120.882881944446</v>
      </c>
      <c r="T3708" s="11">
        <f>(((I3708/60)/60)/24)+DATE(1970,1,1)</f>
        <v>41128.709027777775</v>
      </c>
    </row>
    <row r="3709" spans="1:20" ht="43.2" hidden="1" x14ac:dyDescent="0.3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20">
        <f>E3709/D3709</f>
        <v>1.5575000000000001</v>
      </c>
      <c r="P3709" s="6">
        <f>L3709/COUNT(L3709:L7822)</f>
        <v>5.896805896805897E-2</v>
      </c>
      <c r="Q3709" t="str">
        <f t="shared" si="114"/>
        <v>theater</v>
      </c>
      <c r="R3709" t="str">
        <f t="shared" si="115"/>
        <v>plays</v>
      </c>
      <c r="S3709" s="11">
        <f>(((J3709/60)/60)/24)+DATE(1970,1,1)</f>
        <v>42360.887835648144</v>
      </c>
      <c r="T3709" s="11">
        <f>(((I3709/60)/60)/24)+DATE(1970,1,1)</f>
        <v>42390.887835648144</v>
      </c>
    </row>
    <row r="3710" spans="1:20" ht="43.2" hidden="1" x14ac:dyDescent="0.3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20">
        <f>E3710/D3710</f>
        <v>1.5590999999999999</v>
      </c>
      <c r="P3710" s="6">
        <f>L3710/COUNT(L3710:L7823)</f>
        <v>0.32758620689655171</v>
      </c>
      <c r="Q3710" t="str">
        <f t="shared" si="114"/>
        <v>music</v>
      </c>
      <c r="R3710" t="str">
        <f t="shared" si="115"/>
        <v>rock</v>
      </c>
      <c r="S3710" s="11">
        <f>(((J3710/60)/60)/24)+DATE(1970,1,1)</f>
        <v>41164.859502314815</v>
      </c>
      <c r="T3710" s="11">
        <f>(((I3710/60)/60)/24)+DATE(1970,1,1)</f>
        <v>41194.859502314815</v>
      </c>
    </row>
    <row r="3711" spans="1:20" ht="43.2" hidden="1" x14ac:dyDescent="0.3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20">
        <f>E3711/D3711</f>
        <v>1.56</v>
      </c>
      <c r="P3711" s="6">
        <f>L3711/COUNT(L3711:L7824)</f>
        <v>0.27901234567901234</v>
      </c>
      <c r="Q3711" t="str">
        <f t="shared" si="114"/>
        <v>film &amp; video</v>
      </c>
      <c r="R3711" t="str">
        <f t="shared" si="115"/>
        <v>documentary</v>
      </c>
      <c r="S3711" s="11">
        <f>(((J3711/60)/60)/24)+DATE(1970,1,1)</f>
        <v>40969.912372685183</v>
      </c>
      <c r="T3711" s="11">
        <f>(((I3711/60)/60)/24)+DATE(1970,1,1)</f>
        <v>41004.290972222225</v>
      </c>
    </row>
    <row r="3712" spans="1:20" ht="43.2" hidden="1" x14ac:dyDescent="0.3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20">
        <f>E3712/D3712</f>
        <v>1.5614399999999999</v>
      </c>
      <c r="P3712" s="6">
        <f>L3712/COUNT(L3712:L7825)</f>
        <v>5.2945544554455441</v>
      </c>
      <c r="Q3712" t="str">
        <f t="shared" si="114"/>
        <v>film &amp; video</v>
      </c>
      <c r="R3712" t="str">
        <f t="shared" si="115"/>
        <v>documentary</v>
      </c>
      <c r="S3712" s="11">
        <f>(((J3712/60)/60)/24)+DATE(1970,1,1)</f>
        <v>41744.590682870366</v>
      </c>
      <c r="T3712" s="11">
        <f>(((I3712/60)/60)/24)+DATE(1970,1,1)</f>
        <v>41789.590682870366</v>
      </c>
    </row>
    <row r="3713" spans="1:20" ht="28.8" hidden="1" x14ac:dyDescent="0.3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20">
        <f>E3713/D3713</f>
        <v>1.5620000000000001</v>
      </c>
      <c r="P3713" s="6">
        <f>L3713/COUNT(L3713:L7826)</f>
        <v>0.50620347394540943</v>
      </c>
      <c r="Q3713" t="str">
        <f t="shared" si="114"/>
        <v>theater</v>
      </c>
      <c r="R3713" t="str">
        <f t="shared" si="115"/>
        <v>plays</v>
      </c>
      <c r="S3713" s="11">
        <f>(((J3713/60)/60)/24)+DATE(1970,1,1)</f>
        <v>42243.6252662037</v>
      </c>
      <c r="T3713" s="11">
        <f>(((I3713/60)/60)/24)+DATE(1970,1,1)</f>
        <v>42278.6252662037</v>
      </c>
    </row>
    <row r="3714" spans="1:20" ht="28.8" hidden="1" x14ac:dyDescent="0.3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20">
        <f>E3714/D3714</f>
        <v>1.5636363636363637</v>
      </c>
      <c r="P3714" s="6">
        <f>L3714/COUNT(L3714:L7827)</f>
        <v>8.2089552238805971E-2</v>
      </c>
      <c r="Q3714" t="str">
        <f t="shared" ref="Q3714:Q3777" si="116">LEFT(N3714,FIND("/",N3714)-1)</f>
        <v>music</v>
      </c>
      <c r="R3714" t="str">
        <f t="shared" ref="R3714:R3777" si="117">RIGHT(N3714,LEN(N3714)-FIND("/",N3714))</f>
        <v>electronic music</v>
      </c>
      <c r="S3714" s="11">
        <f>(((J3714/60)/60)/24)+DATE(1970,1,1)</f>
        <v>40958.717268518521</v>
      </c>
      <c r="T3714" s="11">
        <f>(((I3714/60)/60)/24)+DATE(1970,1,1)</f>
        <v>40981.290972222225</v>
      </c>
    </row>
    <row r="3715" spans="1:20" ht="43.2" hidden="1" x14ac:dyDescent="0.3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20">
        <f>E3715/D3715</f>
        <v>1.5640000000000001</v>
      </c>
      <c r="P3715" s="6">
        <f>L3715/COUNT(L3715:L7828)</f>
        <v>3.2418952618453865E-2</v>
      </c>
      <c r="Q3715" t="str">
        <f t="shared" si="116"/>
        <v>music</v>
      </c>
      <c r="R3715" t="str">
        <f t="shared" si="117"/>
        <v>classical music</v>
      </c>
      <c r="S3715" s="11">
        <f>(((J3715/60)/60)/24)+DATE(1970,1,1)</f>
        <v>40514.107615740737</v>
      </c>
      <c r="T3715" s="11">
        <f>(((I3715/60)/60)/24)+DATE(1970,1,1)</f>
        <v>40545.125</v>
      </c>
    </row>
    <row r="3716" spans="1:20" ht="43.2" hidden="1" x14ac:dyDescent="0.3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20">
        <f>E3716/D3716</f>
        <v>1.5644444444444445</v>
      </c>
      <c r="P3716" s="6">
        <f>L3716/COUNT(L3716:L7829)</f>
        <v>6.5000000000000002E-2</v>
      </c>
      <c r="Q3716" t="str">
        <f t="shared" si="116"/>
        <v>music</v>
      </c>
      <c r="R3716" t="str">
        <f t="shared" si="117"/>
        <v>classical music</v>
      </c>
      <c r="S3716" s="11">
        <f>(((J3716/60)/60)/24)+DATE(1970,1,1)</f>
        <v>41930.975601851853</v>
      </c>
      <c r="T3716" s="11">
        <f>(((I3716/60)/60)/24)+DATE(1970,1,1)</f>
        <v>41961.017268518524</v>
      </c>
    </row>
    <row r="3717" spans="1:20" ht="43.2" hidden="1" x14ac:dyDescent="0.3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20">
        <f>E3717/D3717</f>
        <v>1.5673440000000001</v>
      </c>
      <c r="P3717" s="6">
        <f>L3717/COUNT(L3717:L7830)</f>
        <v>1.06265664160401</v>
      </c>
      <c r="Q3717" t="str">
        <f t="shared" si="116"/>
        <v>technology</v>
      </c>
      <c r="R3717" t="str">
        <f t="shared" si="117"/>
        <v>hardware</v>
      </c>
      <c r="S3717" s="11">
        <f>(((J3717/60)/60)/24)+DATE(1970,1,1)</f>
        <v>41871.845601851855</v>
      </c>
      <c r="T3717" s="11">
        <f>(((I3717/60)/60)/24)+DATE(1970,1,1)</f>
        <v>41913</v>
      </c>
    </row>
    <row r="3718" spans="1:20" ht="43.2" hidden="1" x14ac:dyDescent="0.3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20">
        <f>E3718/D3718</f>
        <v>1.5696000000000001</v>
      </c>
      <c r="P3718" s="6">
        <f>L3718/COUNT(L3718:L7831)</f>
        <v>0.26884422110552764</v>
      </c>
      <c r="Q3718" t="str">
        <f t="shared" si="116"/>
        <v>theater</v>
      </c>
      <c r="R3718" t="str">
        <f t="shared" si="117"/>
        <v>spaces</v>
      </c>
      <c r="S3718" s="11">
        <f>(((J3718/60)/60)/24)+DATE(1970,1,1)</f>
        <v>42146.836215277777</v>
      </c>
      <c r="T3718" s="11">
        <f>(((I3718/60)/60)/24)+DATE(1970,1,1)</f>
        <v>42176.836215277777</v>
      </c>
    </row>
    <row r="3719" spans="1:20" ht="43.2" hidden="1" x14ac:dyDescent="0.3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20">
        <f>E3719/D3719</f>
        <v>1.5697000000000001</v>
      </c>
      <c r="P3719" s="6">
        <f>L3719/COUNT(L3719:L7832)</f>
        <v>0.12594458438287154</v>
      </c>
      <c r="Q3719" t="str">
        <f t="shared" si="116"/>
        <v>music</v>
      </c>
      <c r="R3719" t="str">
        <f t="shared" si="117"/>
        <v>indie rock</v>
      </c>
      <c r="S3719" s="11">
        <f>(((J3719/60)/60)/24)+DATE(1970,1,1)</f>
        <v>41037.551585648151</v>
      </c>
      <c r="T3719" s="11">
        <f>(((I3719/60)/60)/24)+DATE(1970,1,1)</f>
        <v>41067.551585648151</v>
      </c>
    </row>
    <row r="3720" spans="1:20" ht="43.2" hidden="1" x14ac:dyDescent="0.3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20">
        <f>E3720/D3720</f>
        <v>1.57189</v>
      </c>
      <c r="P3720" s="6">
        <f>L3720/COUNT(L3720:L7833)</f>
        <v>1.4015151515151516</v>
      </c>
      <c r="Q3720" t="str">
        <f t="shared" si="116"/>
        <v>photography</v>
      </c>
      <c r="R3720" t="str">
        <f t="shared" si="117"/>
        <v>photobooks</v>
      </c>
      <c r="S3720" s="11">
        <f>(((J3720/60)/60)/24)+DATE(1970,1,1)</f>
        <v>42415.253437499996</v>
      </c>
      <c r="T3720" s="11">
        <f>(((I3720/60)/60)/24)+DATE(1970,1,1)</f>
        <v>42445.211770833332</v>
      </c>
    </row>
    <row r="3721" spans="1:20" ht="43.2" hidden="1" x14ac:dyDescent="0.3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20">
        <f>E3721/D3721</f>
        <v>1.5731829411764706</v>
      </c>
      <c r="P3721" s="6">
        <f>L3721/COUNT(L3721:L7834)</f>
        <v>0.77215189873417722</v>
      </c>
      <c r="Q3721" t="str">
        <f t="shared" si="116"/>
        <v>film &amp; video</v>
      </c>
      <c r="R3721" t="str">
        <f t="shared" si="117"/>
        <v>documentary</v>
      </c>
      <c r="S3721" s="11">
        <f>(((J3721/60)/60)/24)+DATE(1970,1,1)</f>
        <v>42759.244166666671</v>
      </c>
      <c r="T3721" s="11">
        <f>(((I3721/60)/60)/24)+DATE(1970,1,1)</f>
        <v>42793.084027777775</v>
      </c>
    </row>
    <row r="3722" spans="1:20" ht="43.2" hidden="1" x14ac:dyDescent="0.3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20">
        <f>E3722/D3722</f>
        <v>1.5737692307692308</v>
      </c>
      <c r="P3722" s="6">
        <f>L3722/COUNT(L3722:L7835)</f>
        <v>0.76395939086294418</v>
      </c>
      <c r="Q3722" t="str">
        <f t="shared" si="116"/>
        <v>games</v>
      </c>
      <c r="R3722" t="str">
        <f t="shared" si="117"/>
        <v>tabletop games</v>
      </c>
      <c r="S3722" s="11">
        <f>(((J3722/60)/60)/24)+DATE(1970,1,1)</f>
        <v>41561.807349537034</v>
      </c>
      <c r="T3722" s="11">
        <f>(((I3722/60)/60)/24)+DATE(1970,1,1)</f>
        <v>41591.849016203705</v>
      </c>
    </row>
    <row r="3723" spans="1:20" ht="43.2" hidden="1" x14ac:dyDescent="0.3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20">
        <f>E3723/D3723</f>
        <v>1.579</v>
      </c>
      <c r="P3723" s="6">
        <f>L3723/COUNT(L3723:L7836)</f>
        <v>0.20610687022900764</v>
      </c>
      <c r="Q3723" t="str">
        <f t="shared" si="116"/>
        <v>technology</v>
      </c>
      <c r="R3723" t="str">
        <f t="shared" si="117"/>
        <v>space exploration</v>
      </c>
      <c r="S3723" s="11">
        <f>(((J3723/60)/60)/24)+DATE(1970,1,1)</f>
        <v>42524.105462962965</v>
      </c>
      <c r="T3723" s="11">
        <f>(((I3723/60)/60)/24)+DATE(1970,1,1)</f>
        <v>42551.416666666672</v>
      </c>
    </row>
    <row r="3724" spans="1:20" ht="43.2" hidden="1" x14ac:dyDescent="0.3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20">
        <f>E3724/D3724</f>
        <v>1.58</v>
      </c>
      <c r="P3724" s="6">
        <f>L3724/COUNT(L3724:L7837)</f>
        <v>3.826530612244898E-2</v>
      </c>
      <c r="Q3724" t="str">
        <f t="shared" si="116"/>
        <v>theater</v>
      </c>
      <c r="R3724" t="str">
        <f t="shared" si="117"/>
        <v>spaces</v>
      </c>
      <c r="S3724" s="11">
        <f>(((J3724/60)/60)/24)+DATE(1970,1,1)</f>
        <v>41996.832395833335</v>
      </c>
      <c r="T3724" s="11">
        <f>(((I3724/60)/60)/24)+DATE(1970,1,1)</f>
        <v>42056.832395833335</v>
      </c>
    </row>
    <row r="3725" spans="1:20" ht="43.2" hidden="1" x14ac:dyDescent="0.3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20">
        <f>E3725/D3725</f>
        <v>1.5820000000000001</v>
      </c>
      <c r="P3725" s="6">
        <f>L3725/COUNT(L3725:L7838)</f>
        <v>2.557544757033248E-2</v>
      </c>
      <c r="Q3725" t="str">
        <f t="shared" si="116"/>
        <v>theater</v>
      </c>
      <c r="R3725" t="str">
        <f t="shared" si="117"/>
        <v>plays</v>
      </c>
      <c r="S3725" s="11">
        <f>(((J3725/60)/60)/24)+DATE(1970,1,1)</f>
        <v>42121.249814814815</v>
      </c>
      <c r="T3725" s="11">
        <f>(((I3725/60)/60)/24)+DATE(1970,1,1)</f>
        <v>42142.249814814815</v>
      </c>
    </row>
    <row r="3726" spans="1:20" ht="43.2" hidden="1" x14ac:dyDescent="0.3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20">
        <f>E3726/D3726</f>
        <v>1.5833333333333333</v>
      </c>
      <c r="P3726" s="6">
        <f>L3726/COUNT(L3726:L7839)</f>
        <v>0.35641025641025642</v>
      </c>
      <c r="Q3726" t="str">
        <f t="shared" si="116"/>
        <v>publishing</v>
      </c>
      <c r="R3726" t="str">
        <f t="shared" si="117"/>
        <v>nonfiction</v>
      </c>
      <c r="S3726" s="11">
        <f>(((J3726/60)/60)/24)+DATE(1970,1,1)</f>
        <v>41829.502650462964</v>
      </c>
      <c r="T3726" s="11">
        <f>(((I3726/60)/60)/24)+DATE(1970,1,1)</f>
        <v>41862.502650462964</v>
      </c>
    </row>
    <row r="3727" spans="1:20" ht="28.8" hidden="1" x14ac:dyDescent="0.3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20">
        <f>E3727/D3727</f>
        <v>1.5916819571865444</v>
      </c>
      <c r="P3727" s="6">
        <f>L3727/COUNT(L3727:L7840)</f>
        <v>0.65038560411311053</v>
      </c>
      <c r="Q3727" t="str">
        <f t="shared" si="116"/>
        <v>photography</v>
      </c>
      <c r="R3727" t="str">
        <f t="shared" si="117"/>
        <v>photobooks</v>
      </c>
      <c r="S3727" s="11">
        <f>(((J3727/60)/60)/24)+DATE(1970,1,1)</f>
        <v>42633.461956018517</v>
      </c>
      <c r="T3727" s="11">
        <f>(((I3727/60)/60)/24)+DATE(1970,1,1)</f>
        <v>42663.461956018517</v>
      </c>
    </row>
    <row r="3728" spans="1:20" ht="43.2" hidden="1" x14ac:dyDescent="0.3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20">
        <f>E3728/D3728</f>
        <v>1.592951</v>
      </c>
      <c r="P3728" s="6">
        <f>L3728/COUNT(L3728:L7841)</f>
        <v>0.53092783505154639</v>
      </c>
      <c r="Q3728" t="str">
        <f t="shared" si="116"/>
        <v>technology</v>
      </c>
      <c r="R3728" t="str">
        <f t="shared" si="117"/>
        <v>makerspaces</v>
      </c>
      <c r="S3728" s="11">
        <f>(((J3728/60)/60)/24)+DATE(1970,1,1)</f>
        <v>42235.764340277776</v>
      </c>
      <c r="T3728" s="11">
        <f>(((I3728/60)/60)/24)+DATE(1970,1,1)</f>
        <v>42272.875</v>
      </c>
    </row>
    <row r="3729" spans="1:20" ht="28.8" hidden="1" x14ac:dyDescent="0.3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20">
        <f>E3729/D3729</f>
        <v>1.5942857142857143</v>
      </c>
      <c r="P3729" s="6">
        <f>L3729/COUNT(L3729:L7842)</f>
        <v>8.0103359173126609E-2</v>
      </c>
      <c r="Q3729" t="str">
        <f t="shared" si="116"/>
        <v>theater</v>
      </c>
      <c r="R3729" t="str">
        <f t="shared" si="117"/>
        <v>plays</v>
      </c>
      <c r="S3729" s="11">
        <f>(((J3729/60)/60)/24)+DATE(1970,1,1)</f>
        <v>42628.650208333333</v>
      </c>
      <c r="T3729" s="11">
        <f>(((I3729/60)/60)/24)+DATE(1970,1,1)</f>
        <v>42659.650208333333</v>
      </c>
    </row>
    <row r="3730" spans="1:20" ht="43.2" hidden="1" x14ac:dyDescent="0.3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20">
        <f>E3730/D3730</f>
        <v>1.599402985074627</v>
      </c>
      <c r="P3730" s="6">
        <f>L3730/COUNT(L3730:L7843)</f>
        <v>0.34455958549222798</v>
      </c>
      <c r="Q3730" t="str">
        <f t="shared" si="116"/>
        <v>theater</v>
      </c>
      <c r="R3730" t="str">
        <f t="shared" si="117"/>
        <v>plays</v>
      </c>
      <c r="S3730" s="11">
        <f>(((J3730/60)/60)/24)+DATE(1970,1,1)</f>
        <v>41793.668761574074</v>
      </c>
      <c r="T3730" s="11">
        <f>(((I3730/60)/60)/24)+DATE(1970,1,1)</f>
        <v>41823.668761574074</v>
      </c>
    </row>
    <row r="3731" spans="1:20" ht="28.8" hidden="1" x14ac:dyDescent="0.3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20">
        <f>E3731/D3731</f>
        <v>1.5997142857142856</v>
      </c>
      <c r="P3731" s="6">
        <f>L3731/COUNT(L3731:L7844)</f>
        <v>0.13246753246753246</v>
      </c>
      <c r="Q3731" t="str">
        <f t="shared" si="116"/>
        <v>film &amp; video</v>
      </c>
      <c r="R3731" t="str">
        <f t="shared" si="117"/>
        <v>television</v>
      </c>
      <c r="S3731" s="11">
        <f>(((J3731/60)/60)/24)+DATE(1970,1,1)</f>
        <v>42508.677187499998</v>
      </c>
      <c r="T3731" s="11">
        <f>(((I3731/60)/60)/24)+DATE(1970,1,1)</f>
        <v>42544.852083333331</v>
      </c>
    </row>
    <row r="3732" spans="1:20" ht="28.8" hidden="1" x14ac:dyDescent="0.3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20">
        <f>E3732/D3732</f>
        <v>1.59996</v>
      </c>
      <c r="P3732" s="6">
        <f>L3732/COUNT(L3732:L7845)</f>
        <v>0.25</v>
      </c>
      <c r="Q3732" t="str">
        <f t="shared" si="116"/>
        <v>music</v>
      </c>
      <c r="R3732" t="str">
        <f t="shared" si="117"/>
        <v>rock</v>
      </c>
      <c r="S3732" s="11">
        <f>(((J3732/60)/60)/24)+DATE(1970,1,1)</f>
        <v>41080.960243055553</v>
      </c>
      <c r="T3732" s="11">
        <f>(((I3732/60)/60)/24)+DATE(1970,1,1)</f>
        <v>41110.960243055553</v>
      </c>
    </row>
    <row r="3733" spans="1:20" ht="43.2" hidden="1" x14ac:dyDescent="0.3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20">
        <f>E3733/D3733</f>
        <v>1.6</v>
      </c>
      <c r="P3733" s="6">
        <f>L3733/COUNT(L3733:L7846)</f>
        <v>3.3942558746736295E-2</v>
      </c>
      <c r="Q3733" t="str">
        <f t="shared" si="116"/>
        <v>publishing</v>
      </c>
      <c r="R3733" t="str">
        <f t="shared" si="117"/>
        <v>nonfiction</v>
      </c>
      <c r="S3733" s="11">
        <f>(((J3733/60)/60)/24)+DATE(1970,1,1)</f>
        <v>41486.424317129626</v>
      </c>
      <c r="T3733" s="11">
        <f>(((I3733/60)/60)/24)+DATE(1970,1,1)</f>
        <v>41546.424317129626</v>
      </c>
    </row>
    <row r="3734" spans="1:20" ht="43.2" hidden="1" x14ac:dyDescent="0.3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20">
        <f>E3734/D3734</f>
        <v>1.6</v>
      </c>
      <c r="P3734" s="6">
        <f>L3734/COUNT(L3734:L7847)</f>
        <v>2.0942408376963352E-2</v>
      </c>
      <c r="Q3734" t="str">
        <f t="shared" si="116"/>
        <v>theater</v>
      </c>
      <c r="R3734" t="str">
        <f t="shared" si="117"/>
        <v>plays</v>
      </c>
      <c r="S3734" s="11">
        <f>(((J3734/60)/60)/24)+DATE(1970,1,1)</f>
        <v>42460.94222222222</v>
      </c>
      <c r="T3734" s="11">
        <f>(((I3734/60)/60)/24)+DATE(1970,1,1)</f>
        <v>42481.94222222222</v>
      </c>
    </row>
    <row r="3735" spans="1:20" ht="43.2" hidden="1" x14ac:dyDescent="0.3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20">
        <f>E3735/D3735</f>
        <v>1.6022808571428573</v>
      </c>
      <c r="P3735" s="6">
        <f>L3735/COUNT(L3735:L7848)</f>
        <v>2.4409448818897639</v>
      </c>
      <c r="Q3735" t="str">
        <f t="shared" si="116"/>
        <v>theater</v>
      </c>
      <c r="R3735" t="str">
        <f t="shared" si="117"/>
        <v>plays</v>
      </c>
      <c r="S3735" s="11">
        <f>(((J3735/60)/60)/24)+DATE(1970,1,1)</f>
        <v>41940.69158564815</v>
      </c>
      <c r="T3735" s="11">
        <f>(((I3735/60)/60)/24)+DATE(1970,1,1)</f>
        <v>41969.332638888889</v>
      </c>
    </row>
    <row r="3736" spans="1:20" ht="43.2" hidden="1" x14ac:dyDescent="0.3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20">
        <f>E3736/D3736</f>
        <v>1.6054999999999999</v>
      </c>
      <c r="P3736" s="6">
        <f>L3736/COUNT(L3736:L7849)</f>
        <v>0.22368421052631579</v>
      </c>
      <c r="Q3736" t="str">
        <f t="shared" si="116"/>
        <v>photography</v>
      </c>
      <c r="R3736" t="str">
        <f t="shared" si="117"/>
        <v>photobooks</v>
      </c>
      <c r="S3736" s="11">
        <f>(((J3736/60)/60)/24)+DATE(1970,1,1)</f>
        <v>42711.700694444444</v>
      </c>
      <c r="T3736" s="11">
        <f>(((I3736/60)/60)/24)+DATE(1970,1,1)</f>
        <v>42732.700694444444</v>
      </c>
    </row>
    <row r="3737" spans="1:20" ht="43.2" hidden="1" x14ac:dyDescent="0.3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20">
        <f>E3737/D3737</f>
        <v>1.6088</v>
      </c>
      <c r="P3737" s="6">
        <f>L3737/COUNT(L3737:L7850)</f>
        <v>0.25857519788918204</v>
      </c>
      <c r="Q3737" t="str">
        <f t="shared" si="116"/>
        <v>music</v>
      </c>
      <c r="R3737" t="str">
        <f t="shared" si="117"/>
        <v>pop</v>
      </c>
      <c r="S3737" s="11">
        <f>(((J3737/60)/60)/24)+DATE(1970,1,1)</f>
        <v>41331.253159722226</v>
      </c>
      <c r="T3737" s="11">
        <f>(((I3737/60)/60)/24)+DATE(1970,1,1)</f>
        <v>41361.211493055554</v>
      </c>
    </row>
    <row r="3738" spans="1:20" ht="43.2" hidden="1" x14ac:dyDescent="0.3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20">
        <f>E3738/D3738</f>
        <v>1.61</v>
      </c>
      <c r="P3738" s="6">
        <f>L3738/COUNT(L3738:L7851)</f>
        <v>7.407407407407407E-2</v>
      </c>
      <c r="Q3738" t="str">
        <f t="shared" si="116"/>
        <v>theater</v>
      </c>
      <c r="R3738" t="str">
        <f t="shared" si="117"/>
        <v>plays</v>
      </c>
      <c r="S3738" s="11">
        <f>(((J3738/60)/60)/24)+DATE(1970,1,1)</f>
        <v>42446.943831018521</v>
      </c>
      <c r="T3738" s="11">
        <f>(((I3738/60)/60)/24)+DATE(1970,1,1)</f>
        <v>42476.943831018521</v>
      </c>
    </row>
    <row r="3739" spans="1:20" ht="28.8" hidden="1" x14ac:dyDescent="0.3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20">
        <f>E3739/D3739</f>
        <v>1.6140000000000001</v>
      </c>
      <c r="P3739" s="6">
        <f>L3739/COUNT(L3739:L7852)</f>
        <v>5.5702917771883291E-2</v>
      </c>
      <c r="Q3739" t="str">
        <f t="shared" si="116"/>
        <v>music</v>
      </c>
      <c r="R3739" t="str">
        <f t="shared" si="117"/>
        <v>rock</v>
      </c>
      <c r="S3739" s="11">
        <f>(((J3739/60)/60)/24)+DATE(1970,1,1)</f>
        <v>42075.171203703707</v>
      </c>
      <c r="T3739" s="11">
        <f>(((I3739/60)/60)/24)+DATE(1970,1,1)</f>
        <v>42105.171203703707</v>
      </c>
    </row>
    <row r="3740" spans="1:20" ht="43.2" hidden="1" x14ac:dyDescent="0.3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20">
        <f>E3740/D3740</f>
        <v>1.61459</v>
      </c>
      <c r="P3740" s="6">
        <f>L3740/COUNT(L3740:L7853)</f>
        <v>0.93882978723404253</v>
      </c>
      <c r="Q3740" t="str">
        <f t="shared" si="116"/>
        <v>technology</v>
      </c>
      <c r="R3740" t="str">
        <f t="shared" si="117"/>
        <v>hardware</v>
      </c>
      <c r="S3740" s="11">
        <f>(((J3740/60)/60)/24)+DATE(1970,1,1)</f>
        <v>42136.420752314814</v>
      </c>
      <c r="T3740" s="11">
        <f>(((I3740/60)/60)/24)+DATE(1970,1,1)</f>
        <v>42166.420752314814</v>
      </c>
    </row>
    <row r="3741" spans="1:20" ht="43.2" hidden="1" x14ac:dyDescent="0.3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20">
        <f>E3741/D3741</f>
        <v>1.6197999999999999</v>
      </c>
      <c r="P3741" s="6">
        <f>L3741/COUNT(L3741:L7854)</f>
        <v>1.64</v>
      </c>
      <c r="Q3741" t="str">
        <f t="shared" si="116"/>
        <v>photography</v>
      </c>
      <c r="R3741" t="str">
        <f t="shared" si="117"/>
        <v>photobooks</v>
      </c>
      <c r="S3741" s="11">
        <f>(((J3741/60)/60)/24)+DATE(1970,1,1)</f>
        <v>41948.56658564815</v>
      </c>
      <c r="T3741" s="11">
        <f>(((I3741/60)/60)/24)+DATE(1970,1,1)</f>
        <v>41979.25</v>
      </c>
    </row>
    <row r="3742" spans="1:20" ht="43.2" hidden="1" x14ac:dyDescent="0.3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20">
        <f>E3742/D3742</f>
        <v>1.6214066666666667</v>
      </c>
      <c r="P3742" s="6">
        <f>L3742/COUNT(L3742:L7855)</f>
        <v>1.0401069518716577</v>
      </c>
      <c r="Q3742" t="str">
        <f t="shared" si="116"/>
        <v>music</v>
      </c>
      <c r="R3742" t="str">
        <f t="shared" si="117"/>
        <v>rock</v>
      </c>
      <c r="S3742" s="11">
        <f>(((J3742/60)/60)/24)+DATE(1970,1,1)</f>
        <v>41458.867905092593</v>
      </c>
      <c r="T3742" s="11">
        <f>(((I3742/60)/60)/24)+DATE(1970,1,1)</f>
        <v>41493.867905092593</v>
      </c>
    </row>
    <row r="3743" spans="1:20" ht="43.2" hidden="1" x14ac:dyDescent="0.3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20">
        <f>E3743/D3743</f>
        <v>1.623</v>
      </c>
      <c r="P3743" s="6">
        <f>L3743/COUNT(L3743:L7856)</f>
        <v>8.3109919571045576E-2</v>
      </c>
      <c r="Q3743" t="str">
        <f t="shared" si="116"/>
        <v>theater</v>
      </c>
      <c r="R3743" t="str">
        <f t="shared" si="117"/>
        <v>plays</v>
      </c>
      <c r="S3743" s="11">
        <f>(((J3743/60)/60)/24)+DATE(1970,1,1)</f>
        <v>42203.432129629626</v>
      </c>
      <c r="T3743" s="11">
        <f>(((I3743/60)/60)/24)+DATE(1970,1,1)</f>
        <v>42233.432129629626</v>
      </c>
    </row>
    <row r="3744" spans="1:20" ht="43.2" hidden="1" x14ac:dyDescent="0.3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20">
        <f>E3744/D3744</f>
        <v>1.625</v>
      </c>
      <c r="P3744" s="6">
        <f>L3744/COUNT(L3744:L7857)</f>
        <v>4.5698924731182797E-2</v>
      </c>
      <c r="Q3744" t="str">
        <f t="shared" si="116"/>
        <v>theater</v>
      </c>
      <c r="R3744" t="str">
        <f t="shared" si="117"/>
        <v>plays</v>
      </c>
      <c r="S3744" s="11">
        <f>(((J3744/60)/60)/24)+DATE(1970,1,1)</f>
        <v>42097.786493055552</v>
      </c>
      <c r="T3744" s="11">
        <f>(((I3744/60)/60)/24)+DATE(1970,1,1)</f>
        <v>42127.952083333337</v>
      </c>
    </row>
    <row r="3745" spans="1:20" ht="43.2" hidden="1" x14ac:dyDescent="0.3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20">
        <f>E3745/D3745</f>
        <v>1.6259999999999999</v>
      </c>
      <c r="P3745" s="6">
        <f>L3745/COUNT(L3745:L7858)</f>
        <v>8.0862533692722366E-2</v>
      </c>
      <c r="Q3745" t="str">
        <f t="shared" si="116"/>
        <v>games</v>
      </c>
      <c r="R3745" t="str">
        <f t="shared" si="117"/>
        <v>tabletop games</v>
      </c>
      <c r="S3745" s="11">
        <f>(((J3745/60)/60)/24)+DATE(1970,1,1)</f>
        <v>40906.787581018521</v>
      </c>
      <c r="T3745" s="11">
        <f>(((I3745/60)/60)/24)+DATE(1970,1,1)</f>
        <v>40936.787581018521</v>
      </c>
    </row>
    <row r="3746" spans="1:20" ht="43.2" hidden="1" x14ac:dyDescent="0.3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20">
        <f>E3746/D3746</f>
        <v>1.6266666666666667</v>
      </c>
      <c r="P3746" s="6">
        <f>L3746/COUNT(L3746:L7859)</f>
        <v>5.675675675675676E-2</v>
      </c>
      <c r="Q3746" t="str">
        <f t="shared" si="116"/>
        <v>theater</v>
      </c>
      <c r="R3746" t="str">
        <f t="shared" si="117"/>
        <v>plays</v>
      </c>
      <c r="S3746" s="11">
        <f>(((J3746/60)/60)/24)+DATE(1970,1,1)</f>
        <v>40644.159259259257</v>
      </c>
      <c r="T3746" s="11">
        <f>(((I3746/60)/60)/24)+DATE(1970,1,1)</f>
        <v>40666.165972222225</v>
      </c>
    </row>
    <row r="3747" spans="1:20" hidden="1" x14ac:dyDescent="0.3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20">
        <f>E3747/D3747</f>
        <v>1.6319999999999999</v>
      </c>
      <c r="P3747" s="6">
        <f>L3747/COUNT(L3747:L7860)</f>
        <v>0.63414634146341464</v>
      </c>
      <c r="Q3747" t="str">
        <f t="shared" si="116"/>
        <v>publishing</v>
      </c>
      <c r="R3747" t="str">
        <f t="shared" si="117"/>
        <v>radio &amp; podcasts</v>
      </c>
      <c r="S3747" s="11">
        <f>(((J3747/60)/60)/24)+DATE(1970,1,1)</f>
        <v>41291.661550925928</v>
      </c>
      <c r="T3747" s="11">
        <f>(((I3747/60)/60)/24)+DATE(1970,1,1)</f>
        <v>41321.661550925928</v>
      </c>
    </row>
    <row r="3748" spans="1:20" ht="43.2" hidden="1" x14ac:dyDescent="0.3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20">
        <f>E3748/D3748</f>
        <v>1.64</v>
      </c>
      <c r="P3748" s="6">
        <f>L3748/COUNT(L3748:L7861)</f>
        <v>0.13315217391304349</v>
      </c>
      <c r="Q3748" t="str">
        <f t="shared" si="116"/>
        <v>technology</v>
      </c>
      <c r="R3748" t="str">
        <f t="shared" si="117"/>
        <v>space exploration</v>
      </c>
      <c r="S3748" s="11">
        <f>(((J3748/60)/60)/24)+DATE(1970,1,1)</f>
        <v>42024.86513888889</v>
      </c>
      <c r="T3748" s="11">
        <f>(((I3748/60)/60)/24)+DATE(1970,1,1)</f>
        <v>42054.86513888889</v>
      </c>
    </row>
    <row r="3749" spans="1:20" ht="43.2" hidden="1" x14ac:dyDescent="0.3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20">
        <f>E3749/D3749</f>
        <v>1.64</v>
      </c>
      <c r="P3749" s="6">
        <f>L3749/COUNT(L3749:L7862)</f>
        <v>0.17166212534059946</v>
      </c>
      <c r="Q3749" t="str">
        <f t="shared" si="116"/>
        <v>theater</v>
      </c>
      <c r="R3749" t="str">
        <f t="shared" si="117"/>
        <v>plays</v>
      </c>
      <c r="S3749" s="11">
        <f>(((J3749/60)/60)/24)+DATE(1970,1,1)</f>
        <v>42311.711979166663</v>
      </c>
      <c r="T3749" s="11">
        <f>(((I3749/60)/60)/24)+DATE(1970,1,1)</f>
        <v>42341.708333333328</v>
      </c>
    </row>
    <row r="3750" spans="1:20" ht="43.2" hidden="1" x14ac:dyDescent="0.3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20">
        <f>E3750/D3750</f>
        <v>1.6529333333333334</v>
      </c>
      <c r="P3750" s="6">
        <f>L3750/COUNT(L3750:L7863)</f>
        <v>2.2595628415300548</v>
      </c>
      <c r="Q3750" t="str">
        <f t="shared" si="116"/>
        <v>film &amp; video</v>
      </c>
      <c r="R3750" t="str">
        <f t="shared" si="117"/>
        <v>television</v>
      </c>
      <c r="S3750" s="11">
        <f>(((J3750/60)/60)/24)+DATE(1970,1,1)</f>
        <v>41791.713252314818</v>
      </c>
      <c r="T3750" s="11">
        <f>(((I3750/60)/60)/24)+DATE(1970,1,1)</f>
        <v>41836.125</v>
      </c>
    </row>
    <row r="3751" spans="1:20" ht="43.2" hidden="1" x14ac:dyDescent="0.3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20">
        <f>E3751/D3751</f>
        <v>1.6544000000000001</v>
      </c>
      <c r="P3751" s="6">
        <f>L3751/COUNT(L3751:L7864)</f>
        <v>0.27945205479452057</v>
      </c>
      <c r="Q3751" t="str">
        <f t="shared" si="116"/>
        <v>photography</v>
      </c>
      <c r="R3751" t="str">
        <f t="shared" si="117"/>
        <v>photobooks</v>
      </c>
      <c r="S3751" s="11">
        <f>(((J3751/60)/60)/24)+DATE(1970,1,1)</f>
        <v>42405.67260416667</v>
      </c>
      <c r="T3751" s="11">
        <f>(((I3751/60)/60)/24)+DATE(1970,1,1)</f>
        <v>42425.67260416667</v>
      </c>
    </row>
    <row r="3752" spans="1:20" ht="43.2" hidden="1" x14ac:dyDescent="0.3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20">
        <f>E3752/D3752</f>
        <v>1.6608000000000001</v>
      </c>
      <c r="P3752" s="6">
        <f>L3752/COUNT(L3752:L7865)</f>
        <v>0.2445054945054945</v>
      </c>
      <c r="Q3752" t="str">
        <f t="shared" si="116"/>
        <v>music</v>
      </c>
      <c r="R3752" t="str">
        <f t="shared" si="117"/>
        <v>indie rock</v>
      </c>
      <c r="S3752" s="11">
        <f>(((J3752/60)/60)/24)+DATE(1970,1,1)</f>
        <v>40299.239953703705</v>
      </c>
      <c r="T3752" s="11">
        <f>(((I3752/60)/60)/24)+DATE(1970,1,1)</f>
        <v>40330.207638888889</v>
      </c>
    </row>
    <row r="3753" spans="1:20" ht="28.8" hidden="1" x14ac:dyDescent="0.3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20">
        <f>E3753/D3753</f>
        <v>1.6619999999999999</v>
      </c>
      <c r="P3753" s="6">
        <f>L3753/COUNT(L3753:L7866)</f>
        <v>7.1625344352617082E-2</v>
      </c>
      <c r="Q3753" t="str">
        <f t="shared" si="116"/>
        <v>technology</v>
      </c>
      <c r="R3753" t="str">
        <f t="shared" si="117"/>
        <v>space exploration</v>
      </c>
      <c r="S3753" s="11">
        <f>(((J3753/60)/60)/24)+DATE(1970,1,1)</f>
        <v>42639.549479166672</v>
      </c>
      <c r="T3753" s="11">
        <f>(((I3753/60)/60)/24)+DATE(1970,1,1)</f>
        <v>42655.549479166672</v>
      </c>
    </row>
    <row r="3754" spans="1:20" ht="28.8" hidden="1" x14ac:dyDescent="0.3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20">
        <f>E3754/D3754</f>
        <v>1.6633076923076924</v>
      </c>
      <c r="P3754" s="6">
        <f>L3754/COUNT(L3754:L7867)</f>
        <v>2.4447513812154695</v>
      </c>
      <c r="Q3754" t="str">
        <f t="shared" si="116"/>
        <v>photography</v>
      </c>
      <c r="R3754" t="str">
        <f t="shared" si="117"/>
        <v>photobooks</v>
      </c>
      <c r="S3754" s="11">
        <f>(((J3754/60)/60)/24)+DATE(1970,1,1)</f>
        <v>42163.583599537036</v>
      </c>
      <c r="T3754" s="11">
        <f>(((I3754/60)/60)/24)+DATE(1970,1,1)</f>
        <v>42193.583599537036</v>
      </c>
    </row>
    <row r="3755" spans="1:20" ht="43.2" hidden="1" x14ac:dyDescent="0.3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20">
        <f>E3755/D3755</f>
        <v>1.6639999999999999</v>
      </c>
      <c r="P3755" s="6">
        <f>L3755/COUNT(L3755:L7868)</f>
        <v>0.13019390581717452</v>
      </c>
      <c r="Q3755" t="str">
        <f t="shared" si="116"/>
        <v>theater</v>
      </c>
      <c r="R3755" t="str">
        <f t="shared" si="117"/>
        <v>spaces</v>
      </c>
      <c r="S3755" s="11">
        <f>(((J3755/60)/60)/24)+DATE(1970,1,1)</f>
        <v>41975.901180555549</v>
      </c>
      <c r="T3755" s="11">
        <f>(((I3755/60)/60)/24)+DATE(1970,1,1)</f>
        <v>42004.890277777777</v>
      </c>
    </row>
    <row r="3756" spans="1:20" ht="43.2" hidden="1" x14ac:dyDescent="0.3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20">
        <f>E3756/D3756</f>
        <v>1.6646153846153846</v>
      </c>
      <c r="P3756" s="6">
        <f>L3756/COUNT(L3756:L7869)</f>
        <v>9.4444444444444442E-2</v>
      </c>
      <c r="Q3756" t="str">
        <f t="shared" si="116"/>
        <v>music</v>
      </c>
      <c r="R3756" t="str">
        <f t="shared" si="117"/>
        <v>rock</v>
      </c>
      <c r="S3756" s="11">
        <f>(((J3756/60)/60)/24)+DATE(1970,1,1)</f>
        <v>41547.662997685184</v>
      </c>
      <c r="T3756" s="11">
        <f>(((I3756/60)/60)/24)+DATE(1970,1,1)</f>
        <v>41576.662997685184</v>
      </c>
    </row>
    <row r="3757" spans="1:20" ht="28.8" hidden="1" x14ac:dyDescent="0.3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20">
        <f>E3757/D3757</f>
        <v>1.665</v>
      </c>
      <c r="P3757" s="6">
        <f>L3757/COUNT(L3757:L7870)</f>
        <v>7.7994428969359333E-2</v>
      </c>
      <c r="Q3757" t="str">
        <f t="shared" si="116"/>
        <v>film &amp; video</v>
      </c>
      <c r="R3757" t="str">
        <f t="shared" si="117"/>
        <v>television</v>
      </c>
      <c r="S3757" s="11">
        <f>(((J3757/60)/60)/24)+DATE(1970,1,1)</f>
        <v>42098.291828703703</v>
      </c>
      <c r="T3757" s="11">
        <f>(((I3757/60)/60)/24)+DATE(1970,1,1)</f>
        <v>42122</v>
      </c>
    </row>
    <row r="3758" spans="1:20" ht="43.2" hidden="1" x14ac:dyDescent="0.3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20">
        <f>E3758/D3758</f>
        <v>1.6668333333333334</v>
      </c>
      <c r="P3758" s="6">
        <f>L3758/COUNT(L3758:L7871)</f>
        <v>9.217877094972067E-2</v>
      </c>
      <c r="Q3758" t="str">
        <f t="shared" si="116"/>
        <v>music</v>
      </c>
      <c r="R3758" t="str">
        <f t="shared" si="117"/>
        <v>rock</v>
      </c>
      <c r="S3758" s="11">
        <f>(((J3758/60)/60)/24)+DATE(1970,1,1)</f>
        <v>40516.087627314817</v>
      </c>
      <c r="T3758" s="11">
        <f>(((I3758/60)/60)/24)+DATE(1970,1,1)</f>
        <v>40564.916666666664</v>
      </c>
    </row>
    <row r="3759" spans="1:20" ht="43.2" hidden="1" x14ac:dyDescent="0.3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20">
        <f>E3759/D3759</f>
        <v>1.6741666666666666</v>
      </c>
      <c r="P3759" s="6">
        <f>L3759/COUNT(L3759:L7872)</f>
        <v>0.28291316526610644</v>
      </c>
      <c r="Q3759" t="str">
        <f t="shared" si="116"/>
        <v>technology</v>
      </c>
      <c r="R3759" t="str">
        <f t="shared" si="117"/>
        <v>hardware</v>
      </c>
      <c r="S3759" s="11">
        <f>(((J3759/60)/60)/24)+DATE(1970,1,1)</f>
        <v>41946.674108796295</v>
      </c>
      <c r="T3759" s="11">
        <f>(((I3759/60)/60)/24)+DATE(1970,1,1)</f>
        <v>41976.166666666672</v>
      </c>
    </row>
    <row r="3760" spans="1:20" ht="43.2" hidden="1" x14ac:dyDescent="0.3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20">
        <f>E3760/D3760</f>
        <v>1.6742857142857144</v>
      </c>
      <c r="P3760" s="6">
        <f>L3760/COUNT(L3760:L7873)</f>
        <v>9.5505617977528087E-2</v>
      </c>
      <c r="Q3760" t="str">
        <f t="shared" si="116"/>
        <v>music</v>
      </c>
      <c r="R3760" t="str">
        <f t="shared" si="117"/>
        <v>rock</v>
      </c>
      <c r="S3760" s="11">
        <f>(((J3760/60)/60)/24)+DATE(1970,1,1)</f>
        <v>42498.341122685189</v>
      </c>
      <c r="T3760" s="11">
        <f>(((I3760/60)/60)/24)+DATE(1970,1,1)</f>
        <v>42533.229166666672</v>
      </c>
    </row>
    <row r="3761" spans="1:20" ht="28.8" hidden="1" x14ac:dyDescent="0.3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20">
        <f>E3761/D3761</f>
        <v>1.6750470000000002</v>
      </c>
      <c r="P3761" s="6">
        <f>L3761/COUNT(L3761:L7874)</f>
        <v>1.8591549295774648</v>
      </c>
      <c r="Q3761" t="str">
        <f t="shared" si="116"/>
        <v>technology</v>
      </c>
      <c r="R3761" t="str">
        <f t="shared" si="117"/>
        <v>hardware</v>
      </c>
      <c r="S3761" s="11">
        <f>(((J3761/60)/60)/24)+DATE(1970,1,1)</f>
        <v>41179.098530092589</v>
      </c>
      <c r="T3761" s="11">
        <f>(((I3761/60)/60)/24)+DATE(1970,1,1)</f>
        <v>41209.098530092589</v>
      </c>
    </row>
    <row r="3762" spans="1:20" ht="43.2" hidden="1" x14ac:dyDescent="0.3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20">
        <f>E3762/D3762</f>
        <v>1.6798</v>
      </c>
      <c r="P3762" s="6">
        <f>L3762/COUNT(L3762:L7875)</f>
        <v>0.3135593220338983</v>
      </c>
      <c r="Q3762" t="str">
        <f t="shared" si="116"/>
        <v>food</v>
      </c>
      <c r="R3762" t="str">
        <f t="shared" si="117"/>
        <v>small batch</v>
      </c>
      <c r="S3762" s="11">
        <f>(((J3762/60)/60)/24)+DATE(1970,1,1)</f>
        <v>42670.602673611109</v>
      </c>
      <c r="T3762" s="11">
        <f>(((I3762/60)/60)/24)+DATE(1970,1,1)</f>
        <v>42700.64434027778</v>
      </c>
    </row>
    <row r="3763" spans="1:20" ht="28.8" hidden="1" x14ac:dyDescent="0.3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20">
        <f>E3763/D3763</f>
        <v>1.6801999999999999</v>
      </c>
      <c r="P3763" s="6">
        <f>L3763/COUNT(L3763:L7876)</f>
        <v>0.28045325779036828</v>
      </c>
      <c r="Q3763" t="str">
        <f t="shared" si="116"/>
        <v>theater</v>
      </c>
      <c r="R3763" t="str">
        <f t="shared" si="117"/>
        <v>spaces</v>
      </c>
      <c r="S3763" s="11">
        <f>(((J3763/60)/60)/24)+DATE(1970,1,1)</f>
        <v>42567.264178240745</v>
      </c>
      <c r="T3763" s="11">
        <f>(((I3763/60)/60)/24)+DATE(1970,1,1)</f>
        <v>42597.264178240745</v>
      </c>
    </row>
    <row r="3764" spans="1:20" ht="28.8" hidden="1" x14ac:dyDescent="0.3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20">
        <f>E3764/D3764</f>
        <v>1.6828125</v>
      </c>
      <c r="P3764" s="6">
        <f>L3764/COUNT(L3764:L7877)</f>
        <v>1.1647727272727273</v>
      </c>
      <c r="Q3764" t="str">
        <f t="shared" si="116"/>
        <v>technology</v>
      </c>
      <c r="R3764" t="str">
        <f t="shared" si="117"/>
        <v>hardware</v>
      </c>
      <c r="S3764" s="11">
        <f>(((J3764/60)/60)/24)+DATE(1970,1,1)</f>
        <v>42026.370717592596</v>
      </c>
      <c r="T3764" s="11">
        <f>(((I3764/60)/60)/24)+DATE(1970,1,1)</f>
        <v>42065.833333333328</v>
      </c>
    </row>
    <row r="3765" spans="1:20" ht="28.8" hidden="1" x14ac:dyDescent="0.3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20">
        <f>E3765/D3765</f>
        <v>1.6877142857142857</v>
      </c>
      <c r="P3765" s="6">
        <f>L3765/COUNT(L3765:L7878)</f>
        <v>0.51282051282051277</v>
      </c>
      <c r="Q3765" t="str">
        <f t="shared" si="116"/>
        <v>games</v>
      </c>
      <c r="R3765" t="str">
        <f t="shared" si="117"/>
        <v>tabletop games</v>
      </c>
      <c r="S3765" s="11">
        <f>(((J3765/60)/60)/24)+DATE(1970,1,1)</f>
        <v>41336.703298611108</v>
      </c>
      <c r="T3765" s="11">
        <f>(((I3765/60)/60)/24)+DATE(1970,1,1)</f>
        <v>41366.661631944444</v>
      </c>
    </row>
    <row r="3766" spans="1:20" ht="43.2" hidden="1" x14ac:dyDescent="0.3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20">
        <f>E3766/D3766</f>
        <v>1.6942857142857144</v>
      </c>
      <c r="P3766" s="6">
        <f>L3766/COUNT(L3766:L7879)</f>
        <v>3.7142857142857144E-2</v>
      </c>
      <c r="Q3766" t="str">
        <f t="shared" si="116"/>
        <v>theater</v>
      </c>
      <c r="R3766" t="str">
        <f t="shared" si="117"/>
        <v>plays</v>
      </c>
      <c r="S3766" s="11">
        <f>(((J3766/60)/60)/24)+DATE(1970,1,1)</f>
        <v>41881.361342592594</v>
      </c>
      <c r="T3766" s="11">
        <f>(((I3766/60)/60)/24)+DATE(1970,1,1)</f>
        <v>41911.361342592594</v>
      </c>
    </row>
    <row r="3767" spans="1:20" ht="43.2" hidden="1" x14ac:dyDescent="0.3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20">
        <f>E3767/D3767</f>
        <v>1.6976511744127936</v>
      </c>
      <c r="P3767" s="6">
        <f>L3767/COUNT(L3767:L7880)</f>
        <v>0.20630372492836677</v>
      </c>
      <c r="Q3767" t="str">
        <f t="shared" si="116"/>
        <v>technology</v>
      </c>
      <c r="R3767" t="str">
        <f t="shared" si="117"/>
        <v>space exploration</v>
      </c>
      <c r="S3767" s="11">
        <f>(((J3767/60)/60)/24)+DATE(1970,1,1)</f>
        <v>42453.49726851852</v>
      </c>
      <c r="T3767" s="11">
        <f>(((I3767/60)/60)/24)+DATE(1970,1,1)</f>
        <v>42490.5</v>
      </c>
    </row>
    <row r="3768" spans="1:20" ht="43.2" hidden="1" x14ac:dyDescent="0.3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20">
        <f>E3768/D3768</f>
        <v>1.6986000000000001</v>
      </c>
      <c r="P3768" s="6">
        <f>L3768/COUNT(L3768:L7881)</f>
        <v>4.8850574712643681E-2</v>
      </c>
      <c r="Q3768" t="str">
        <f t="shared" si="116"/>
        <v>music</v>
      </c>
      <c r="R3768" t="str">
        <f t="shared" si="117"/>
        <v>rock</v>
      </c>
      <c r="S3768" s="11">
        <f>(((J3768/60)/60)/24)+DATE(1970,1,1)</f>
        <v>40379.23096064815</v>
      </c>
      <c r="T3768" s="11">
        <f>(((I3768/60)/60)/24)+DATE(1970,1,1)</f>
        <v>40393.082638888889</v>
      </c>
    </row>
    <row r="3769" spans="1:20" ht="43.2" hidden="1" x14ac:dyDescent="0.3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20">
        <f>E3769/D3769</f>
        <v>1.7</v>
      </c>
      <c r="P3769" s="6">
        <f>L3769/COUNT(L3769:L7882)</f>
        <v>6.0518731988472622E-2</v>
      </c>
      <c r="Q3769" t="str">
        <f t="shared" si="116"/>
        <v>theater</v>
      </c>
      <c r="R3769" t="str">
        <f t="shared" si="117"/>
        <v>plays</v>
      </c>
      <c r="S3769" s="11">
        <f>(((J3769/60)/60)/24)+DATE(1970,1,1)</f>
        <v>42019.959837962961</v>
      </c>
      <c r="T3769" s="11">
        <f>(((I3769/60)/60)/24)+DATE(1970,1,1)</f>
        <v>42034.959837962961</v>
      </c>
    </row>
    <row r="3770" spans="1:20" ht="43.2" hidden="1" x14ac:dyDescent="0.3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20">
        <f>E3770/D3770</f>
        <v>1.7028880000000002</v>
      </c>
      <c r="P3770" s="6">
        <f>L3770/COUNT(L3770:L7883)</f>
        <v>0.54335260115606931</v>
      </c>
      <c r="Q3770" t="str">
        <f t="shared" si="116"/>
        <v>film &amp; video</v>
      </c>
      <c r="R3770" t="str">
        <f t="shared" si="117"/>
        <v>documentary</v>
      </c>
      <c r="S3770" s="11">
        <f>(((J3770/60)/60)/24)+DATE(1970,1,1)</f>
        <v>42261.500243055561</v>
      </c>
      <c r="T3770" s="11">
        <f>(((I3770/60)/60)/24)+DATE(1970,1,1)</f>
        <v>42291.500243055561</v>
      </c>
    </row>
    <row r="3771" spans="1:20" ht="28.8" hidden="1" x14ac:dyDescent="0.3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20">
        <f>E3771/D3771</f>
        <v>1.7029262962962963</v>
      </c>
      <c r="P3771" s="6">
        <f>L3771/COUNT(L3771:L7884)</f>
        <v>1.9768115942028985</v>
      </c>
      <c r="Q3771" t="str">
        <f t="shared" si="116"/>
        <v>technology</v>
      </c>
      <c r="R3771" t="str">
        <f t="shared" si="117"/>
        <v>hardware</v>
      </c>
      <c r="S3771" s="11">
        <f>(((J3771/60)/60)/24)+DATE(1970,1,1)</f>
        <v>41351.541377314818</v>
      </c>
      <c r="T3771" s="11">
        <f>(((I3771/60)/60)/24)+DATE(1970,1,1)</f>
        <v>41386.541377314818</v>
      </c>
    </row>
    <row r="3772" spans="1:20" ht="43.2" hidden="1" x14ac:dyDescent="0.3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20">
        <f>E3772/D3772</f>
        <v>1.7044444444444444</v>
      </c>
      <c r="P3772" s="6">
        <f>L3772/COUNT(L3772:L7885)</f>
        <v>0.26453488372093026</v>
      </c>
      <c r="Q3772" t="str">
        <f t="shared" si="116"/>
        <v>theater</v>
      </c>
      <c r="R3772" t="str">
        <f t="shared" si="117"/>
        <v>plays</v>
      </c>
      <c r="S3772" s="11">
        <f>(((J3772/60)/60)/24)+DATE(1970,1,1)</f>
        <v>42768.425370370373</v>
      </c>
      <c r="T3772" s="11">
        <f>(((I3772/60)/60)/24)+DATE(1970,1,1)</f>
        <v>42798.425370370373</v>
      </c>
    </row>
    <row r="3773" spans="1:20" ht="43.2" hidden="1" x14ac:dyDescent="0.3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20">
        <f>E3773/D3773</f>
        <v>1.70625</v>
      </c>
      <c r="P3773" s="6">
        <f>L3773/COUNT(L3773:L7886)</f>
        <v>5.8309037900874633E-2</v>
      </c>
      <c r="Q3773" t="str">
        <f t="shared" si="116"/>
        <v>theater</v>
      </c>
      <c r="R3773" t="str">
        <f t="shared" si="117"/>
        <v>plays</v>
      </c>
      <c r="S3773" s="11">
        <f>(((J3773/60)/60)/24)+DATE(1970,1,1)</f>
        <v>42532.052523148144</v>
      </c>
      <c r="T3773" s="11">
        <f>(((I3773/60)/60)/24)+DATE(1970,1,1)</f>
        <v>42560.166666666672</v>
      </c>
    </row>
    <row r="3774" spans="1:20" ht="43.2" hidden="1" x14ac:dyDescent="0.3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20">
        <f>E3774/D3774</f>
        <v>1.7065217391304348</v>
      </c>
      <c r="P3774" s="6">
        <f>L3774/COUNT(L3774:L7887)</f>
        <v>0.24853801169590642</v>
      </c>
      <c r="Q3774" t="str">
        <f t="shared" si="116"/>
        <v>music</v>
      </c>
      <c r="R3774" t="str">
        <f t="shared" si="117"/>
        <v>indie rock</v>
      </c>
      <c r="S3774" s="11">
        <f>(((J3774/60)/60)/24)+DATE(1970,1,1)</f>
        <v>41605.868449074071</v>
      </c>
      <c r="T3774" s="11">
        <f>(((I3774/60)/60)/24)+DATE(1970,1,1)</f>
        <v>41639.291666666664</v>
      </c>
    </row>
    <row r="3775" spans="1:20" ht="43.2" hidden="1" x14ac:dyDescent="0.3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20">
        <f>E3775/D3775</f>
        <v>1.7066666666666668</v>
      </c>
      <c r="P3775" s="6">
        <f>L3775/COUNT(L3775:L7888)</f>
        <v>0.16715542521994134</v>
      </c>
      <c r="Q3775" t="str">
        <f t="shared" si="116"/>
        <v>theater</v>
      </c>
      <c r="R3775" t="str">
        <f t="shared" si="117"/>
        <v>plays</v>
      </c>
      <c r="S3775" s="11">
        <f>(((J3775/60)/60)/24)+DATE(1970,1,1)</f>
        <v>42283.864351851851</v>
      </c>
      <c r="T3775" s="11">
        <f>(((I3775/60)/60)/24)+DATE(1970,1,1)</f>
        <v>42313.906018518523</v>
      </c>
    </row>
    <row r="3776" spans="1:20" ht="28.8" hidden="1" x14ac:dyDescent="0.3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20">
        <f>E3776/D3776</f>
        <v>1.7070000000000001</v>
      </c>
      <c r="P3776" s="6">
        <f>L3776/COUNT(L3776:L7889)</f>
        <v>8.2352941176470587E-2</v>
      </c>
      <c r="Q3776" t="str">
        <f t="shared" si="116"/>
        <v>technology</v>
      </c>
      <c r="R3776" t="str">
        <f t="shared" si="117"/>
        <v>makerspaces</v>
      </c>
      <c r="S3776" s="11">
        <f>(((J3776/60)/60)/24)+DATE(1970,1,1)</f>
        <v>42275.588715277772</v>
      </c>
      <c r="T3776" s="11">
        <f>(((I3776/60)/60)/24)+DATE(1970,1,1)</f>
        <v>42317.60555555555</v>
      </c>
    </row>
    <row r="3777" spans="1:20" ht="43.2" hidden="1" x14ac:dyDescent="0.3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20">
        <f>E3777/D3777</f>
        <v>1.7092307692307693</v>
      </c>
      <c r="P3777" s="6">
        <f>L3777/COUNT(L3777:L7890)</f>
        <v>9.1445427728613568E-2</v>
      </c>
      <c r="Q3777" t="str">
        <f t="shared" si="116"/>
        <v>music</v>
      </c>
      <c r="R3777" t="str">
        <f t="shared" si="117"/>
        <v>indie rock</v>
      </c>
      <c r="S3777" s="11">
        <f>(((J3777/60)/60)/24)+DATE(1970,1,1)</f>
        <v>40670.507326388892</v>
      </c>
      <c r="T3777" s="11">
        <f>(((I3777/60)/60)/24)+DATE(1970,1,1)</f>
        <v>40709.165972222225</v>
      </c>
    </row>
    <row r="3778" spans="1:20" ht="43.2" hidden="1" x14ac:dyDescent="0.3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20">
        <f>E3778/D3778</f>
        <v>1.7104755366949576</v>
      </c>
      <c r="P3778" s="6">
        <f>L3778/COUNT(L3778:L7891)</f>
        <v>1.5946745562130178</v>
      </c>
      <c r="Q3778" t="str">
        <f t="shared" ref="Q3778:Q3841" si="118">LEFT(N3778,FIND("/",N3778)-1)</f>
        <v>games</v>
      </c>
      <c r="R3778" t="str">
        <f t="shared" ref="R3778:R3841" si="119">RIGHT(N3778,LEN(N3778)-FIND("/",N3778))</f>
        <v>tabletop games</v>
      </c>
      <c r="S3778" s="11">
        <f>(((J3778/60)/60)/24)+DATE(1970,1,1)</f>
        <v>41484.664247685185</v>
      </c>
      <c r="T3778" s="11">
        <f>(((I3778/60)/60)/24)+DATE(1970,1,1)</f>
        <v>41520.166666666664</v>
      </c>
    </row>
    <row r="3779" spans="1:20" ht="43.2" hidden="1" x14ac:dyDescent="0.3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20">
        <f>E3779/D3779</f>
        <v>1.7132499999999999</v>
      </c>
      <c r="P3779" s="6">
        <f>L3779/COUNT(L3779:L7892)</f>
        <v>0.32344213649851633</v>
      </c>
      <c r="Q3779" t="str">
        <f t="shared" si="118"/>
        <v>music</v>
      </c>
      <c r="R3779" t="str">
        <f t="shared" si="119"/>
        <v>rock</v>
      </c>
      <c r="S3779" s="11">
        <f>(((J3779/60)/60)/24)+DATE(1970,1,1)</f>
        <v>42720.066192129627</v>
      </c>
      <c r="T3779" s="11">
        <f>(((I3779/60)/60)/24)+DATE(1970,1,1)</f>
        <v>42750.066192129627</v>
      </c>
    </row>
    <row r="3780" spans="1:20" ht="28.8" hidden="1" x14ac:dyDescent="0.3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20">
        <f>E3780/D3780</f>
        <v>1.7133333333333334</v>
      </c>
      <c r="P3780" s="6">
        <f>L3780/COUNT(L3780:L7893)</f>
        <v>0.12202380952380952</v>
      </c>
      <c r="Q3780" t="str">
        <f t="shared" si="118"/>
        <v>music</v>
      </c>
      <c r="R3780" t="str">
        <f t="shared" si="119"/>
        <v>indie rock</v>
      </c>
      <c r="S3780" s="11">
        <f>(((J3780/60)/60)/24)+DATE(1970,1,1)</f>
        <v>41088.691493055558</v>
      </c>
      <c r="T3780" s="11">
        <f>(((I3780/60)/60)/24)+DATE(1970,1,1)</f>
        <v>41133.691493055558</v>
      </c>
    </row>
    <row r="3781" spans="1:20" ht="43.2" hidden="1" x14ac:dyDescent="0.3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20">
        <f>E3781/D3781</f>
        <v>1.7142857142857142</v>
      </c>
      <c r="P3781" s="6">
        <f>L3781/COUNT(L3781:L7894)</f>
        <v>4.1791044776119404E-2</v>
      </c>
      <c r="Q3781" t="str">
        <f t="shared" si="118"/>
        <v>theater</v>
      </c>
      <c r="R3781" t="str">
        <f t="shared" si="119"/>
        <v>plays</v>
      </c>
      <c r="S3781" s="11">
        <f>(((J3781/60)/60)/24)+DATE(1970,1,1)</f>
        <v>42425.730671296296</v>
      </c>
      <c r="T3781" s="11">
        <f>(((I3781/60)/60)/24)+DATE(1970,1,1)</f>
        <v>42442.5</v>
      </c>
    </row>
    <row r="3782" spans="1:20" ht="43.2" hidden="1" x14ac:dyDescent="0.3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20">
        <f>E3782/D3782</f>
        <v>1.7142857142857142</v>
      </c>
      <c r="P3782" s="6">
        <f>L3782/COUNT(L3782:L7895)</f>
        <v>6.8862275449101798E-2</v>
      </c>
      <c r="Q3782" t="str">
        <f t="shared" si="118"/>
        <v>theater</v>
      </c>
      <c r="R3782" t="str">
        <f t="shared" si="119"/>
        <v>plays</v>
      </c>
      <c r="S3782" s="11">
        <f>(((J3782/60)/60)/24)+DATE(1970,1,1)</f>
        <v>42452.916481481487</v>
      </c>
      <c r="T3782" s="11">
        <f>(((I3782/60)/60)/24)+DATE(1970,1,1)</f>
        <v>42473.554166666669</v>
      </c>
    </row>
    <row r="3783" spans="1:20" ht="43.2" hidden="1" x14ac:dyDescent="0.3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20">
        <f>E3783/D3783</f>
        <v>1.7173333333333334</v>
      </c>
      <c r="P3783" s="6">
        <f>L3783/COUNT(L3783:L7896)</f>
        <v>0.23423423423423423</v>
      </c>
      <c r="Q3783" t="str">
        <f t="shared" si="118"/>
        <v>theater</v>
      </c>
      <c r="R3783" t="str">
        <f t="shared" si="119"/>
        <v>plays</v>
      </c>
      <c r="S3783" s="11">
        <f>(((J3783/60)/60)/24)+DATE(1970,1,1)</f>
        <v>41806.605034722219</v>
      </c>
      <c r="T3783" s="11">
        <f>(((I3783/60)/60)/24)+DATE(1970,1,1)</f>
        <v>41836.605034722219</v>
      </c>
    </row>
    <row r="3784" spans="1:20" ht="43.2" hidden="1" x14ac:dyDescent="0.3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20">
        <f>E3784/D3784</f>
        <v>1.7176130000000001</v>
      </c>
      <c r="P3784" s="6">
        <f>L3784/COUNT(L3784:L7897)</f>
        <v>0.88554216867469882</v>
      </c>
      <c r="Q3784" t="str">
        <f t="shared" si="118"/>
        <v>technology</v>
      </c>
      <c r="R3784" t="str">
        <f t="shared" si="119"/>
        <v>space exploration</v>
      </c>
      <c r="S3784" s="11">
        <f>(((J3784/60)/60)/24)+DATE(1970,1,1)</f>
        <v>41982.143171296295</v>
      </c>
      <c r="T3784" s="11">
        <f>(((I3784/60)/60)/24)+DATE(1970,1,1)</f>
        <v>42013.143171296295</v>
      </c>
    </row>
    <row r="3785" spans="1:20" ht="28.8" hidden="1" x14ac:dyDescent="0.3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20">
        <f>E3785/D3785</f>
        <v>1.7194285714285715</v>
      </c>
      <c r="P3785" s="6">
        <f>L3785/COUNT(L3785:L7898)</f>
        <v>1.1842900302114803</v>
      </c>
      <c r="Q3785" t="str">
        <f t="shared" si="118"/>
        <v>theater</v>
      </c>
      <c r="R3785" t="str">
        <f t="shared" si="119"/>
        <v>spaces</v>
      </c>
      <c r="S3785" s="11">
        <f>(((J3785/60)/60)/24)+DATE(1970,1,1)</f>
        <v>42090.912500000006</v>
      </c>
      <c r="T3785" s="11">
        <f>(((I3785/60)/60)/24)+DATE(1970,1,1)</f>
        <v>42150.912500000006</v>
      </c>
    </row>
    <row r="3786" spans="1:20" ht="43.2" hidden="1" x14ac:dyDescent="0.3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20">
        <f>E3786/D3786</f>
        <v>1.7227777777777777</v>
      </c>
      <c r="P3786" s="6">
        <f>L3786/COUNT(L3786:L7899)</f>
        <v>0.26969696969696971</v>
      </c>
      <c r="Q3786" t="str">
        <f t="shared" si="118"/>
        <v>photography</v>
      </c>
      <c r="R3786" t="str">
        <f t="shared" si="119"/>
        <v>photobooks</v>
      </c>
      <c r="S3786" s="11">
        <f>(((J3786/60)/60)/24)+DATE(1970,1,1)</f>
        <v>42278.662037037036</v>
      </c>
      <c r="T3786" s="11">
        <f>(((I3786/60)/60)/24)+DATE(1970,1,1)</f>
        <v>42309.125</v>
      </c>
    </row>
    <row r="3787" spans="1:20" ht="43.2" hidden="1" x14ac:dyDescent="0.3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20">
        <f>E3787/D3787</f>
        <v>1.7243333333333333</v>
      </c>
      <c r="P3787" s="6">
        <f>L3787/COUNT(L3787:L7900)</f>
        <v>0.33434650455927051</v>
      </c>
      <c r="Q3787" t="str">
        <f t="shared" si="118"/>
        <v>music</v>
      </c>
      <c r="R3787" t="str">
        <f t="shared" si="119"/>
        <v>indie rock</v>
      </c>
      <c r="S3787" s="11">
        <f>(((J3787/60)/60)/24)+DATE(1970,1,1)</f>
        <v>41879.130868055552</v>
      </c>
      <c r="T3787" s="11">
        <f>(((I3787/60)/60)/24)+DATE(1970,1,1)</f>
        <v>41909.130868055552</v>
      </c>
    </row>
    <row r="3788" spans="1:20" ht="43.2" hidden="1" x14ac:dyDescent="0.3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20">
        <f>E3788/D3788</f>
        <v>1.726845</v>
      </c>
      <c r="P3788" s="6">
        <f>L3788/COUNT(L3788:L7901)</f>
        <v>0.21341463414634146</v>
      </c>
      <c r="Q3788" t="str">
        <f t="shared" si="118"/>
        <v>music</v>
      </c>
      <c r="R3788" t="str">
        <f t="shared" si="119"/>
        <v>indie rock</v>
      </c>
      <c r="S3788" s="11">
        <f>(((J3788/60)/60)/24)+DATE(1970,1,1)</f>
        <v>42043.152650462958</v>
      </c>
      <c r="T3788" s="11">
        <f>(((I3788/60)/60)/24)+DATE(1970,1,1)</f>
        <v>42073.110983796301</v>
      </c>
    </row>
    <row r="3789" spans="1:20" ht="43.2" hidden="1" x14ac:dyDescent="0.3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20">
        <f>E3789/D3789</f>
        <v>1.728</v>
      </c>
      <c r="P3789" s="6">
        <f>L3789/COUNT(L3789:L7902)</f>
        <v>0.13149847094801223</v>
      </c>
      <c r="Q3789" t="str">
        <f t="shared" si="118"/>
        <v>music</v>
      </c>
      <c r="R3789" t="str">
        <f t="shared" si="119"/>
        <v>rock</v>
      </c>
      <c r="S3789" s="11">
        <f>(((J3789/60)/60)/24)+DATE(1970,1,1)</f>
        <v>40987.977060185185</v>
      </c>
      <c r="T3789" s="11">
        <f>(((I3789/60)/60)/24)+DATE(1970,1,1)</f>
        <v>41022.166666666664</v>
      </c>
    </row>
    <row r="3790" spans="1:20" ht="57.6" hidden="1" x14ac:dyDescent="0.3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20">
        <f>E3790/D3790</f>
        <v>1.728</v>
      </c>
      <c r="P3790" s="6">
        <f>L3790/COUNT(L3790:L7903)</f>
        <v>0.35276073619631904</v>
      </c>
      <c r="Q3790" t="str">
        <f t="shared" si="118"/>
        <v>food</v>
      </c>
      <c r="R3790" t="str">
        <f t="shared" si="119"/>
        <v>small batch</v>
      </c>
      <c r="S3790" s="11">
        <f>(((J3790/60)/60)/24)+DATE(1970,1,1)</f>
        <v>42243.190057870372</v>
      </c>
      <c r="T3790" s="11">
        <f>(((I3790/60)/60)/24)+DATE(1970,1,1)</f>
        <v>42273.190057870372</v>
      </c>
    </row>
    <row r="3791" spans="1:20" ht="28.8" hidden="1" x14ac:dyDescent="0.3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20">
        <f>E3791/D3791</f>
        <v>1.732</v>
      </c>
      <c r="P3791" s="6">
        <f>L3791/COUNT(L3791:L7904)</f>
        <v>0.24923076923076923</v>
      </c>
      <c r="Q3791" t="str">
        <f t="shared" si="118"/>
        <v>publishing</v>
      </c>
      <c r="R3791" t="str">
        <f t="shared" si="119"/>
        <v>nonfiction</v>
      </c>
      <c r="S3791" s="11">
        <f>(((J3791/60)/60)/24)+DATE(1970,1,1)</f>
        <v>41095.900694444441</v>
      </c>
      <c r="T3791" s="11">
        <f>(((I3791/60)/60)/24)+DATE(1970,1,1)</f>
        <v>41123.900694444441</v>
      </c>
    </row>
    <row r="3792" spans="1:20" ht="43.2" hidden="1" x14ac:dyDescent="0.3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20">
        <f>E3792/D3792</f>
        <v>1.7333333333333334</v>
      </c>
      <c r="P3792" s="6">
        <f>L3792/COUNT(L3792:L7905)</f>
        <v>7.407407407407407E-2</v>
      </c>
      <c r="Q3792" t="str">
        <f t="shared" si="118"/>
        <v>film &amp; video</v>
      </c>
      <c r="R3792" t="str">
        <f t="shared" si="119"/>
        <v>shorts</v>
      </c>
      <c r="S3792" s="11">
        <f>(((J3792/60)/60)/24)+DATE(1970,1,1)</f>
        <v>41433.01829861111</v>
      </c>
      <c r="T3792" s="11">
        <f>(((I3792/60)/60)/24)+DATE(1970,1,1)</f>
        <v>41463.01829861111</v>
      </c>
    </row>
    <row r="3793" spans="1:20" ht="43.2" hidden="1" x14ac:dyDescent="0.3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20">
        <f>E3793/D3793</f>
        <v>1.74</v>
      </c>
      <c r="P3793" s="6">
        <f>L3793/COUNT(L3793:L7906)</f>
        <v>0.9380804953560371</v>
      </c>
      <c r="Q3793" t="str">
        <f t="shared" si="118"/>
        <v>film &amp; video</v>
      </c>
      <c r="R3793" t="str">
        <f t="shared" si="119"/>
        <v>documentary</v>
      </c>
      <c r="S3793" s="11">
        <f>(((J3793/60)/60)/24)+DATE(1970,1,1)</f>
        <v>42078.222187499996</v>
      </c>
      <c r="T3793" s="11">
        <f>(((I3793/60)/60)/24)+DATE(1970,1,1)</f>
        <v>42118.222187499996</v>
      </c>
    </row>
    <row r="3794" spans="1:20" ht="43.2" hidden="1" x14ac:dyDescent="0.3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20">
        <f>E3794/D3794</f>
        <v>1.7400576923076922</v>
      </c>
      <c r="P3794" s="6">
        <f>L3794/COUNT(L3794:L7907)</f>
        <v>0.43478260869565216</v>
      </c>
      <c r="Q3794" t="str">
        <f t="shared" si="118"/>
        <v>photography</v>
      </c>
      <c r="R3794" t="str">
        <f t="shared" si="119"/>
        <v>photobooks</v>
      </c>
      <c r="S3794" s="11">
        <f>(((J3794/60)/60)/24)+DATE(1970,1,1)</f>
        <v>42570.702986111108</v>
      </c>
      <c r="T3794" s="11">
        <f>(((I3794/60)/60)/24)+DATE(1970,1,1)</f>
        <v>42600.702986111108</v>
      </c>
    </row>
    <row r="3795" spans="1:20" ht="43.2" hidden="1" x14ac:dyDescent="0.3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20">
        <f>E3795/D3795</f>
        <v>1.7423040000000001</v>
      </c>
      <c r="P3795" s="6">
        <f>L3795/COUNT(L3795:L7908)</f>
        <v>0.52336448598130836</v>
      </c>
      <c r="Q3795" t="str">
        <f t="shared" si="118"/>
        <v>music</v>
      </c>
      <c r="R3795" t="str">
        <f t="shared" si="119"/>
        <v>pop</v>
      </c>
      <c r="S3795" s="11">
        <f>(((J3795/60)/60)/24)+DATE(1970,1,1)</f>
        <v>40626.834444444445</v>
      </c>
      <c r="T3795" s="11">
        <f>(((I3795/60)/60)/24)+DATE(1970,1,1)</f>
        <v>40657.834444444445</v>
      </c>
    </row>
    <row r="3796" spans="1:20" ht="43.2" hidden="1" x14ac:dyDescent="0.3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20">
        <f>E3796/D3796</f>
        <v>1.744</v>
      </c>
      <c r="P3796" s="6">
        <f>L3796/COUNT(L3796:L7909)</f>
        <v>0.11874999999999999</v>
      </c>
      <c r="Q3796" t="str">
        <f t="shared" si="118"/>
        <v>theater</v>
      </c>
      <c r="R3796" t="str">
        <f t="shared" si="119"/>
        <v>plays</v>
      </c>
      <c r="S3796" s="11">
        <f>(((J3796/60)/60)/24)+DATE(1970,1,1)</f>
        <v>42440.416504629626</v>
      </c>
      <c r="T3796" s="11">
        <f>(((I3796/60)/60)/24)+DATE(1970,1,1)</f>
        <v>42463.708333333328</v>
      </c>
    </row>
    <row r="3797" spans="1:20" ht="43.2" hidden="1" x14ac:dyDescent="0.3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20">
        <f>E3797/D3797</f>
        <v>1.748</v>
      </c>
      <c r="P3797" s="6">
        <f>L3797/COUNT(L3797:L7910)</f>
        <v>0.10344827586206896</v>
      </c>
      <c r="Q3797" t="str">
        <f t="shared" si="118"/>
        <v>theater</v>
      </c>
      <c r="R3797" t="str">
        <f t="shared" si="119"/>
        <v>plays</v>
      </c>
      <c r="S3797" s="11">
        <f>(((J3797/60)/60)/24)+DATE(1970,1,1)</f>
        <v>42341.818379629629</v>
      </c>
      <c r="T3797" s="11">
        <f>(((I3797/60)/60)/24)+DATE(1970,1,1)</f>
        <v>42370.166666666672</v>
      </c>
    </row>
    <row r="3798" spans="1:20" ht="57.6" hidden="1" x14ac:dyDescent="0.3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20">
        <f>E3798/D3798</f>
        <v>1.75</v>
      </c>
      <c r="P3798" s="6">
        <f>L3798/COUNT(L3798:L7911)</f>
        <v>0.1761006289308176</v>
      </c>
      <c r="Q3798" t="str">
        <f t="shared" si="118"/>
        <v>music</v>
      </c>
      <c r="R3798" t="str">
        <f t="shared" si="119"/>
        <v>pop</v>
      </c>
      <c r="S3798" s="11">
        <f>(((J3798/60)/60)/24)+DATE(1970,1,1)</f>
        <v>40723.068807870368</v>
      </c>
      <c r="T3798" s="11">
        <f>(((I3798/60)/60)/24)+DATE(1970,1,1)</f>
        <v>40746.068807870368</v>
      </c>
    </row>
    <row r="3799" spans="1:20" ht="43.2" hidden="1" x14ac:dyDescent="0.3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20">
        <f>E3799/D3799</f>
        <v>1.75</v>
      </c>
      <c r="P3799" s="6">
        <f>L3799/COUNT(L3799:L7912)</f>
        <v>5.6782334384858045E-2</v>
      </c>
      <c r="Q3799" t="str">
        <f t="shared" si="118"/>
        <v>theater</v>
      </c>
      <c r="R3799" t="str">
        <f t="shared" si="119"/>
        <v>plays</v>
      </c>
      <c r="S3799" s="11">
        <f>(((J3799/60)/60)/24)+DATE(1970,1,1)</f>
        <v>41889.768229166664</v>
      </c>
      <c r="T3799" s="11">
        <f>(((I3799/60)/60)/24)+DATE(1970,1,1)</f>
        <v>41919.768229166664</v>
      </c>
    </row>
    <row r="3800" spans="1:20" ht="43.2" hidden="1" x14ac:dyDescent="0.3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20">
        <f>E3800/D3800</f>
        <v>1.75</v>
      </c>
      <c r="P3800" s="6">
        <f>L3800/COUNT(L3800:L7913)</f>
        <v>5.6962025316455694E-2</v>
      </c>
      <c r="Q3800" t="str">
        <f t="shared" si="118"/>
        <v>theater</v>
      </c>
      <c r="R3800" t="str">
        <f t="shared" si="119"/>
        <v>plays</v>
      </c>
      <c r="S3800" s="11">
        <f>(((J3800/60)/60)/24)+DATE(1970,1,1)</f>
        <v>42003.948425925926</v>
      </c>
      <c r="T3800" s="11">
        <f>(((I3800/60)/60)/24)+DATE(1970,1,1)</f>
        <v>42028.207638888889</v>
      </c>
    </row>
    <row r="3801" spans="1:20" ht="43.2" hidden="1" x14ac:dyDescent="0.3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20">
        <f>E3801/D3801</f>
        <v>1.7533333333333334</v>
      </c>
      <c r="P3801" s="6">
        <f>L3801/COUNT(L3801:L7914)</f>
        <v>0.17142857142857143</v>
      </c>
      <c r="Q3801" t="str">
        <f t="shared" si="118"/>
        <v>theater</v>
      </c>
      <c r="R3801" t="str">
        <f t="shared" si="119"/>
        <v>plays</v>
      </c>
      <c r="S3801" s="11">
        <f>(((J3801/60)/60)/24)+DATE(1970,1,1)</f>
        <v>42493.219236111108</v>
      </c>
      <c r="T3801" s="11">
        <f>(((I3801/60)/60)/24)+DATE(1970,1,1)</f>
        <v>42531.125</v>
      </c>
    </row>
    <row r="3802" spans="1:20" ht="28.8" hidden="1" x14ac:dyDescent="0.3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20">
        <f>E3802/D3802</f>
        <v>1.7584040000000001</v>
      </c>
      <c r="P3802" s="6">
        <f>L3802/COUNT(L3802:L7915)</f>
        <v>0.5</v>
      </c>
      <c r="Q3802" t="str">
        <f t="shared" si="118"/>
        <v>music</v>
      </c>
      <c r="R3802" t="str">
        <f t="shared" si="119"/>
        <v>indie rock</v>
      </c>
      <c r="S3802" s="11">
        <f>(((J3802/60)/60)/24)+DATE(1970,1,1)</f>
        <v>41002.958634259259</v>
      </c>
      <c r="T3802" s="11">
        <f>(((I3802/60)/60)/24)+DATE(1970,1,1)</f>
        <v>41032.958634259259</v>
      </c>
    </row>
    <row r="3803" spans="1:20" ht="43.2" hidden="1" x14ac:dyDescent="0.3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20">
        <f>E3803/D3803</f>
        <v>1.7595744680851064</v>
      </c>
      <c r="P3803" s="6">
        <f>L3803/COUNT(L3803:L7916)</f>
        <v>0.23322683706070288</v>
      </c>
      <c r="Q3803" t="str">
        <f t="shared" si="118"/>
        <v>photography</v>
      </c>
      <c r="R3803" t="str">
        <f t="shared" si="119"/>
        <v>photobooks</v>
      </c>
      <c r="S3803" s="11">
        <f>(((J3803/60)/60)/24)+DATE(1970,1,1)</f>
        <v>41941.802384259259</v>
      </c>
      <c r="T3803" s="11">
        <f>(((I3803/60)/60)/24)+DATE(1970,1,1)</f>
        <v>41974.125</v>
      </c>
    </row>
    <row r="3804" spans="1:20" ht="28.8" hidden="1" x14ac:dyDescent="0.3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20">
        <f>E3804/D3804</f>
        <v>1.7629999999999999</v>
      </c>
      <c r="P3804" s="6">
        <f>L3804/COUNT(L3804:L7917)</f>
        <v>0.92948717948717952</v>
      </c>
      <c r="Q3804" t="str">
        <f t="shared" si="118"/>
        <v>film &amp; video</v>
      </c>
      <c r="R3804" t="str">
        <f t="shared" si="119"/>
        <v>documentary</v>
      </c>
      <c r="S3804" s="11">
        <f>(((J3804/60)/60)/24)+DATE(1970,1,1)</f>
        <v>41184.277986111112</v>
      </c>
      <c r="T3804" s="11">
        <f>(((I3804/60)/60)/24)+DATE(1970,1,1)</f>
        <v>41215.166666666664</v>
      </c>
    </row>
    <row r="3805" spans="1:20" hidden="1" x14ac:dyDescent="0.3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20">
        <f>E3805/D3805</f>
        <v>1.76535</v>
      </c>
      <c r="P3805" s="6">
        <f>L3805/COUNT(L3805:L7918)</f>
        <v>1.1704180064308682</v>
      </c>
      <c r="Q3805" t="str">
        <f t="shared" si="118"/>
        <v>theater</v>
      </c>
      <c r="R3805" t="str">
        <f t="shared" si="119"/>
        <v>spaces</v>
      </c>
      <c r="S3805" s="11">
        <f>(((J3805/60)/60)/24)+DATE(1970,1,1)</f>
        <v>42337.02039351852</v>
      </c>
      <c r="T3805" s="11">
        <f>(((I3805/60)/60)/24)+DATE(1970,1,1)</f>
        <v>42359.207638888889</v>
      </c>
    </row>
    <row r="3806" spans="1:20" ht="43.2" hidden="1" x14ac:dyDescent="0.3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20">
        <f>E3806/D3806</f>
        <v>1.7743366666666667</v>
      </c>
      <c r="P3806" s="6">
        <f>L3806/COUNT(L3806:L7919)</f>
        <v>0.20967741935483872</v>
      </c>
      <c r="Q3806" t="str">
        <f t="shared" si="118"/>
        <v>film &amp; video</v>
      </c>
      <c r="R3806" t="str">
        <f t="shared" si="119"/>
        <v>documentary</v>
      </c>
      <c r="S3806" s="11">
        <f>(((J3806/60)/60)/24)+DATE(1970,1,1)</f>
        <v>40235.900358796294</v>
      </c>
      <c r="T3806" s="11">
        <f>(((I3806/60)/60)/24)+DATE(1970,1,1)</f>
        <v>40296.78402777778</v>
      </c>
    </row>
    <row r="3807" spans="1:20" ht="43.2" hidden="1" x14ac:dyDescent="0.3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20">
        <f>E3807/D3807</f>
        <v>1.7867599999999999</v>
      </c>
      <c r="P3807" s="6">
        <f>L3807/COUNT(L3807:L7920)</f>
        <v>0.51132686084142398</v>
      </c>
      <c r="Q3807" t="str">
        <f t="shared" si="118"/>
        <v>technology</v>
      </c>
      <c r="R3807" t="str">
        <f t="shared" si="119"/>
        <v>hardware</v>
      </c>
      <c r="S3807" s="11">
        <f>(((J3807/60)/60)/24)+DATE(1970,1,1)</f>
        <v>41725.082384259258</v>
      </c>
      <c r="T3807" s="11">
        <f>(((I3807/60)/60)/24)+DATE(1970,1,1)</f>
        <v>41755.082384259258</v>
      </c>
    </row>
    <row r="3808" spans="1:20" ht="43.2" hidden="1" x14ac:dyDescent="0.3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20">
        <f>E3808/D3808</f>
        <v>1.789525</v>
      </c>
      <c r="P3808" s="6">
        <f>L3808/COUNT(L3808:L7921)</f>
        <v>0.79220779220779225</v>
      </c>
      <c r="Q3808" t="str">
        <f t="shared" si="118"/>
        <v>film &amp; video</v>
      </c>
      <c r="R3808" t="str">
        <f t="shared" si="119"/>
        <v>documentary</v>
      </c>
      <c r="S3808" s="11">
        <f>(((J3808/60)/60)/24)+DATE(1970,1,1)</f>
        <v>40469.225231481483</v>
      </c>
      <c r="T3808" s="11">
        <f>(((I3808/60)/60)/24)+DATE(1970,1,1)</f>
        <v>40499.266898148147</v>
      </c>
    </row>
    <row r="3809" spans="1:20" ht="43.2" hidden="1" x14ac:dyDescent="0.3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20">
        <f>E3809/D3809</f>
        <v>1.7909909909909909</v>
      </c>
      <c r="P3809" s="6">
        <f>L3809/COUNT(L3809:L7922)</f>
        <v>0.24104234527687296</v>
      </c>
      <c r="Q3809" t="str">
        <f t="shared" si="118"/>
        <v>publishing</v>
      </c>
      <c r="R3809" t="str">
        <f t="shared" si="119"/>
        <v>nonfiction</v>
      </c>
      <c r="S3809" s="11">
        <f>(((J3809/60)/60)/24)+DATE(1970,1,1)</f>
        <v>41367.572280092594</v>
      </c>
      <c r="T3809" s="11">
        <f>(((I3809/60)/60)/24)+DATE(1970,1,1)</f>
        <v>41397.572280092594</v>
      </c>
    </row>
    <row r="3810" spans="1:20" ht="43.2" hidden="1" x14ac:dyDescent="0.3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20">
        <f>E3810/D3810</f>
        <v>1.7949999999999999</v>
      </c>
      <c r="P3810" s="6">
        <f>L3810/COUNT(L3810:L7923)</f>
        <v>0.10784313725490197</v>
      </c>
      <c r="Q3810" t="str">
        <f t="shared" si="118"/>
        <v>music</v>
      </c>
      <c r="R3810" t="str">
        <f t="shared" si="119"/>
        <v>rock</v>
      </c>
      <c r="S3810" s="11">
        <f>(((J3810/60)/60)/24)+DATE(1970,1,1)</f>
        <v>42055.972824074073</v>
      </c>
      <c r="T3810" s="11">
        <f>(((I3810/60)/60)/24)+DATE(1970,1,1)</f>
        <v>42085.931157407409</v>
      </c>
    </row>
    <row r="3811" spans="1:20" ht="43.2" hidden="1" x14ac:dyDescent="0.3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20">
        <f>E3811/D3811</f>
        <v>1.7989999999999999</v>
      </c>
      <c r="P3811" s="6">
        <f>L3811/COUNT(L3811:L7924)</f>
        <v>0.73442622950819669</v>
      </c>
      <c r="Q3811" t="str">
        <f t="shared" si="118"/>
        <v>photography</v>
      </c>
      <c r="R3811" t="str">
        <f t="shared" si="119"/>
        <v>photobooks</v>
      </c>
      <c r="S3811" s="11">
        <f>(((J3811/60)/60)/24)+DATE(1970,1,1)</f>
        <v>42552.315127314811</v>
      </c>
      <c r="T3811" s="11">
        <f>(((I3811/60)/60)/24)+DATE(1970,1,1)</f>
        <v>42588.75</v>
      </c>
    </row>
    <row r="3812" spans="1:20" ht="28.8" hidden="1" x14ac:dyDescent="0.3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20">
        <f>E3812/D3812</f>
        <v>1.8</v>
      </c>
      <c r="P3812" s="6">
        <f>L3812/COUNT(L3812:L7925)</f>
        <v>6.5789473684210523E-2</v>
      </c>
      <c r="Q3812" t="str">
        <f t="shared" si="118"/>
        <v>theater</v>
      </c>
      <c r="R3812" t="str">
        <f t="shared" si="119"/>
        <v>spaces</v>
      </c>
      <c r="S3812" s="11">
        <f>(((J3812/60)/60)/24)+DATE(1970,1,1)</f>
        <v>42098.216238425928</v>
      </c>
      <c r="T3812" s="11">
        <f>(((I3812/60)/60)/24)+DATE(1970,1,1)</f>
        <v>42119.216238425928</v>
      </c>
    </row>
    <row r="3813" spans="1:20" ht="43.2" hidden="1" x14ac:dyDescent="0.3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20">
        <f>E3813/D3813</f>
        <v>1.8</v>
      </c>
      <c r="P3813" s="6">
        <f>L3813/COUNT(L3813:L7926)</f>
        <v>4.9504950495049507E-2</v>
      </c>
      <c r="Q3813" t="str">
        <f t="shared" si="118"/>
        <v>theater</v>
      </c>
      <c r="R3813" t="str">
        <f t="shared" si="119"/>
        <v>plays</v>
      </c>
      <c r="S3813" s="11">
        <f>(((J3813/60)/60)/24)+DATE(1970,1,1)</f>
        <v>42477.729780092588</v>
      </c>
      <c r="T3813" s="11">
        <f>(((I3813/60)/60)/24)+DATE(1970,1,1)</f>
        <v>42500.875</v>
      </c>
    </row>
    <row r="3814" spans="1:20" ht="43.2" hidden="1" x14ac:dyDescent="0.3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20">
        <f>E3814/D3814</f>
        <v>1.8003333333333333</v>
      </c>
      <c r="P3814" s="6">
        <f>L3814/COUNT(L3814:L7927)</f>
        <v>1.4735099337748345</v>
      </c>
      <c r="Q3814" t="str">
        <f t="shared" si="118"/>
        <v>games</v>
      </c>
      <c r="R3814" t="str">
        <f t="shared" si="119"/>
        <v>tabletop games</v>
      </c>
      <c r="S3814" s="11">
        <f>(((J3814/60)/60)/24)+DATE(1970,1,1)</f>
        <v>42496.582337962958</v>
      </c>
      <c r="T3814" s="11">
        <f>(((I3814/60)/60)/24)+DATE(1970,1,1)</f>
        <v>42513.125</v>
      </c>
    </row>
    <row r="3815" spans="1:20" ht="28.8" hidden="1" x14ac:dyDescent="0.3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20">
        <f>E3815/D3815</f>
        <v>1.8014285714285714</v>
      </c>
      <c r="P3815" s="6">
        <f>L3815/COUNT(L3815:L7928)</f>
        <v>0.15946843853820597</v>
      </c>
      <c r="Q3815" t="str">
        <f t="shared" si="118"/>
        <v>music</v>
      </c>
      <c r="R3815" t="str">
        <f t="shared" si="119"/>
        <v>indie rock</v>
      </c>
      <c r="S3815" s="11">
        <f>(((J3815/60)/60)/24)+DATE(1970,1,1)</f>
        <v>41145.719305555554</v>
      </c>
      <c r="T3815" s="11">
        <f>(((I3815/60)/60)/24)+DATE(1970,1,1)</f>
        <v>41175.719305555554</v>
      </c>
    </row>
    <row r="3816" spans="1:20" ht="43.2" hidden="1" x14ac:dyDescent="0.3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20">
        <f>E3816/D3816</f>
        <v>1.8044444444444445</v>
      </c>
      <c r="P3816" s="6">
        <f>L3816/COUNT(L3816:L7929)</f>
        <v>9.3333333333333338E-2</v>
      </c>
      <c r="Q3816" t="str">
        <f t="shared" si="118"/>
        <v>theater</v>
      </c>
      <c r="R3816" t="str">
        <f t="shared" si="119"/>
        <v>plays</v>
      </c>
      <c r="S3816" s="11">
        <f>(((J3816/60)/60)/24)+DATE(1970,1,1)</f>
        <v>41923.354351851849</v>
      </c>
      <c r="T3816" s="11">
        <f>(((I3816/60)/60)/24)+DATE(1970,1,1)</f>
        <v>41960.332638888889</v>
      </c>
    </row>
    <row r="3817" spans="1:20" ht="43.2" hidden="1" x14ac:dyDescent="0.3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20">
        <f>E3817/D3817</f>
        <v>1.8062799999999999</v>
      </c>
      <c r="P3817" s="6">
        <f>L3817/COUNT(L3817:L7930)</f>
        <v>9.6989966555183951E-2</v>
      </c>
      <c r="Q3817" t="str">
        <f t="shared" si="118"/>
        <v>music</v>
      </c>
      <c r="R3817" t="str">
        <f t="shared" si="119"/>
        <v>rock</v>
      </c>
      <c r="S3817" s="11">
        <f>(((J3817/60)/60)/24)+DATE(1970,1,1)</f>
        <v>41303.593923611108</v>
      </c>
      <c r="T3817" s="11">
        <f>(((I3817/60)/60)/24)+DATE(1970,1,1)</f>
        <v>41333.593923611108</v>
      </c>
    </row>
    <row r="3818" spans="1:20" ht="43.2" hidden="1" x14ac:dyDescent="0.3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20">
        <f>E3818/D3818</f>
        <v>1.8085714285714285</v>
      </c>
      <c r="P3818" s="6">
        <f>L3818/COUNT(L3818:L7931)</f>
        <v>6.3758389261744972E-2</v>
      </c>
      <c r="Q3818" t="str">
        <f t="shared" si="118"/>
        <v>music</v>
      </c>
      <c r="R3818" t="str">
        <f t="shared" si="119"/>
        <v>rock</v>
      </c>
      <c r="S3818" s="11">
        <f>(((J3818/60)/60)/24)+DATE(1970,1,1)</f>
        <v>42198.750254629631</v>
      </c>
      <c r="T3818" s="11">
        <f>(((I3818/60)/60)/24)+DATE(1970,1,1)</f>
        <v>42238.750254629631</v>
      </c>
    </row>
    <row r="3819" spans="1:20" ht="43.2" hidden="1" x14ac:dyDescent="0.3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20">
        <f>E3819/D3819</f>
        <v>1.8086666666666666</v>
      </c>
      <c r="P3819" s="6">
        <f>L3819/COUNT(L3819:L7932)</f>
        <v>0.22558922558922559</v>
      </c>
      <c r="Q3819" t="str">
        <f t="shared" si="118"/>
        <v>food</v>
      </c>
      <c r="R3819" t="str">
        <f t="shared" si="119"/>
        <v>small batch</v>
      </c>
      <c r="S3819" s="11">
        <f>(((J3819/60)/60)/24)+DATE(1970,1,1)</f>
        <v>42761.961099537039</v>
      </c>
      <c r="T3819" s="11">
        <f>(((I3819/60)/60)/24)+DATE(1970,1,1)</f>
        <v>42791.961099537039</v>
      </c>
    </row>
    <row r="3820" spans="1:20" ht="43.2" hidden="1" x14ac:dyDescent="0.3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20">
        <f>E3820/D3820</f>
        <v>1.8153547058823529</v>
      </c>
      <c r="P3820" s="6">
        <f>L3820/COUNT(L3820:L7933)</f>
        <v>5.1013513513513518</v>
      </c>
      <c r="Q3820" t="str">
        <f t="shared" si="118"/>
        <v>film &amp; video</v>
      </c>
      <c r="R3820" t="str">
        <f t="shared" si="119"/>
        <v>documentary</v>
      </c>
      <c r="S3820" s="11">
        <f>(((J3820/60)/60)/24)+DATE(1970,1,1)</f>
        <v>41674.063078703701</v>
      </c>
      <c r="T3820" s="11">
        <f>(((I3820/60)/60)/24)+DATE(1970,1,1)</f>
        <v>41705.957638888889</v>
      </c>
    </row>
    <row r="3821" spans="1:20" ht="43.2" hidden="1" x14ac:dyDescent="0.3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20">
        <f>E3821/D3821</f>
        <v>1.8186315789473684</v>
      </c>
      <c r="P3821" s="6">
        <f>L3821/COUNT(L3821:L7934)</f>
        <v>0.40677966101694918</v>
      </c>
      <c r="Q3821" t="str">
        <f t="shared" si="118"/>
        <v>technology</v>
      </c>
      <c r="R3821" t="str">
        <f t="shared" si="119"/>
        <v>hardware</v>
      </c>
      <c r="S3821" s="11">
        <f>(((J3821/60)/60)/24)+DATE(1970,1,1)</f>
        <v>42654.525775462964</v>
      </c>
      <c r="T3821" s="11">
        <f>(((I3821/60)/60)/24)+DATE(1970,1,1)</f>
        <v>42684.567442129628</v>
      </c>
    </row>
    <row r="3822" spans="1:20" ht="43.2" hidden="1" x14ac:dyDescent="0.3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20">
        <f>E3822/D3822</f>
        <v>1.82</v>
      </c>
      <c r="P3822" s="6">
        <f>L3822/COUNT(L3822:L7935)</f>
        <v>5.4421768707482991E-2</v>
      </c>
      <c r="Q3822" t="str">
        <f t="shared" si="118"/>
        <v>food</v>
      </c>
      <c r="R3822" t="str">
        <f t="shared" si="119"/>
        <v>small batch</v>
      </c>
      <c r="S3822" s="11">
        <f>(((J3822/60)/60)/24)+DATE(1970,1,1)</f>
        <v>42452.781828703708</v>
      </c>
      <c r="T3822" s="11">
        <f>(((I3822/60)/60)/24)+DATE(1970,1,1)</f>
        <v>42480.781828703708</v>
      </c>
    </row>
    <row r="3823" spans="1:20" ht="43.2" hidden="1" x14ac:dyDescent="0.3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20">
        <f>E3823/D3823</f>
        <v>1.8281058823529412</v>
      </c>
      <c r="P3823" s="6">
        <f>L3823/COUNT(L3823:L7936)</f>
        <v>0.29692832764505117</v>
      </c>
      <c r="Q3823" t="str">
        <f t="shared" si="118"/>
        <v>publishing</v>
      </c>
      <c r="R3823" t="str">
        <f t="shared" si="119"/>
        <v>nonfiction</v>
      </c>
      <c r="S3823" s="11">
        <f>(((J3823/60)/60)/24)+DATE(1970,1,1)</f>
        <v>41430.038888888892</v>
      </c>
      <c r="T3823" s="11">
        <f>(((I3823/60)/60)/24)+DATE(1970,1,1)</f>
        <v>41460.038888888892</v>
      </c>
    </row>
    <row r="3824" spans="1:20" ht="43.2" hidden="1" x14ac:dyDescent="0.3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20">
        <f>E3824/D3824</f>
        <v>1.8344090909090909</v>
      </c>
      <c r="P3824" s="6">
        <f>L3824/COUNT(L3824:L7937)</f>
        <v>0.86643835616438358</v>
      </c>
      <c r="Q3824" t="str">
        <f t="shared" si="118"/>
        <v>film &amp; video</v>
      </c>
      <c r="R3824" t="str">
        <f t="shared" si="119"/>
        <v>television</v>
      </c>
      <c r="S3824" s="11">
        <f>(((J3824/60)/60)/24)+DATE(1970,1,1)</f>
        <v>42032.693043981482</v>
      </c>
      <c r="T3824" s="11">
        <f>(((I3824/60)/60)/24)+DATE(1970,1,1)</f>
        <v>42062.693043981482</v>
      </c>
    </row>
    <row r="3825" spans="1:20" ht="28.8" hidden="1" x14ac:dyDescent="0.3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20">
        <f>E3825/D3825</f>
        <v>1.84</v>
      </c>
      <c r="P3825" s="6">
        <f>L3825/COUNT(L3825:L7938)</f>
        <v>0.13058419243986255</v>
      </c>
      <c r="Q3825" t="str">
        <f t="shared" si="118"/>
        <v>theater</v>
      </c>
      <c r="R3825" t="str">
        <f t="shared" si="119"/>
        <v>plays</v>
      </c>
      <c r="S3825" s="11">
        <f>(((J3825/60)/60)/24)+DATE(1970,1,1)</f>
        <v>42140.712314814817</v>
      </c>
      <c r="T3825" s="11">
        <f>(((I3825/60)/60)/24)+DATE(1970,1,1)</f>
        <v>42154.756944444445</v>
      </c>
    </row>
    <row r="3826" spans="1:20" ht="43.2" hidden="1" x14ac:dyDescent="0.3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20">
        <f>E3826/D3826</f>
        <v>1.84</v>
      </c>
      <c r="P3826" s="6">
        <f>L3826/COUNT(L3826:L7939)</f>
        <v>5.1724137931034482E-2</v>
      </c>
      <c r="Q3826" t="str">
        <f t="shared" si="118"/>
        <v>theater</v>
      </c>
      <c r="R3826" t="str">
        <f t="shared" si="119"/>
        <v>plays</v>
      </c>
      <c r="S3826" s="11">
        <f>(((J3826/60)/60)/24)+DATE(1970,1,1)</f>
        <v>42383.793124999997</v>
      </c>
      <c r="T3826" s="11">
        <f>(((I3826/60)/60)/24)+DATE(1970,1,1)</f>
        <v>42413.793124999997</v>
      </c>
    </row>
    <row r="3827" spans="1:20" ht="43.2" hidden="1" x14ac:dyDescent="0.3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20">
        <f>E3827/D3827</f>
        <v>1.8455999999999999</v>
      </c>
      <c r="P3827" s="6">
        <f>L3827/COUNT(L3827:L7940)</f>
        <v>0.37370242214532873</v>
      </c>
      <c r="Q3827" t="str">
        <f t="shared" si="118"/>
        <v>film &amp; video</v>
      </c>
      <c r="R3827" t="str">
        <f t="shared" si="119"/>
        <v>documentary</v>
      </c>
      <c r="S3827" s="11">
        <f>(((J3827/60)/60)/24)+DATE(1970,1,1)</f>
        <v>40266.662708333337</v>
      </c>
      <c r="T3827" s="11">
        <f>(((I3827/60)/60)/24)+DATE(1970,1,1)</f>
        <v>40330.165972222225</v>
      </c>
    </row>
    <row r="3828" spans="1:20" ht="43.2" hidden="1" x14ac:dyDescent="0.3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20">
        <f>E3828/D3828</f>
        <v>1.8461052631578947</v>
      </c>
      <c r="P3828" s="6">
        <f>L3828/COUNT(L3828:L7941)</f>
        <v>1.8645833333333333</v>
      </c>
      <c r="Q3828" t="str">
        <f t="shared" si="118"/>
        <v>games</v>
      </c>
      <c r="R3828" t="str">
        <f t="shared" si="119"/>
        <v>tabletop games</v>
      </c>
      <c r="S3828" s="11">
        <f>(((J3828/60)/60)/24)+DATE(1970,1,1)</f>
        <v>42417.625046296293</v>
      </c>
      <c r="T3828" s="11">
        <f>(((I3828/60)/60)/24)+DATE(1970,1,1)</f>
        <v>42452.290972222225</v>
      </c>
    </row>
    <row r="3829" spans="1:20" ht="43.2" hidden="1" x14ac:dyDescent="0.3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20">
        <f>E3829/D3829</f>
        <v>1.85</v>
      </c>
      <c r="P3829" s="6">
        <f>L3829/COUNT(L3829:L7942)</f>
        <v>3.8327526132404179E-2</v>
      </c>
      <c r="Q3829" t="str">
        <f t="shared" si="118"/>
        <v>music</v>
      </c>
      <c r="R3829" t="str">
        <f t="shared" si="119"/>
        <v>rock</v>
      </c>
      <c r="S3829" s="11">
        <f>(((J3829/60)/60)/24)+DATE(1970,1,1)</f>
        <v>40687.285844907405</v>
      </c>
      <c r="T3829" s="11">
        <f>(((I3829/60)/60)/24)+DATE(1970,1,1)</f>
        <v>40749.284722222219</v>
      </c>
    </row>
    <row r="3830" spans="1:20" ht="28.8" hidden="1" x14ac:dyDescent="0.3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20">
        <f>E3830/D3830</f>
        <v>1.8533333333333333</v>
      </c>
      <c r="P3830" s="6">
        <f>L3830/COUNT(L3830:L7943)</f>
        <v>4.195804195804196E-2</v>
      </c>
      <c r="Q3830" t="str">
        <f t="shared" si="118"/>
        <v>music</v>
      </c>
      <c r="R3830" t="str">
        <f t="shared" si="119"/>
        <v>rock</v>
      </c>
      <c r="S3830" s="11">
        <f>(((J3830/60)/60)/24)+DATE(1970,1,1)</f>
        <v>42323.17460648148</v>
      </c>
      <c r="T3830" s="11">
        <f>(((I3830/60)/60)/24)+DATE(1970,1,1)</f>
        <v>42383.17460648148</v>
      </c>
    </row>
    <row r="3831" spans="1:20" ht="43.2" hidden="1" x14ac:dyDescent="0.3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20">
        <f>E3831/D3831</f>
        <v>1.855</v>
      </c>
      <c r="P3831" s="6">
        <f>L3831/COUNT(L3831:L7944)</f>
        <v>0.15789473684210525</v>
      </c>
      <c r="Q3831" t="str">
        <f t="shared" si="118"/>
        <v>theater</v>
      </c>
      <c r="R3831" t="str">
        <f t="shared" si="119"/>
        <v>plays</v>
      </c>
      <c r="S3831" s="11">
        <f>(((J3831/60)/60)/24)+DATE(1970,1,1)</f>
        <v>41861.524837962963</v>
      </c>
      <c r="T3831" s="11">
        <f>(((I3831/60)/60)/24)+DATE(1970,1,1)</f>
        <v>41891.524837962963</v>
      </c>
    </row>
    <row r="3832" spans="1:20" ht="28.8" hidden="1" x14ac:dyDescent="0.3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20">
        <f>E3832/D3832</f>
        <v>1.86</v>
      </c>
      <c r="P3832" s="6">
        <f>L3832/COUNT(L3832:L7945)</f>
        <v>8.098591549295775E-2</v>
      </c>
      <c r="Q3832" t="str">
        <f t="shared" si="118"/>
        <v>theater</v>
      </c>
      <c r="R3832" t="str">
        <f t="shared" si="119"/>
        <v>plays</v>
      </c>
      <c r="S3832" s="11">
        <f>(((J3832/60)/60)/24)+DATE(1970,1,1)</f>
        <v>42552.048356481479</v>
      </c>
      <c r="T3832" s="11">
        <f>(((I3832/60)/60)/24)+DATE(1970,1,1)</f>
        <v>42573.226388888885</v>
      </c>
    </row>
    <row r="3833" spans="1:20" ht="43.2" hidden="1" x14ac:dyDescent="0.3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20">
        <f>E3833/D3833</f>
        <v>1.8709899999999999</v>
      </c>
      <c r="P3833" s="6">
        <f>L3833/COUNT(L3833:L7946)</f>
        <v>0.32862190812720848</v>
      </c>
      <c r="Q3833" t="str">
        <f t="shared" si="118"/>
        <v>theater</v>
      </c>
      <c r="R3833" t="str">
        <f t="shared" si="119"/>
        <v>plays</v>
      </c>
      <c r="S3833" s="11">
        <f>(((J3833/60)/60)/24)+DATE(1970,1,1)</f>
        <v>42313.703900462962</v>
      </c>
      <c r="T3833" s="11">
        <f>(((I3833/60)/60)/24)+DATE(1970,1,1)</f>
        <v>42343</v>
      </c>
    </row>
    <row r="3834" spans="1:20" ht="43.2" hidden="1" x14ac:dyDescent="0.3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20">
        <f>E3834/D3834</f>
        <v>1.8724499999999999</v>
      </c>
      <c r="P3834" s="6">
        <f>L3834/COUNT(L3834:L7947)</f>
        <v>0.10283687943262411</v>
      </c>
      <c r="Q3834" t="str">
        <f t="shared" si="118"/>
        <v>music</v>
      </c>
      <c r="R3834" t="str">
        <f t="shared" si="119"/>
        <v>indie rock</v>
      </c>
      <c r="S3834" s="11">
        <f>(((J3834/60)/60)/24)+DATE(1970,1,1)</f>
        <v>41059.118993055556</v>
      </c>
      <c r="T3834" s="11">
        <f>(((I3834/60)/60)/24)+DATE(1970,1,1)</f>
        <v>41075.165972222225</v>
      </c>
    </row>
    <row r="3835" spans="1:20" ht="43.2" hidden="1" x14ac:dyDescent="0.3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20">
        <f>E3835/D3835</f>
        <v>1.873</v>
      </c>
      <c r="P3835" s="6">
        <f>L3835/COUNT(L3835:L7948)</f>
        <v>0.17793594306049823</v>
      </c>
      <c r="Q3835" t="str">
        <f t="shared" si="118"/>
        <v>technology</v>
      </c>
      <c r="R3835" t="str">
        <f t="shared" si="119"/>
        <v>space exploration</v>
      </c>
      <c r="S3835" s="11">
        <f>(((J3835/60)/60)/24)+DATE(1970,1,1)</f>
        <v>42636.614745370374</v>
      </c>
      <c r="T3835" s="11">
        <f>(((I3835/60)/60)/24)+DATE(1970,1,1)</f>
        <v>42659.041666666672</v>
      </c>
    </row>
    <row r="3836" spans="1:20" ht="43.2" hidden="1" x14ac:dyDescent="0.3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20">
        <f>E3836/D3836</f>
        <v>1.8839999999999999</v>
      </c>
      <c r="P3836" s="6">
        <f>L3836/COUNT(L3836:L7949)</f>
        <v>0.18928571428571428</v>
      </c>
      <c r="Q3836" t="str">
        <f t="shared" si="118"/>
        <v>technology</v>
      </c>
      <c r="R3836" t="str">
        <f t="shared" si="119"/>
        <v>space exploration</v>
      </c>
      <c r="S3836" s="11">
        <f>(((J3836/60)/60)/24)+DATE(1970,1,1)</f>
        <v>42273.884305555555</v>
      </c>
      <c r="T3836" s="11">
        <f>(((I3836/60)/60)/24)+DATE(1970,1,1)</f>
        <v>42300.458333333328</v>
      </c>
    </row>
    <row r="3837" spans="1:20" ht="43.2" hidden="1" x14ac:dyDescent="0.3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20">
        <f>E3837/D3837</f>
        <v>1.885046</v>
      </c>
      <c r="P3837" s="6">
        <f>L3837/COUNT(L3837:L7950)</f>
        <v>1.0824372759856631</v>
      </c>
      <c r="Q3837" t="str">
        <f t="shared" si="118"/>
        <v>theater</v>
      </c>
      <c r="R3837" t="str">
        <f t="shared" si="119"/>
        <v>plays</v>
      </c>
      <c r="S3837" s="11">
        <f>(((J3837/60)/60)/24)+DATE(1970,1,1)</f>
        <v>41233.499131944445</v>
      </c>
      <c r="T3837" s="11">
        <f>(((I3837/60)/60)/24)+DATE(1970,1,1)</f>
        <v>41263.499131944445</v>
      </c>
    </row>
    <row r="3838" spans="1:20" ht="43.2" hidden="1" x14ac:dyDescent="0.3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20">
        <f>E3838/D3838</f>
        <v>1.8866966666666667</v>
      </c>
      <c r="P3838" s="6">
        <f>L3838/COUNT(L3838:L7951)</f>
        <v>1.5863309352517985</v>
      </c>
      <c r="Q3838" t="str">
        <f t="shared" si="118"/>
        <v>publishing</v>
      </c>
      <c r="R3838" t="str">
        <f t="shared" si="119"/>
        <v>radio &amp; podcasts</v>
      </c>
      <c r="S3838" s="11">
        <f>(((J3838/60)/60)/24)+DATE(1970,1,1)</f>
        <v>41960.722951388889</v>
      </c>
      <c r="T3838" s="11">
        <f>(((I3838/60)/60)/24)+DATE(1970,1,1)</f>
        <v>41993.207638888889</v>
      </c>
    </row>
    <row r="3839" spans="1:20" ht="43.2" hidden="1" x14ac:dyDescent="0.3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20">
        <f>E3839/D3839</f>
        <v>1.8946666666666667</v>
      </c>
      <c r="P3839" s="6">
        <f>L3839/COUNT(L3839:L7952)</f>
        <v>0.23826714801444043</v>
      </c>
      <c r="Q3839" t="str">
        <f t="shared" si="118"/>
        <v>music</v>
      </c>
      <c r="R3839" t="str">
        <f t="shared" si="119"/>
        <v>rock</v>
      </c>
      <c r="S3839" s="11">
        <f>(((J3839/60)/60)/24)+DATE(1970,1,1)</f>
        <v>42424.161898148144</v>
      </c>
      <c r="T3839" s="11">
        <f>(((I3839/60)/60)/24)+DATE(1970,1,1)</f>
        <v>42454.12023148148</v>
      </c>
    </row>
    <row r="3840" spans="1:20" ht="43.2" hidden="1" x14ac:dyDescent="0.3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20">
        <f>E3840/D3840</f>
        <v>1.9</v>
      </c>
      <c r="P3840" s="6">
        <f>L3840/COUNT(L3840:L7953)</f>
        <v>6.8840579710144928E-2</v>
      </c>
      <c r="Q3840" t="str">
        <f t="shared" si="118"/>
        <v>theater</v>
      </c>
      <c r="R3840" t="str">
        <f t="shared" si="119"/>
        <v>plays</v>
      </c>
      <c r="S3840" s="11">
        <f>(((J3840/60)/60)/24)+DATE(1970,1,1)</f>
        <v>41852.527222222219</v>
      </c>
      <c r="T3840" s="11">
        <f>(((I3840/60)/60)/24)+DATE(1970,1,1)</f>
        <v>41866.527222222219</v>
      </c>
    </row>
    <row r="3841" spans="1:20" ht="43.2" hidden="1" x14ac:dyDescent="0.3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20">
        <f>E3841/D3841</f>
        <v>1.9084810126582279</v>
      </c>
      <c r="P3841" s="6">
        <f>L3841/COUNT(L3841:L7954)</f>
        <v>0.21090909090909091</v>
      </c>
      <c r="Q3841" t="str">
        <f t="shared" si="118"/>
        <v>theater</v>
      </c>
      <c r="R3841" t="str">
        <f t="shared" si="119"/>
        <v>spaces</v>
      </c>
      <c r="S3841" s="11">
        <f>(((J3841/60)/60)/24)+DATE(1970,1,1)</f>
        <v>41862.803078703706</v>
      </c>
      <c r="T3841" s="11">
        <f>(((I3841/60)/60)/24)+DATE(1970,1,1)</f>
        <v>41892.202777777777</v>
      </c>
    </row>
    <row r="3842" spans="1:20" ht="43.2" hidden="1" x14ac:dyDescent="0.3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20">
        <f>E3842/D3842</f>
        <v>1.9114</v>
      </c>
      <c r="P3842" s="6">
        <f>L3842/COUNT(L3842:L7955)</f>
        <v>2.5109489051094891</v>
      </c>
      <c r="Q3842" t="str">
        <f t="shared" ref="Q3842:Q3905" si="120">LEFT(N3842,FIND("/",N3842)-1)</f>
        <v>film &amp; video</v>
      </c>
      <c r="R3842" t="str">
        <f t="shared" ref="R3842:R3905" si="121">RIGHT(N3842,LEN(N3842)-FIND("/",N3842))</f>
        <v>documentary</v>
      </c>
      <c r="S3842" s="11">
        <f>(((J3842/60)/60)/24)+DATE(1970,1,1)</f>
        <v>40682.051689814813</v>
      </c>
      <c r="T3842" s="11">
        <f>(((I3842/60)/60)/24)+DATE(1970,1,1)</f>
        <v>40712.051689814813</v>
      </c>
    </row>
    <row r="3843" spans="1:20" ht="43.2" hidden="1" x14ac:dyDescent="0.3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20">
        <f>E3843/D3843</f>
        <v>1.9116676082790633</v>
      </c>
      <c r="P3843" s="6">
        <f>L3843/COUNT(L3843:L7956)</f>
        <v>21.289377289377288</v>
      </c>
      <c r="Q3843" t="str">
        <f t="shared" si="120"/>
        <v>technology</v>
      </c>
      <c r="R3843" t="str">
        <f t="shared" si="121"/>
        <v>hardware</v>
      </c>
      <c r="S3843" s="11">
        <f>(((J3843/60)/60)/24)+DATE(1970,1,1)</f>
        <v>41389.364849537036</v>
      </c>
      <c r="T3843" s="11">
        <f>(((I3843/60)/60)/24)+DATE(1970,1,1)</f>
        <v>41425.5</v>
      </c>
    </row>
    <row r="3844" spans="1:20" ht="43.2" hidden="1" x14ac:dyDescent="0.3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20">
        <f>E3844/D3844</f>
        <v>1.913</v>
      </c>
      <c r="P3844" s="6">
        <f>L3844/COUNT(L3844:L7957)</f>
        <v>5.8823529411764705E-2</v>
      </c>
      <c r="Q3844" t="str">
        <f t="shared" si="120"/>
        <v>theater</v>
      </c>
      <c r="R3844" t="str">
        <f t="shared" si="121"/>
        <v>plays</v>
      </c>
      <c r="S3844" s="11">
        <f>(((J3844/60)/60)/24)+DATE(1970,1,1)</f>
        <v>41821.205636574072</v>
      </c>
      <c r="T3844" s="11">
        <f>(((I3844/60)/60)/24)+DATE(1970,1,1)</f>
        <v>41852.290972222225</v>
      </c>
    </row>
    <row r="3845" spans="1:20" ht="43.2" hidden="1" x14ac:dyDescent="0.3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20">
        <f>E3845/D3845</f>
        <v>1.9233333333333333</v>
      </c>
      <c r="P3845" s="6">
        <f>L3845/COUNT(L3845:L7958)</f>
        <v>0.45018450184501846</v>
      </c>
      <c r="Q3845" t="str">
        <f t="shared" si="120"/>
        <v>technology</v>
      </c>
      <c r="R3845" t="str">
        <f t="shared" si="121"/>
        <v>hardware</v>
      </c>
      <c r="S3845" s="11">
        <f>(((J3845/60)/60)/24)+DATE(1970,1,1)</f>
        <v>41737.097499999996</v>
      </c>
      <c r="T3845" s="11">
        <f>(((I3845/60)/60)/24)+DATE(1970,1,1)</f>
        <v>41773.961111111108</v>
      </c>
    </row>
    <row r="3846" spans="1:20" ht="43.2" hidden="1" x14ac:dyDescent="0.3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20">
        <f>E3846/D3846</f>
        <v>1.9292499999999999</v>
      </c>
      <c r="P3846" s="6">
        <f>L3846/COUNT(L3846:L7959)</f>
        <v>1.1333333333333333</v>
      </c>
      <c r="Q3846" t="str">
        <f t="shared" si="120"/>
        <v>technology</v>
      </c>
      <c r="R3846" t="str">
        <f t="shared" si="121"/>
        <v>hardware</v>
      </c>
      <c r="S3846" s="11">
        <f>(((J3846/60)/60)/24)+DATE(1970,1,1)</f>
        <v>41742.780509259261</v>
      </c>
      <c r="T3846" s="11">
        <f>(((I3846/60)/60)/24)+DATE(1970,1,1)</f>
        <v>41772.780509259261</v>
      </c>
    </row>
    <row r="3847" spans="1:20" ht="43.2" hidden="1" x14ac:dyDescent="0.3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20">
        <f>E3847/D3847</f>
        <v>1.9413333333333334</v>
      </c>
      <c r="P3847" s="6">
        <f>L3847/COUNT(L3847:L7960)</f>
        <v>0.59107806691449816</v>
      </c>
      <c r="Q3847" t="str">
        <f t="shared" si="120"/>
        <v>music</v>
      </c>
      <c r="R3847" t="str">
        <f t="shared" si="121"/>
        <v>metal</v>
      </c>
      <c r="S3847" s="11">
        <f>(((J3847/60)/60)/24)+DATE(1970,1,1)</f>
        <v>41905.684629629628</v>
      </c>
      <c r="T3847" s="11">
        <f>(((I3847/60)/60)/24)+DATE(1970,1,1)</f>
        <v>41944.207638888889</v>
      </c>
    </row>
    <row r="3848" spans="1:20" ht="43.2" hidden="1" x14ac:dyDescent="0.3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20">
        <f>E3848/D3848</f>
        <v>1.9530000000000001</v>
      </c>
      <c r="P3848" s="6">
        <f>L3848/COUNT(L3848:L7961)</f>
        <v>0.22761194029850745</v>
      </c>
      <c r="Q3848" t="str">
        <f t="shared" si="120"/>
        <v>music</v>
      </c>
      <c r="R3848" t="str">
        <f t="shared" si="121"/>
        <v>classical music</v>
      </c>
      <c r="S3848" s="11">
        <f>(((J3848/60)/60)/24)+DATE(1970,1,1)</f>
        <v>42027.13817129629</v>
      </c>
      <c r="T3848" s="11">
        <f>(((I3848/60)/60)/24)+DATE(1970,1,1)</f>
        <v>42062.020833333328</v>
      </c>
    </row>
    <row r="3849" spans="1:20" ht="43.2" hidden="1" x14ac:dyDescent="0.3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20">
        <f>E3849/D3849</f>
        <v>1.9537933333333333</v>
      </c>
      <c r="P3849" s="6">
        <f>L3849/COUNT(L3849:L7962)</f>
        <v>0.40074906367041196</v>
      </c>
      <c r="Q3849" t="str">
        <f t="shared" si="120"/>
        <v>music</v>
      </c>
      <c r="R3849" t="str">
        <f t="shared" si="121"/>
        <v>indie rock</v>
      </c>
      <c r="S3849" s="11">
        <f>(((J3849/60)/60)/24)+DATE(1970,1,1)</f>
        <v>40456.954351851848</v>
      </c>
      <c r="T3849" s="11">
        <f>(((I3849/60)/60)/24)+DATE(1970,1,1)</f>
        <v>40484.018055555556</v>
      </c>
    </row>
    <row r="3850" spans="1:20" ht="43.2" hidden="1" x14ac:dyDescent="0.3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20">
        <f>E3850/D3850</f>
        <v>1.956</v>
      </c>
      <c r="P3850" s="6">
        <f>L3850/COUNT(L3850:L7963)</f>
        <v>0.45112781954887216</v>
      </c>
      <c r="Q3850" t="str">
        <f t="shared" si="120"/>
        <v>music</v>
      </c>
      <c r="R3850" t="str">
        <f t="shared" si="121"/>
        <v>electronic music</v>
      </c>
      <c r="S3850" s="11">
        <f>(((J3850/60)/60)/24)+DATE(1970,1,1)</f>
        <v>41716.785011574073</v>
      </c>
      <c r="T3850" s="11">
        <f>(((I3850/60)/60)/24)+DATE(1970,1,1)</f>
        <v>41739.290972222225</v>
      </c>
    </row>
    <row r="3851" spans="1:20" ht="43.2" hidden="1" x14ac:dyDescent="0.3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20">
        <f>E3851/D3851</f>
        <v>1.964</v>
      </c>
      <c r="P3851" s="6">
        <f>L3851/COUNT(L3851:L7964)</f>
        <v>5.1471698113207545</v>
      </c>
      <c r="Q3851" t="str">
        <f t="shared" si="120"/>
        <v>technology</v>
      </c>
      <c r="R3851" t="str">
        <f t="shared" si="121"/>
        <v>hardware</v>
      </c>
      <c r="S3851" s="11">
        <f>(((J3851/60)/60)/24)+DATE(1970,1,1)</f>
        <v>41783.642939814818</v>
      </c>
      <c r="T3851" s="11">
        <f>(((I3851/60)/60)/24)+DATE(1970,1,1)</f>
        <v>41843.642939814818</v>
      </c>
    </row>
    <row r="3852" spans="1:20" ht="43.2" hidden="1" x14ac:dyDescent="0.3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20">
        <f>E3852/D3852</f>
        <v>1.98</v>
      </c>
      <c r="P3852" s="6">
        <f>L3852/COUNT(L3852:L7965)</f>
        <v>0.10606060606060606</v>
      </c>
      <c r="Q3852" t="str">
        <f t="shared" si="120"/>
        <v>film &amp; video</v>
      </c>
      <c r="R3852" t="str">
        <f t="shared" si="121"/>
        <v>shorts</v>
      </c>
      <c r="S3852" s="11">
        <f>(((J3852/60)/60)/24)+DATE(1970,1,1)</f>
        <v>41100.158877314818</v>
      </c>
      <c r="T3852" s="11">
        <f>(((I3852/60)/60)/24)+DATE(1970,1,1)</f>
        <v>41104.126388888886</v>
      </c>
    </row>
    <row r="3853" spans="1:20" ht="43.2" hidden="1" x14ac:dyDescent="0.3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20">
        <f>E3853/D3853</f>
        <v>1.9847237142857144</v>
      </c>
      <c r="P3853" s="6">
        <f>L3853/COUNT(L3853:L7966)</f>
        <v>2.5931558935361219</v>
      </c>
      <c r="Q3853" t="str">
        <f t="shared" si="120"/>
        <v>technology</v>
      </c>
      <c r="R3853" t="str">
        <f t="shared" si="121"/>
        <v>hardware</v>
      </c>
      <c r="S3853" s="11">
        <f>(((J3853/60)/60)/24)+DATE(1970,1,1)</f>
        <v>41526.60665509259</v>
      </c>
      <c r="T3853" s="11">
        <f>(((I3853/60)/60)/24)+DATE(1970,1,1)</f>
        <v>41563.60665509259</v>
      </c>
    </row>
    <row r="3854" spans="1:20" ht="43.2" hidden="1" x14ac:dyDescent="0.3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20">
        <f>E3854/D3854</f>
        <v>1.9885074626865671</v>
      </c>
      <c r="P3854" s="6">
        <f>L3854/COUNT(L3854:L7967)</f>
        <v>0.53816793893129766</v>
      </c>
      <c r="Q3854" t="str">
        <f t="shared" si="120"/>
        <v>music</v>
      </c>
      <c r="R3854" t="str">
        <f t="shared" si="121"/>
        <v>rock</v>
      </c>
      <c r="S3854" s="11">
        <f>(((J3854/60)/60)/24)+DATE(1970,1,1)</f>
        <v>40487.621365740742</v>
      </c>
      <c r="T3854" s="11">
        <f>(((I3854/60)/60)/24)+DATE(1970,1,1)</f>
        <v>40544.207638888889</v>
      </c>
    </row>
    <row r="3855" spans="1:20" ht="43.2" hidden="1" x14ac:dyDescent="0.3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20">
        <f>E3855/D3855</f>
        <v>1.99215125</v>
      </c>
      <c r="P3855" s="6">
        <f>L3855/COUNT(L3855:L7968)</f>
        <v>5.9616858237547889</v>
      </c>
      <c r="Q3855" t="str">
        <f t="shared" si="120"/>
        <v>technology</v>
      </c>
      <c r="R3855" t="str">
        <f t="shared" si="121"/>
        <v>hardware</v>
      </c>
      <c r="S3855" s="11">
        <f>(((J3855/60)/60)/24)+DATE(1970,1,1)</f>
        <v>41603.333668981482</v>
      </c>
      <c r="T3855" s="11">
        <f>(((I3855/60)/60)/24)+DATE(1970,1,1)</f>
        <v>41633.333668981482</v>
      </c>
    </row>
    <row r="3856" spans="1:20" ht="43.2" hidden="1" x14ac:dyDescent="0.3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20">
        <f>E3856/D3856</f>
        <v>1.99244</v>
      </c>
      <c r="P3856" s="6">
        <f>L3856/COUNT(L3856:L7969)</f>
        <v>1.0423076923076924</v>
      </c>
      <c r="Q3856" t="str">
        <f t="shared" si="120"/>
        <v>photography</v>
      </c>
      <c r="R3856" t="str">
        <f t="shared" si="121"/>
        <v>photobooks</v>
      </c>
      <c r="S3856" s="11">
        <f>(((J3856/60)/60)/24)+DATE(1970,1,1)</f>
        <v>42152.288819444439</v>
      </c>
      <c r="T3856" s="11">
        <f>(((I3856/60)/60)/24)+DATE(1970,1,1)</f>
        <v>42182.288819444439</v>
      </c>
    </row>
    <row r="3857" spans="1:20" ht="43.2" hidden="1" x14ac:dyDescent="0.3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20">
        <f>E3857/D3857</f>
        <v>2</v>
      </c>
      <c r="P3857" s="6">
        <f>L3857/COUNT(L3857:L7970)</f>
        <v>3.8610038610038611E-3</v>
      </c>
      <c r="Q3857" t="str">
        <f t="shared" si="120"/>
        <v>music</v>
      </c>
      <c r="R3857" t="str">
        <f t="shared" si="121"/>
        <v>electronic music</v>
      </c>
      <c r="S3857" s="11">
        <f>(((J3857/60)/60)/24)+DATE(1970,1,1)</f>
        <v>42109.826145833329</v>
      </c>
      <c r="T3857" s="11">
        <f>(((I3857/60)/60)/24)+DATE(1970,1,1)</f>
        <v>42139.826145833329</v>
      </c>
    </row>
    <row r="3858" spans="1:20" ht="43.2" hidden="1" x14ac:dyDescent="0.3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20">
        <f>E3858/D3858</f>
        <v>2.0015333333333332</v>
      </c>
      <c r="P3858" s="6">
        <f>L3858/COUNT(L3858:L7971)</f>
        <v>1.9689922480620154</v>
      </c>
      <c r="Q3858" t="str">
        <f t="shared" si="120"/>
        <v>music</v>
      </c>
      <c r="R3858" t="str">
        <f t="shared" si="121"/>
        <v>rock</v>
      </c>
      <c r="S3858" s="11">
        <f>(((J3858/60)/60)/24)+DATE(1970,1,1)</f>
        <v>41843.64271990741</v>
      </c>
      <c r="T3858" s="11">
        <f>(((I3858/60)/60)/24)+DATE(1970,1,1)</f>
        <v>41888.64271990741</v>
      </c>
    </row>
    <row r="3859" spans="1:20" hidden="1" x14ac:dyDescent="0.3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20">
        <f>E3859/D3859</f>
        <v>2.0034000000000001</v>
      </c>
      <c r="P3859" s="6">
        <f>L3859/COUNT(L3859:L7972)</f>
        <v>0.2140077821011673</v>
      </c>
      <c r="Q3859" t="str">
        <f t="shared" si="120"/>
        <v>music</v>
      </c>
      <c r="R3859" t="str">
        <f t="shared" si="121"/>
        <v>rock</v>
      </c>
      <c r="S3859" s="11">
        <f>(((J3859/60)/60)/24)+DATE(1970,1,1)</f>
        <v>41305.809363425928</v>
      </c>
      <c r="T3859" s="11">
        <f>(((I3859/60)/60)/24)+DATE(1970,1,1)</f>
        <v>41322.809363425928</v>
      </c>
    </row>
    <row r="3860" spans="1:20" ht="43.2" hidden="1" x14ac:dyDescent="0.3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20">
        <f>E3860/D3860</f>
        <v>2.0051866666666669</v>
      </c>
      <c r="P3860" s="6">
        <f>L3860/COUNT(L3860:L7973)</f>
        <v>7.328125</v>
      </c>
      <c r="Q3860" t="str">
        <f t="shared" si="120"/>
        <v>technology</v>
      </c>
      <c r="R3860" t="str">
        <f t="shared" si="121"/>
        <v>hardware</v>
      </c>
      <c r="S3860" s="11">
        <f>(((J3860/60)/60)/24)+DATE(1970,1,1)</f>
        <v>40624.181400462963</v>
      </c>
      <c r="T3860" s="11">
        <f>(((I3860/60)/60)/24)+DATE(1970,1,1)</f>
        <v>40655.181400462963</v>
      </c>
    </row>
    <row r="3861" spans="1:20" ht="43.2" hidden="1" x14ac:dyDescent="0.3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20">
        <f>E3861/D3861</f>
        <v>2.0114999999999998</v>
      </c>
      <c r="P3861" s="6">
        <f>L3861/COUNT(L3861:L7974)</f>
        <v>2.8588235294117648</v>
      </c>
      <c r="Q3861" t="str">
        <f t="shared" si="120"/>
        <v>technology</v>
      </c>
      <c r="R3861" t="str">
        <f t="shared" si="121"/>
        <v>hardware</v>
      </c>
      <c r="S3861" s="11">
        <f>(((J3861/60)/60)/24)+DATE(1970,1,1)</f>
        <v>42136.184560185182</v>
      </c>
      <c r="T3861" s="11">
        <f>(((I3861/60)/60)/24)+DATE(1970,1,1)</f>
        <v>42166.184560185182</v>
      </c>
    </row>
    <row r="3862" spans="1:20" ht="43.2" hidden="1" x14ac:dyDescent="0.3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20">
        <f>E3862/D3862</f>
        <v>2.0162</v>
      </c>
      <c r="P3862" s="6">
        <f>L3862/COUNT(L3862:L7975)</f>
        <v>0.49212598425196852</v>
      </c>
      <c r="Q3862" t="str">
        <f t="shared" si="120"/>
        <v>photography</v>
      </c>
      <c r="R3862" t="str">
        <f t="shared" si="121"/>
        <v>photobooks</v>
      </c>
      <c r="S3862" s="11">
        <f>(((J3862/60)/60)/24)+DATE(1970,1,1)</f>
        <v>42454.836851851855</v>
      </c>
      <c r="T3862" s="11">
        <f>(((I3862/60)/60)/24)+DATE(1970,1,1)</f>
        <v>42479.836851851855</v>
      </c>
    </row>
    <row r="3863" spans="1:20" ht="43.2" hidden="1" x14ac:dyDescent="0.3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20">
        <f>E3863/D3863</f>
        <v>2.0169999999999999</v>
      </c>
      <c r="P3863" s="6">
        <f>L3863/COUNT(L3863:L7976)</f>
        <v>0.44664031620553357</v>
      </c>
      <c r="Q3863" t="str">
        <f t="shared" si="120"/>
        <v>music</v>
      </c>
      <c r="R3863" t="str">
        <f t="shared" si="121"/>
        <v>pop</v>
      </c>
      <c r="S3863" s="11">
        <f>(((J3863/60)/60)/24)+DATE(1970,1,1)</f>
        <v>42569.605393518519</v>
      </c>
      <c r="T3863" s="11">
        <f>(((I3863/60)/60)/24)+DATE(1970,1,1)</f>
        <v>42600.290972222225</v>
      </c>
    </row>
    <row r="3864" spans="1:20" ht="28.8" hidden="1" x14ac:dyDescent="0.3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20">
        <f>E3864/D3864</f>
        <v>2.0182666666666669</v>
      </c>
      <c r="P3864" s="6">
        <f>L3864/COUNT(L3864:L7977)</f>
        <v>1.5555555555555556</v>
      </c>
      <c r="Q3864" t="str">
        <f t="shared" si="120"/>
        <v>technology</v>
      </c>
      <c r="R3864" t="str">
        <f t="shared" si="121"/>
        <v>hardware</v>
      </c>
      <c r="S3864" s="11">
        <f>(((J3864/60)/60)/24)+DATE(1970,1,1)</f>
        <v>42333.59993055556</v>
      </c>
      <c r="T3864" s="11">
        <f>(((I3864/60)/60)/24)+DATE(1970,1,1)</f>
        <v>42368.59993055556</v>
      </c>
    </row>
    <row r="3865" spans="1:20" ht="43.2" hidden="1" x14ac:dyDescent="0.3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20">
        <f>E3865/D3865</f>
        <v>2.02</v>
      </c>
      <c r="P3865" s="6">
        <f>L3865/COUNT(L3865:L7978)</f>
        <v>6.7729083665338641E-2</v>
      </c>
      <c r="Q3865" t="str">
        <f t="shared" si="120"/>
        <v>theater</v>
      </c>
      <c r="R3865" t="str">
        <f t="shared" si="121"/>
        <v>plays</v>
      </c>
      <c r="S3865" s="11">
        <f>(((J3865/60)/60)/24)+DATE(1970,1,1)</f>
        <v>42179.898472222223</v>
      </c>
      <c r="T3865" s="11">
        <f>(((I3865/60)/60)/24)+DATE(1970,1,1)</f>
        <v>42195.75</v>
      </c>
    </row>
    <row r="3866" spans="1:20" ht="43.2" hidden="1" x14ac:dyDescent="0.3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20">
        <f>E3866/D3866</f>
        <v>2.02</v>
      </c>
      <c r="P3866" s="6">
        <f>L3866/COUNT(L3866:L7979)</f>
        <v>6.8000000000000005E-2</v>
      </c>
      <c r="Q3866" t="str">
        <f t="shared" si="120"/>
        <v>theater</v>
      </c>
      <c r="R3866" t="str">
        <f t="shared" si="121"/>
        <v>plays</v>
      </c>
      <c r="S3866" s="11">
        <f>(((J3866/60)/60)/24)+DATE(1970,1,1)</f>
        <v>42220.79487268519</v>
      </c>
      <c r="T3866" s="11">
        <f>(((I3866/60)/60)/24)+DATE(1970,1,1)</f>
        <v>42246</v>
      </c>
    </row>
    <row r="3867" spans="1:20" ht="43.2" hidden="1" x14ac:dyDescent="0.3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20">
        <f>E3867/D3867</f>
        <v>2.022322</v>
      </c>
      <c r="P3867" s="6">
        <f>L3867/COUNT(L3867:L7980)</f>
        <v>2.6746987951807228</v>
      </c>
      <c r="Q3867" t="str">
        <f t="shared" si="120"/>
        <v>technology</v>
      </c>
      <c r="R3867" t="str">
        <f t="shared" si="121"/>
        <v>hardware</v>
      </c>
      <c r="S3867" s="11">
        <f>(((J3867/60)/60)/24)+DATE(1970,1,1)</f>
        <v>42396.494583333333</v>
      </c>
      <c r="T3867" s="11">
        <f>(((I3867/60)/60)/24)+DATE(1970,1,1)</f>
        <v>42426.494583333333</v>
      </c>
    </row>
    <row r="3868" spans="1:20" ht="43.2" hidden="1" x14ac:dyDescent="0.3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20">
        <f>E3868/D3868</f>
        <v>2.0236666666666667</v>
      </c>
      <c r="P3868" s="6">
        <f>L3868/COUNT(L3868:L7981)</f>
        <v>0.43951612903225806</v>
      </c>
      <c r="Q3868" t="str">
        <f t="shared" si="120"/>
        <v>music</v>
      </c>
      <c r="R3868" t="str">
        <f t="shared" si="121"/>
        <v>rock</v>
      </c>
      <c r="S3868" s="11">
        <f>(((J3868/60)/60)/24)+DATE(1970,1,1)</f>
        <v>41579.845509259263</v>
      </c>
      <c r="T3868" s="11">
        <f>(((I3868/60)/60)/24)+DATE(1970,1,1)</f>
        <v>41609.887175925927</v>
      </c>
    </row>
    <row r="3869" spans="1:20" ht="43.2" hidden="1" x14ac:dyDescent="0.3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20">
        <f>E3869/D3869</f>
        <v>2.0251494999999999</v>
      </c>
      <c r="P3869" s="6">
        <f>L3869/COUNT(L3869:L7982)</f>
        <v>1.2591093117408907</v>
      </c>
      <c r="Q3869" t="str">
        <f t="shared" si="120"/>
        <v>food</v>
      </c>
      <c r="R3869" t="str">
        <f t="shared" si="121"/>
        <v>small batch</v>
      </c>
      <c r="S3869" s="11">
        <f>(((J3869/60)/60)/24)+DATE(1970,1,1)</f>
        <v>41836.625254629631</v>
      </c>
      <c r="T3869" s="11">
        <f>(((I3869/60)/60)/24)+DATE(1970,1,1)</f>
        <v>41866.625254629631</v>
      </c>
    </row>
    <row r="3870" spans="1:20" ht="43.2" hidden="1" x14ac:dyDescent="0.3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20">
        <f>E3870/D3870</f>
        <v>2.0262500000000001</v>
      </c>
      <c r="P3870" s="6">
        <f>L3870/COUNT(L3870:L7983)</f>
        <v>0.69105691056910568</v>
      </c>
      <c r="Q3870" t="str">
        <f t="shared" si="120"/>
        <v>music</v>
      </c>
      <c r="R3870" t="str">
        <f t="shared" si="121"/>
        <v>indie rock</v>
      </c>
      <c r="S3870" s="11">
        <f>(((J3870/60)/60)/24)+DATE(1970,1,1)</f>
        <v>41226.648576388885</v>
      </c>
      <c r="T3870" s="11">
        <f>(((I3870/60)/60)/24)+DATE(1970,1,1)</f>
        <v>41274.75</v>
      </c>
    </row>
    <row r="3871" spans="1:20" hidden="1" x14ac:dyDescent="0.3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20">
        <f>E3871/D3871</f>
        <v>2.0335000000000001</v>
      </c>
      <c r="P3871" s="6">
        <f>L3871/COUNT(L3871:L7984)</f>
        <v>0.54285714285714282</v>
      </c>
      <c r="Q3871" t="str">
        <f t="shared" si="120"/>
        <v>music</v>
      </c>
      <c r="R3871" t="str">
        <f t="shared" si="121"/>
        <v>rock</v>
      </c>
      <c r="S3871" s="11">
        <f>(((J3871/60)/60)/24)+DATE(1970,1,1)</f>
        <v>42568.759374999994</v>
      </c>
      <c r="T3871" s="11">
        <f>(((I3871/60)/60)/24)+DATE(1970,1,1)</f>
        <v>42583.759374999994</v>
      </c>
    </row>
    <row r="3872" spans="1:20" ht="43.2" hidden="1" x14ac:dyDescent="0.3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20">
        <f>E3872/D3872</f>
        <v>2.03505</v>
      </c>
      <c r="P3872" s="6">
        <f>L3872/COUNT(L3872:L7985)</f>
        <v>0.13934426229508196</v>
      </c>
      <c r="Q3872" t="str">
        <f t="shared" si="120"/>
        <v>music</v>
      </c>
      <c r="R3872" t="str">
        <f t="shared" si="121"/>
        <v>rock</v>
      </c>
      <c r="S3872" s="11">
        <f>(((J3872/60)/60)/24)+DATE(1970,1,1)</f>
        <v>41059.006805555553</v>
      </c>
      <c r="T3872" s="11">
        <f>(((I3872/60)/60)/24)+DATE(1970,1,1)</f>
        <v>41097.165972222225</v>
      </c>
    </row>
    <row r="3873" spans="1:20" ht="43.2" hidden="1" x14ac:dyDescent="0.3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20">
        <f>E3873/D3873</f>
        <v>2.0419999999999998</v>
      </c>
      <c r="P3873" s="6">
        <f>L3873/COUNT(L3873:L7986)</f>
        <v>0.70781893004115226</v>
      </c>
      <c r="Q3873" t="str">
        <f t="shared" si="120"/>
        <v>publishing</v>
      </c>
      <c r="R3873" t="str">
        <f t="shared" si="121"/>
        <v>nonfiction</v>
      </c>
      <c r="S3873" s="11">
        <f>(((J3873/60)/60)/24)+DATE(1970,1,1)</f>
        <v>42317.33258101852</v>
      </c>
      <c r="T3873" s="11">
        <f>(((I3873/60)/60)/24)+DATE(1970,1,1)</f>
        <v>42354.290972222225</v>
      </c>
    </row>
    <row r="3874" spans="1:20" ht="43.2" hidden="1" x14ac:dyDescent="0.3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20">
        <f>E3874/D3874</f>
        <v>2.0529999999999999</v>
      </c>
      <c r="P3874" s="6">
        <f>L3874/COUNT(L3874:L7987)</f>
        <v>0.18595041322314049</v>
      </c>
      <c r="Q3874" t="str">
        <f t="shared" si="120"/>
        <v>music</v>
      </c>
      <c r="R3874" t="str">
        <f t="shared" si="121"/>
        <v>rock</v>
      </c>
      <c r="S3874" s="11">
        <f>(((J3874/60)/60)/24)+DATE(1970,1,1)</f>
        <v>42614.722013888888</v>
      </c>
      <c r="T3874" s="11">
        <f>(((I3874/60)/60)/24)+DATE(1970,1,1)</f>
        <v>42644.722013888888</v>
      </c>
    </row>
    <row r="3875" spans="1:20" ht="28.8" hidden="1" x14ac:dyDescent="0.3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20">
        <f>E3875/D3875</f>
        <v>2.0536666666666665</v>
      </c>
      <c r="P3875" s="6">
        <f>L3875/COUNT(L3875:L7988)</f>
        <v>0.97925311203319498</v>
      </c>
      <c r="Q3875" t="str">
        <f t="shared" si="120"/>
        <v>photography</v>
      </c>
      <c r="R3875" t="str">
        <f t="shared" si="121"/>
        <v>photobooks</v>
      </c>
      <c r="S3875" s="11">
        <f>(((J3875/60)/60)/24)+DATE(1970,1,1)</f>
        <v>41760.8200462963</v>
      </c>
      <c r="T3875" s="11">
        <f>(((I3875/60)/60)/24)+DATE(1970,1,1)</f>
        <v>41790.8200462963</v>
      </c>
    </row>
    <row r="3876" spans="1:20" ht="43.2" hidden="1" x14ac:dyDescent="0.3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20">
        <f>E3876/D3876</f>
        <v>2.0554838709677421</v>
      </c>
      <c r="P3876" s="6">
        <f>L3876/COUNT(L3876:L7989)</f>
        <v>0.125</v>
      </c>
      <c r="Q3876" t="str">
        <f t="shared" si="120"/>
        <v>music</v>
      </c>
      <c r="R3876" t="str">
        <f t="shared" si="121"/>
        <v>electronic music</v>
      </c>
      <c r="S3876" s="11">
        <f>(((J3876/60)/60)/24)+DATE(1970,1,1)</f>
        <v>42127.069548611107</v>
      </c>
      <c r="T3876" s="11">
        <f>(((I3876/60)/60)/24)+DATE(1970,1,1)</f>
        <v>42157.032638888893</v>
      </c>
    </row>
    <row r="3877" spans="1:20" ht="43.2" hidden="1" x14ac:dyDescent="0.3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20">
        <f>E3877/D3877</f>
        <v>2.0670670670670672</v>
      </c>
      <c r="P3877" s="6">
        <f>L3877/COUNT(L3877:L7990)</f>
        <v>0.20083682008368201</v>
      </c>
      <c r="Q3877" t="str">
        <f t="shared" si="120"/>
        <v>film &amp; video</v>
      </c>
      <c r="R3877" t="str">
        <f t="shared" si="121"/>
        <v>documentary</v>
      </c>
      <c r="S3877" s="11">
        <f>(((J3877/60)/60)/24)+DATE(1970,1,1)</f>
        <v>41755.117581018516</v>
      </c>
      <c r="T3877" s="11">
        <f>(((I3877/60)/60)/24)+DATE(1970,1,1)</f>
        <v>41778.117581018516</v>
      </c>
    </row>
    <row r="3878" spans="1:20" ht="43.2" hidden="1" x14ac:dyDescent="0.3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20">
        <f>E3878/D3878</f>
        <v>2.0674309000000002</v>
      </c>
      <c r="P3878" s="6">
        <f>L3878/COUNT(L3878:L7991)</f>
        <v>6.3571428571428568</v>
      </c>
      <c r="Q3878" t="str">
        <f t="shared" si="120"/>
        <v>technology</v>
      </c>
      <c r="R3878" t="str">
        <f t="shared" si="121"/>
        <v>hardware</v>
      </c>
      <c r="S3878" s="11">
        <f>(((J3878/60)/60)/24)+DATE(1970,1,1)</f>
        <v>41835.540486111109</v>
      </c>
      <c r="T3878" s="11">
        <f>(((I3878/60)/60)/24)+DATE(1970,1,1)</f>
        <v>41865.540486111109</v>
      </c>
    </row>
    <row r="3879" spans="1:20" ht="28.8" hidden="1" x14ac:dyDescent="0.3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20">
        <f>E3879/D3879</f>
        <v>2.0699999999999998</v>
      </c>
      <c r="P3879" s="6">
        <f>L3879/COUNT(L3879:L7992)</f>
        <v>0.11814345991561181</v>
      </c>
      <c r="Q3879" t="str">
        <f t="shared" si="120"/>
        <v>photography</v>
      </c>
      <c r="R3879" t="str">
        <f t="shared" si="121"/>
        <v>photobooks</v>
      </c>
      <c r="S3879" s="11">
        <f>(((J3879/60)/60)/24)+DATE(1970,1,1)</f>
        <v>42756.501041666663</v>
      </c>
      <c r="T3879" s="11">
        <f>(((I3879/60)/60)/24)+DATE(1970,1,1)</f>
        <v>42786.501041666663</v>
      </c>
    </row>
    <row r="3880" spans="1:20" ht="28.8" hidden="1" x14ac:dyDescent="0.3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20">
        <f>E3880/D3880</f>
        <v>2.0870837499999997</v>
      </c>
      <c r="P3880" s="6">
        <f>L3880/COUNT(L3880:L7993)</f>
        <v>1.0720338983050848</v>
      </c>
      <c r="Q3880" t="str">
        <f t="shared" si="120"/>
        <v>technology</v>
      </c>
      <c r="R3880" t="str">
        <f t="shared" si="121"/>
        <v>hardware</v>
      </c>
      <c r="S3880" s="11">
        <f>(((J3880/60)/60)/24)+DATE(1970,1,1)</f>
        <v>41313.755219907405</v>
      </c>
      <c r="T3880" s="11">
        <f>(((I3880/60)/60)/24)+DATE(1970,1,1)</f>
        <v>41343.755219907405</v>
      </c>
    </row>
    <row r="3881" spans="1:20" ht="28.8" hidden="1" x14ac:dyDescent="0.3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20">
        <f>E3881/D3881</f>
        <v>2.1</v>
      </c>
      <c r="P3881" s="6">
        <f>L3881/COUNT(L3881:L7994)</f>
        <v>1.7021276595744681E-2</v>
      </c>
      <c r="Q3881" t="str">
        <f t="shared" si="120"/>
        <v>theater</v>
      </c>
      <c r="R3881" t="str">
        <f t="shared" si="121"/>
        <v>plays</v>
      </c>
      <c r="S3881" s="11">
        <f>(((J3881/60)/60)/24)+DATE(1970,1,1)</f>
        <v>42147.729930555557</v>
      </c>
      <c r="T3881" s="11">
        <f>(((I3881/60)/60)/24)+DATE(1970,1,1)</f>
        <v>42177.729930555557</v>
      </c>
    </row>
    <row r="3882" spans="1:20" ht="43.2" hidden="1" x14ac:dyDescent="0.3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20">
        <f>E3882/D3882</f>
        <v>2.1074999999999999</v>
      </c>
      <c r="P3882" s="6">
        <f>L3882/COUNT(L3882:L7995)</f>
        <v>0.24786324786324787</v>
      </c>
      <c r="Q3882" t="str">
        <f t="shared" si="120"/>
        <v>theater</v>
      </c>
      <c r="R3882" t="str">
        <f t="shared" si="121"/>
        <v>plays</v>
      </c>
      <c r="S3882" s="11">
        <f>(((J3882/60)/60)/24)+DATE(1970,1,1)</f>
        <v>42105.267488425925</v>
      </c>
      <c r="T3882" s="11">
        <f>(((I3882/60)/60)/24)+DATE(1970,1,1)</f>
        <v>42132.836805555555</v>
      </c>
    </row>
    <row r="3883" spans="1:20" ht="43.2" hidden="1" x14ac:dyDescent="0.3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20">
        <f>E3883/D3883</f>
        <v>2.11</v>
      </c>
      <c r="P3883" s="6">
        <f>L3883/COUNT(L3883:L7996)</f>
        <v>7.7253218884120178E-2</v>
      </c>
      <c r="Q3883" t="str">
        <f t="shared" si="120"/>
        <v>theater</v>
      </c>
      <c r="R3883" t="str">
        <f t="shared" si="121"/>
        <v>plays</v>
      </c>
      <c r="S3883" s="11">
        <f>(((J3883/60)/60)/24)+DATE(1970,1,1)</f>
        <v>41808.991944444446</v>
      </c>
      <c r="T3883" s="11">
        <f>(((I3883/60)/60)/24)+DATE(1970,1,1)</f>
        <v>41838.991944444446</v>
      </c>
    </row>
    <row r="3884" spans="1:20" ht="43.2" hidden="1" x14ac:dyDescent="0.3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20">
        <f>E3884/D3884</f>
        <v>2.1103642500000004</v>
      </c>
      <c r="P3884" s="6">
        <f>L3884/COUNT(L3884:L7997)</f>
        <v>2.7758620689655173</v>
      </c>
      <c r="Q3884" t="str">
        <f t="shared" si="120"/>
        <v>technology</v>
      </c>
      <c r="R3884" t="str">
        <f t="shared" si="121"/>
        <v>hardware</v>
      </c>
      <c r="S3884" s="11">
        <f>(((J3884/60)/60)/24)+DATE(1970,1,1)</f>
        <v>42311.625081018516</v>
      </c>
      <c r="T3884" s="11">
        <f>(((I3884/60)/60)/24)+DATE(1970,1,1)</f>
        <v>42357.041666666672</v>
      </c>
    </row>
    <row r="3885" spans="1:20" ht="43.2" hidden="1" x14ac:dyDescent="0.3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20">
        <f>E3885/D3885</f>
        <v>2.1105</v>
      </c>
      <c r="P3885" s="6">
        <f>L3885/COUNT(L3885:L7998)</f>
        <v>9.5238095238095233E-2</v>
      </c>
      <c r="Q3885" t="str">
        <f t="shared" si="120"/>
        <v>music</v>
      </c>
      <c r="R3885" t="str">
        <f t="shared" si="121"/>
        <v>rock</v>
      </c>
      <c r="S3885" s="11">
        <f>(((J3885/60)/60)/24)+DATE(1970,1,1)</f>
        <v>41320.717465277776</v>
      </c>
      <c r="T3885" s="11">
        <f>(((I3885/60)/60)/24)+DATE(1970,1,1)</f>
        <v>41344.166666666664</v>
      </c>
    </row>
    <row r="3886" spans="1:20" ht="43.2" hidden="1" x14ac:dyDescent="0.3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20">
        <f>E3886/D3886</f>
        <v>2.1216666666666666</v>
      </c>
      <c r="P3886" s="6">
        <f>L3886/COUNT(L3886:L7999)</f>
        <v>0.40869565217391307</v>
      </c>
      <c r="Q3886" t="str">
        <f t="shared" si="120"/>
        <v>food</v>
      </c>
      <c r="R3886" t="str">
        <f t="shared" si="121"/>
        <v>small batch</v>
      </c>
      <c r="S3886" s="11">
        <f>(((J3886/60)/60)/24)+DATE(1970,1,1)</f>
        <v>41767.650347222225</v>
      </c>
      <c r="T3886" s="11">
        <f>(((I3886/60)/60)/24)+DATE(1970,1,1)</f>
        <v>41788.743055555555</v>
      </c>
    </row>
    <row r="3887" spans="1:20" ht="43.2" hidden="1" x14ac:dyDescent="0.3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20">
        <f>E3887/D3887</f>
        <v>2.124090909090909</v>
      </c>
      <c r="P3887" s="6">
        <f>L3887/COUNT(L3887:L8000)</f>
        <v>0.40611353711790393</v>
      </c>
      <c r="Q3887" t="str">
        <f t="shared" si="120"/>
        <v>music</v>
      </c>
      <c r="R3887" t="str">
        <f t="shared" si="121"/>
        <v>rock</v>
      </c>
      <c r="S3887" s="11">
        <f>(((J3887/60)/60)/24)+DATE(1970,1,1)</f>
        <v>42707.074976851851</v>
      </c>
      <c r="T3887" s="11">
        <f>(((I3887/60)/60)/24)+DATE(1970,1,1)</f>
        <v>42727.074976851851</v>
      </c>
    </row>
    <row r="3888" spans="1:20" ht="43.2" hidden="1" x14ac:dyDescent="0.3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20">
        <f>E3888/D3888</f>
        <v>2.1244399999999999</v>
      </c>
      <c r="P3888" s="6">
        <f>L3888/COUNT(L3888:L8001)</f>
        <v>3.6578947368421053</v>
      </c>
      <c r="Q3888" t="str">
        <f t="shared" si="120"/>
        <v>technology</v>
      </c>
      <c r="R3888" t="str">
        <f t="shared" si="121"/>
        <v>hardware</v>
      </c>
      <c r="S3888" s="11">
        <f>(((J3888/60)/60)/24)+DATE(1970,1,1)</f>
        <v>42651.420567129629</v>
      </c>
      <c r="T3888" s="11">
        <f>(((I3888/60)/60)/24)+DATE(1970,1,1)</f>
        <v>42681.462233796294</v>
      </c>
    </row>
    <row r="3889" spans="1:20" ht="43.2" hidden="1" x14ac:dyDescent="0.3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20">
        <f>E3889/D3889</f>
        <v>2.1314633333333335</v>
      </c>
      <c r="P3889" s="6">
        <f>L3889/COUNT(L3889:L8002)</f>
        <v>2.9515418502202642</v>
      </c>
      <c r="Q3889" t="str">
        <f t="shared" si="120"/>
        <v>music</v>
      </c>
      <c r="R3889" t="str">
        <f t="shared" si="121"/>
        <v>rock</v>
      </c>
      <c r="S3889" s="11">
        <f>(((J3889/60)/60)/24)+DATE(1970,1,1)</f>
        <v>41487.611250000002</v>
      </c>
      <c r="T3889" s="11">
        <f>(((I3889/60)/60)/24)+DATE(1970,1,1)</f>
        <v>41517.611250000002</v>
      </c>
    </row>
    <row r="3890" spans="1:20" ht="57.6" hidden="1" x14ac:dyDescent="0.3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20">
        <f>E3890/D3890</f>
        <v>2.1320000000000001</v>
      </c>
      <c r="P3890" s="6">
        <f>L3890/COUNT(L3890:L8003)</f>
        <v>0.1415929203539823</v>
      </c>
      <c r="Q3890" t="str">
        <f t="shared" si="120"/>
        <v>theater</v>
      </c>
      <c r="R3890" t="str">
        <f t="shared" si="121"/>
        <v>spaces</v>
      </c>
      <c r="S3890" s="11">
        <f>(((J3890/60)/60)/24)+DATE(1970,1,1)</f>
        <v>40378.893206018518</v>
      </c>
      <c r="T3890" s="11">
        <f>(((I3890/60)/60)/24)+DATE(1970,1,1)</f>
        <v>40453.207638888889</v>
      </c>
    </row>
    <row r="3891" spans="1:20" ht="43.2" hidden="1" x14ac:dyDescent="0.3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20">
        <f>E3891/D3891</f>
        <v>2.1356000000000002</v>
      </c>
      <c r="P3891" s="6">
        <f>L3891/COUNT(L3891:L8004)</f>
        <v>0.38666666666666666</v>
      </c>
      <c r="Q3891" t="str">
        <f t="shared" si="120"/>
        <v>technology</v>
      </c>
      <c r="R3891" t="str">
        <f t="shared" si="121"/>
        <v>wearables</v>
      </c>
      <c r="S3891" s="11">
        <f>(((J3891/60)/60)/24)+DATE(1970,1,1)</f>
        <v>42417.804618055554</v>
      </c>
      <c r="T3891" s="11">
        <f>(((I3891/60)/60)/24)+DATE(1970,1,1)</f>
        <v>42477.762951388882</v>
      </c>
    </row>
    <row r="3892" spans="1:20" ht="43.2" hidden="1" x14ac:dyDescent="0.3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20">
        <f>E3892/D3892</f>
        <v>2.1398947368421051</v>
      </c>
      <c r="P3892" s="6">
        <f>L3892/COUNT(L3892:L8005)</f>
        <v>2.5089285714285716</v>
      </c>
      <c r="Q3892" t="str">
        <f t="shared" si="120"/>
        <v>film &amp; video</v>
      </c>
      <c r="R3892" t="str">
        <f t="shared" si="121"/>
        <v>documentary</v>
      </c>
      <c r="S3892" s="11">
        <f>(((J3892/60)/60)/24)+DATE(1970,1,1)</f>
        <v>42200.67659722222</v>
      </c>
      <c r="T3892" s="11">
        <f>(((I3892/60)/60)/24)+DATE(1970,1,1)</f>
        <v>42231.25</v>
      </c>
    </row>
    <row r="3893" spans="1:20" ht="43.2" hidden="1" x14ac:dyDescent="0.3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20">
        <f>E3893/D3893</f>
        <v>2.1459999999999999</v>
      </c>
      <c r="P3893" s="6">
        <f>L3893/COUNT(L3893:L8006)</f>
        <v>0.13452914798206278</v>
      </c>
      <c r="Q3893" t="str">
        <f t="shared" si="120"/>
        <v>theater</v>
      </c>
      <c r="R3893" t="str">
        <f t="shared" si="121"/>
        <v>plays</v>
      </c>
      <c r="S3893" s="11">
        <f>(((J3893/60)/60)/24)+DATE(1970,1,1)</f>
        <v>41841.820486111108</v>
      </c>
      <c r="T3893" s="11">
        <f>(((I3893/60)/60)/24)+DATE(1970,1,1)</f>
        <v>41882.833333333336</v>
      </c>
    </row>
    <row r="3894" spans="1:20" ht="43.2" hidden="1" x14ac:dyDescent="0.3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20">
        <f>E3894/D3894</f>
        <v>2.15</v>
      </c>
      <c r="P3894" s="6">
        <f>L3894/COUNT(L3894:L8007)</f>
        <v>0.14864864864864866</v>
      </c>
      <c r="Q3894" t="str">
        <f t="shared" si="120"/>
        <v>photography</v>
      </c>
      <c r="R3894" t="str">
        <f t="shared" si="121"/>
        <v>photobooks</v>
      </c>
      <c r="S3894" s="11">
        <f>(((J3894/60)/60)/24)+DATE(1970,1,1)</f>
        <v>40254.450335648151</v>
      </c>
      <c r="T3894" s="11">
        <f>(((I3894/60)/60)/24)+DATE(1970,1,1)</f>
        <v>40313.340277777781</v>
      </c>
    </row>
    <row r="3895" spans="1:20" ht="43.2" hidden="1" x14ac:dyDescent="0.3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20">
        <f>E3895/D3895</f>
        <v>2.1679422000000002</v>
      </c>
      <c r="P3895" s="6">
        <f>L3895/COUNT(L3895:L8008)</f>
        <v>6.2217194570135748</v>
      </c>
      <c r="Q3895" t="str">
        <f t="shared" si="120"/>
        <v>technology</v>
      </c>
      <c r="R3895" t="str">
        <f t="shared" si="121"/>
        <v>hardware</v>
      </c>
      <c r="S3895" s="11">
        <f>(((J3895/60)/60)/24)+DATE(1970,1,1)</f>
        <v>42728.71230324074</v>
      </c>
      <c r="T3895" s="11">
        <f>(((I3895/60)/60)/24)+DATE(1970,1,1)</f>
        <v>42758.71230324074</v>
      </c>
    </row>
    <row r="3896" spans="1:20" ht="43.2" hidden="1" x14ac:dyDescent="0.3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20">
        <f>E3896/D3896</f>
        <v>2.1800000000000002</v>
      </c>
      <c r="P3896" s="6">
        <f>L3896/COUNT(L3896:L8009)</f>
        <v>0.12727272727272726</v>
      </c>
      <c r="Q3896" t="str">
        <f t="shared" si="120"/>
        <v>music</v>
      </c>
      <c r="R3896" t="str">
        <f t="shared" si="121"/>
        <v>metal</v>
      </c>
      <c r="S3896" s="11">
        <f>(((J3896/60)/60)/24)+DATE(1970,1,1)</f>
        <v>42609.311990740738</v>
      </c>
      <c r="T3896" s="11">
        <f>(((I3896/60)/60)/24)+DATE(1970,1,1)</f>
        <v>42668.791666666672</v>
      </c>
    </row>
    <row r="3897" spans="1:20" ht="43.2" hidden="1" x14ac:dyDescent="0.3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20">
        <f>E3897/D3897</f>
        <v>2.1800000000000002</v>
      </c>
      <c r="P3897" s="6">
        <f>L3897/COUNT(L3897:L8010)</f>
        <v>9.1324200913242004E-2</v>
      </c>
      <c r="Q3897" t="str">
        <f t="shared" si="120"/>
        <v>theater</v>
      </c>
      <c r="R3897" t="str">
        <f t="shared" si="121"/>
        <v>plays</v>
      </c>
      <c r="S3897" s="11">
        <f>(((J3897/60)/60)/24)+DATE(1970,1,1)</f>
        <v>42056.091631944444</v>
      </c>
      <c r="T3897" s="11">
        <f>(((I3897/60)/60)/24)+DATE(1970,1,1)</f>
        <v>42070.204861111109</v>
      </c>
    </row>
    <row r="3898" spans="1:20" ht="43.2" hidden="1" x14ac:dyDescent="0.3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20">
        <f>E3898/D3898</f>
        <v>2.1859999999999999</v>
      </c>
      <c r="P3898" s="6">
        <f>L3898/COUNT(L3898:L8011)</f>
        <v>0.29816513761467889</v>
      </c>
      <c r="Q3898" t="str">
        <f t="shared" si="120"/>
        <v>technology</v>
      </c>
      <c r="R3898" t="str">
        <f t="shared" si="121"/>
        <v>hardware</v>
      </c>
      <c r="S3898" s="11">
        <f>(((J3898/60)/60)/24)+DATE(1970,1,1)</f>
        <v>41844.771793981483</v>
      </c>
      <c r="T3898" s="11">
        <f>(((I3898/60)/60)/24)+DATE(1970,1,1)</f>
        <v>41874.771793981483</v>
      </c>
    </row>
    <row r="3899" spans="1:20" ht="28.8" hidden="1" x14ac:dyDescent="0.3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20">
        <f>E3899/D3899</f>
        <v>2.1875</v>
      </c>
      <c r="P3899" s="6">
        <f>L3899/COUNT(L3899:L8012)</f>
        <v>6.4516129032258063E-2</v>
      </c>
      <c r="Q3899" t="str">
        <f t="shared" si="120"/>
        <v>music</v>
      </c>
      <c r="R3899" t="str">
        <f t="shared" si="121"/>
        <v>rock</v>
      </c>
      <c r="S3899" s="11">
        <f>(((J3899/60)/60)/24)+DATE(1970,1,1)</f>
        <v>42184.646863425922</v>
      </c>
      <c r="T3899" s="11">
        <f>(((I3899/60)/60)/24)+DATE(1970,1,1)</f>
        <v>42214.646863425922</v>
      </c>
    </row>
    <row r="3900" spans="1:20" ht="43.2" hidden="1" x14ac:dyDescent="0.3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20">
        <f>E3900/D3900</f>
        <v>2.1949999999999998</v>
      </c>
      <c r="P3900" s="6">
        <f>L3900/COUNT(L3900:L8013)</f>
        <v>0.21759259259259259</v>
      </c>
      <c r="Q3900" t="str">
        <f t="shared" si="120"/>
        <v>film &amp; video</v>
      </c>
      <c r="R3900" t="str">
        <f t="shared" si="121"/>
        <v>shorts</v>
      </c>
      <c r="S3900" s="11">
        <f>(((J3900/60)/60)/24)+DATE(1970,1,1)</f>
        <v>40570.025810185187</v>
      </c>
      <c r="T3900" s="11">
        <f>(((I3900/60)/60)/24)+DATE(1970,1,1)</f>
        <v>40600.025810185187</v>
      </c>
    </row>
    <row r="3901" spans="1:20" ht="43.2" hidden="1" x14ac:dyDescent="0.3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20">
        <f>E3901/D3901</f>
        <v>2.2035999999999998</v>
      </c>
      <c r="P3901" s="6">
        <f>L3901/COUNT(L3901:L8014)</f>
        <v>0.68372093023255809</v>
      </c>
      <c r="Q3901" t="str">
        <f t="shared" si="120"/>
        <v>games</v>
      </c>
      <c r="R3901" t="str">
        <f t="shared" si="121"/>
        <v>tabletop games</v>
      </c>
      <c r="S3901" s="11">
        <f>(((J3901/60)/60)/24)+DATE(1970,1,1)</f>
        <v>42781.549097222218</v>
      </c>
      <c r="T3901" s="11">
        <f>(((I3901/60)/60)/24)+DATE(1970,1,1)</f>
        <v>42806.507430555561</v>
      </c>
    </row>
    <row r="3902" spans="1:20" ht="43.2" hidden="1" x14ac:dyDescent="0.3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20">
        <f>E3902/D3902</f>
        <v>2.21</v>
      </c>
      <c r="P3902" s="6">
        <f>L3902/COUNT(L3902:L8015)</f>
        <v>8.4112149532710276E-2</v>
      </c>
      <c r="Q3902" t="str">
        <f t="shared" si="120"/>
        <v>theater</v>
      </c>
      <c r="R3902" t="str">
        <f t="shared" si="121"/>
        <v>plays</v>
      </c>
      <c r="S3902" s="11">
        <f>(((J3902/60)/60)/24)+DATE(1970,1,1)</f>
        <v>42107.067557870367</v>
      </c>
      <c r="T3902" s="11">
        <f>(((I3902/60)/60)/24)+DATE(1970,1,1)</f>
        <v>42137.067557870367</v>
      </c>
    </row>
    <row r="3903" spans="1:20" ht="43.2" hidden="1" x14ac:dyDescent="0.3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20">
        <f>E3903/D3903</f>
        <v>2.2270833333333333</v>
      </c>
      <c r="P3903" s="6">
        <f>L3903/COUNT(L3903:L8016)</f>
        <v>0.23474178403755869</v>
      </c>
      <c r="Q3903" t="str">
        <f t="shared" si="120"/>
        <v>games</v>
      </c>
      <c r="R3903" t="str">
        <f t="shared" si="121"/>
        <v>tabletop games</v>
      </c>
      <c r="S3903" s="11">
        <f>(((J3903/60)/60)/24)+DATE(1970,1,1)</f>
        <v>42682.451921296291</v>
      </c>
      <c r="T3903" s="11">
        <f>(((I3903/60)/60)/24)+DATE(1970,1,1)</f>
        <v>42696.451921296291</v>
      </c>
    </row>
    <row r="3904" spans="1:20" ht="43.2" hidden="1" x14ac:dyDescent="0.3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20">
        <f>E3904/D3904</f>
        <v>2.23</v>
      </c>
      <c r="P3904" s="6">
        <f>L3904/COUNT(L3904:L8017)</f>
        <v>8.4905660377358486E-2</v>
      </c>
      <c r="Q3904" t="str">
        <f t="shared" si="120"/>
        <v>theater</v>
      </c>
      <c r="R3904" t="str">
        <f t="shared" si="121"/>
        <v>plays</v>
      </c>
      <c r="S3904" s="11">
        <f>(((J3904/60)/60)/24)+DATE(1970,1,1)</f>
        <v>41830.545694444445</v>
      </c>
      <c r="T3904" s="11">
        <f>(((I3904/60)/60)/24)+DATE(1970,1,1)</f>
        <v>41859.936111111114</v>
      </c>
    </row>
    <row r="3905" spans="1:20" ht="43.2" hidden="1" x14ac:dyDescent="0.3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20">
        <f>E3905/D3905</f>
        <v>2.2392500000000002</v>
      </c>
      <c r="P3905" s="6">
        <f>L3905/COUNT(L3905:L8018)</f>
        <v>1.4407582938388626</v>
      </c>
      <c r="Q3905" t="str">
        <f t="shared" si="120"/>
        <v>technology</v>
      </c>
      <c r="R3905" t="str">
        <f t="shared" si="121"/>
        <v>space exploration</v>
      </c>
      <c r="S3905" s="11">
        <f>(((J3905/60)/60)/24)+DATE(1970,1,1)</f>
        <v>42767.801712962959</v>
      </c>
      <c r="T3905" s="11">
        <f>(((I3905/60)/60)/24)+DATE(1970,1,1)</f>
        <v>42809</v>
      </c>
    </row>
    <row r="3906" spans="1:20" ht="43.2" hidden="1" x14ac:dyDescent="0.3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20">
        <f>E3906/D3906</f>
        <v>2.25</v>
      </c>
      <c r="P3906" s="6">
        <f>L3906/COUNT(L3906:L8019)</f>
        <v>1.4285714285714285E-2</v>
      </c>
      <c r="Q3906" t="str">
        <f t="shared" ref="Q3906:Q3969" si="122">LEFT(N3906,FIND("/",N3906)-1)</f>
        <v>theater</v>
      </c>
      <c r="R3906" t="str">
        <f t="shared" ref="R3906:R3969" si="123">RIGHT(N3906,LEN(N3906)-FIND("/",N3906))</f>
        <v>plays</v>
      </c>
      <c r="S3906" s="11">
        <f>(((J3906/60)/60)/24)+DATE(1970,1,1)</f>
        <v>42503.740868055553</v>
      </c>
      <c r="T3906" s="11">
        <f>(((I3906/60)/60)/24)+DATE(1970,1,1)</f>
        <v>42517.740868055553</v>
      </c>
    </row>
    <row r="3907" spans="1:20" ht="43.2" hidden="1" x14ac:dyDescent="0.3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20">
        <f>E3907/D3907</f>
        <v>2.2566666666666668</v>
      </c>
      <c r="P3907" s="6">
        <f>L3907/COUNT(L3907:L8020)</f>
        <v>0.17224880382775121</v>
      </c>
      <c r="Q3907" t="str">
        <f t="shared" si="122"/>
        <v>music</v>
      </c>
      <c r="R3907" t="str">
        <f t="shared" si="123"/>
        <v>indie rock</v>
      </c>
      <c r="S3907" s="11">
        <f>(((J3907/60)/60)/24)+DATE(1970,1,1)</f>
        <v>40564.081030092595</v>
      </c>
      <c r="T3907" s="11">
        <f>(((I3907/60)/60)/24)+DATE(1970,1,1)</f>
        <v>40594.081030092595</v>
      </c>
    </row>
    <row r="3908" spans="1:20" ht="43.2" hidden="1" x14ac:dyDescent="0.3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20">
        <f>E3908/D3908</f>
        <v>2.2594666666666665</v>
      </c>
      <c r="P3908" s="6">
        <f>L3908/COUNT(L3908:L8021)</f>
        <v>0.70673076923076927</v>
      </c>
      <c r="Q3908" t="str">
        <f t="shared" si="122"/>
        <v>technology</v>
      </c>
      <c r="R3908" t="str">
        <f t="shared" si="123"/>
        <v>hardware</v>
      </c>
      <c r="S3908" s="11">
        <f>(((J3908/60)/60)/24)+DATE(1970,1,1)</f>
        <v>40941.199826388889</v>
      </c>
      <c r="T3908" s="11">
        <f>(((I3908/60)/60)/24)+DATE(1970,1,1)</f>
        <v>40970.125</v>
      </c>
    </row>
    <row r="3909" spans="1:20" ht="43.2" hidden="1" x14ac:dyDescent="0.3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20">
        <f>E3909/D3909</f>
        <v>2.26239013671875</v>
      </c>
      <c r="P3909" s="6">
        <f>L3909/COUNT(L3909:L8022)</f>
        <v>3.0193236714975846</v>
      </c>
      <c r="Q3909" t="str">
        <f t="shared" si="122"/>
        <v>technology</v>
      </c>
      <c r="R3909" t="str">
        <f t="shared" si="123"/>
        <v>hardware</v>
      </c>
      <c r="S3909" s="11">
        <f>(((J3909/60)/60)/24)+DATE(1970,1,1)</f>
        <v>41212.996481481481</v>
      </c>
      <c r="T3909" s="11">
        <f>(((I3909/60)/60)/24)+DATE(1970,1,1)</f>
        <v>41242.996481481481</v>
      </c>
    </row>
    <row r="3910" spans="1:20" ht="43.2" hidden="1" x14ac:dyDescent="0.3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20">
        <f>E3910/D3910</f>
        <v>2.2799999999999998</v>
      </c>
      <c r="P3910" s="6">
        <f>L3910/COUNT(L3910:L8023)</f>
        <v>4.8543689320388349E-2</v>
      </c>
      <c r="Q3910" t="str">
        <f t="shared" si="122"/>
        <v>theater</v>
      </c>
      <c r="R3910" t="str">
        <f t="shared" si="123"/>
        <v>plays</v>
      </c>
      <c r="S3910" s="11">
        <f>(((J3910/60)/60)/24)+DATE(1970,1,1)</f>
        <v>42045.84238425926</v>
      </c>
      <c r="T3910" s="11">
        <f>(((I3910/60)/60)/24)+DATE(1970,1,1)</f>
        <v>42075.800717592589</v>
      </c>
    </row>
    <row r="3911" spans="1:20" ht="43.2" hidden="1" x14ac:dyDescent="0.3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20">
        <f>E3911/D3911</f>
        <v>2.2882507142857142</v>
      </c>
      <c r="P3911" s="6">
        <f>L3911/COUNT(L3911:L8024)</f>
        <v>2.7463414634146344</v>
      </c>
      <c r="Q3911" t="str">
        <f t="shared" si="122"/>
        <v>film &amp; video</v>
      </c>
      <c r="R3911" t="str">
        <f t="shared" si="123"/>
        <v>documentary</v>
      </c>
      <c r="S3911" s="11">
        <f>(((J3911/60)/60)/24)+DATE(1970,1,1)</f>
        <v>41506.756111111114</v>
      </c>
      <c r="T3911" s="11">
        <f>(((I3911/60)/60)/24)+DATE(1970,1,1)</f>
        <v>41536.756111111114</v>
      </c>
    </row>
    <row r="3912" spans="1:20" ht="28.8" hidden="1" x14ac:dyDescent="0.3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20">
        <f>E3912/D3912</f>
        <v>2.3164705882352941</v>
      </c>
      <c r="P3912" s="6">
        <f>L3912/COUNT(L3912:L8025)</f>
        <v>0.36274509803921567</v>
      </c>
      <c r="Q3912" t="str">
        <f t="shared" si="122"/>
        <v>film &amp; video</v>
      </c>
      <c r="R3912" t="str">
        <f t="shared" si="123"/>
        <v>documentary</v>
      </c>
      <c r="S3912" s="11">
        <f>(((J3912/60)/60)/24)+DATE(1970,1,1)</f>
        <v>41114.094872685186</v>
      </c>
      <c r="T3912" s="11">
        <f>(((I3912/60)/60)/24)+DATE(1970,1,1)</f>
        <v>41153.083333333336</v>
      </c>
    </row>
    <row r="3913" spans="1:20" ht="43.2" hidden="1" x14ac:dyDescent="0.3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20">
        <f>E3913/D3913</f>
        <v>2.3321535</v>
      </c>
      <c r="P3913" s="6">
        <f>L3913/COUNT(L3913:L8026)</f>
        <v>5.1674876847290641</v>
      </c>
      <c r="Q3913" t="str">
        <f t="shared" si="122"/>
        <v>theater</v>
      </c>
      <c r="R3913" t="str">
        <f t="shared" si="123"/>
        <v>spaces</v>
      </c>
      <c r="S3913" s="11">
        <f>(((J3913/60)/60)/24)+DATE(1970,1,1)</f>
        <v>42512.698217592595</v>
      </c>
      <c r="T3913" s="11">
        <f>(((I3913/60)/60)/24)+DATE(1970,1,1)</f>
        <v>42572.698217592595</v>
      </c>
    </row>
    <row r="3914" spans="1:20" ht="28.8" hidden="1" x14ac:dyDescent="0.3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20">
        <f>E3914/D3914</f>
        <v>2.3333333333333335</v>
      </c>
      <c r="P3914" s="6">
        <f>L3914/COUNT(L3914:L8027)</f>
        <v>9.9009900990099015E-2</v>
      </c>
      <c r="Q3914" t="str">
        <f t="shared" si="122"/>
        <v>music</v>
      </c>
      <c r="R3914" t="str">
        <f t="shared" si="123"/>
        <v>rock</v>
      </c>
      <c r="S3914" s="11">
        <f>(((J3914/60)/60)/24)+DATE(1970,1,1)</f>
        <v>40996.646921296298</v>
      </c>
      <c r="T3914" s="11">
        <f>(((I3914/60)/60)/24)+DATE(1970,1,1)</f>
        <v>41026.646921296298</v>
      </c>
    </row>
    <row r="3915" spans="1:20" ht="43.2" hidden="1" x14ac:dyDescent="0.3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20">
        <f>E3915/D3915</f>
        <v>2.3442048</v>
      </c>
      <c r="P3915" s="6">
        <f>L3915/COUNT(L3915:L8028)</f>
        <v>1.7611940298507462</v>
      </c>
      <c r="Q3915" t="str">
        <f t="shared" si="122"/>
        <v>technology</v>
      </c>
      <c r="R3915" t="str">
        <f t="shared" si="123"/>
        <v>hardware</v>
      </c>
      <c r="S3915" s="11">
        <f>(((J3915/60)/60)/24)+DATE(1970,1,1)</f>
        <v>41800.604895833334</v>
      </c>
      <c r="T3915" s="11">
        <f>(((I3915/60)/60)/24)+DATE(1970,1,1)</f>
        <v>41830.604895833334</v>
      </c>
    </row>
    <row r="3916" spans="1:20" ht="43.2" hidden="1" x14ac:dyDescent="0.3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20">
        <f>E3916/D3916</f>
        <v>2.3490000000000002</v>
      </c>
      <c r="P3916" s="6">
        <f>L3916/COUNT(L3916:L8029)</f>
        <v>0.91500000000000004</v>
      </c>
      <c r="Q3916" t="str">
        <f t="shared" si="122"/>
        <v>technology</v>
      </c>
      <c r="R3916" t="str">
        <f t="shared" si="123"/>
        <v>hardware</v>
      </c>
      <c r="S3916" s="11">
        <f>(((J3916/60)/60)/24)+DATE(1970,1,1)</f>
        <v>42010.822233796294</v>
      </c>
      <c r="T3916" s="11">
        <f>(((I3916/60)/60)/24)+DATE(1970,1,1)</f>
        <v>42040.822233796294</v>
      </c>
    </row>
    <row r="3917" spans="1:20" ht="43.2" hidden="1" x14ac:dyDescent="0.3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20">
        <f>E3917/D3917</f>
        <v>2.3715000000000002</v>
      </c>
      <c r="P3917" s="6">
        <f>L3917/COUNT(L3917:L8030)</f>
        <v>0.65829145728643212</v>
      </c>
      <c r="Q3917" t="str">
        <f t="shared" si="122"/>
        <v>music</v>
      </c>
      <c r="R3917" t="str">
        <f t="shared" si="123"/>
        <v>electronic music</v>
      </c>
      <c r="S3917" s="11">
        <f>(((J3917/60)/60)/24)+DATE(1970,1,1)</f>
        <v>42145.919687500005</v>
      </c>
      <c r="T3917" s="11">
        <f>(((I3917/60)/60)/24)+DATE(1970,1,1)</f>
        <v>42175.919687500005</v>
      </c>
    </row>
    <row r="3918" spans="1:20" ht="43.2" hidden="1" x14ac:dyDescent="0.3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20">
        <f>E3918/D3918</f>
        <v>2.38</v>
      </c>
      <c r="P3918" s="6">
        <f>L3918/COUNT(L3918:L8031)</f>
        <v>9.0909090909090912E-2</v>
      </c>
      <c r="Q3918" t="str">
        <f t="shared" si="122"/>
        <v>publishing</v>
      </c>
      <c r="R3918" t="str">
        <f t="shared" si="123"/>
        <v>nonfiction</v>
      </c>
      <c r="S3918" s="11">
        <f>(((J3918/60)/60)/24)+DATE(1970,1,1)</f>
        <v>41235.054560185185</v>
      </c>
      <c r="T3918" s="11">
        <f>(((I3918/60)/60)/24)+DATE(1970,1,1)</f>
        <v>41249.054560185185</v>
      </c>
    </row>
    <row r="3919" spans="1:20" ht="43.2" hidden="1" x14ac:dyDescent="0.3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20">
        <f>E3919/D3919</f>
        <v>2.3940000000000001</v>
      </c>
      <c r="P3919" s="6">
        <f>L3919/COUNT(L3919:L8032)</f>
        <v>0.233502538071066</v>
      </c>
      <c r="Q3919" t="str">
        <f t="shared" si="122"/>
        <v>theater</v>
      </c>
      <c r="R3919" t="str">
        <f t="shared" si="123"/>
        <v>plays</v>
      </c>
      <c r="S3919" s="11">
        <f>(((J3919/60)/60)/24)+DATE(1970,1,1)</f>
        <v>42032.716145833328</v>
      </c>
      <c r="T3919" s="11">
        <f>(((I3919/60)/60)/24)+DATE(1970,1,1)</f>
        <v>42062.716145833328</v>
      </c>
    </row>
    <row r="3920" spans="1:20" ht="28.8" hidden="1" x14ac:dyDescent="0.3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20">
        <f>E3920/D3920</f>
        <v>2.4</v>
      </c>
      <c r="P3920" s="6">
        <f>L3920/COUNT(L3920:L8033)</f>
        <v>0.73979591836734693</v>
      </c>
      <c r="Q3920" t="str">
        <f t="shared" si="122"/>
        <v>film &amp; video</v>
      </c>
      <c r="R3920" t="str">
        <f t="shared" si="123"/>
        <v>documentary</v>
      </c>
      <c r="S3920" s="11">
        <f>(((J3920/60)/60)/24)+DATE(1970,1,1)</f>
        <v>40555.24800925926</v>
      </c>
      <c r="T3920" s="11">
        <f>(((I3920/60)/60)/24)+DATE(1970,1,1)</f>
        <v>40600.24800925926</v>
      </c>
    </row>
    <row r="3921" spans="1:20" ht="28.8" hidden="1" x14ac:dyDescent="0.3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20">
        <f>E3921/D3921</f>
        <v>2.4079999999999999</v>
      </c>
      <c r="P3921" s="6">
        <f>L3921/COUNT(L3921:L8034)</f>
        <v>6.6666666666666666E-2</v>
      </c>
      <c r="Q3921" t="str">
        <f t="shared" si="122"/>
        <v>music</v>
      </c>
      <c r="R3921" t="str">
        <f t="shared" si="123"/>
        <v>indie rock</v>
      </c>
      <c r="S3921" s="11">
        <f>(((J3921/60)/60)/24)+DATE(1970,1,1)</f>
        <v>40772.848749999997</v>
      </c>
      <c r="T3921" s="11">
        <f>(((I3921/60)/60)/24)+DATE(1970,1,1)</f>
        <v>40813.207638888889</v>
      </c>
    </row>
    <row r="3922" spans="1:20" ht="57.6" hidden="1" x14ac:dyDescent="0.3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20">
        <f>E3922/D3922</f>
        <v>2.42</v>
      </c>
      <c r="P3922" s="6">
        <f>L3922/COUNT(L3922:L8035)</f>
        <v>0.12886597938144329</v>
      </c>
      <c r="Q3922" t="str">
        <f t="shared" si="122"/>
        <v>theater</v>
      </c>
      <c r="R3922" t="str">
        <f t="shared" si="123"/>
        <v>plays</v>
      </c>
      <c r="S3922" s="11">
        <f>(((J3922/60)/60)/24)+DATE(1970,1,1)</f>
        <v>42107.621018518519</v>
      </c>
      <c r="T3922" s="11">
        <f>(((I3922/60)/60)/24)+DATE(1970,1,1)</f>
        <v>42167.621018518519</v>
      </c>
    </row>
    <row r="3923" spans="1:20" ht="43.2" hidden="1" x14ac:dyDescent="0.3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20">
        <f>E3923/D3923</f>
        <v>2.42</v>
      </c>
      <c r="P3923" s="6">
        <f>L3923/COUNT(L3923:L8036)</f>
        <v>7.2538860103626937E-2</v>
      </c>
      <c r="Q3923" t="str">
        <f t="shared" si="122"/>
        <v>theater</v>
      </c>
      <c r="R3923" t="str">
        <f t="shared" si="123"/>
        <v>plays</v>
      </c>
      <c r="S3923" s="11">
        <f>(((J3923/60)/60)/24)+DATE(1970,1,1)</f>
        <v>42559.776724537034</v>
      </c>
      <c r="T3923" s="11">
        <f>(((I3923/60)/60)/24)+DATE(1970,1,1)</f>
        <v>42589.776724537034</v>
      </c>
    </row>
    <row r="3924" spans="1:20" ht="43.2" hidden="1" x14ac:dyDescent="0.3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20">
        <f>E3924/D3924</f>
        <v>2.4315000000000002</v>
      </c>
      <c r="P3924" s="6">
        <f>L3924/COUNT(L3924:L8037)</f>
        <v>1.5416666666666667</v>
      </c>
      <c r="Q3924" t="str">
        <f t="shared" si="122"/>
        <v>games</v>
      </c>
      <c r="R3924" t="str">
        <f t="shared" si="123"/>
        <v>tabletop games</v>
      </c>
      <c r="S3924" s="11">
        <f>(((J3924/60)/60)/24)+DATE(1970,1,1)</f>
        <v>42644.667534722219</v>
      </c>
      <c r="T3924" s="11">
        <f>(((I3924/60)/60)/24)+DATE(1970,1,1)</f>
        <v>42672.791666666672</v>
      </c>
    </row>
    <row r="3925" spans="1:20" ht="43.2" hidden="1" x14ac:dyDescent="0.3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20">
        <f>E3925/D3925</f>
        <v>2.4606080000000001</v>
      </c>
      <c r="P3925" s="6">
        <f>L3925/COUNT(L3925:L8038)</f>
        <v>2.3874345549738218</v>
      </c>
      <c r="Q3925" t="str">
        <f t="shared" si="122"/>
        <v>technology</v>
      </c>
      <c r="R3925" t="str">
        <f t="shared" si="123"/>
        <v>hardware</v>
      </c>
      <c r="S3925" s="11">
        <f>(((J3925/60)/60)/24)+DATE(1970,1,1)</f>
        <v>41611.917673611111</v>
      </c>
      <c r="T3925" s="11">
        <f>(((I3925/60)/60)/24)+DATE(1970,1,1)</f>
        <v>41654.791666666664</v>
      </c>
    </row>
    <row r="3926" spans="1:20" ht="43.2" hidden="1" x14ac:dyDescent="0.3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20">
        <f>E3926/D3926</f>
        <v>2.4641999999999999</v>
      </c>
      <c r="P3926" s="6">
        <f>L3926/COUNT(L3926:L8039)</f>
        <v>0.95789473684210524</v>
      </c>
      <c r="Q3926" t="str">
        <f t="shared" si="122"/>
        <v>theater</v>
      </c>
      <c r="R3926" t="str">
        <f t="shared" si="123"/>
        <v>spaces</v>
      </c>
      <c r="S3926" s="11">
        <f>(((J3926/60)/60)/24)+DATE(1970,1,1)</f>
        <v>41158.993923611109</v>
      </c>
      <c r="T3926" s="11">
        <f>(((I3926/60)/60)/24)+DATE(1970,1,1)</f>
        <v>41188.993923611109</v>
      </c>
    </row>
    <row r="3927" spans="1:20" ht="43.2" hidden="1" x14ac:dyDescent="0.3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20">
        <f>E3927/D3927</f>
        <v>2.4666666666666668</v>
      </c>
      <c r="P3927" s="6">
        <f>L3927/COUNT(L3927:L8040)</f>
        <v>0.24867724867724866</v>
      </c>
      <c r="Q3927" t="str">
        <f t="shared" si="122"/>
        <v>film &amp; video</v>
      </c>
      <c r="R3927" t="str">
        <f t="shared" si="123"/>
        <v>shorts</v>
      </c>
      <c r="S3927" s="11">
        <f>(((J3927/60)/60)/24)+DATE(1970,1,1)</f>
        <v>41365.613078703704</v>
      </c>
      <c r="T3927" s="11">
        <f>(((I3927/60)/60)/24)+DATE(1970,1,1)</f>
        <v>41425.613078703704</v>
      </c>
    </row>
    <row r="3928" spans="1:20" ht="43.2" hidden="1" x14ac:dyDescent="0.3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20">
        <f>E3928/D3928</f>
        <v>2.4784000000000002</v>
      </c>
      <c r="P3928" s="6">
        <f>L3928/COUNT(L3928:L8041)</f>
        <v>1.6117021276595744</v>
      </c>
      <c r="Q3928" t="str">
        <f t="shared" si="122"/>
        <v>technology</v>
      </c>
      <c r="R3928" t="str">
        <f t="shared" si="123"/>
        <v>hardware</v>
      </c>
      <c r="S3928" s="11">
        <f>(((J3928/60)/60)/24)+DATE(1970,1,1)</f>
        <v>41941.500520833331</v>
      </c>
      <c r="T3928" s="11">
        <f>(((I3928/60)/60)/24)+DATE(1970,1,1)</f>
        <v>41976.542187500003</v>
      </c>
    </row>
    <row r="3929" spans="1:20" ht="28.8" hidden="1" x14ac:dyDescent="0.3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20">
        <f>E3929/D3929</f>
        <v>2.4817133333333334</v>
      </c>
      <c r="P3929" s="6">
        <f>L3929/COUNT(L3929:L8042)</f>
        <v>1.4491978609625669</v>
      </c>
      <c r="Q3929" t="str">
        <f t="shared" si="122"/>
        <v>technology</v>
      </c>
      <c r="R3929" t="str">
        <f t="shared" si="123"/>
        <v>hardware</v>
      </c>
      <c r="S3929" s="11">
        <f>(((J3929/60)/60)/24)+DATE(1970,1,1)</f>
        <v>41578.927118055559</v>
      </c>
      <c r="T3929" s="11">
        <f>(((I3929/60)/60)/24)+DATE(1970,1,1)</f>
        <v>41593.968784722223</v>
      </c>
    </row>
    <row r="3930" spans="1:20" ht="43.2" hidden="1" x14ac:dyDescent="0.3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20">
        <f>E3930/D3930</f>
        <v>2.5</v>
      </c>
      <c r="P3930" s="6">
        <f>L3930/COUNT(L3930:L8043)</f>
        <v>0.13978494623655913</v>
      </c>
      <c r="Q3930" t="str">
        <f t="shared" si="122"/>
        <v>music</v>
      </c>
      <c r="R3930" t="str">
        <f t="shared" si="123"/>
        <v>rock</v>
      </c>
      <c r="S3930" s="11">
        <f>(((J3930/60)/60)/24)+DATE(1970,1,1)</f>
        <v>42565.009097222224</v>
      </c>
      <c r="T3930" s="11">
        <f>(((I3930/60)/60)/24)+DATE(1970,1,1)</f>
        <v>42572.009097222224</v>
      </c>
    </row>
    <row r="3931" spans="1:20" ht="43.2" hidden="1" x14ac:dyDescent="0.3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20">
        <f>E3931/D3931</f>
        <v>2.5030841666666666</v>
      </c>
      <c r="P3931" s="6">
        <f>L3931/COUNT(L3931:L8044)</f>
        <v>2.4594594594594597</v>
      </c>
      <c r="Q3931" t="str">
        <f t="shared" si="122"/>
        <v>photography</v>
      </c>
      <c r="R3931" t="str">
        <f t="shared" si="123"/>
        <v>photobooks</v>
      </c>
      <c r="S3931" s="11">
        <f>(((J3931/60)/60)/24)+DATE(1970,1,1)</f>
        <v>42213.802199074074</v>
      </c>
      <c r="T3931" s="11">
        <f>(((I3931/60)/60)/24)+DATE(1970,1,1)</f>
        <v>42243.802199074074</v>
      </c>
    </row>
    <row r="3932" spans="1:20" ht="43.2" hidden="1" x14ac:dyDescent="0.3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20">
        <f>E3932/D3932</f>
        <v>2.5066666666666668</v>
      </c>
      <c r="P3932" s="6">
        <f>L3932/COUNT(L3932:L8045)</f>
        <v>9.2391304347826081E-2</v>
      </c>
      <c r="Q3932" t="str">
        <f t="shared" si="122"/>
        <v>theater</v>
      </c>
      <c r="R3932" t="str">
        <f t="shared" si="123"/>
        <v>plays</v>
      </c>
      <c r="S3932" s="11">
        <f>(((J3932/60)/60)/24)+DATE(1970,1,1)</f>
        <v>42596.644699074073</v>
      </c>
      <c r="T3932" s="11">
        <f>(((I3932/60)/60)/24)+DATE(1970,1,1)</f>
        <v>42607.165972222225</v>
      </c>
    </row>
    <row r="3933" spans="1:20" ht="28.8" hidden="1" x14ac:dyDescent="0.3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20">
        <f>E3933/D3933</f>
        <v>2.5248648648648651</v>
      </c>
      <c r="P3933" s="6">
        <f>L3933/COUNT(L3933:L8046)</f>
        <v>0.91803278688524592</v>
      </c>
      <c r="Q3933" t="str">
        <f t="shared" si="122"/>
        <v>music</v>
      </c>
      <c r="R3933" t="str">
        <f t="shared" si="123"/>
        <v>rock</v>
      </c>
      <c r="S3933" s="11">
        <f>(((J3933/60)/60)/24)+DATE(1970,1,1)</f>
        <v>42677.669050925921</v>
      </c>
      <c r="T3933" s="11">
        <f>(((I3933/60)/60)/24)+DATE(1970,1,1)</f>
        <v>42707.710717592592</v>
      </c>
    </row>
    <row r="3934" spans="1:20" ht="43.2" hidden="1" x14ac:dyDescent="0.3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20">
        <f>E3934/D3934</f>
        <v>2.5253999999999999</v>
      </c>
      <c r="P3934" s="6">
        <f>L3934/COUNT(L3934:L8047)</f>
        <v>1.0164835164835164</v>
      </c>
      <c r="Q3934" t="str">
        <f t="shared" si="122"/>
        <v>technology</v>
      </c>
      <c r="R3934" t="str">
        <f t="shared" si="123"/>
        <v>hardware</v>
      </c>
      <c r="S3934" s="11">
        <f>(((J3934/60)/60)/24)+DATE(1970,1,1)</f>
        <v>42704.857094907406</v>
      </c>
      <c r="T3934" s="11">
        <f>(((I3934/60)/60)/24)+DATE(1970,1,1)</f>
        <v>42764.857094907406</v>
      </c>
    </row>
    <row r="3935" spans="1:20" ht="43.2" hidden="1" x14ac:dyDescent="0.3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20">
        <f>E3935/D3935</f>
        <v>2.5329333333333333</v>
      </c>
      <c r="P3935" s="6">
        <f>L3935/COUNT(L3935:L8048)</f>
        <v>1.7348066298342542</v>
      </c>
      <c r="Q3935" t="str">
        <f t="shared" si="122"/>
        <v>photography</v>
      </c>
      <c r="R3935" t="str">
        <f t="shared" si="123"/>
        <v>photobooks</v>
      </c>
      <c r="S3935" s="11">
        <f>(((J3935/60)/60)/24)+DATE(1970,1,1)</f>
        <v>42503.66474537037</v>
      </c>
      <c r="T3935" s="11">
        <f>(((I3935/60)/60)/24)+DATE(1970,1,1)</f>
        <v>42534.249305555553</v>
      </c>
    </row>
    <row r="3936" spans="1:20" ht="28.8" hidden="1" x14ac:dyDescent="0.3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20">
        <f>E3936/D3936</f>
        <v>2.54</v>
      </c>
      <c r="P3936" s="6">
        <f>L3936/COUNT(L3936:L8049)</f>
        <v>0.55000000000000004</v>
      </c>
      <c r="Q3936" t="str">
        <f t="shared" si="122"/>
        <v>music</v>
      </c>
      <c r="R3936" t="str">
        <f t="shared" si="123"/>
        <v>indie rock</v>
      </c>
      <c r="S3936" s="11">
        <f>(((J3936/60)/60)/24)+DATE(1970,1,1)</f>
        <v>41951.788807870369</v>
      </c>
      <c r="T3936" s="11">
        <f>(((I3936/60)/60)/24)+DATE(1970,1,1)</f>
        <v>41964.166666666672</v>
      </c>
    </row>
    <row r="3937" spans="1:20" ht="28.8" hidden="1" x14ac:dyDescent="0.3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20">
        <f>E3937/D3937</f>
        <v>2.5431499999999998</v>
      </c>
      <c r="P3937" s="6">
        <f>L3937/COUNT(L3937:L8050)</f>
        <v>0.57541899441340782</v>
      </c>
      <c r="Q3937" t="str">
        <f t="shared" si="122"/>
        <v>photography</v>
      </c>
      <c r="R3937" t="str">
        <f t="shared" si="123"/>
        <v>photobooks</v>
      </c>
      <c r="S3937" s="11">
        <f>(((J3937/60)/60)/24)+DATE(1970,1,1)</f>
        <v>42132.941805555558</v>
      </c>
      <c r="T3937" s="11">
        <f>(((I3937/60)/60)/24)+DATE(1970,1,1)</f>
        <v>42155.875</v>
      </c>
    </row>
    <row r="3938" spans="1:20" ht="57.6" hidden="1" x14ac:dyDescent="0.3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20">
        <f>E3938/D3938</f>
        <v>2.5445000000000002</v>
      </c>
      <c r="P3938" s="6">
        <f>L3938/COUNT(L3938:L8051)</f>
        <v>3.0168539325842696</v>
      </c>
      <c r="Q3938" t="str">
        <f t="shared" si="122"/>
        <v>food</v>
      </c>
      <c r="R3938" t="str">
        <f t="shared" si="123"/>
        <v>small batch</v>
      </c>
      <c r="S3938" s="11">
        <f>(((J3938/60)/60)/24)+DATE(1970,1,1)</f>
        <v>42139.781678240746</v>
      </c>
      <c r="T3938" s="11">
        <f>(((I3938/60)/60)/24)+DATE(1970,1,1)</f>
        <v>42169.781678240746</v>
      </c>
    </row>
    <row r="3939" spans="1:20" ht="43.2" hidden="1" x14ac:dyDescent="0.3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20">
        <f>E3939/D3939</f>
        <v>2.5583333333333331</v>
      </c>
      <c r="P3939" s="6">
        <f>L3939/COUNT(L3939:L8052)</f>
        <v>0.12429378531073447</v>
      </c>
      <c r="Q3939" t="str">
        <f t="shared" si="122"/>
        <v>film &amp; video</v>
      </c>
      <c r="R3939" t="str">
        <f t="shared" si="123"/>
        <v>documentary</v>
      </c>
      <c r="S3939" s="11">
        <f>(((J3939/60)/60)/24)+DATE(1970,1,1)</f>
        <v>41144.709490740745</v>
      </c>
      <c r="T3939" s="11">
        <f>(((I3939/60)/60)/24)+DATE(1970,1,1)</f>
        <v>41158.709490740745</v>
      </c>
    </row>
    <row r="3940" spans="1:20" ht="43.2" hidden="1" x14ac:dyDescent="0.3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20">
        <f>E3940/D3940</f>
        <v>2.5683081313131315</v>
      </c>
      <c r="P3940" s="6">
        <f>L3940/COUNT(L3940:L8053)</f>
        <v>11.653409090909092</v>
      </c>
      <c r="Q3940" t="str">
        <f t="shared" si="122"/>
        <v>technology</v>
      </c>
      <c r="R3940" t="str">
        <f t="shared" si="123"/>
        <v>hardware</v>
      </c>
      <c r="S3940" s="11">
        <f>(((J3940/60)/60)/24)+DATE(1970,1,1)</f>
        <v>42549.722962962958</v>
      </c>
      <c r="T3940" s="11">
        <f>(((I3940/60)/60)/24)+DATE(1970,1,1)</f>
        <v>42588.291666666672</v>
      </c>
    </row>
    <row r="3941" spans="1:20" ht="43.2" hidden="1" x14ac:dyDescent="0.3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20">
        <f>E3941/D3941</f>
        <v>2.5957748878923765</v>
      </c>
      <c r="P3941" s="6">
        <f>L3941/COUNT(L3941:L8054)</f>
        <v>7.32</v>
      </c>
      <c r="Q3941" t="str">
        <f t="shared" si="122"/>
        <v>technology</v>
      </c>
      <c r="R3941" t="str">
        <f t="shared" si="123"/>
        <v>hardware</v>
      </c>
      <c r="S3941" s="11">
        <f>(((J3941/60)/60)/24)+DATE(1970,1,1)</f>
        <v>42452.272824074069</v>
      </c>
      <c r="T3941" s="11">
        <f>(((I3941/60)/60)/24)+DATE(1970,1,1)</f>
        <v>42482.272824074069</v>
      </c>
    </row>
    <row r="3942" spans="1:20" ht="28.8" hidden="1" x14ac:dyDescent="0.3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20">
        <f>E3942/D3942</f>
        <v>2.6016666666666666</v>
      </c>
      <c r="P3942" s="6">
        <f>L3942/COUNT(L3942:L8055)</f>
        <v>0.51724137931034486</v>
      </c>
      <c r="Q3942" t="str">
        <f t="shared" si="122"/>
        <v>photography</v>
      </c>
      <c r="R3942" t="str">
        <f t="shared" si="123"/>
        <v>photobooks</v>
      </c>
      <c r="S3942" s="11">
        <f>(((J3942/60)/60)/24)+DATE(1970,1,1)</f>
        <v>42627.253263888888</v>
      </c>
      <c r="T3942" s="11">
        <f>(((I3942/60)/60)/24)+DATE(1970,1,1)</f>
        <v>42657.253263888888</v>
      </c>
    </row>
    <row r="3943" spans="1:20" ht="43.2" hidden="1" x14ac:dyDescent="0.3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20">
        <f>E3943/D3943</f>
        <v>2.6059999999999999</v>
      </c>
      <c r="P3943" s="6">
        <f>L3943/COUNT(L3943:L8056)</f>
        <v>0.96531791907514453</v>
      </c>
      <c r="Q3943" t="str">
        <f t="shared" si="122"/>
        <v>photography</v>
      </c>
      <c r="R3943" t="str">
        <f t="shared" si="123"/>
        <v>photobooks</v>
      </c>
      <c r="S3943" s="11">
        <f>(((J3943/60)/60)/24)+DATE(1970,1,1)</f>
        <v>42333.619050925925</v>
      </c>
      <c r="T3943" s="11">
        <f>(((I3943/60)/60)/24)+DATE(1970,1,1)</f>
        <v>42369.125</v>
      </c>
    </row>
    <row r="3944" spans="1:20" ht="43.2" hidden="1" x14ac:dyDescent="0.3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20">
        <f>E3944/D3944</f>
        <v>2.6227999999999998</v>
      </c>
      <c r="P3944" s="6">
        <f>L3944/COUNT(L3944:L8057)</f>
        <v>0.59883720930232553</v>
      </c>
      <c r="Q3944" t="str">
        <f t="shared" si="122"/>
        <v>technology</v>
      </c>
      <c r="R3944" t="str">
        <f t="shared" si="123"/>
        <v>hardware</v>
      </c>
      <c r="S3944" s="11">
        <f>(((J3944/60)/60)/24)+DATE(1970,1,1)</f>
        <v>40898.089236111111</v>
      </c>
      <c r="T3944" s="11">
        <f>(((I3944/60)/60)/24)+DATE(1970,1,1)</f>
        <v>40920.041666666664</v>
      </c>
    </row>
    <row r="3945" spans="1:20" ht="43.2" hidden="1" x14ac:dyDescent="0.3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20">
        <f>E3945/D3945</f>
        <v>2.625</v>
      </c>
      <c r="P3945" s="6">
        <f>L3945/COUNT(L3945:L8058)</f>
        <v>0.14619883040935672</v>
      </c>
      <c r="Q3945" t="str">
        <f t="shared" si="122"/>
        <v>music</v>
      </c>
      <c r="R3945" t="str">
        <f t="shared" si="123"/>
        <v>rock</v>
      </c>
      <c r="S3945" s="11">
        <f>(((J3945/60)/60)/24)+DATE(1970,1,1)</f>
        <v>41303.044016203705</v>
      </c>
      <c r="T3945" s="11">
        <f>(((I3945/60)/60)/24)+DATE(1970,1,1)</f>
        <v>41335.332638888889</v>
      </c>
    </row>
    <row r="3946" spans="1:20" ht="43.2" hidden="1" x14ac:dyDescent="0.3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20">
        <f>E3946/D3946</f>
        <v>2.6302771750000002</v>
      </c>
      <c r="P3946" s="6">
        <f>L3946/COUNT(L3946:L8059)</f>
        <v>22.723529411764705</v>
      </c>
      <c r="Q3946" t="str">
        <f t="shared" si="122"/>
        <v>technology</v>
      </c>
      <c r="R3946" t="str">
        <f t="shared" si="123"/>
        <v>hardware</v>
      </c>
      <c r="S3946" s="11">
        <f>(((J3946/60)/60)/24)+DATE(1970,1,1)</f>
        <v>41561.500706018516</v>
      </c>
      <c r="T3946" s="11">
        <f>(((I3946/60)/60)/24)+DATE(1970,1,1)</f>
        <v>41593.166666666664</v>
      </c>
    </row>
    <row r="3947" spans="1:20" ht="43.2" hidden="1" x14ac:dyDescent="0.3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20">
        <f>E3947/D3947</f>
        <v>2.6462241666666664</v>
      </c>
      <c r="P3947" s="6">
        <f>L3947/COUNT(L3947:L8060)</f>
        <v>3.2603550295857988</v>
      </c>
      <c r="Q3947" t="str">
        <f t="shared" si="122"/>
        <v>theater</v>
      </c>
      <c r="R3947" t="str">
        <f t="shared" si="123"/>
        <v>spaces</v>
      </c>
      <c r="S3947" s="11">
        <f>(((J3947/60)/60)/24)+DATE(1970,1,1)</f>
        <v>42387.398472222223</v>
      </c>
      <c r="T3947" s="11">
        <f>(((I3947/60)/60)/24)+DATE(1970,1,1)</f>
        <v>42421.398472222223</v>
      </c>
    </row>
    <row r="3948" spans="1:20" ht="43.2" hidden="1" x14ac:dyDescent="0.3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20">
        <f>E3948/D3948</f>
        <v>2.6524999999999999</v>
      </c>
      <c r="P3948" s="6">
        <f>L3948/COUNT(L3948:L8061)</f>
        <v>0.75</v>
      </c>
      <c r="Q3948" t="str">
        <f t="shared" si="122"/>
        <v>music</v>
      </c>
      <c r="R3948" t="str">
        <f t="shared" si="123"/>
        <v>rock</v>
      </c>
      <c r="S3948" s="11">
        <f>(((J3948/60)/60)/24)+DATE(1970,1,1)</f>
        <v>40939.837673611109</v>
      </c>
      <c r="T3948" s="11">
        <f>(((I3948/60)/60)/24)+DATE(1970,1,1)</f>
        <v>40970.290972222225</v>
      </c>
    </row>
    <row r="3949" spans="1:20" ht="43.2" hidden="1" x14ac:dyDescent="0.3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20">
        <f>E3949/D3949</f>
        <v>2.6566666666666667</v>
      </c>
      <c r="P3949" s="6">
        <f>L3949/COUNT(L3949:L8062)</f>
        <v>0.17964071856287425</v>
      </c>
      <c r="Q3949" t="str">
        <f t="shared" si="122"/>
        <v>music</v>
      </c>
      <c r="R3949" t="str">
        <f t="shared" si="123"/>
        <v>indie rock</v>
      </c>
      <c r="S3949" s="11">
        <f>(((J3949/60)/60)/24)+DATE(1970,1,1)</f>
        <v>40991.708055555559</v>
      </c>
      <c r="T3949" s="11">
        <f>(((I3949/60)/60)/24)+DATE(1970,1,1)</f>
        <v>41021.708055555559</v>
      </c>
    </row>
    <row r="3950" spans="1:20" ht="43.2" hidden="1" x14ac:dyDescent="0.3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20">
        <f>E3950/D3950</f>
        <v>2.6713333333333331</v>
      </c>
      <c r="P3950" s="6">
        <f>L3950/COUNT(L3950:L8063)</f>
        <v>0.76506024096385539</v>
      </c>
      <c r="Q3950" t="str">
        <f t="shared" si="122"/>
        <v>music</v>
      </c>
      <c r="R3950" t="str">
        <f t="shared" si="123"/>
        <v>metal</v>
      </c>
      <c r="S3950" s="11">
        <f>(((J3950/60)/60)/24)+DATE(1970,1,1)</f>
        <v>42695.257870370369</v>
      </c>
      <c r="T3950" s="11">
        <f>(((I3950/60)/60)/24)+DATE(1970,1,1)</f>
        <v>42712.333333333328</v>
      </c>
    </row>
    <row r="3951" spans="1:20" ht="43.2" hidden="1" x14ac:dyDescent="0.3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20">
        <f>E3951/D3951</f>
        <v>2.6729166666666666</v>
      </c>
      <c r="P3951" s="6">
        <f>L3951/COUNT(L3951:L8064)</f>
        <v>6.1393939393939396</v>
      </c>
      <c r="Q3951" t="str">
        <f t="shared" si="122"/>
        <v>technology</v>
      </c>
      <c r="R3951" t="str">
        <f t="shared" si="123"/>
        <v>wearables</v>
      </c>
      <c r="S3951" s="11">
        <f>(((J3951/60)/60)/24)+DATE(1970,1,1)</f>
        <v>42163.957326388889</v>
      </c>
      <c r="T3951" s="11">
        <f>(((I3951/60)/60)/24)+DATE(1970,1,1)</f>
        <v>42193.957326388889</v>
      </c>
    </row>
    <row r="3952" spans="1:20" ht="28.8" hidden="1" x14ac:dyDescent="0.3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20">
        <f>E3952/D3952</f>
        <v>2.6991034482758622</v>
      </c>
      <c r="P3952" s="6">
        <f>L3952/COUNT(L3952:L8065)</f>
        <v>3.1219512195121952</v>
      </c>
      <c r="Q3952" t="str">
        <f t="shared" si="122"/>
        <v>photography</v>
      </c>
      <c r="R3952" t="str">
        <f t="shared" si="123"/>
        <v>photobooks</v>
      </c>
      <c r="S3952" s="11">
        <f>(((J3952/60)/60)/24)+DATE(1970,1,1)</f>
        <v>42326.818738425922</v>
      </c>
      <c r="T3952" s="11">
        <f>(((I3952/60)/60)/24)+DATE(1970,1,1)</f>
        <v>42356.818738425922</v>
      </c>
    </row>
    <row r="3953" spans="1:20" ht="43.2" hidden="1" x14ac:dyDescent="0.3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20">
        <f>E3953/D3953</f>
        <v>2.7067999999999999</v>
      </c>
      <c r="P3953" s="6">
        <f>L3953/COUNT(L3953:L8066)</f>
        <v>0.58895705521472397</v>
      </c>
      <c r="Q3953" t="str">
        <f t="shared" si="122"/>
        <v>games</v>
      </c>
      <c r="R3953" t="str">
        <f t="shared" si="123"/>
        <v>tabletop games</v>
      </c>
      <c r="S3953" s="11">
        <f>(((J3953/60)/60)/24)+DATE(1970,1,1)</f>
        <v>42452.825740740736</v>
      </c>
      <c r="T3953" s="11">
        <f>(((I3953/60)/60)/24)+DATE(1970,1,1)</f>
        <v>42482.825740740736</v>
      </c>
    </row>
    <row r="3954" spans="1:20" ht="28.8" hidden="1" x14ac:dyDescent="0.3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20">
        <f>E3954/D3954</f>
        <v>2.7069999999999999</v>
      </c>
      <c r="P3954" s="6">
        <f>L3954/COUNT(L3954:L8067)</f>
        <v>0.62962962962962965</v>
      </c>
      <c r="Q3954" t="str">
        <f t="shared" si="122"/>
        <v>games</v>
      </c>
      <c r="R3954" t="str">
        <f t="shared" si="123"/>
        <v>tabletop games</v>
      </c>
      <c r="S3954" s="11">
        <f>(((J3954/60)/60)/24)+DATE(1970,1,1)</f>
        <v>42338.709108796291</v>
      </c>
      <c r="T3954" s="11">
        <f>(((I3954/60)/60)/24)+DATE(1970,1,1)</f>
        <v>42372.957638888889</v>
      </c>
    </row>
    <row r="3955" spans="1:20" ht="28.8" hidden="1" x14ac:dyDescent="0.3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20">
        <f>E3955/D3955</f>
        <v>2.7185000000000001</v>
      </c>
      <c r="P3955" s="6">
        <f>L3955/COUNT(L3955:L8068)</f>
        <v>0.69565217391304346</v>
      </c>
      <c r="Q3955" t="str">
        <f t="shared" si="122"/>
        <v>music</v>
      </c>
      <c r="R3955" t="str">
        <f t="shared" si="123"/>
        <v>rock</v>
      </c>
      <c r="S3955" s="11">
        <f>(((J3955/60)/60)/24)+DATE(1970,1,1)</f>
        <v>41228.924884259257</v>
      </c>
      <c r="T3955" s="11">
        <f>(((I3955/60)/60)/24)+DATE(1970,1,1)</f>
        <v>41258.924884259257</v>
      </c>
    </row>
    <row r="3956" spans="1:20" ht="43.2" hidden="1" x14ac:dyDescent="0.3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20">
        <f>E3956/D3956</f>
        <v>2.722777777777778</v>
      </c>
      <c r="P3956" s="6">
        <f>L3956/COUNT(L3956:L8069)</f>
        <v>1.5562499999999999</v>
      </c>
      <c r="Q3956" t="str">
        <f t="shared" si="122"/>
        <v>games</v>
      </c>
      <c r="R3956" t="str">
        <f t="shared" si="123"/>
        <v>tabletop games</v>
      </c>
      <c r="S3956" s="11">
        <f>(((J3956/60)/60)/24)+DATE(1970,1,1)</f>
        <v>42573.327986111108</v>
      </c>
      <c r="T3956" s="11">
        <f>(((I3956/60)/60)/24)+DATE(1970,1,1)</f>
        <v>42588.327986111108</v>
      </c>
    </row>
    <row r="3957" spans="1:20" ht="28.8" hidden="1" x14ac:dyDescent="0.3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20">
        <f>E3957/D3957</f>
        <v>2.7793846153846156</v>
      </c>
      <c r="P3957" s="6">
        <f>L3957/COUNT(L3957:L8070)</f>
        <v>1.6918238993710693</v>
      </c>
      <c r="Q3957" t="str">
        <f t="shared" si="122"/>
        <v>photography</v>
      </c>
      <c r="R3957" t="str">
        <f t="shared" si="123"/>
        <v>photobooks</v>
      </c>
      <c r="S3957" s="11">
        <f>(((J3957/60)/60)/24)+DATE(1970,1,1)</f>
        <v>41772.657685185186</v>
      </c>
      <c r="T3957" s="11">
        <f>(((I3957/60)/60)/24)+DATE(1970,1,1)</f>
        <v>41800.356249999997</v>
      </c>
    </row>
    <row r="3958" spans="1:20" ht="28.8" hidden="1" x14ac:dyDescent="0.3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20">
        <f>E3958/D3958</f>
        <v>2.7869999999999999</v>
      </c>
      <c r="P3958" s="6">
        <f>L3958/COUNT(L3958:L8071)</f>
        <v>1.5</v>
      </c>
      <c r="Q3958" t="str">
        <f t="shared" si="122"/>
        <v>technology</v>
      </c>
      <c r="R3958" t="str">
        <f t="shared" si="123"/>
        <v>wearables</v>
      </c>
      <c r="S3958" s="11">
        <f>(((J3958/60)/60)/24)+DATE(1970,1,1)</f>
        <v>42564.026319444441</v>
      </c>
      <c r="T3958" s="11">
        <f>(((I3958/60)/60)/24)+DATE(1970,1,1)</f>
        <v>42594.026319444441</v>
      </c>
    </row>
    <row r="3959" spans="1:20" ht="28.8" hidden="1" x14ac:dyDescent="0.3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20">
        <f>E3959/D3959</f>
        <v>2.80375</v>
      </c>
      <c r="P3959" s="6">
        <f>L3959/COUNT(L3959:L8072)</f>
        <v>0.87898089171974525</v>
      </c>
      <c r="Q3959" t="str">
        <f t="shared" si="122"/>
        <v>photography</v>
      </c>
      <c r="R3959" t="str">
        <f t="shared" si="123"/>
        <v>photobooks</v>
      </c>
      <c r="S3959" s="11">
        <f>(((J3959/60)/60)/24)+DATE(1970,1,1)</f>
        <v>42430.720451388886</v>
      </c>
      <c r="T3959" s="11">
        <f>(((I3959/60)/60)/24)+DATE(1970,1,1)</f>
        <v>42461.166666666672</v>
      </c>
    </row>
    <row r="3960" spans="1:20" ht="43.2" hidden="1" x14ac:dyDescent="0.3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20">
        <f>E3960/D3960</f>
        <v>2.8073000000000001</v>
      </c>
      <c r="P3960" s="6">
        <f>L3960/COUNT(L3960:L8073)</f>
        <v>1.7820512820512822</v>
      </c>
      <c r="Q3960" t="str">
        <f t="shared" si="122"/>
        <v>technology</v>
      </c>
      <c r="R3960" t="str">
        <f t="shared" si="123"/>
        <v>hardware</v>
      </c>
      <c r="S3960" s="11">
        <f>(((J3960/60)/60)/24)+DATE(1970,1,1)</f>
        <v>42600.278749999998</v>
      </c>
      <c r="T3960" s="11">
        <f>(((I3960/60)/60)/24)+DATE(1970,1,1)</f>
        <v>42645.278749999998</v>
      </c>
    </row>
    <row r="3961" spans="1:20" ht="43.2" hidden="1" x14ac:dyDescent="0.3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20">
        <f>E3961/D3961</f>
        <v>2.8109999999999999</v>
      </c>
      <c r="P3961" s="6">
        <f>L3961/COUNT(L3961:L8074)</f>
        <v>0.61290322580645162</v>
      </c>
      <c r="Q3961" t="str">
        <f t="shared" si="122"/>
        <v>technology</v>
      </c>
      <c r="R3961" t="str">
        <f t="shared" si="123"/>
        <v>hardware</v>
      </c>
      <c r="S3961" s="11">
        <f>(((J3961/60)/60)/24)+DATE(1970,1,1)</f>
        <v>41861.070567129631</v>
      </c>
      <c r="T3961" s="11">
        <f>(((I3961/60)/60)/24)+DATE(1970,1,1)</f>
        <v>41906.070567129631</v>
      </c>
    </row>
    <row r="3962" spans="1:20" ht="28.8" hidden="1" x14ac:dyDescent="0.3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20">
        <f>E3962/D3962</f>
        <v>2.8156666666666665</v>
      </c>
      <c r="P3962" s="6">
        <f>L3962/COUNT(L3962:L8075)</f>
        <v>1.0389610389610389</v>
      </c>
      <c r="Q3962" t="str">
        <f t="shared" si="122"/>
        <v>photography</v>
      </c>
      <c r="R3962" t="str">
        <f t="shared" si="123"/>
        <v>photobooks</v>
      </c>
      <c r="S3962" s="11">
        <f>(((J3962/60)/60)/24)+DATE(1970,1,1)</f>
        <v>42736.732893518521</v>
      </c>
      <c r="T3962" s="11">
        <f>(((I3962/60)/60)/24)+DATE(1970,1,1)</f>
        <v>42767</v>
      </c>
    </row>
    <row r="3963" spans="1:20" ht="43.2" hidden="1" x14ac:dyDescent="0.3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20">
        <f>E3963/D3963</f>
        <v>2.8309000000000002</v>
      </c>
      <c r="P3963" s="6">
        <f>L3963/COUNT(L3963:L8076)</f>
        <v>8.6797385620915026</v>
      </c>
      <c r="Q3963" t="str">
        <f t="shared" si="122"/>
        <v>games</v>
      </c>
      <c r="R3963" t="str">
        <f t="shared" si="123"/>
        <v>tabletop games</v>
      </c>
      <c r="S3963" s="11">
        <f>(((J3963/60)/60)/24)+DATE(1970,1,1)</f>
        <v>42684.000046296293</v>
      </c>
      <c r="T3963" s="11">
        <f>(((I3963/60)/60)/24)+DATE(1970,1,1)</f>
        <v>42714.000046296293</v>
      </c>
    </row>
    <row r="3964" spans="1:20" ht="43.2" hidden="1" x14ac:dyDescent="0.3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20">
        <f>E3964/D3964</f>
        <v>2.8332000000000002</v>
      </c>
      <c r="P3964" s="6">
        <f>L3964/COUNT(L3964:L8077)</f>
        <v>1.868421052631579</v>
      </c>
      <c r="Q3964" t="str">
        <f t="shared" si="122"/>
        <v>film &amp; video</v>
      </c>
      <c r="R3964" t="str">
        <f t="shared" si="123"/>
        <v>documentary</v>
      </c>
      <c r="S3964" s="11">
        <f>(((J3964/60)/60)/24)+DATE(1970,1,1)</f>
        <v>41330.038784722223</v>
      </c>
      <c r="T3964" s="11">
        <f>(((I3964/60)/60)/24)+DATE(1970,1,1)</f>
        <v>41359.997118055559</v>
      </c>
    </row>
    <row r="3965" spans="1:20" ht="43.2" hidden="1" x14ac:dyDescent="0.3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20">
        <f>E3965/D3965</f>
        <v>2.8473999999999999</v>
      </c>
      <c r="P3965" s="6">
        <f>L3965/COUNT(L3965:L8078)</f>
        <v>1.7615894039735098</v>
      </c>
      <c r="Q3965" t="str">
        <f t="shared" si="122"/>
        <v>games</v>
      </c>
      <c r="R3965" t="str">
        <f t="shared" si="123"/>
        <v>tabletop games</v>
      </c>
      <c r="S3965" s="11">
        <f>(((J3965/60)/60)/24)+DATE(1970,1,1)</f>
        <v>42380.690289351856</v>
      </c>
      <c r="T3965" s="11">
        <f>(((I3965/60)/60)/24)+DATE(1970,1,1)</f>
        <v>42394.666666666672</v>
      </c>
    </row>
    <row r="3966" spans="1:20" ht="28.8" hidden="1" x14ac:dyDescent="0.3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20">
        <f>E3966/D3966</f>
        <v>2.8496600000000001</v>
      </c>
      <c r="P3966" s="6">
        <f>L3966/COUNT(L3966:L8079)</f>
        <v>3.4</v>
      </c>
      <c r="Q3966" t="str">
        <f t="shared" si="122"/>
        <v>technology</v>
      </c>
      <c r="R3966" t="str">
        <f t="shared" si="123"/>
        <v>hardware</v>
      </c>
      <c r="S3966" s="11">
        <f>(((J3966/60)/60)/24)+DATE(1970,1,1)</f>
        <v>42676.586979166663</v>
      </c>
      <c r="T3966" s="11">
        <f>(((I3966/60)/60)/24)+DATE(1970,1,1)</f>
        <v>42707.628645833334</v>
      </c>
    </row>
    <row r="3967" spans="1:20" ht="43.2" hidden="1" x14ac:dyDescent="0.3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20">
        <f>E3967/D3967</f>
        <v>2.8613861386138613</v>
      </c>
      <c r="P3967" s="6">
        <f>L3967/COUNT(L3967:L8080)</f>
        <v>0.10067114093959731</v>
      </c>
      <c r="Q3967" t="str">
        <f t="shared" si="122"/>
        <v>theater</v>
      </c>
      <c r="R3967" t="str">
        <f t="shared" si="123"/>
        <v>plays</v>
      </c>
      <c r="S3967" s="11">
        <f>(((J3967/60)/60)/24)+DATE(1970,1,1)</f>
        <v>42282.770231481481</v>
      </c>
      <c r="T3967" s="11">
        <f>(((I3967/60)/60)/24)+DATE(1970,1,1)</f>
        <v>42342.811898148153</v>
      </c>
    </row>
    <row r="3968" spans="1:20" ht="28.8" hidden="1" x14ac:dyDescent="0.3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20">
        <f>E3968/D3968</f>
        <v>2.8665822784810127</v>
      </c>
      <c r="P3968" s="6">
        <f>L3968/COUNT(L3968:L8081)</f>
        <v>1.8310810810810811</v>
      </c>
      <c r="Q3968" t="str">
        <f t="shared" si="122"/>
        <v>games</v>
      </c>
      <c r="R3968" t="str">
        <f t="shared" si="123"/>
        <v>tabletop games</v>
      </c>
      <c r="S3968" s="11">
        <f>(((J3968/60)/60)/24)+DATE(1970,1,1)</f>
        <v>42467.951979166668</v>
      </c>
      <c r="T3968" s="11">
        <f>(((I3968/60)/60)/24)+DATE(1970,1,1)</f>
        <v>42497.951979166668</v>
      </c>
    </row>
    <row r="3969" spans="1:20" ht="43.2" hidden="1" x14ac:dyDescent="0.3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20">
        <f>E3969/D3969</f>
        <v>2.87</v>
      </c>
      <c r="P3969" s="6">
        <f>L3969/COUNT(L3969:L8082)</f>
        <v>0.33333333333333331</v>
      </c>
      <c r="Q3969" t="str">
        <f t="shared" si="122"/>
        <v>theater</v>
      </c>
      <c r="R3969" t="str">
        <f t="shared" si="123"/>
        <v>plays</v>
      </c>
      <c r="S3969" s="11">
        <f>(((J3969/60)/60)/24)+DATE(1970,1,1)</f>
        <v>42451.095856481479</v>
      </c>
      <c r="T3969" s="11">
        <f>(((I3969/60)/60)/24)+DATE(1970,1,1)</f>
        <v>42465.095856481479</v>
      </c>
    </row>
    <row r="3970" spans="1:20" ht="43.2" hidden="1" x14ac:dyDescent="0.3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20">
        <f>E3970/D3970</f>
        <v>2.8816999999999999</v>
      </c>
      <c r="P3970" s="6">
        <f>L3970/COUNT(L3970:L8083)</f>
        <v>4.1575342465753424</v>
      </c>
      <c r="Q3970" t="str">
        <f t="shared" ref="Q3970:Q4033" si="124">LEFT(N3970,FIND("/",N3970)-1)</f>
        <v>technology</v>
      </c>
      <c r="R3970" t="str">
        <f t="shared" ref="R3970:R4033" si="125">RIGHT(N3970,LEN(N3970)-FIND("/",N3970))</f>
        <v>hardware</v>
      </c>
      <c r="S3970" s="11">
        <f>(((J3970/60)/60)/24)+DATE(1970,1,1)</f>
        <v>42150.71056712963</v>
      </c>
      <c r="T3970" s="11">
        <f>(((I3970/60)/60)/24)+DATE(1970,1,1)</f>
        <v>42180.791666666672</v>
      </c>
    </row>
    <row r="3971" spans="1:20" ht="43.2" hidden="1" x14ac:dyDescent="0.3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20">
        <f>E3971/D3971</f>
        <v>2.89</v>
      </c>
      <c r="P3971" s="6">
        <f>L3971/COUNT(L3971:L8084)</f>
        <v>0.13793103448275862</v>
      </c>
      <c r="Q3971" t="str">
        <f t="shared" si="124"/>
        <v>theater</v>
      </c>
      <c r="R3971" t="str">
        <f t="shared" si="125"/>
        <v>plays</v>
      </c>
      <c r="S3971" s="11">
        <f>(((J3971/60)/60)/24)+DATE(1970,1,1)</f>
        <v>42521.291504629626</v>
      </c>
      <c r="T3971" s="11">
        <f>(((I3971/60)/60)/24)+DATE(1970,1,1)</f>
        <v>42529.582638888889</v>
      </c>
    </row>
    <row r="3972" spans="1:20" ht="28.8" hidden="1" x14ac:dyDescent="0.3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20">
        <f>E3972/D3972</f>
        <v>2.9</v>
      </c>
      <c r="P3972" s="6">
        <f>L3972/COUNT(L3972:L8085)</f>
        <v>0.10416666666666667</v>
      </c>
      <c r="Q3972" t="str">
        <f t="shared" si="124"/>
        <v>photography</v>
      </c>
      <c r="R3972" t="str">
        <f t="shared" si="125"/>
        <v>photobooks</v>
      </c>
      <c r="S3972" s="11">
        <f>(((J3972/60)/60)/24)+DATE(1970,1,1)</f>
        <v>42747.506689814814</v>
      </c>
      <c r="T3972" s="11">
        <f>(((I3972/60)/60)/24)+DATE(1970,1,1)</f>
        <v>42777.506689814814</v>
      </c>
    </row>
    <row r="3973" spans="1:20" ht="43.2" hidden="1" x14ac:dyDescent="0.3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20">
        <f>E3973/D3973</f>
        <v>2.9250166666666666</v>
      </c>
      <c r="P3973" s="6">
        <f>L3973/COUNT(L3973:L8086)</f>
        <v>0.16783216783216784</v>
      </c>
      <c r="Q3973" t="str">
        <f t="shared" si="124"/>
        <v>music</v>
      </c>
      <c r="R3973" t="str">
        <f t="shared" si="125"/>
        <v>electronic music</v>
      </c>
      <c r="S3973" s="11">
        <f>(((J3973/60)/60)/24)+DATE(1970,1,1)</f>
        <v>41646.792222222226</v>
      </c>
      <c r="T3973" s="11">
        <f>(((I3973/60)/60)/24)+DATE(1970,1,1)</f>
        <v>41676.792222222226</v>
      </c>
    </row>
    <row r="3974" spans="1:20" ht="28.8" hidden="1" x14ac:dyDescent="0.3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20">
        <f>E3974/D3974</f>
        <v>2.9289999999999998</v>
      </c>
      <c r="P3974" s="6">
        <f>L3974/COUNT(L3974:L8087)</f>
        <v>0.56338028169014087</v>
      </c>
      <c r="Q3974" t="str">
        <f t="shared" si="124"/>
        <v>film &amp; video</v>
      </c>
      <c r="R3974" t="str">
        <f t="shared" si="125"/>
        <v>documentary</v>
      </c>
      <c r="S3974" s="11">
        <f>(((J3974/60)/60)/24)+DATE(1970,1,1)</f>
        <v>41333.837187500001</v>
      </c>
      <c r="T3974" s="11">
        <f>(((I3974/60)/60)/24)+DATE(1970,1,1)</f>
        <v>41353.795520833337</v>
      </c>
    </row>
    <row r="3975" spans="1:20" ht="43.2" hidden="1" x14ac:dyDescent="0.3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20">
        <f>E3975/D3975</f>
        <v>2.9403333333333332</v>
      </c>
      <c r="P3975" s="6">
        <f>L3975/COUNT(L3975:L8088)</f>
        <v>2.5886524822695036</v>
      </c>
      <c r="Q3975" t="str">
        <f t="shared" si="124"/>
        <v>technology</v>
      </c>
      <c r="R3975" t="str">
        <f t="shared" si="125"/>
        <v>hardware</v>
      </c>
      <c r="S3975" s="11">
        <f>(((J3975/60)/60)/24)+DATE(1970,1,1)</f>
        <v>42067.923668981486</v>
      </c>
      <c r="T3975" s="11">
        <f>(((I3975/60)/60)/24)+DATE(1970,1,1)</f>
        <v>42112.882002314815</v>
      </c>
    </row>
    <row r="3976" spans="1:20" ht="43.2" hidden="1" x14ac:dyDescent="0.3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20">
        <f>E3976/D3976</f>
        <v>2.9420799999999998</v>
      </c>
      <c r="P3976" s="6">
        <f>L3976/COUNT(L3976:L8089)</f>
        <v>7.8857142857142861</v>
      </c>
      <c r="Q3976" t="str">
        <f t="shared" si="124"/>
        <v>food</v>
      </c>
      <c r="R3976" t="str">
        <f t="shared" si="125"/>
        <v>small batch</v>
      </c>
      <c r="S3976" s="11">
        <f>(((J3976/60)/60)/24)+DATE(1970,1,1)</f>
        <v>42692.79987268518</v>
      </c>
      <c r="T3976" s="11">
        <f>(((I3976/60)/60)/24)+DATE(1970,1,1)</f>
        <v>42723.332638888889</v>
      </c>
    </row>
    <row r="3977" spans="1:20" ht="43.2" hidden="1" x14ac:dyDescent="0.3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20">
        <f>E3977/D3977</f>
        <v>2.9472727272727273</v>
      </c>
      <c r="P3977" s="6">
        <f>L3977/COUNT(L3977:L8090)</f>
        <v>1.2661870503597121</v>
      </c>
      <c r="Q3977" t="str">
        <f t="shared" si="124"/>
        <v>music</v>
      </c>
      <c r="R3977" t="str">
        <f t="shared" si="125"/>
        <v>rock</v>
      </c>
      <c r="S3977" s="11">
        <f>(((J3977/60)/60)/24)+DATE(1970,1,1)</f>
        <v>40587.085532407407</v>
      </c>
      <c r="T3977" s="11">
        <f>(((I3977/60)/60)/24)+DATE(1970,1,1)</f>
        <v>40636.043865740743</v>
      </c>
    </row>
    <row r="3978" spans="1:20" ht="43.2" hidden="1" x14ac:dyDescent="0.3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20">
        <f>E3978/D3978</f>
        <v>2.9687520259319289</v>
      </c>
      <c r="P3978" s="6">
        <f>L3978/COUNT(L3978:L8091)</f>
        <v>7.3840579710144931</v>
      </c>
      <c r="Q3978" t="str">
        <f t="shared" si="124"/>
        <v>technology</v>
      </c>
      <c r="R3978" t="str">
        <f t="shared" si="125"/>
        <v>hardware</v>
      </c>
      <c r="S3978" s="11">
        <f>(((J3978/60)/60)/24)+DATE(1970,1,1)</f>
        <v>42199.32707175926</v>
      </c>
      <c r="T3978" s="11">
        <f>(((I3978/60)/60)/24)+DATE(1970,1,1)</f>
        <v>42231.32707175926</v>
      </c>
    </row>
    <row r="3979" spans="1:20" ht="43.2" hidden="1" x14ac:dyDescent="0.3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20">
        <f>E3979/D3979</f>
        <v>2.9849999999999999</v>
      </c>
      <c r="P3979" s="6">
        <f>L3979/COUNT(L3979:L8092)</f>
        <v>0.12408759124087591</v>
      </c>
      <c r="Q3979" t="str">
        <f t="shared" si="124"/>
        <v>games</v>
      </c>
      <c r="R3979" t="str">
        <f t="shared" si="125"/>
        <v>tabletop games</v>
      </c>
      <c r="S3979" s="11">
        <f>(((J3979/60)/60)/24)+DATE(1970,1,1)</f>
        <v>42689.853090277778</v>
      </c>
      <c r="T3979" s="11">
        <f>(((I3979/60)/60)/24)+DATE(1970,1,1)</f>
        <v>42696.853090277778</v>
      </c>
    </row>
    <row r="3980" spans="1:20" ht="43.2" hidden="1" x14ac:dyDescent="0.3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20">
        <f>E3980/D3980</f>
        <v>3</v>
      </c>
      <c r="P3980" s="6">
        <f>L3980/COUNT(L3980:L8093)</f>
        <v>0.28676470588235292</v>
      </c>
      <c r="Q3980" t="str">
        <f t="shared" si="124"/>
        <v>theater</v>
      </c>
      <c r="R3980" t="str">
        <f t="shared" si="125"/>
        <v>plays</v>
      </c>
      <c r="S3980" s="11">
        <f>(((J3980/60)/60)/24)+DATE(1970,1,1)</f>
        <v>41810.142199074071</v>
      </c>
      <c r="T3980" s="11">
        <f>(((I3980/60)/60)/24)+DATE(1970,1,1)</f>
        <v>41824.142199074071</v>
      </c>
    </row>
    <row r="3981" spans="1:20" ht="43.2" hidden="1" x14ac:dyDescent="0.3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20">
        <f>E3981/D3981</f>
        <v>3.0011791999999997</v>
      </c>
      <c r="P3981" s="6">
        <f>L3981/COUNT(L3981:L8094)</f>
        <v>7.5629629629629633</v>
      </c>
      <c r="Q3981" t="str">
        <f t="shared" si="124"/>
        <v>technology</v>
      </c>
      <c r="R3981" t="str">
        <f t="shared" si="125"/>
        <v>wearables</v>
      </c>
      <c r="S3981" s="11">
        <f>(((J3981/60)/60)/24)+DATE(1970,1,1)</f>
        <v>41898.665960648148</v>
      </c>
      <c r="T3981" s="11">
        <f>(((I3981/60)/60)/24)+DATE(1970,1,1)</f>
        <v>41941.041666666664</v>
      </c>
    </row>
    <row r="3982" spans="1:20" ht="43.2" hidden="1" x14ac:dyDescent="0.3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20">
        <f>E3982/D3982</f>
        <v>3.0047639999999998</v>
      </c>
      <c r="P3982" s="6">
        <f>L3982/COUNT(L3982:L8095)</f>
        <v>3.2014925373134329</v>
      </c>
      <c r="Q3982" t="str">
        <f t="shared" si="124"/>
        <v>technology</v>
      </c>
      <c r="R3982" t="str">
        <f t="shared" si="125"/>
        <v>hardware</v>
      </c>
      <c r="S3982" s="11">
        <f>(((J3982/60)/60)/24)+DATE(1970,1,1)</f>
        <v>41578.210104166668</v>
      </c>
      <c r="T3982" s="11">
        <f>(((I3982/60)/60)/24)+DATE(1970,1,1)</f>
        <v>41638.251770833333</v>
      </c>
    </row>
    <row r="3983" spans="1:20" ht="43.2" hidden="1" x14ac:dyDescent="0.3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20">
        <f>E3983/D3983</f>
        <v>3.0219999999999998</v>
      </c>
      <c r="P3983" s="6">
        <f>L3983/COUNT(L3983:L8096)</f>
        <v>1.0902255639097744</v>
      </c>
      <c r="Q3983" t="str">
        <f t="shared" si="124"/>
        <v>theater</v>
      </c>
      <c r="R3983" t="str">
        <f t="shared" si="125"/>
        <v>spaces</v>
      </c>
      <c r="S3983" s="11">
        <f>(((J3983/60)/60)/24)+DATE(1970,1,1)</f>
        <v>41761.509409722225</v>
      </c>
      <c r="T3983" s="11">
        <f>(((I3983/60)/60)/24)+DATE(1970,1,1)</f>
        <v>41789.666666666664</v>
      </c>
    </row>
    <row r="3984" spans="1:20" ht="43.2" hidden="1" x14ac:dyDescent="0.3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20">
        <f>E3984/D3984</f>
        <v>3.0242</v>
      </c>
      <c r="P3984" s="6">
        <f>L3984/COUNT(L3984:L8097)</f>
        <v>0.45454545454545453</v>
      </c>
      <c r="Q3984" t="str">
        <f t="shared" si="124"/>
        <v>theater</v>
      </c>
      <c r="R3984" t="str">
        <f t="shared" si="125"/>
        <v>plays</v>
      </c>
      <c r="S3984" s="11">
        <f>(((J3984/60)/60)/24)+DATE(1970,1,1)</f>
        <v>42473.794710648144</v>
      </c>
      <c r="T3984" s="11">
        <f>(((I3984/60)/60)/24)+DATE(1970,1,1)</f>
        <v>42503.794710648144</v>
      </c>
    </row>
    <row r="3985" spans="1:20" ht="43.2" hidden="1" x14ac:dyDescent="0.3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20">
        <f>E3985/D3985</f>
        <v>3.038011142857143</v>
      </c>
      <c r="P3985" s="6">
        <f>L3985/COUNT(L3985:L8098)</f>
        <v>5.1603053435114505</v>
      </c>
      <c r="Q3985" t="str">
        <f t="shared" si="124"/>
        <v>technology</v>
      </c>
      <c r="R3985" t="str">
        <f t="shared" si="125"/>
        <v>space exploration</v>
      </c>
      <c r="S3985" s="11">
        <f>(((J3985/60)/60)/24)+DATE(1970,1,1)</f>
        <v>41075.237858796296</v>
      </c>
      <c r="T3985" s="11">
        <f>(((I3985/60)/60)/24)+DATE(1970,1,1)</f>
        <v>41105.237858796296</v>
      </c>
    </row>
    <row r="3986" spans="1:20" ht="43.2" hidden="1" x14ac:dyDescent="0.3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20">
        <f>E3986/D3986</f>
        <v>3.0418799999999999</v>
      </c>
      <c r="P3986" s="6">
        <f>L3986/COUNT(L3986:L8099)</f>
        <v>4.0846153846153843</v>
      </c>
      <c r="Q3986" t="str">
        <f t="shared" si="124"/>
        <v>technology</v>
      </c>
      <c r="R3986" t="str">
        <f t="shared" si="125"/>
        <v>hardware</v>
      </c>
      <c r="S3986" s="11">
        <f>(((J3986/60)/60)/24)+DATE(1970,1,1)</f>
        <v>42689.565671296295</v>
      </c>
      <c r="T3986" s="11">
        <f>(((I3986/60)/60)/24)+DATE(1970,1,1)</f>
        <v>42719.208333333328</v>
      </c>
    </row>
    <row r="3987" spans="1:20" ht="43.2" hidden="1" x14ac:dyDescent="0.3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20">
        <f>E3987/D3987</f>
        <v>3.05158</v>
      </c>
      <c r="P3987" s="6">
        <f>L3987/COUNT(L3987:L8100)</f>
        <v>3.0852713178294575</v>
      </c>
      <c r="Q3987" t="str">
        <f t="shared" si="124"/>
        <v>technology</v>
      </c>
      <c r="R3987" t="str">
        <f t="shared" si="125"/>
        <v>hardware</v>
      </c>
      <c r="S3987" s="11">
        <f>(((J3987/60)/60)/24)+DATE(1970,1,1)</f>
        <v>42661.323414351849</v>
      </c>
      <c r="T3987" s="11">
        <f>(((I3987/60)/60)/24)+DATE(1970,1,1)</f>
        <v>42697.365081018521</v>
      </c>
    </row>
    <row r="3988" spans="1:20" ht="43.2" hidden="1" x14ac:dyDescent="0.3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20">
        <f>E3988/D3988</f>
        <v>3.0546000000000002</v>
      </c>
      <c r="P3988" s="6">
        <f>L3988/COUNT(L3988:L8101)</f>
        <v>1.7421875</v>
      </c>
      <c r="Q3988" t="str">
        <f t="shared" si="124"/>
        <v>film &amp; video</v>
      </c>
      <c r="R3988" t="str">
        <f t="shared" si="125"/>
        <v>documentary</v>
      </c>
      <c r="S3988" s="11">
        <f>(((J3988/60)/60)/24)+DATE(1970,1,1)</f>
        <v>40480.363483796296</v>
      </c>
      <c r="T3988" s="11">
        <f>(((I3988/60)/60)/24)+DATE(1970,1,1)</f>
        <v>40530.405150462961</v>
      </c>
    </row>
    <row r="3989" spans="1:20" ht="43.2" hidden="1" x14ac:dyDescent="0.3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20">
        <f>E3989/D3989</f>
        <v>3.0683333333333334</v>
      </c>
      <c r="P3989" s="6">
        <f>L3989/COUNT(L3989:L8102)</f>
        <v>0.23622047244094488</v>
      </c>
      <c r="Q3989" t="str">
        <f t="shared" si="124"/>
        <v>music</v>
      </c>
      <c r="R3989" t="str">
        <f t="shared" si="125"/>
        <v>rock</v>
      </c>
      <c r="S3989" s="11">
        <f>(((J3989/60)/60)/24)+DATE(1970,1,1)</f>
        <v>40926.047858796301</v>
      </c>
      <c r="T3989" s="11">
        <f>(((I3989/60)/60)/24)+DATE(1970,1,1)</f>
        <v>40986.006192129629</v>
      </c>
    </row>
    <row r="3990" spans="1:20" ht="43.2" hidden="1" x14ac:dyDescent="0.3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20">
        <f>E3990/D3990</f>
        <v>3.0865999999999998</v>
      </c>
      <c r="P3990" s="6">
        <f>L3990/COUNT(L3990:L8103)</f>
        <v>2.0873015873015874</v>
      </c>
      <c r="Q3990" t="str">
        <f t="shared" si="124"/>
        <v>film &amp; video</v>
      </c>
      <c r="R3990" t="str">
        <f t="shared" si="125"/>
        <v>television</v>
      </c>
      <c r="S3990" s="11">
        <f>(((J3990/60)/60)/24)+DATE(1970,1,1)</f>
        <v>41802.790347222224</v>
      </c>
      <c r="T3990" s="11">
        <f>(((I3990/60)/60)/24)+DATE(1970,1,1)</f>
        <v>41833</v>
      </c>
    </row>
    <row r="3991" spans="1:20" ht="43.2" hidden="1" x14ac:dyDescent="0.3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20">
        <f>E3991/D3991</f>
        <v>3.12</v>
      </c>
      <c r="P3991" s="6">
        <f>L3991/COUNT(L3991:L8104)</f>
        <v>0.13600000000000001</v>
      </c>
      <c r="Q3991" t="str">
        <f t="shared" si="124"/>
        <v>technology</v>
      </c>
      <c r="R3991" t="str">
        <f t="shared" si="125"/>
        <v>hardware</v>
      </c>
      <c r="S3991" s="11">
        <f>(((J3991/60)/60)/24)+DATE(1970,1,1)</f>
        <v>40347.125601851854</v>
      </c>
      <c r="T3991" s="11">
        <f>(((I3991/60)/60)/24)+DATE(1970,1,1)</f>
        <v>40361.958333333336</v>
      </c>
    </row>
    <row r="3992" spans="1:20" ht="43.2" hidden="1" x14ac:dyDescent="0.3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20">
        <f>E3992/D3992</f>
        <v>3.15</v>
      </c>
      <c r="P3992" s="6">
        <f>L3992/COUNT(L3992:L8105)</f>
        <v>0.35483870967741937</v>
      </c>
      <c r="Q3992" t="str">
        <f t="shared" si="124"/>
        <v>theater</v>
      </c>
      <c r="R3992" t="str">
        <f t="shared" si="125"/>
        <v>plays</v>
      </c>
      <c r="S3992" s="11">
        <f>(((J3992/60)/60)/24)+DATE(1970,1,1)</f>
        <v>42479.432291666672</v>
      </c>
      <c r="T3992" s="11">
        <f>(((I3992/60)/60)/24)+DATE(1970,1,1)</f>
        <v>42492.958333333328</v>
      </c>
    </row>
    <row r="3993" spans="1:20" ht="43.2" hidden="1" x14ac:dyDescent="0.3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20">
        <f>E3993/D3993</f>
        <v>3.151388888888889</v>
      </c>
      <c r="P3993" s="6">
        <f>L3993/COUNT(L3993:L8106)</f>
        <v>0.87804878048780488</v>
      </c>
      <c r="Q3993" t="str">
        <f t="shared" si="124"/>
        <v>publishing</v>
      </c>
      <c r="R3993" t="str">
        <f t="shared" si="125"/>
        <v>nonfiction</v>
      </c>
      <c r="S3993" s="11">
        <f>(((J3993/60)/60)/24)+DATE(1970,1,1)</f>
        <v>41579.734259259261</v>
      </c>
      <c r="T3993" s="11">
        <f>(((I3993/60)/60)/24)+DATE(1970,1,1)</f>
        <v>41599.207638888889</v>
      </c>
    </row>
    <row r="3994" spans="1:20" ht="43.2" hidden="1" x14ac:dyDescent="0.3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20">
        <f>E3994/D3994</f>
        <v>3.1732719999999999</v>
      </c>
      <c r="P3994" s="6">
        <f>L3994/COUNT(L3994:L8107)</f>
        <v>12.540983606557377</v>
      </c>
      <c r="Q3994" t="str">
        <f t="shared" si="124"/>
        <v>technology</v>
      </c>
      <c r="R3994" t="str">
        <f t="shared" si="125"/>
        <v>hardware</v>
      </c>
      <c r="S3994" s="11">
        <f>(((J3994/60)/60)/24)+DATE(1970,1,1)</f>
        <v>42519.6565162037</v>
      </c>
      <c r="T3994" s="11">
        <f>(((I3994/60)/60)/24)+DATE(1970,1,1)</f>
        <v>42549.6565162037</v>
      </c>
    </row>
    <row r="3995" spans="1:20" ht="43.2" hidden="1" x14ac:dyDescent="0.3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20">
        <f>E3995/D3995</f>
        <v>3.1869988910451896</v>
      </c>
      <c r="P3995" s="6">
        <f>L3995/COUNT(L3995:L8108)</f>
        <v>1.4462809917355373</v>
      </c>
      <c r="Q3995" t="str">
        <f t="shared" si="124"/>
        <v>theater</v>
      </c>
      <c r="R3995" t="str">
        <f t="shared" si="125"/>
        <v>spaces</v>
      </c>
      <c r="S3995" s="11">
        <f>(((J3995/60)/60)/24)+DATE(1970,1,1)</f>
        <v>42534.895625000005</v>
      </c>
      <c r="T3995" s="11">
        <f>(((I3995/60)/60)/24)+DATE(1970,1,1)</f>
        <v>42564.895625000005</v>
      </c>
    </row>
    <row r="3996" spans="1:20" ht="28.8" hidden="1" x14ac:dyDescent="0.3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20">
        <f>E3996/D3996</f>
        <v>3.2005299999999997</v>
      </c>
      <c r="P3996" s="6">
        <f>L3996/COUNT(L3996:L8109)</f>
        <v>14.475</v>
      </c>
      <c r="Q3996" t="str">
        <f t="shared" si="124"/>
        <v>technology</v>
      </c>
      <c r="R3996" t="str">
        <f t="shared" si="125"/>
        <v>hardware</v>
      </c>
      <c r="S3996" s="11">
        <f>(((J3996/60)/60)/24)+DATE(1970,1,1)</f>
        <v>42570.996423611112</v>
      </c>
      <c r="T3996" s="11">
        <f>(((I3996/60)/60)/24)+DATE(1970,1,1)</f>
        <v>42600.996423611112</v>
      </c>
    </row>
    <row r="3997" spans="1:20" ht="28.8" hidden="1" x14ac:dyDescent="0.3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20">
        <f>E3997/D3997</f>
        <v>3.2026666666666666</v>
      </c>
      <c r="P3997" s="6">
        <f>L3997/COUNT(L3997:L8110)</f>
        <v>1.6302521008403361</v>
      </c>
      <c r="Q3997" t="str">
        <f t="shared" si="124"/>
        <v>games</v>
      </c>
      <c r="R3997" t="str">
        <f t="shared" si="125"/>
        <v>tabletop games</v>
      </c>
      <c r="S3997" s="11">
        <f>(((J3997/60)/60)/24)+DATE(1970,1,1)</f>
        <v>42469.874907407408</v>
      </c>
      <c r="T3997" s="11">
        <f>(((I3997/60)/60)/24)+DATE(1970,1,1)</f>
        <v>42487.083333333328</v>
      </c>
    </row>
    <row r="3998" spans="1:20" ht="43.2" hidden="1" x14ac:dyDescent="0.3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20">
        <f>E3998/D3998</f>
        <v>3.2223999999999999</v>
      </c>
      <c r="P3998" s="6">
        <f>L3998/COUNT(L3998:L8111)</f>
        <v>6.0508474576271185</v>
      </c>
      <c r="Q3998" t="str">
        <f t="shared" si="124"/>
        <v>photography</v>
      </c>
      <c r="R3998" t="str">
        <f t="shared" si="125"/>
        <v>photobooks</v>
      </c>
      <c r="S3998" s="11">
        <f>(((J3998/60)/60)/24)+DATE(1970,1,1)</f>
        <v>42072.488182870366</v>
      </c>
      <c r="T3998" s="11">
        <f>(((I3998/60)/60)/24)+DATE(1970,1,1)</f>
        <v>42102.488182870366</v>
      </c>
    </row>
    <row r="3999" spans="1:20" ht="43.2" hidden="1" x14ac:dyDescent="0.3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20">
        <f>E3999/D3999</f>
        <v>3.2609166666666667</v>
      </c>
      <c r="P3999" s="6">
        <f>L3999/COUNT(L3999:L8112)</f>
        <v>4.1794871794871797</v>
      </c>
      <c r="Q3999" t="str">
        <f t="shared" si="124"/>
        <v>technology</v>
      </c>
      <c r="R3999" t="str">
        <f t="shared" si="125"/>
        <v>space exploration</v>
      </c>
      <c r="S3999" s="11">
        <f>(((J3999/60)/60)/24)+DATE(1970,1,1)</f>
        <v>41915.747314814813</v>
      </c>
      <c r="T3999" s="11">
        <f>(((I3999/60)/60)/24)+DATE(1970,1,1)</f>
        <v>41955.888888888891</v>
      </c>
    </row>
    <row r="4000" spans="1:20" ht="43.2" hidden="1" x14ac:dyDescent="0.3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20">
        <f>E4000/D4000</f>
        <v>3.2692000000000001</v>
      </c>
      <c r="P4000" s="6">
        <f>L4000/COUNT(L4000:L8113)</f>
        <v>0.72413793103448276</v>
      </c>
      <c r="Q4000" t="str">
        <f t="shared" si="124"/>
        <v>games</v>
      </c>
      <c r="R4000" t="str">
        <f t="shared" si="125"/>
        <v>tabletop games</v>
      </c>
      <c r="S4000" s="11">
        <f>(((J4000/60)/60)/24)+DATE(1970,1,1)</f>
        <v>41695.016782407409</v>
      </c>
      <c r="T4000" s="11">
        <f>(((I4000/60)/60)/24)+DATE(1970,1,1)</f>
        <v>41724.975115740745</v>
      </c>
    </row>
    <row r="4001" spans="1:20" ht="43.2" hidden="1" x14ac:dyDescent="0.3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20">
        <f>E4001/D4001</f>
        <v>3.3</v>
      </c>
      <c r="P4001" s="6">
        <f>L4001/COUNT(L4001:L8114)</f>
        <v>0.16521739130434782</v>
      </c>
      <c r="Q4001" t="str">
        <f t="shared" si="124"/>
        <v>theater</v>
      </c>
      <c r="R4001" t="str">
        <f t="shared" si="125"/>
        <v>plays</v>
      </c>
      <c r="S4001" s="11">
        <f>(((J4001/60)/60)/24)+DATE(1970,1,1)</f>
        <v>42487.62700231481</v>
      </c>
      <c r="T4001" s="11">
        <f>(((I4001/60)/60)/24)+DATE(1970,1,1)</f>
        <v>42521.458333333328</v>
      </c>
    </row>
    <row r="4002" spans="1:20" ht="43.2" hidden="1" x14ac:dyDescent="0.3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20">
        <f>E4002/D4002</f>
        <v>3.3203999999999998</v>
      </c>
      <c r="P4002" s="6">
        <f>L4002/COUNT(L4002:L8115)</f>
        <v>3.4298245614035086</v>
      </c>
      <c r="Q4002" t="str">
        <f t="shared" si="124"/>
        <v>games</v>
      </c>
      <c r="R4002" t="str">
        <f t="shared" si="125"/>
        <v>tabletop games</v>
      </c>
      <c r="S4002" s="11">
        <f>(((J4002/60)/60)/24)+DATE(1970,1,1)</f>
        <v>42331.378923611104</v>
      </c>
      <c r="T4002" s="11">
        <f>(((I4002/60)/60)/24)+DATE(1970,1,1)</f>
        <v>42352</v>
      </c>
    </row>
    <row r="4003" spans="1:20" ht="43.2" hidden="1" x14ac:dyDescent="0.3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20">
        <f>E4003/D4003</f>
        <v>3.3558333333333334</v>
      </c>
      <c r="P4003" s="6">
        <f>L4003/COUNT(L4003:L8116)</f>
        <v>2.1327433628318584</v>
      </c>
      <c r="Q4003" t="str">
        <f t="shared" si="124"/>
        <v>theater</v>
      </c>
      <c r="R4003" t="str">
        <f t="shared" si="125"/>
        <v>plays</v>
      </c>
      <c r="S4003" s="11">
        <f>(((J4003/60)/60)/24)+DATE(1970,1,1)</f>
        <v>40633.154363425929</v>
      </c>
      <c r="T4003" s="11">
        <f>(((I4003/60)/60)/24)+DATE(1970,1,1)</f>
        <v>40664.207638888889</v>
      </c>
    </row>
    <row r="4004" spans="1:20" ht="43.2" hidden="1" x14ac:dyDescent="0.3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20">
        <f>E4004/D4004</f>
        <v>3.3870588235294119</v>
      </c>
      <c r="P4004" s="6">
        <f>L4004/COUNT(L4004:L8117)</f>
        <v>0.4107142857142857</v>
      </c>
      <c r="Q4004" t="str">
        <f t="shared" si="124"/>
        <v>theater</v>
      </c>
      <c r="R4004" t="str">
        <f t="shared" si="125"/>
        <v>plays</v>
      </c>
      <c r="S4004" s="11">
        <f>(((J4004/60)/60)/24)+DATE(1970,1,1)</f>
        <v>42462.140868055561</v>
      </c>
      <c r="T4004" s="11">
        <f>(((I4004/60)/60)/24)+DATE(1970,1,1)</f>
        <v>42489.875</v>
      </c>
    </row>
    <row r="4005" spans="1:20" ht="28.8" hidden="1" x14ac:dyDescent="0.3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20">
        <f>E4005/D4005</f>
        <v>3.4209999999999998</v>
      </c>
      <c r="P4005" s="6">
        <f>L4005/COUNT(L4005:L8118)</f>
        <v>1.4324324324324325</v>
      </c>
      <c r="Q4005" t="str">
        <f t="shared" si="124"/>
        <v>music</v>
      </c>
      <c r="R4005" t="str">
        <f t="shared" si="125"/>
        <v>electronic music</v>
      </c>
      <c r="S4005" s="11">
        <f>(((J4005/60)/60)/24)+DATE(1970,1,1)</f>
        <v>42611.483206018514</v>
      </c>
      <c r="T4005" s="11">
        <f>(((I4005/60)/60)/24)+DATE(1970,1,1)</f>
        <v>42625.483206018514</v>
      </c>
    </row>
    <row r="4006" spans="1:20" ht="28.8" hidden="1" x14ac:dyDescent="0.3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20">
        <f>E4006/D4006</f>
        <v>3.4660000000000002</v>
      </c>
      <c r="P4006" s="6">
        <f>L4006/COUNT(L4006:L8119)</f>
        <v>4.3</v>
      </c>
      <c r="Q4006" t="str">
        <f t="shared" si="124"/>
        <v>technology</v>
      </c>
      <c r="R4006" t="str">
        <f t="shared" si="125"/>
        <v>hardware</v>
      </c>
      <c r="S4006" s="11">
        <f>(((J4006/60)/60)/24)+DATE(1970,1,1)</f>
        <v>41438.899594907409</v>
      </c>
      <c r="T4006" s="11">
        <f>(((I4006/60)/60)/24)+DATE(1970,1,1)</f>
        <v>41468.899594907409</v>
      </c>
    </row>
    <row r="4007" spans="1:20" ht="43.2" hidden="1" x14ac:dyDescent="0.3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20">
        <f>E4007/D4007</f>
        <v>3.4801799999999998</v>
      </c>
      <c r="P4007" s="6">
        <f>L4007/COUNT(L4007:L8120)</f>
        <v>6.238532110091743</v>
      </c>
      <c r="Q4007" t="str">
        <f t="shared" si="124"/>
        <v>technology</v>
      </c>
      <c r="R4007" t="str">
        <f t="shared" si="125"/>
        <v>hardware</v>
      </c>
      <c r="S4007" s="11">
        <f>(((J4007/60)/60)/24)+DATE(1970,1,1)</f>
        <v>42157.251828703709</v>
      </c>
      <c r="T4007" s="11">
        <f>(((I4007/60)/60)/24)+DATE(1970,1,1)</f>
        <v>42197.251828703709</v>
      </c>
    </row>
    <row r="4008" spans="1:20" ht="28.8" hidden="1" x14ac:dyDescent="0.3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20">
        <f>E4008/D4008</f>
        <v>3.5016666666666665</v>
      </c>
      <c r="P4008" s="6">
        <f>L4008/COUNT(L4008:L8121)</f>
        <v>0.12962962962962962</v>
      </c>
      <c r="Q4008" t="str">
        <f t="shared" si="124"/>
        <v>music</v>
      </c>
      <c r="R4008" t="str">
        <f t="shared" si="125"/>
        <v>rock</v>
      </c>
      <c r="S4008" s="11">
        <f>(((J4008/60)/60)/24)+DATE(1970,1,1)</f>
        <v>40565.032511574071</v>
      </c>
      <c r="T4008" s="11">
        <f>(((I4008/60)/60)/24)+DATE(1970,1,1)</f>
        <v>40580.032511574071</v>
      </c>
    </row>
    <row r="4009" spans="1:20" ht="43.2" hidden="1" x14ac:dyDescent="0.3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20">
        <f>E4009/D4009</f>
        <v>3.50844625</v>
      </c>
      <c r="P4009" s="6">
        <f>L4009/COUNT(L4009:L8122)</f>
        <v>3.6822429906542058</v>
      </c>
      <c r="Q4009" t="str">
        <f t="shared" si="124"/>
        <v>theater</v>
      </c>
      <c r="R4009" t="str">
        <f t="shared" si="125"/>
        <v>spaces</v>
      </c>
      <c r="S4009" s="11">
        <f>(((J4009/60)/60)/24)+DATE(1970,1,1)</f>
        <v>41391.782905092594</v>
      </c>
      <c r="T4009" s="11">
        <f>(((I4009/60)/60)/24)+DATE(1970,1,1)</f>
        <v>41421.290972222225</v>
      </c>
    </row>
    <row r="4010" spans="1:20" ht="28.8" hidden="1" x14ac:dyDescent="0.3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20">
        <f>E4010/D4010</f>
        <v>3.5180366666666667</v>
      </c>
      <c r="P4010" s="6">
        <f>L4010/COUNT(L4010:L8123)</f>
        <v>4.5094339622641506</v>
      </c>
      <c r="Q4010" t="str">
        <f t="shared" si="124"/>
        <v>music</v>
      </c>
      <c r="R4010" t="str">
        <f t="shared" si="125"/>
        <v>electronic music</v>
      </c>
      <c r="S4010" s="11">
        <f>(((J4010/60)/60)/24)+DATE(1970,1,1)</f>
        <v>42271.251979166671</v>
      </c>
      <c r="T4010" s="11">
        <f>(((I4010/60)/60)/24)+DATE(1970,1,1)</f>
        <v>42294.166666666672</v>
      </c>
    </row>
    <row r="4011" spans="1:20" ht="43.2" hidden="1" x14ac:dyDescent="0.3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20">
        <f>E4011/D4011</f>
        <v>3.5292777777777777</v>
      </c>
      <c r="P4011" s="6">
        <f>L4011/COUNT(L4011:L8124)</f>
        <v>9.3619047619047624</v>
      </c>
      <c r="Q4011" t="str">
        <f t="shared" si="124"/>
        <v>games</v>
      </c>
      <c r="R4011" t="str">
        <f t="shared" si="125"/>
        <v>tabletop games</v>
      </c>
      <c r="S4011" s="11">
        <f>(((J4011/60)/60)/24)+DATE(1970,1,1)</f>
        <v>41915.003275462965</v>
      </c>
      <c r="T4011" s="11">
        <f>(((I4011/60)/60)/24)+DATE(1970,1,1)</f>
        <v>41955.332638888889</v>
      </c>
    </row>
    <row r="4012" spans="1:20" ht="43.2" hidden="1" x14ac:dyDescent="0.3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20">
        <f>E4012/D4012</f>
        <v>3.5304799999999998</v>
      </c>
      <c r="P4012" s="6">
        <f>L4012/COUNT(L4012:L8125)</f>
        <v>5.2019230769230766</v>
      </c>
      <c r="Q4012" t="str">
        <f t="shared" si="124"/>
        <v>technology</v>
      </c>
      <c r="R4012" t="str">
        <f t="shared" si="125"/>
        <v>hardware</v>
      </c>
      <c r="S4012" s="11">
        <f>(((J4012/60)/60)/24)+DATE(1970,1,1)</f>
        <v>42375.08394675926</v>
      </c>
      <c r="T4012" s="11">
        <f>(((I4012/60)/60)/24)+DATE(1970,1,1)</f>
        <v>42420.08394675926</v>
      </c>
    </row>
    <row r="4013" spans="1:20" ht="43.2" hidden="1" x14ac:dyDescent="0.3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20">
        <f>E4013/D4013</f>
        <v>3.5461999999999998</v>
      </c>
      <c r="P4013" s="6">
        <f>L4013/COUNT(L4013:L8126)</f>
        <v>1.9320388349514563</v>
      </c>
      <c r="Q4013" t="str">
        <f t="shared" si="124"/>
        <v>technology</v>
      </c>
      <c r="R4013" t="str">
        <f t="shared" si="125"/>
        <v>space exploration</v>
      </c>
      <c r="S4013" s="11">
        <f>(((J4013/60)/60)/24)+DATE(1970,1,1)</f>
        <v>41667.823287037041</v>
      </c>
      <c r="T4013" s="11">
        <f>(((I4013/60)/60)/24)+DATE(1970,1,1)</f>
        <v>41697.958333333336</v>
      </c>
    </row>
    <row r="4014" spans="1:20" ht="28.8" hidden="1" x14ac:dyDescent="0.3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20">
        <f>E4014/D4014</f>
        <v>3.5482402000000004</v>
      </c>
      <c r="P4014" s="6">
        <f>L4014/COUNT(L4014:L8127)</f>
        <v>19.068627450980394</v>
      </c>
      <c r="Q4014" t="str">
        <f t="shared" si="124"/>
        <v>technology</v>
      </c>
      <c r="R4014" t="str">
        <f t="shared" si="125"/>
        <v>hardware</v>
      </c>
      <c r="S4014" s="11">
        <f>(((J4014/60)/60)/24)+DATE(1970,1,1)</f>
        <v>42423.542384259257</v>
      </c>
      <c r="T4014" s="11">
        <f>(((I4014/60)/60)/24)+DATE(1970,1,1)</f>
        <v>42463.500717592593</v>
      </c>
    </row>
    <row r="4015" spans="1:20" ht="28.8" hidden="1" x14ac:dyDescent="0.3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20">
        <f>E4015/D4015</f>
        <v>3.6120000000000001</v>
      </c>
      <c r="P4015" s="6">
        <f>L4015/COUNT(L4015:L8128)</f>
        <v>0.93069306930693074</v>
      </c>
      <c r="Q4015" t="str">
        <f t="shared" si="124"/>
        <v>technology</v>
      </c>
      <c r="R4015" t="str">
        <f t="shared" si="125"/>
        <v>hardware</v>
      </c>
      <c r="S4015" s="11">
        <f>(((J4015/60)/60)/24)+DATE(1970,1,1)</f>
        <v>41848.021770833337</v>
      </c>
      <c r="T4015" s="11">
        <f>(((I4015/60)/60)/24)+DATE(1970,1,1)</f>
        <v>41878.021770833337</v>
      </c>
    </row>
    <row r="4016" spans="1:20" ht="43.2" hidden="1" x14ac:dyDescent="0.3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20">
        <f>E4016/D4016</f>
        <v>3.7012999999999998</v>
      </c>
      <c r="P4016" s="6">
        <f>L4016/COUNT(L4016:L8129)</f>
        <v>4.05</v>
      </c>
      <c r="Q4016" t="str">
        <f t="shared" si="124"/>
        <v>technology</v>
      </c>
      <c r="R4016" t="str">
        <f t="shared" si="125"/>
        <v>hardware</v>
      </c>
      <c r="S4016" s="11">
        <f>(((J4016/60)/60)/24)+DATE(1970,1,1)</f>
        <v>41730.663530092592</v>
      </c>
      <c r="T4016" s="11">
        <f>(((I4016/60)/60)/24)+DATE(1970,1,1)</f>
        <v>41760.663530092592</v>
      </c>
    </row>
    <row r="4017" spans="1:20" ht="43.2" hidden="1" x14ac:dyDescent="0.3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20">
        <f>E4017/D4017</f>
        <v>3.7549600000000001</v>
      </c>
      <c r="P4017" s="6">
        <f>L4017/COUNT(L4017:L8130)</f>
        <v>4.0606060606060606</v>
      </c>
      <c r="Q4017" t="str">
        <f t="shared" si="124"/>
        <v>technology</v>
      </c>
      <c r="R4017" t="str">
        <f t="shared" si="125"/>
        <v>hardware</v>
      </c>
      <c r="S4017" s="11">
        <f>(((J4017/60)/60)/24)+DATE(1970,1,1)</f>
        <v>41445.334131944444</v>
      </c>
      <c r="T4017" s="11">
        <f>(((I4017/60)/60)/24)+DATE(1970,1,1)</f>
        <v>41505.334131944444</v>
      </c>
    </row>
    <row r="4018" spans="1:20" ht="43.2" hidden="1" x14ac:dyDescent="0.3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20">
        <f>E4018/D4018</f>
        <v>3.7702</v>
      </c>
      <c r="P4018" s="6">
        <f>L4018/COUNT(L4018:L8131)</f>
        <v>2.9591836734693877</v>
      </c>
      <c r="Q4018" t="str">
        <f t="shared" si="124"/>
        <v>games</v>
      </c>
      <c r="R4018" t="str">
        <f t="shared" si="125"/>
        <v>tabletop games</v>
      </c>
      <c r="S4018" s="11">
        <f>(((J4018/60)/60)/24)+DATE(1970,1,1)</f>
        <v>42647.818819444445</v>
      </c>
      <c r="T4018" s="11">
        <f>(((I4018/60)/60)/24)+DATE(1970,1,1)</f>
        <v>42659.854166666672</v>
      </c>
    </row>
    <row r="4019" spans="1:20" ht="43.2" hidden="1" x14ac:dyDescent="0.3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20">
        <f>E4019/D4019</f>
        <v>3.7773333333333334</v>
      </c>
      <c r="P4019" s="6">
        <f>L4019/COUNT(L4019:L8132)</f>
        <v>1.4329896907216495</v>
      </c>
      <c r="Q4019" t="str">
        <f t="shared" si="124"/>
        <v>publishing</v>
      </c>
      <c r="R4019" t="str">
        <f t="shared" si="125"/>
        <v>nonfiction</v>
      </c>
      <c r="S4019" s="11">
        <f>(((J4019/60)/60)/24)+DATE(1970,1,1)</f>
        <v>42522.789803240739</v>
      </c>
      <c r="T4019" s="11">
        <f>(((I4019/60)/60)/24)+DATE(1970,1,1)</f>
        <v>42551.789803240739</v>
      </c>
    </row>
    <row r="4020" spans="1:20" ht="43.2" hidden="1" x14ac:dyDescent="0.3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20">
        <f>E4020/D4020</f>
        <v>3.80525</v>
      </c>
      <c r="P4020" s="6">
        <f>L4020/COUNT(L4020:L8133)</f>
        <v>4.208333333333333</v>
      </c>
      <c r="Q4020" t="str">
        <f t="shared" si="124"/>
        <v>games</v>
      </c>
      <c r="R4020" t="str">
        <f t="shared" si="125"/>
        <v>tabletop games</v>
      </c>
      <c r="S4020" s="11">
        <f>(((J4020/60)/60)/24)+DATE(1970,1,1)</f>
        <v>41968.829826388886</v>
      </c>
      <c r="T4020" s="11">
        <f>(((I4020/60)/60)/24)+DATE(1970,1,1)</f>
        <v>41994.041666666672</v>
      </c>
    </row>
    <row r="4021" spans="1:20" ht="28.8" hidden="1" x14ac:dyDescent="0.3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20">
        <f>E4021/D4021</f>
        <v>3.8212909090909091</v>
      </c>
      <c r="P4021" s="6">
        <f>L4021/COUNT(L4021:L8134)</f>
        <v>17.231578947368423</v>
      </c>
      <c r="Q4021" t="str">
        <f t="shared" si="124"/>
        <v>technology</v>
      </c>
      <c r="R4021" t="str">
        <f t="shared" si="125"/>
        <v>hardware</v>
      </c>
      <c r="S4021" s="11">
        <f>(((J4021/60)/60)/24)+DATE(1970,1,1)</f>
        <v>42136.209675925929</v>
      </c>
      <c r="T4021" s="11">
        <f>(((I4021/60)/60)/24)+DATE(1970,1,1)</f>
        <v>42167.833333333328</v>
      </c>
    </row>
    <row r="4022" spans="1:20" ht="43.2" hidden="1" x14ac:dyDescent="0.3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20">
        <f>E4022/D4022</f>
        <v>3.8271818181818182</v>
      </c>
      <c r="P4022" s="6">
        <f>L4022/COUNT(L4022:L8135)</f>
        <v>0.2978723404255319</v>
      </c>
      <c r="Q4022" t="str">
        <f t="shared" si="124"/>
        <v>music</v>
      </c>
      <c r="R4022" t="str">
        <f t="shared" si="125"/>
        <v>electronic music</v>
      </c>
      <c r="S4022" s="11">
        <f>(((J4022/60)/60)/24)+DATE(1970,1,1)</f>
        <v>41276.846817129634</v>
      </c>
      <c r="T4022" s="11">
        <f>(((I4022/60)/60)/24)+DATE(1970,1,1)</f>
        <v>41290.846817129634</v>
      </c>
    </row>
    <row r="4023" spans="1:20" ht="43.2" hidden="1" x14ac:dyDescent="0.3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20">
        <f>E4023/D4023</f>
        <v>3.8409090909090908</v>
      </c>
      <c r="P4023" s="6">
        <f>L4023/COUNT(L4023:L8136)</f>
        <v>2.053763440860215</v>
      </c>
      <c r="Q4023" t="str">
        <f t="shared" si="124"/>
        <v>technology</v>
      </c>
      <c r="R4023" t="str">
        <f t="shared" si="125"/>
        <v>hardware</v>
      </c>
      <c r="S4023" s="11">
        <f>(((J4023/60)/60)/24)+DATE(1970,1,1)</f>
        <v>41719.887928240743</v>
      </c>
      <c r="T4023" s="11">
        <f>(((I4023/60)/60)/24)+DATE(1970,1,1)</f>
        <v>41764.887928240743</v>
      </c>
    </row>
    <row r="4024" spans="1:20" ht="43.2" hidden="1" x14ac:dyDescent="0.3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20">
        <f>E4024/D4024</f>
        <v>3.8515000000000001</v>
      </c>
      <c r="P4024" s="6">
        <f>L4024/COUNT(L4024:L8137)</f>
        <v>1.3043478260869565</v>
      </c>
      <c r="Q4024" t="str">
        <f t="shared" si="124"/>
        <v>film &amp; video</v>
      </c>
      <c r="R4024" t="str">
        <f t="shared" si="125"/>
        <v>documentary</v>
      </c>
      <c r="S4024" s="11">
        <f>(((J4024/60)/60)/24)+DATE(1970,1,1)</f>
        <v>41304.833194444444</v>
      </c>
      <c r="T4024" s="11">
        <f>(((I4024/60)/60)/24)+DATE(1970,1,1)</f>
        <v>41334.833194444444</v>
      </c>
    </row>
    <row r="4025" spans="1:20" ht="43.2" hidden="1" x14ac:dyDescent="0.3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20">
        <f>E4025/D4025</f>
        <v>3.868199871794872</v>
      </c>
      <c r="P4025" s="6">
        <f>L4025/COUNT(L4025:L8138)</f>
        <v>5.5824175824175821</v>
      </c>
      <c r="Q4025" t="str">
        <f t="shared" si="124"/>
        <v>technology</v>
      </c>
      <c r="R4025" t="str">
        <f t="shared" si="125"/>
        <v>hardware</v>
      </c>
      <c r="S4025" s="11">
        <f>(((J4025/60)/60)/24)+DATE(1970,1,1)</f>
        <v>42076.130011574074</v>
      </c>
      <c r="T4025" s="11">
        <f>(((I4025/60)/60)/24)+DATE(1970,1,1)</f>
        <v>42131.290277777778</v>
      </c>
    </row>
    <row r="4026" spans="1:20" ht="43.2" hidden="1" x14ac:dyDescent="0.3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20">
        <f>E4026/D4026</f>
        <v>3.9249999999999998</v>
      </c>
      <c r="P4026" s="6">
        <f>L4026/COUNT(L4026:L8139)</f>
        <v>0.28888888888888886</v>
      </c>
      <c r="Q4026" t="str">
        <f t="shared" si="124"/>
        <v>film &amp; video</v>
      </c>
      <c r="R4026" t="str">
        <f t="shared" si="125"/>
        <v>shorts</v>
      </c>
      <c r="S4026" s="11">
        <f>(((J4026/60)/60)/24)+DATE(1970,1,1)</f>
        <v>40997.144872685189</v>
      </c>
      <c r="T4026" s="11">
        <f>(((I4026/60)/60)/24)+DATE(1970,1,1)</f>
        <v>41050.124305555553</v>
      </c>
    </row>
    <row r="4027" spans="1:20" ht="43.2" hidden="1" x14ac:dyDescent="0.3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20">
        <f>E4027/D4027</f>
        <v>3.9859528571428569</v>
      </c>
      <c r="P4027" s="6">
        <f>L4027/COUNT(L4027:L8140)</f>
        <v>3.2584269662921348</v>
      </c>
      <c r="Q4027" t="str">
        <f t="shared" si="124"/>
        <v>technology</v>
      </c>
      <c r="R4027" t="str">
        <f t="shared" si="125"/>
        <v>hardware</v>
      </c>
      <c r="S4027" s="11">
        <f>(((J4027/60)/60)/24)+DATE(1970,1,1)</f>
        <v>41020.271770833337</v>
      </c>
      <c r="T4027" s="11">
        <f>(((I4027/60)/60)/24)+DATE(1970,1,1)</f>
        <v>41052.791666666664</v>
      </c>
    </row>
    <row r="4028" spans="1:20" ht="28.8" hidden="1" x14ac:dyDescent="0.3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20">
        <f>E4028/D4028</f>
        <v>4.0232999999999999</v>
      </c>
      <c r="P4028" s="6">
        <f>L4028/COUNT(L4028:L8141)</f>
        <v>9.329545454545455</v>
      </c>
      <c r="Q4028" t="str">
        <f t="shared" si="124"/>
        <v>technology</v>
      </c>
      <c r="R4028" t="str">
        <f t="shared" si="125"/>
        <v>hardware</v>
      </c>
      <c r="S4028" s="11">
        <f>(((J4028/60)/60)/24)+DATE(1970,1,1)</f>
        <v>42311.216898148152</v>
      </c>
      <c r="T4028" s="11">
        <f>(((I4028/60)/60)/24)+DATE(1970,1,1)</f>
        <v>42357.332638888889</v>
      </c>
    </row>
    <row r="4029" spans="1:20" ht="43.2" hidden="1" x14ac:dyDescent="0.3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20">
        <f>E4029/D4029</f>
        <v>4.0357653061224488</v>
      </c>
      <c r="P4029" s="6">
        <f>L4029/COUNT(L4029:L8142)</f>
        <v>5.5172413793103452</v>
      </c>
      <c r="Q4029" t="str">
        <f t="shared" si="124"/>
        <v>games</v>
      </c>
      <c r="R4029" t="str">
        <f t="shared" si="125"/>
        <v>tabletop games</v>
      </c>
      <c r="S4029" s="11">
        <f>(((J4029/60)/60)/24)+DATE(1970,1,1)</f>
        <v>42234.624895833331</v>
      </c>
      <c r="T4029" s="11">
        <f>(((I4029/60)/60)/24)+DATE(1970,1,1)</f>
        <v>42264.624895833331</v>
      </c>
    </row>
    <row r="4030" spans="1:20" ht="43.2" hidden="1" x14ac:dyDescent="0.3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20">
        <f>E4030/D4030</f>
        <v>4.077</v>
      </c>
      <c r="P4030" s="6">
        <f>L4030/COUNT(L4030:L8143)</f>
        <v>4.6279069767441863</v>
      </c>
      <c r="Q4030" t="str">
        <f t="shared" si="124"/>
        <v>technology</v>
      </c>
      <c r="R4030" t="str">
        <f t="shared" si="125"/>
        <v>space exploration</v>
      </c>
      <c r="S4030" s="11">
        <f>(((J4030/60)/60)/24)+DATE(1970,1,1)</f>
        <v>42184.874675925923</v>
      </c>
      <c r="T4030" s="11">
        <f>(((I4030/60)/60)/24)+DATE(1970,1,1)</f>
        <v>42228.083333333328</v>
      </c>
    </row>
    <row r="4031" spans="1:20" ht="43.2" hidden="1" x14ac:dyDescent="0.3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20">
        <f>E4031/D4031</f>
        <v>4.0776923076923079</v>
      </c>
      <c r="P4031" s="6">
        <f>L4031/COUNT(L4031:L8144)</f>
        <v>0.92941176470588238</v>
      </c>
      <c r="Q4031" t="str">
        <f t="shared" si="124"/>
        <v>games</v>
      </c>
      <c r="R4031" t="str">
        <f t="shared" si="125"/>
        <v>tabletop games</v>
      </c>
      <c r="S4031" s="11">
        <f>(((J4031/60)/60)/24)+DATE(1970,1,1)</f>
        <v>41965.616655092599</v>
      </c>
      <c r="T4031" s="11">
        <f>(((I4031/60)/60)/24)+DATE(1970,1,1)</f>
        <v>41995.616655092599</v>
      </c>
    </row>
    <row r="4032" spans="1:20" ht="43.2" hidden="1" x14ac:dyDescent="0.3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20">
        <f>E4032/D4032</f>
        <v>4.1217692027666546</v>
      </c>
      <c r="P4032" s="6">
        <f>L4032/COUNT(L4032:L8145)</f>
        <v>6.1190476190476186</v>
      </c>
      <c r="Q4032" t="str">
        <f t="shared" si="124"/>
        <v>games</v>
      </c>
      <c r="R4032" t="str">
        <f t="shared" si="125"/>
        <v>tabletop games</v>
      </c>
      <c r="S4032" s="11">
        <f>(((J4032/60)/60)/24)+DATE(1970,1,1)</f>
        <v>42633.586122685185</v>
      </c>
      <c r="T4032" s="11">
        <f>(((I4032/60)/60)/24)+DATE(1970,1,1)</f>
        <v>42668.708333333328</v>
      </c>
    </row>
    <row r="4033" spans="1:20" ht="43.2" hidden="1" x14ac:dyDescent="0.3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20">
        <f>E4033/D4033</f>
        <v>4.1773333333333333</v>
      </c>
      <c r="P4033" s="6">
        <f>L4033/COUNT(L4033:L8146)</f>
        <v>4.4457831325301207</v>
      </c>
      <c r="Q4033" t="str">
        <f t="shared" si="124"/>
        <v>photography</v>
      </c>
      <c r="R4033" t="str">
        <f t="shared" si="125"/>
        <v>photobooks</v>
      </c>
      <c r="S4033" s="11">
        <f>(((J4033/60)/60)/24)+DATE(1970,1,1)</f>
        <v>42221.67432870371</v>
      </c>
      <c r="T4033" s="11">
        <f>(((I4033/60)/60)/24)+DATE(1970,1,1)</f>
        <v>42251.67432870371</v>
      </c>
    </row>
    <row r="4034" spans="1:20" ht="43.2" hidden="1" x14ac:dyDescent="0.3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20">
        <f>E4034/D4034</f>
        <v>4.2051249999999998</v>
      </c>
      <c r="P4034" s="6">
        <f>L4034/COUNT(L4034:L8147)</f>
        <v>2.4878048780487805</v>
      </c>
      <c r="Q4034" t="str">
        <f t="shared" ref="Q4034:Q4097" si="126">LEFT(N4034,FIND("/",N4034)-1)</f>
        <v>technology</v>
      </c>
      <c r="R4034" t="str">
        <f t="shared" ref="R4034:R4097" si="127">RIGHT(N4034,LEN(N4034)-FIND("/",N4034))</f>
        <v>hardware</v>
      </c>
      <c r="S4034" s="11">
        <f>(((J4034/60)/60)/24)+DATE(1970,1,1)</f>
        <v>41424.27107638889</v>
      </c>
      <c r="T4034" s="11">
        <f>(((I4034/60)/60)/24)+DATE(1970,1,1)</f>
        <v>41456.75</v>
      </c>
    </row>
    <row r="4035" spans="1:20" ht="28.8" hidden="1" x14ac:dyDescent="0.3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20">
        <f>E4035/D4035</f>
        <v>4.24</v>
      </c>
      <c r="P4035" s="6">
        <f>L4035/COUNT(L4035:L8148)</f>
        <v>6.1728395061728392E-2</v>
      </c>
      <c r="Q4035" t="str">
        <f t="shared" si="126"/>
        <v>music</v>
      </c>
      <c r="R4035" t="str">
        <f t="shared" si="127"/>
        <v>rock</v>
      </c>
      <c r="S4035" s="11">
        <f>(((J4035/60)/60)/24)+DATE(1970,1,1)</f>
        <v>42141.762800925921</v>
      </c>
      <c r="T4035" s="11">
        <f>(((I4035/60)/60)/24)+DATE(1970,1,1)</f>
        <v>42164.083333333328</v>
      </c>
    </row>
    <row r="4036" spans="1:20" ht="43.2" hidden="1" x14ac:dyDescent="0.3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20">
        <f>E4036/D4036</f>
        <v>4.2720000000000002</v>
      </c>
      <c r="P4036" s="6">
        <f>L4036/COUNT(L4036:L8149)</f>
        <v>4.2125000000000004</v>
      </c>
      <c r="Q4036" t="str">
        <f t="shared" si="126"/>
        <v>food</v>
      </c>
      <c r="R4036" t="str">
        <f t="shared" si="127"/>
        <v>small batch</v>
      </c>
      <c r="S4036" s="11">
        <f>(((J4036/60)/60)/24)+DATE(1970,1,1)</f>
        <v>42654.469826388886</v>
      </c>
      <c r="T4036" s="11">
        <f>(((I4036/60)/60)/24)+DATE(1970,1,1)</f>
        <v>42686.166666666672</v>
      </c>
    </row>
    <row r="4037" spans="1:20" ht="43.2" hidden="1" x14ac:dyDescent="0.3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20">
        <f>E4037/D4037</f>
        <v>4.288397837837838</v>
      </c>
      <c r="P4037" s="6">
        <f>L4037/COUNT(L4037:L8150)</f>
        <v>15.49367088607595</v>
      </c>
      <c r="Q4037" t="str">
        <f t="shared" si="126"/>
        <v>music</v>
      </c>
      <c r="R4037" t="str">
        <f t="shared" si="127"/>
        <v>indie rock</v>
      </c>
      <c r="S4037" s="11">
        <f>(((J4037/60)/60)/24)+DATE(1970,1,1)</f>
        <v>41324.79415509259</v>
      </c>
      <c r="T4037" s="11">
        <f>(((I4037/60)/60)/24)+DATE(1970,1,1)</f>
        <v>41354.752488425926</v>
      </c>
    </row>
    <row r="4038" spans="1:20" ht="43.2" hidden="1" x14ac:dyDescent="0.3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20">
        <f>E4038/D4038</f>
        <v>4.5237333333333334</v>
      </c>
      <c r="P4038" s="6">
        <f>L4038/COUNT(L4038:L8151)</f>
        <v>11.5</v>
      </c>
      <c r="Q4038" t="str">
        <f t="shared" si="126"/>
        <v>games</v>
      </c>
      <c r="R4038" t="str">
        <f t="shared" si="127"/>
        <v>tabletop games</v>
      </c>
      <c r="S4038" s="11">
        <f>(((J4038/60)/60)/24)+DATE(1970,1,1)</f>
        <v>42664.405925925923</v>
      </c>
      <c r="T4038" s="11">
        <f>(((I4038/60)/60)/24)+DATE(1970,1,1)</f>
        <v>42695.207638888889</v>
      </c>
    </row>
    <row r="4039" spans="1:20" ht="43.2" hidden="1" x14ac:dyDescent="0.3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20">
        <f>E4039/D4039</f>
        <v>4.5641449999999999</v>
      </c>
      <c r="P4039" s="6">
        <f>L4039/COUNT(L4039:L8152)</f>
        <v>33.79220779220779</v>
      </c>
      <c r="Q4039" t="str">
        <f t="shared" si="126"/>
        <v>publishing</v>
      </c>
      <c r="R4039" t="str">
        <f t="shared" si="127"/>
        <v>radio &amp; podcasts</v>
      </c>
      <c r="S4039" s="11">
        <f>(((J4039/60)/60)/24)+DATE(1970,1,1)</f>
        <v>40959.734398148146</v>
      </c>
      <c r="T4039" s="11">
        <f>(((I4039/60)/60)/24)+DATE(1970,1,1)</f>
        <v>40990.125</v>
      </c>
    </row>
    <row r="4040" spans="1:20" ht="43.2" hidden="1" x14ac:dyDescent="0.3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20">
        <f>E4040/D4040</f>
        <v>4.577466666666667</v>
      </c>
      <c r="P4040" s="6">
        <f>L4040/COUNT(L4040:L8153)</f>
        <v>0.77631578947368418</v>
      </c>
      <c r="Q4040" t="str">
        <f t="shared" si="126"/>
        <v>theater</v>
      </c>
      <c r="R4040" t="str">
        <f t="shared" si="127"/>
        <v>spaces</v>
      </c>
      <c r="S4040" s="11">
        <f>(((J4040/60)/60)/24)+DATE(1970,1,1)</f>
        <v>41885.478842592594</v>
      </c>
      <c r="T4040" s="11">
        <f>(((I4040/60)/60)/24)+DATE(1970,1,1)</f>
        <v>41915.478842592594</v>
      </c>
    </row>
    <row r="4041" spans="1:20" ht="28.8" hidden="1" x14ac:dyDescent="0.3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20">
        <f>E4041/D4041</f>
        <v>4.5979999999999999</v>
      </c>
      <c r="P4041" s="6">
        <f>L4041/COUNT(L4041:L8154)</f>
        <v>2.6266666666666665</v>
      </c>
      <c r="Q4041" t="str">
        <f t="shared" si="126"/>
        <v>games</v>
      </c>
      <c r="R4041" t="str">
        <f t="shared" si="127"/>
        <v>tabletop games</v>
      </c>
      <c r="S4041" s="11">
        <f>(((J4041/60)/60)/24)+DATE(1970,1,1)</f>
        <v>42752.647777777776</v>
      </c>
      <c r="T4041" s="11">
        <f>(((I4041/60)/60)/24)+DATE(1970,1,1)</f>
        <v>42759.647777777776</v>
      </c>
    </row>
    <row r="4042" spans="1:20" ht="43.2" hidden="1" x14ac:dyDescent="0.3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20">
        <f>E4042/D4042</f>
        <v>4.7327000000000004</v>
      </c>
      <c r="P4042" s="6">
        <f>L4042/COUNT(L4042:L8155)</f>
        <v>2.2972972972972974</v>
      </c>
      <c r="Q4042" t="str">
        <f t="shared" si="126"/>
        <v>technology</v>
      </c>
      <c r="R4042" t="str">
        <f t="shared" si="127"/>
        <v>hardware</v>
      </c>
      <c r="S4042" s="11">
        <f>(((J4042/60)/60)/24)+DATE(1970,1,1)</f>
        <v>42115.071504629625</v>
      </c>
      <c r="T4042" s="11">
        <f>(((I4042/60)/60)/24)+DATE(1970,1,1)</f>
        <v>42155.071504629625</v>
      </c>
    </row>
    <row r="4043" spans="1:20" ht="43.2" hidden="1" x14ac:dyDescent="0.3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20">
        <f>E4043/D4043</f>
        <v>4.8402000000000003</v>
      </c>
      <c r="P4043" s="6">
        <f>L4043/COUNT(L4043:L8156)</f>
        <v>4.0273972602739727</v>
      </c>
      <c r="Q4043" t="str">
        <f t="shared" si="126"/>
        <v>photography</v>
      </c>
      <c r="R4043" t="str">
        <f t="shared" si="127"/>
        <v>photobooks</v>
      </c>
      <c r="S4043" s="11">
        <f>(((J4043/60)/60)/24)+DATE(1970,1,1)</f>
        <v>42391.475289351853</v>
      </c>
      <c r="T4043" s="11">
        <f>(((I4043/60)/60)/24)+DATE(1970,1,1)</f>
        <v>42415.625</v>
      </c>
    </row>
    <row r="4044" spans="1:20" ht="43.2" hidden="1" x14ac:dyDescent="0.3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20">
        <f>E4044/D4044</f>
        <v>4.8490975000000001</v>
      </c>
      <c r="P4044" s="6">
        <f>L4044/COUNT(L4044:L8157)</f>
        <v>24.722222222222221</v>
      </c>
      <c r="Q4044" t="str">
        <f t="shared" si="126"/>
        <v>technology</v>
      </c>
      <c r="R4044" t="str">
        <f t="shared" si="127"/>
        <v>hardware</v>
      </c>
      <c r="S4044" s="11">
        <f>(((J4044/60)/60)/24)+DATE(1970,1,1)</f>
        <v>42605.70857638889</v>
      </c>
      <c r="T4044" s="11">
        <f>(((I4044/60)/60)/24)+DATE(1970,1,1)</f>
        <v>42635.70857638889</v>
      </c>
    </row>
    <row r="4045" spans="1:20" ht="43.2" hidden="1" x14ac:dyDescent="0.3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20">
        <f>E4045/D4045</f>
        <v>4.8927777777777779</v>
      </c>
      <c r="P4045" s="6">
        <f>L4045/COUNT(L4045:L8158)</f>
        <v>3.9295774647887325</v>
      </c>
      <c r="Q4045" t="str">
        <f t="shared" si="126"/>
        <v>games</v>
      </c>
      <c r="R4045" t="str">
        <f t="shared" si="127"/>
        <v>tabletop games</v>
      </c>
      <c r="S4045" s="11">
        <f>(((J4045/60)/60)/24)+DATE(1970,1,1)</f>
        <v>42745.365474537044</v>
      </c>
      <c r="T4045" s="11">
        <f>(((I4045/60)/60)/24)+DATE(1970,1,1)</f>
        <v>42775.208333333328</v>
      </c>
    </row>
    <row r="4046" spans="1:20" ht="43.2" hidden="1" x14ac:dyDescent="0.3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20">
        <f>E4046/D4046</f>
        <v>4.9321000000000002</v>
      </c>
      <c r="P4046" s="6">
        <f>L4046/COUNT(L4046:L8159)</f>
        <v>10.1</v>
      </c>
      <c r="Q4046" t="str">
        <f t="shared" si="126"/>
        <v>technology</v>
      </c>
      <c r="R4046" t="str">
        <f t="shared" si="127"/>
        <v>hardware</v>
      </c>
      <c r="S4046" s="11">
        <f>(((J4046/60)/60)/24)+DATE(1970,1,1)</f>
        <v>42198.676655092597</v>
      </c>
      <c r="T4046" s="11">
        <f>(((I4046/60)/60)/24)+DATE(1970,1,1)</f>
        <v>42223.676655092597</v>
      </c>
    </row>
    <row r="4047" spans="1:20" ht="43.2" hidden="1" x14ac:dyDescent="0.3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20">
        <f>E4047/D4047</f>
        <v>4.9491375</v>
      </c>
      <c r="P4047" s="6">
        <f>L4047/COUNT(L4047:L8160)</f>
        <v>66.115942028985501</v>
      </c>
      <c r="Q4047" t="str">
        <f t="shared" si="126"/>
        <v>technology</v>
      </c>
      <c r="R4047" t="str">
        <f t="shared" si="127"/>
        <v>hardware</v>
      </c>
      <c r="S4047" s="11">
        <f>(((J4047/60)/60)/24)+DATE(1970,1,1)</f>
        <v>42499.960810185185</v>
      </c>
      <c r="T4047" s="11">
        <f>(((I4047/60)/60)/24)+DATE(1970,1,1)</f>
        <v>42559.960810185185</v>
      </c>
    </row>
    <row r="4048" spans="1:20" ht="43.2" hidden="1" x14ac:dyDescent="0.3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20">
        <f>E4048/D4048</f>
        <v>4.9580000000000002</v>
      </c>
      <c r="P4048" s="6">
        <f>L4048/COUNT(L4048:L8161)</f>
        <v>14.529411764705882</v>
      </c>
      <c r="Q4048" t="str">
        <f t="shared" si="126"/>
        <v>games</v>
      </c>
      <c r="R4048" t="str">
        <f t="shared" si="127"/>
        <v>tabletop games</v>
      </c>
      <c r="S4048" s="11">
        <f>(((J4048/60)/60)/24)+DATE(1970,1,1)</f>
        <v>41806.794074074074</v>
      </c>
      <c r="T4048" s="11">
        <f>(((I4048/60)/60)/24)+DATE(1970,1,1)</f>
        <v>41839.125</v>
      </c>
    </row>
    <row r="4049" spans="1:20" ht="43.2" hidden="1" x14ac:dyDescent="0.3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20">
        <f>E4049/D4049</f>
        <v>4.9652000000000003</v>
      </c>
      <c r="P4049" s="6">
        <f>L4049/COUNT(L4049:L8162)</f>
        <v>3.5820895522388061</v>
      </c>
      <c r="Q4049" t="str">
        <f t="shared" si="126"/>
        <v>music</v>
      </c>
      <c r="R4049" t="str">
        <f t="shared" si="127"/>
        <v>rock</v>
      </c>
      <c r="S4049" s="11">
        <f>(((J4049/60)/60)/24)+DATE(1970,1,1)</f>
        <v>41399.99622685185</v>
      </c>
      <c r="T4049" s="11">
        <f>(((I4049/60)/60)/24)+DATE(1970,1,1)</f>
        <v>41420.99622685185</v>
      </c>
    </row>
    <row r="4050" spans="1:20" ht="43.2" hidden="1" x14ac:dyDescent="0.3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20">
        <f>E4050/D4050</f>
        <v>5.0324999999999998</v>
      </c>
      <c r="P4050" s="6">
        <f>L4050/COUNT(L4050:L8163)</f>
        <v>1.3333333333333333</v>
      </c>
      <c r="Q4050" t="str">
        <f t="shared" si="126"/>
        <v>games</v>
      </c>
      <c r="R4050" t="str">
        <f t="shared" si="127"/>
        <v>tabletop games</v>
      </c>
      <c r="S4050" s="11">
        <f>(((J4050/60)/60)/24)+DATE(1970,1,1)</f>
        <v>42467.788194444445</v>
      </c>
      <c r="T4050" s="11">
        <f>(((I4050/60)/60)/24)+DATE(1970,1,1)</f>
        <v>42481.916666666672</v>
      </c>
    </row>
    <row r="4051" spans="1:20" ht="43.2" hidden="1" x14ac:dyDescent="0.3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20">
        <f>E4051/D4051</f>
        <v>5.0620938628158845</v>
      </c>
      <c r="P4051" s="6">
        <f>L4051/COUNT(L4051:L8164)</f>
        <v>2.9692307692307693</v>
      </c>
      <c r="Q4051" t="str">
        <f t="shared" si="126"/>
        <v>technology</v>
      </c>
      <c r="R4051" t="str">
        <f t="shared" si="127"/>
        <v>hardware</v>
      </c>
      <c r="S4051" s="11">
        <f>(((J4051/60)/60)/24)+DATE(1970,1,1)</f>
        <v>42661.176817129628</v>
      </c>
      <c r="T4051" s="11">
        <f>(((I4051/60)/60)/24)+DATE(1970,1,1)</f>
        <v>42715.207638888889</v>
      </c>
    </row>
    <row r="4052" spans="1:20" ht="43.2" hidden="1" x14ac:dyDescent="0.3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20">
        <f>E4052/D4052</f>
        <v>5.0780000000000003</v>
      </c>
      <c r="P4052" s="6">
        <f>L4052/COUNT(L4052:L8165)</f>
        <v>0.78125</v>
      </c>
      <c r="Q4052" t="str">
        <f t="shared" si="126"/>
        <v>technology</v>
      </c>
      <c r="R4052" t="str">
        <f t="shared" si="127"/>
        <v>hardware</v>
      </c>
      <c r="S4052" s="11">
        <f>(((J4052/60)/60)/24)+DATE(1970,1,1)</f>
        <v>42289.957175925927</v>
      </c>
      <c r="T4052" s="11">
        <f>(((I4052/60)/60)/24)+DATE(1970,1,1)</f>
        <v>42319.998842592591</v>
      </c>
    </row>
    <row r="4053" spans="1:20" ht="43.2" hidden="1" x14ac:dyDescent="0.3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20">
        <f>E4053/D4053</f>
        <v>5.2073254999999996</v>
      </c>
      <c r="P4053" s="6">
        <f>L4053/COUNT(L4053:L8166)</f>
        <v>34.365079365079367</v>
      </c>
      <c r="Q4053" t="str">
        <f t="shared" si="126"/>
        <v>food</v>
      </c>
      <c r="R4053" t="str">
        <f t="shared" si="127"/>
        <v>small batch</v>
      </c>
      <c r="S4053" s="11">
        <f>(((J4053/60)/60)/24)+DATE(1970,1,1)</f>
        <v>41666.924710648149</v>
      </c>
      <c r="T4053" s="11">
        <f>(((I4053/60)/60)/24)+DATE(1970,1,1)</f>
        <v>41706.924710648149</v>
      </c>
    </row>
    <row r="4054" spans="1:20" ht="28.8" hidden="1" x14ac:dyDescent="0.3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20">
        <f>E4054/D4054</f>
        <v>5.2416666666666663</v>
      </c>
      <c r="P4054" s="6">
        <f>L4054/COUNT(L4054:L8167)</f>
        <v>5.741935483870968</v>
      </c>
      <c r="Q4054" t="str">
        <f t="shared" si="126"/>
        <v>games</v>
      </c>
      <c r="R4054" t="str">
        <f t="shared" si="127"/>
        <v>tabletop games</v>
      </c>
      <c r="S4054" s="11">
        <f>(((J4054/60)/60)/24)+DATE(1970,1,1)</f>
        <v>41879.900752314818</v>
      </c>
      <c r="T4054" s="11">
        <f>(((I4054/60)/60)/24)+DATE(1970,1,1)</f>
        <v>41914.900752314818</v>
      </c>
    </row>
    <row r="4055" spans="1:20" ht="28.8" hidden="1" x14ac:dyDescent="0.3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20">
        <f>E4055/D4055</f>
        <v>5.2609431428571432</v>
      </c>
      <c r="P4055" s="6">
        <f>L4055/COUNT(L4055:L8168)</f>
        <v>55</v>
      </c>
      <c r="Q4055" t="str">
        <f t="shared" si="126"/>
        <v>food</v>
      </c>
      <c r="R4055" t="str">
        <f t="shared" si="127"/>
        <v>small batch</v>
      </c>
      <c r="S4055" s="11">
        <f>(((J4055/60)/60)/24)+DATE(1970,1,1)</f>
        <v>41842.917129629634</v>
      </c>
      <c r="T4055" s="11">
        <f>(((I4055/60)/60)/24)+DATE(1970,1,1)</f>
        <v>41877.917129629634</v>
      </c>
    </row>
    <row r="4056" spans="1:20" ht="28.8" hidden="1" x14ac:dyDescent="0.3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20">
        <f>E4056/D4056</f>
        <v>5.3710714285714287</v>
      </c>
      <c r="P4056" s="6">
        <f>L4056/COUNT(L4056:L8169)</f>
        <v>11.333333333333334</v>
      </c>
      <c r="Q4056" t="str">
        <f t="shared" si="126"/>
        <v>games</v>
      </c>
      <c r="R4056" t="str">
        <f t="shared" si="127"/>
        <v>tabletop games</v>
      </c>
      <c r="S4056" s="11">
        <f>(((J4056/60)/60)/24)+DATE(1970,1,1)</f>
        <v>42371.617164351846</v>
      </c>
      <c r="T4056" s="11">
        <f>(((I4056/60)/60)/24)+DATE(1970,1,1)</f>
        <v>42401.617164351846</v>
      </c>
    </row>
    <row r="4057" spans="1:20" ht="43.2" hidden="1" x14ac:dyDescent="0.3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20">
        <f>E4057/D4057</f>
        <v>5.3737000000000004</v>
      </c>
      <c r="P4057" s="6">
        <f>L4057/COUNT(L4057:L8170)</f>
        <v>14.881355932203389</v>
      </c>
      <c r="Q4057" t="str">
        <f t="shared" si="126"/>
        <v>games</v>
      </c>
      <c r="R4057" t="str">
        <f t="shared" si="127"/>
        <v>tabletop games</v>
      </c>
      <c r="S4057" s="11">
        <f>(((J4057/60)/60)/24)+DATE(1970,1,1)</f>
        <v>42425.757986111115</v>
      </c>
      <c r="T4057" s="11">
        <f>(((I4057/60)/60)/24)+DATE(1970,1,1)</f>
        <v>42455.716319444444</v>
      </c>
    </row>
    <row r="4058" spans="1:20" ht="43.2" hidden="1" x14ac:dyDescent="0.3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20">
        <f>E4058/D4058</f>
        <v>5.4215</v>
      </c>
      <c r="P4058" s="6">
        <f>L4058/COUNT(L4058:L8171)</f>
        <v>4.5344827586206895</v>
      </c>
      <c r="Q4058" t="str">
        <f t="shared" si="126"/>
        <v>games</v>
      </c>
      <c r="R4058" t="str">
        <f t="shared" si="127"/>
        <v>tabletop games</v>
      </c>
      <c r="S4058" s="11">
        <f>(((J4058/60)/60)/24)+DATE(1970,1,1)</f>
        <v>42163.625787037032</v>
      </c>
      <c r="T4058" s="11">
        <f>(((I4058/60)/60)/24)+DATE(1970,1,1)</f>
        <v>42191.125</v>
      </c>
    </row>
    <row r="4059" spans="1:20" ht="28.8" hidden="1" x14ac:dyDescent="0.3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20">
        <f>E4059/D4059</f>
        <v>5.4334915642458101</v>
      </c>
      <c r="P4059" s="6">
        <f>L4059/COUNT(L4059:L8172)</f>
        <v>146.64912280701753</v>
      </c>
      <c r="Q4059" t="str">
        <f t="shared" si="126"/>
        <v>technology</v>
      </c>
      <c r="R4059" t="str">
        <f t="shared" si="127"/>
        <v>hardware</v>
      </c>
      <c r="S4059" s="11">
        <f>(((J4059/60)/60)/24)+DATE(1970,1,1)</f>
        <v>41803.880659722221</v>
      </c>
      <c r="T4059" s="11">
        <f>(((I4059/60)/60)/24)+DATE(1970,1,1)</f>
        <v>41843.880659722221</v>
      </c>
    </row>
    <row r="4060" spans="1:20" ht="43.2" hidden="1" x14ac:dyDescent="0.3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20">
        <f>E4060/D4060</f>
        <v>5.5877142857142861</v>
      </c>
      <c r="P4060" s="6">
        <f>L4060/COUNT(L4060:L8173)</f>
        <v>5.9821428571428568</v>
      </c>
      <c r="Q4060" t="str">
        <f t="shared" si="126"/>
        <v>photography</v>
      </c>
      <c r="R4060" t="str">
        <f t="shared" si="127"/>
        <v>photobooks</v>
      </c>
      <c r="S4060" s="11">
        <f>(((J4060/60)/60)/24)+DATE(1970,1,1)</f>
        <v>42741.684479166666</v>
      </c>
      <c r="T4060" s="11">
        <f>(((I4060/60)/60)/24)+DATE(1970,1,1)</f>
        <v>42771.684479166666</v>
      </c>
    </row>
    <row r="4061" spans="1:20" ht="43.2" hidden="1" x14ac:dyDescent="0.3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20">
        <f>E4061/D4061</f>
        <v>5.7907999999999999</v>
      </c>
      <c r="P4061" s="6">
        <f>L4061/COUNT(L4061:L8174)</f>
        <v>34.309090909090912</v>
      </c>
      <c r="Q4061" t="str">
        <f t="shared" si="126"/>
        <v>technology</v>
      </c>
      <c r="R4061" t="str">
        <f t="shared" si="127"/>
        <v>hardware</v>
      </c>
      <c r="S4061" s="11">
        <f>(((J4061/60)/60)/24)+DATE(1970,1,1)</f>
        <v>42557.792453703703</v>
      </c>
      <c r="T4061" s="11">
        <f>(((I4061/60)/60)/24)+DATE(1970,1,1)</f>
        <v>42587.792453703703</v>
      </c>
    </row>
    <row r="4062" spans="1:20" ht="43.2" hidden="1" x14ac:dyDescent="0.3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20">
        <f>E4062/D4062</f>
        <v>5.8535000000000004</v>
      </c>
      <c r="P4062" s="6">
        <f>L4062/COUNT(L4062:L8175)</f>
        <v>1.9444444444444444</v>
      </c>
      <c r="Q4062" t="str">
        <f t="shared" si="126"/>
        <v>technology</v>
      </c>
      <c r="R4062" t="str">
        <f t="shared" si="127"/>
        <v>hardware</v>
      </c>
      <c r="S4062" s="11">
        <f>(((J4062/60)/60)/24)+DATE(1970,1,1)</f>
        <v>41099.966944444444</v>
      </c>
      <c r="T4062" s="11">
        <f>(((I4062/60)/60)/24)+DATE(1970,1,1)</f>
        <v>41134.125</v>
      </c>
    </row>
    <row r="4063" spans="1:20" ht="43.2" hidden="1" x14ac:dyDescent="0.3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20">
        <f>E4063/D4063</f>
        <v>6.3613999999999997</v>
      </c>
      <c r="P4063" s="6">
        <f>L4063/COUNT(L4063:L8176)</f>
        <v>3.1886792452830188</v>
      </c>
      <c r="Q4063" t="str">
        <f t="shared" si="126"/>
        <v>games</v>
      </c>
      <c r="R4063" t="str">
        <f t="shared" si="127"/>
        <v>tabletop games</v>
      </c>
      <c r="S4063" s="11">
        <f>(((J4063/60)/60)/24)+DATE(1970,1,1)</f>
        <v>42505.936678240745</v>
      </c>
      <c r="T4063" s="11">
        <f>(((I4063/60)/60)/24)+DATE(1970,1,1)</f>
        <v>42540.958333333328</v>
      </c>
    </row>
    <row r="4064" spans="1:20" ht="43.2" hidden="1" x14ac:dyDescent="0.3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20">
        <f>E4064/D4064</f>
        <v>6.4666666666666668</v>
      </c>
      <c r="P4064" s="6">
        <f>L4064/COUNT(L4064:L8177)</f>
        <v>0.86538461538461542</v>
      </c>
      <c r="Q4064" t="str">
        <f t="shared" si="126"/>
        <v>technology</v>
      </c>
      <c r="R4064" t="str">
        <f t="shared" si="127"/>
        <v>space exploration</v>
      </c>
      <c r="S4064" s="11">
        <f>(((J4064/60)/60)/24)+DATE(1970,1,1)</f>
        <v>42304.829409722224</v>
      </c>
      <c r="T4064" s="11">
        <f>(((I4064/60)/60)/24)+DATE(1970,1,1)</f>
        <v>42334.871076388896</v>
      </c>
    </row>
    <row r="4065" spans="1:20" ht="43.2" hidden="1" x14ac:dyDescent="0.3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20">
        <f>E4065/D4065</f>
        <v>6.6139999999999999</v>
      </c>
      <c r="P4065" s="6">
        <f>L4065/COUNT(L4065:L8178)</f>
        <v>2.9607843137254903</v>
      </c>
      <c r="Q4065" t="str">
        <f t="shared" si="126"/>
        <v>technology</v>
      </c>
      <c r="R4065" t="str">
        <f t="shared" si="127"/>
        <v>space exploration</v>
      </c>
      <c r="S4065" s="11">
        <f>(((J4065/60)/60)/24)+DATE(1970,1,1)</f>
        <v>41150.902187499996</v>
      </c>
      <c r="T4065" s="11">
        <f>(((I4065/60)/60)/24)+DATE(1970,1,1)</f>
        <v>41165.165972222225</v>
      </c>
    </row>
    <row r="4066" spans="1:20" ht="28.8" hidden="1" x14ac:dyDescent="0.3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20">
        <f>E4066/D4066</f>
        <v>6.6155466666666669</v>
      </c>
      <c r="P4066" s="6">
        <f>L4066/COUNT(L4066:L8179)</f>
        <v>18.32</v>
      </c>
      <c r="Q4066" t="str">
        <f t="shared" si="126"/>
        <v>publishing</v>
      </c>
      <c r="R4066" t="str">
        <f t="shared" si="127"/>
        <v>radio &amp; podcasts</v>
      </c>
      <c r="S4066" s="11">
        <f>(((J4066/60)/60)/24)+DATE(1970,1,1)</f>
        <v>40766.041921296295</v>
      </c>
      <c r="T4066" s="11">
        <f>(((I4066/60)/60)/24)+DATE(1970,1,1)</f>
        <v>40796.041921296295</v>
      </c>
    </row>
    <row r="4067" spans="1:20" ht="43.2" hidden="1" x14ac:dyDescent="0.3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20">
        <f>E4067/D4067</f>
        <v>6.7447999999999997</v>
      </c>
      <c r="P4067" s="6">
        <f>L4067/COUNT(L4067:L8180)</f>
        <v>4.8571428571428568</v>
      </c>
      <c r="Q4067" t="str">
        <f t="shared" si="126"/>
        <v>technology</v>
      </c>
      <c r="R4067" t="str">
        <f t="shared" si="127"/>
        <v>hardware</v>
      </c>
      <c r="S4067" s="11">
        <f>(((J4067/60)/60)/24)+DATE(1970,1,1)</f>
        <v>41201.012083333335</v>
      </c>
      <c r="T4067" s="11">
        <f>(((I4067/60)/60)/24)+DATE(1970,1,1)</f>
        <v>41231.053749999999</v>
      </c>
    </row>
    <row r="4068" spans="1:20" ht="28.8" hidden="1" x14ac:dyDescent="0.3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20">
        <f>E4068/D4068</f>
        <v>6.9894800000000004</v>
      </c>
      <c r="P4068" s="6">
        <f>L4068/COUNT(L4068:L8181)</f>
        <v>8.6458333333333339</v>
      </c>
      <c r="Q4068" t="str">
        <f t="shared" si="126"/>
        <v>technology</v>
      </c>
      <c r="R4068" t="str">
        <f t="shared" si="127"/>
        <v>hardware</v>
      </c>
      <c r="S4068" s="11">
        <f>(((J4068/60)/60)/24)+DATE(1970,1,1)</f>
        <v>42394.580740740741</v>
      </c>
      <c r="T4068" s="11">
        <f>(((I4068/60)/60)/24)+DATE(1970,1,1)</f>
        <v>42441.208333333328</v>
      </c>
    </row>
    <row r="4069" spans="1:20" ht="28.8" hidden="1" x14ac:dyDescent="0.3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20">
        <f>E4069/D4069</f>
        <v>7.0418124999999998</v>
      </c>
      <c r="P4069" s="6">
        <f>L4069/COUNT(L4069:L8182)</f>
        <v>15.340425531914894</v>
      </c>
      <c r="Q4069" t="str">
        <f t="shared" si="126"/>
        <v>music</v>
      </c>
      <c r="R4069" t="str">
        <f t="shared" si="127"/>
        <v>electronic music</v>
      </c>
      <c r="S4069" s="11">
        <f>(((J4069/60)/60)/24)+DATE(1970,1,1)</f>
        <v>41184.849166666667</v>
      </c>
      <c r="T4069" s="11">
        <f>(((I4069/60)/60)/24)+DATE(1970,1,1)</f>
        <v>41214.849166666667</v>
      </c>
    </row>
    <row r="4070" spans="1:20" ht="43.2" hidden="1" x14ac:dyDescent="0.3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20">
        <f>E4070/D4070</f>
        <v>7.2024800000000004</v>
      </c>
      <c r="P4070" s="6">
        <f>L4070/COUNT(L4070:L8183)</f>
        <v>36.304347826086953</v>
      </c>
      <c r="Q4070" t="str">
        <f t="shared" si="126"/>
        <v>games</v>
      </c>
      <c r="R4070" t="str">
        <f t="shared" si="127"/>
        <v>tabletop games</v>
      </c>
      <c r="S4070" s="11">
        <f>(((J4070/60)/60)/24)+DATE(1970,1,1)</f>
        <v>42725.869363425925</v>
      </c>
      <c r="T4070" s="11">
        <f>(((I4070/60)/60)/24)+DATE(1970,1,1)</f>
        <v>42745.915972222225</v>
      </c>
    </row>
    <row r="4071" spans="1:20" ht="43.2" hidden="1" x14ac:dyDescent="0.3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20">
        <f>E4071/D4071</f>
        <v>7.7949999999999999</v>
      </c>
      <c r="P4071" s="6">
        <f>L4071/COUNT(L4071:L8184)</f>
        <v>4.666666666666667</v>
      </c>
      <c r="Q4071" t="str">
        <f t="shared" si="126"/>
        <v>games</v>
      </c>
      <c r="R4071" t="str">
        <f t="shared" si="127"/>
        <v>tabletop games</v>
      </c>
      <c r="S4071" s="11">
        <f>(((J4071/60)/60)/24)+DATE(1970,1,1)</f>
        <v>42759.724768518514</v>
      </c>
      <c r="T4071" s="11">
        <f>(((I4071/60)/60)/24)+DATE(1970,1,1)</f>
        <v>42780.724768518514</v>
      </c>
    </row>
    <row r="4072" spans="1:20" ht="43.2" hidden="1" x14ac:dyDescent="0.3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20">
        <f>E4072/D4072</f>
        <v>7.8608020000000005</v>
      </c>
      <c r="P4072" s="6">
        <f>L4072/COUNT(L4072:L8185)</f>
        <v>12.477272727272727</v>
      </c>
      <c r="Q4072" t="str">
        <f t="shared" si="126"/>
        <v>photography</v>
      </c>
      <c r="R4072" t="str">
        <f t="shared" si="127"/>
        <v>photobooks</v>
      </c>
      <c r="S4072" s="11">
        <f>(((J4072/60)/60)/24)+DATE(1970,1,1)</f>
        <v>41759.923101851848</v>
      </c>
      <c r="T4072" s="11">
        <f>(((I4072/60)/60)/24)+DATE(1970,1,1)</f>
        <v>41789.923101851848</v>
      </c>
    </row>
    <row r="4073" spans="1:20" ht="43.2" hidden="1" x14ac:dyDescent="0.3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20">
        <f>E4073/D4073</f>
        <v>7.8805550000000002</v>
      </c>
      <c r="P4073" s="6">
        <f>L4073/COUNT(L4073:L8186)</f>
        <v>41.604651162790695</v>
      </c>
      <c r="Q4073" t="str">
        <f t="shared" si="126"/>
        <v>technology</v>
      </c>
      <c r="R4073" t="str">
        <f t="shared" si="127"/>
        <v>hardware</v>
      </c>
      <c r="S4073" s="11">
        <f>(((J4073/60)/60)/24)+DATE(1970,1,1)</f>
        <v>41730.584374999999</v>
      </c>
      <c r="T4073" s="11">
        <f>(((I4073/60)/60)/24)+DATE(1970,1,1)</f>
        <v>41760.584374999999</v>
      </c>
    </row>
    <row r="4074" spans="1:20" ht="28.8" hidden="1" x14ac:dyDescent="0.3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20">
        <f>E4074/D4074</f>
        <v>8.0021100000000001</v>
      </c>
      <c r="P4074" s="6">
        <f>L4074/COUNT(L4074:L8187)</f>
        <v>101.07142857142857</v>
      </c>
      <c r="Q4074" t="str">
        <f t="shared" si="126"/>
        <v>technology</v>
      </c>
      <c r="R4074" t="str">
        <f t="shared" si="127"/>
        <v>hardware</v>
      </c>
      <c r="S4074" s="11">
        <f>(((J4074/60)/60)/24)+DATE(1970,1,1)</f>
        <v>42473.604270833333</v>
      </c>
      <c r="T4074" s="11">
        <f>(((I4074/60)/60)/24)+DATE(1970,1,1)</f>
        <v>42527.709722222222</v>
      </c>
    </row>
    <row r="4075" spans="1:20" ht="43.2" hidden="1" x14ac:dyDescent="0.3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20">
        <f>E4075/D4075</f>
        <v>8.0640000000000001</v>
      </c>
      <c r="P4075" s="6">
        <f>L4075/COUNT(L4075:L8188)</f>
        <v>3.975609756097561</v>
      </c>
      <c r="Q4075" t="str">
        <f t="shared" si="126"/>
        <v>games</v>
      </c>
      <c r="R4075" t="str">
        <f t="shared" si="127"/>
        <v>tabletop games</v>
      </c>
      <c r="S4075" s="11">
        <f>(((J4075/60)/60)/24)+DATE(1970,1,1)</f>
        <v>42766.827546296292</v>
      </c>
      <c r="T4075" s="11">
        <f>(((I4075/60)/60)/24)+DATE(1970,1,1)</f>
        <v>42796.827546296292</v>
      </c>
    </row>
    <row r="4076" spans="1:20" ht="43.2" hidden="1" x14ac:dyDescent="0.3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20">
        <f>E4076/D4076</f>
        <v>8.1918387755102042</v>
      </c>
      <c r="P4076" s="6">
        <f>L4076/COUNT(L4076:L8189)</f>
        <v>6.5750000000000002</v>
      </c>
      <c r="Q4076" t="str">
        <f t="shared" si="126"/>
        <v>technology</v>
      </c>
      <c r="R4076" t="str">
        <f t="shared" si="127"/>
        <v>hardware</v>
      </c>
      <c r="S4076" s="11">
        <f>(((J4076/60)/60)/24)+DATE(1970,1,1)</f>
        <v>41069.088506944441</v>
      </c>
      <c r="T4076" s="11">
        <f>(((I4076/60)/60)/24)+DATE(1970,1,1)</f>
        <v>41099.088506944441</v>
      </c>
    </row>
    <row r="4077" spans="1:20" ht="43.2" hidden="1" x14ac:dyDescent="0.3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20">
        <f>E4077/D4077</f>
        <v>8.1956399999999991</v>
      </c>
      <c r="P4077" s="6">
        <f>L4077/COUNT(L4077:L8190)</f>
        <v>24.897435897435898</v>
      </c>
      <c r="Q4077" t="str">
        <f t="shared" si="126"/>
        <v>technology</v>
      </c>
      <c r="R4077" t="str">
        <f t="shared" si="127"/>
        <v>hardware</v>
      </c>
      <c r="S4077" s="11">
        <f>(((J4077/60)/60)/24)+DATE(1970,1,1)</f>
        <v>42347.358483796299</v>
      </c>
      <c r="T4077" s="11">
        <f>(((I4077/60)/60)/24)+DATE(1970,1,1)</f>
        <v>42380.958333333328</v>
      </c>
    </row>
    <row r="4078" spans="1:20" ht="43.2" hidden="1" x14ac:dyDescent="0.3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20">
        <f>E4078/D4078</f>
        <v>8.7759999999999998</v>
      </c>
      <c r="P4078" s="6">
        <f>L4078/COUNT(L4078:L8191)</f>
        <v>4.1842105263157894</v>
      </c>
      <c r="Q4078" t="str">
        <f t="shared" si="126"/>
        <v>technology</v>
      </c>
      <c r="R4078" t="str">
        <f t="shared" si="127"/>
        <v>space exploration</v>
      </c>
      <c r="S4078" s="11">
        <f>(((J4078/60)/60)/24)+DATE(1970,1,1)</f>
        <v>41902.874432870369</v>
      </c>
      <c r="T4078" s="11">
        <f>(((I4078/60)/60)/24)+DATE(1970,1,1)</f>
        <v>41932.874432870369</v>
      </c>
    </row>
    <row r="4079" spans="1:20" hidden="1" x14ac:dyDescent="0.3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20">
        <f>E4079/D4079</f>
        <v>8.85</v>
      </c>
      <c r="P4079" s="6">
        <f>L4079/COUNT(L4079:L8192)</f>
        <v>0.67567567567567566</v>
      </c>
      <c r="Q4079" t="str">
        <f t="shared" si="126"/>
        <v>photography</v>
      </c>
      <c r="R4079" t="str">
        <f t="shared" si="127"/>
        <v>photobooks</v>
      </c>
      <c r="S4079" s="11">
        <f>(((J4079/60)/60)/24)+DATE(1970,1,1)</f>
        <v>42410.982002314813</v>
      </c>
      <c r="T4079" s="11">
        <f>(((I4079/60)/60)/24)+DATE(1970,1,1)</f>
        <v>42440.982002314813</v>
      </c>
    </row>
    <row r="4080" spans="1:20" ht="28.8" hidden="1" x14ac:dyDescent="0.3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20">
        <f>E4080/D4080</f>
        <v>9.2154220000000002</v>
      </c>
      <c r="P4080" s="6">
        <f>L4080/COUNT(L4080:L8193)</f>
        <v>13.305555555555555</v>
      </c>
      <c r="Q4080" t="str">
        <f t="shared" si="126"/>
        <v>technology</v>
      </c>
      <c r="R4080" t="str">
        <f t="shared" si="127"/>
        <v>hardware</v>
      </c>
      <c r="S4080" s="11">
        <f>(((J4080/60)/60)/24)+DATE(1970,1,1)</f>
        <v>41312.88077546296</v>
      </c>
      <c r="T4080" s="11">
        <f>(((I4080/60)/60)/24)+DATE(1970,1,1)</f>
        <v>41342.88077546296</v>
      </c>
    </row>
    <row r="4081" spans="1:20" ht="43.2" hidden="1" x14ac:dyDescent="0.3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20">
        <f>E4081/D4081</f>
        <v>9.4483338095238096</v>
      </c>
      <c r="P4081" s="6">
        <f>L4081/COUNT(L4081:L8194)</f>
        <v>34.4</v>
      </c>
      <c r="Q4081" t="str">
        <f t="shared" si="126"/>
        <v>games</v>
      </c>
      <c r="R4081" t="str">
        <f t="shared" si="127"/>
        <v>tabletop games</v>
      </c>
      <c r="S4081" s="11">
        <f>(((J4081/60)/60)/24)+DATE(1970,1,1)</f>
        <v>41873.79184027778</v>
      </c>
      <c r="T4081" s="11">
        <f>(((I4081/60)/60)/24)+DATE(1970,1,1)</f>
        <v>41903.79184027778</v>
      </c>
    </row>
    <row r="4082" spans="1:20" ht="43.2" hidden="1" x14ac:dyDescent="0.3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20">
        <f>E4082/D4082</f>
        <v>9.5103109999999997</v>
      </c>
      <c r="P4082" s="6">
        <f>L4082/COUNT(L4082:L8195)</f>
        <v>127.35294117647059</v>
      </c>
      <c r="Q4082" t="str">
        <f t="shared" si="126"/>
        <v>games</v>
      </c>
      <c r="R4082" t="str">
        <f t="shared" si="127"/>
        <v>tabletop games</v>
      </c>
      <c r="S4082" s="11">
        <f>(((J4082/60)/60)/24)+DATE(1970,1,1)</f>
        <v>42033.584016203706</v>
      </c>
      <c r="T4082" s="11">
        <f>(((I4082/60)/60)/24)+DATE(1970,1,1)</f>
        <v>42063.584016203706</v>
      </c>
    </row>
    <row r="4083" spans="1:20" ht="43.2" hidden="1" x14ac:dyDescent="0.3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20">
        <f>E4083/D4083</f>
        <v>9.56</v>
      </c>
      <c r="P4083" s="6">
        <f>L4083/COUNT(L4083:L8196)</f>
        <v>1.5757575757575757</v>
      </c>
      <c r="Q4083" t="str">
        <f t="shared" si="126"/>
        <v>technology</v>
      </c>
      <c r="R4083" t="str">
        <f t="shared" si="127"/>
        <v>space exploration</v>
      </c>
      <c r="S4083" s="11">
        <f>(((J4083/60)/60)/24)+DATE(1970,1,1)</f>
        <v>42658.810277777782</v>
      </c>
      <c r="T4083" s="11">
        <f>(((I4083/60)/60)/24)+DATE(1970,1,1)</f>
        <v>42683.851944444439</v>
      </c>
    </row>
    <row r="4084" spans="1:20" ht="43.2" hidden="1" x14ac:dyDescent="0.3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20">
        <f>E4084/D4084</f>
        <v>9.7511200000000002</v>
      </c>
      <c r="P4084" s="6">
        <f>L4084/COUNT(L4084:L8197)</f>
        <v>17.84375</v>
      </c>
      <c r="Q4084" t="str">
        <f t="shared" si="126"/>
        <v>games</v>
      </c>
      <c r="R4084" t="str">
        <f t="shared" si="127"/>
        <v>tabletop games</v>
      </c>
      <c r="S4084" s="11">
        <f>(((J4084/60)/60)/24)+DATE(1970,1,1)</f>
        <v>42677.005474537036</v>
      </c>
      <c r="T4084" s="11">
        <f>(((I4084/60)/60)/24)+DATE(1970,1,1)</f>
        <v>42707.0471412037</v>
      </c>
    </row>
    <row r="4085" spans="1:20" ht="43.2" hidden="1" x14ac:dyDescent="0.3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20">
        <f>E4085/D4085</f>
        <v>9.7813466666666677</v>
      </c>
      <c r="P4085" s="6">
        <f>L4085/COUNT(L4085:L8198)</f>
        <v>10.935483870967742</v>
      </c>
      <c r="Q4085" t="str">
        <f t="shared" si="126"/>
        <v>technology</v>
      </c>
      <c r="R4085" t="str">
        <f t="shared" si="127"/>
        <v>hardware</v>
      </c>
      <c r="S4085" s="11">
        <f>(((J4085/60)/60)/24)+DATE(1970,1,1)</f>
        <v>41316.120949074073</v>
      </c>
      <c r="T4085" s="11">
        <f>(((I4085/60)/60)/24)+DATE(1970,1,1)</f>
        <v>41346.833333333336</v>
      </c>
    </row>
    <row r="4086" spans="1:20" ht="43.2" hidden="1" x14ac:dyDescent="0.3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20">
        <f>E4086/D4086</f>
        <v>10.146425000000001</v>
      </c>
      <c r="P4086" s="6">
        <f>L4086/COUNT(L4086:L8199)</f>
        <v>118.73333333333333</v>
      </c>
      <c r="Q4086" t="str">
        <f t="shared" si="126"/>
        <v>games</v>
      </c>
      <c r="R4086" t="str">
        <f t="shared" si="127"/>
        <v>tabletop games</v>
      </c>
      <c r="S4086" s="11">
        <f>(((J4086/60)/60)/24)+DATE(1970,1,1)</f>
        <v>42068.209097222221</v>
      </c>
      <c r="T4086" s="11">
        <f>(((I4086/60)/60)/24)+DATE(1970,1,1)</f>
        <v>42097.165972222225</v>
      </c>
    </row>
    <row r="4087" spans="1:20" ht="43.2" hidden="1" x14ac:dyDescent="0.3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20">
        <f>E4087/D4087</f>
        <v>10.2684514</v>
      </c>
      <c r="P4087" s="6">
        <f>L4087/COUNT(L4087:L8200)</f>
        <v>13.379310344827585</v>
      </c>
      <c r="Q4087" t="str">
        <f t="shared" si="126"/>
        <v>technology</v>
      </c>
      <c r="R4087" t="str">
        <f t="shared" si="127"/>
        <v>hardware</v>
      </c>
      <c r="S4087" s="11">
        <f>(((J4087/60)/60)/24)+DATE(1970,1,1)</f>
        <v>41039.225601851853</v>
      </c>
      <c r="T4087" s="11">
        <f>(((I4087/60)/60)/24)+DATE(1970,1,1)</f>
        <v>41072.291666666664</v>
      </c>
    </row>
    <row r="4088" spans="1:20" ht="43.2" hidden="1" x14ac:dyDescent="0.3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20">
        <f>E4088/D4088</f>
        <v>10.812401666666668</v>
      </c>
      <c r="P4088" s="6">
        <f>L4088/COUNT(L4088:L8201)</f>
        <v>115.64285714285714</v>
      </c>
      <c r="Q4088" t="str">
        <f t="shared" si="126"/>
        <v>games</v>
      </c>
      <c r="R4088" t="str">
        <f t="shared" si="127"/>
        <v>tabletop games</v>
      </c>
      <c r="S4088" s="11">
        <f>(((J4088/60)/60)/24)+DATE(1970,1,1)</f>
        <v>42691.8512037037</v>
      </c>
      <c r="T4088" s="11">
        <f>(((I4088/60)/60)/24)+DATE(1970,1,1)</f>
        <v>42719.958333333328</v>
      </c>
    </row>
    <row r="4089" spans="1:20" ht="43.2" hidden="1" x14ac:dyDescent="0.3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20">
        <f>E4089/D4089</f>
        <v>11.053811999999999</v>
      </c>
      <c r="P4089" s="6">
        <f>L4089/COUNT(L4089:L8202)</f>
        <v>60.481481481481481</v>
      </c>
      <c r="Q4089" t="str">
        <f t="shared" si="126"/>
        <v>technology</v>
      </c>
      <c r="R4089" t="str">
        <f t="shared" si="127"/>
        <v>hardware</v>
      </c>
      <c r="S4089" s="11">
        <f>(((J4089/60)/60)/24)+DATE(1970,1,1)</f>
        <v>41148.194641203707</v>
      </c>
      <c r="T4089" s="11">
        <f>(((I4089/60)/60)/24)+DATE(1970,1,1)</f>
        <v>41188.165972222225</v>
      </c>
    </row>
    <row r="4090" spans="1:20" ht="43.2" hidden="1" x14ac:dyDescent="0.3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20">
        <f>E4090/D4090</f>
        <v>11.318</v>
      </c>
      <c r="P4090" s="6">
        <f>L4090/COUNT(L4090:L8203)</f>
        <v>26.96153846153846</v>
      </c>
      <c r="Q4090" t="str">
        <f t="shared" si="126"/>
        <v>technology</v>
      </c>
      <c r="R4090" t="str">
        <f t="shared" si="127"/>
        <v>hardware</v>
      </c>
      <c r="S4090" s="11">
        <f>(((J4090/60)/60)/24)+DATE(1970,1,1)</f>
        <v>41324.193298611113</v>
      </c>
      <c r="T4090" s="11">
        <f>(((I4090/60)/60)/24)+DATE(1970,1,1)</f>
        <v>41384.151631944449</v>
      </c>
    </row>
    <row r="4091" spans="1:20" ht="43.2" hidden="1" x14ac:dyDescent="0.3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20">
        <f>E4091/D4091</f>
        <v>11.65</v>
      </c>
      <c r="P4091" s="6">
        <f>L4091/COUNT(L4091:L8204)</f>
        <v>1.1200000000000001</v>
      </c>
      <c r="Q4091" t="str">
        <f t="shared" si="126"/>
        <v>games</v>
      </c>
      <c r="R4091" t="str">
        <f t="shared" si="127"/>
        <v>tabletop games</v>
      </c>
      <c r="S4091" s="11">
        <f>(((J4091/60)/60)/24)+DATE(1970,1,1)</f>
        <v>42710.824618055558</v>
      </c>
      <c r="T4091" s="11">
        <f>(((I4091/60)/60)/24)+DATE(1970,1,1)</f>
        <v>42740.824618055558</v>
      </c>
    </row>
    <row r="4092" spans="1:20" ht="43.2" hidden="1" x14ac:dyDescent="0.3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20">
        <f>E4092/D4092</f>
        <v>11.744899999999999</v>
      </c>
      <c r="P4092" s="6">
        <f>L4092/COUNT(L4092:L8205)</f>
        <v>6</v>
      </c>
      <c r="Q4092" t="str">
        <f t="shared" si="126"/>
        <v>games</v>
      </c>
      <c r="R4092" t="str">
        <f t="shared" si="127"/>
        <v>tabletop games</v>
      </c>
      <c r="S4092" s="11">
        <f>(((J4092/60)/60)/24)+DATE(1970,1,1)</f>
        <v>42202.278194444443</v>
      </c>
      <c r="T4092" s="11">
        <f>(((I4092/60)/60)/24)+DATE(1970,1,1)</f>
        <v>42232.278194444443</v>
      </c>
    </row>
    <row r="4093" spans="1:20" ht="43.2" hidden="1" x14ac:dyDescent="0.3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20">
        <f>E4093/D4093</f>
        <v>11.8161422</v>
      </c>
      <c r="P4093" s="6">
        <f>L4093/COUNT(L4093:L8206)</f>
        <v>880.08695652173913</v>
      </c>
      <c r="Q4093" t="str">
        <f t="shared" si="126"/>
        <v>publishing</v>
      </c>
      <c r="R4093" t="str">
        <f t="shared" si="127"/>
        <v>radio &amp; podcasts</v>
      </c>
      <c r="S4093" s="11">
        <f>(((J4093/60)/60)/24)+DATE(1970,1,1)</f>
        <v>41394.871678240743</v>
      </c>
      <c r="T4093" s="11">
        <f>(((I4093/60)/60)/24)+DATE(1970,1,1)</f>
        <v>41408.871678240743</v>
      </c>
    </row>
    <row r="4094" spans="1:20" ht="43.2" hidden="1" x14ac:dyDescent="0.3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20">
        <f>E4094/D4094</f>
        <v>12.121296000000001</v>
      </c>
      <c r="P4094" s="6">
        <f>L4094/COUNT(L4094:L8207)</f>
        <v>50.590909090909093</v>
      </c>
      <c r="Q4094" t="str">
        <f t="shared" si="126"/>
        <v>games</v>
      </c>
      <c r="R4094" t="str">
        <f t="shared" si="127"/>
        <v>tabletop games</v>
      </c>
      <c r="S4094" s="11">
        <f>(((J4094/60)/60)/24)+DATE(1970,1,1)</f>
        <v>41423.910891203705</v>
      </c>
      <c r="T4094" s="11">
        <f>(((I4094/60)/60)/24)+DATE(1970,1,1)</f>
        <v>41450.208333333336</v>
      </c>
    </row>
    <row r="4095" spans="1:20" ht="43.2" hidden="1" x14ac:dyDescent="0.3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20">
        <f>E4095/D4095</f>
        <v>12.5375</v>
      </c>
      <c r="P4095" s="6">
        <f>L4095/COUNT(L4095:L8208)</f>
        <v>1.7142857142857142</v>
      </c>
      <c r="Q4095" t="str">
        <f t="shared" si="126"/>
        <v>music</v>
      </c>
      <c r="R4095" t="str">
        <f t="shared" si="127"/>
        <v>pop</v>
      </c>
      <c r="S4095" s="11">
        <f>(((J4095/60)/60)/24)+DATE(1970,1,1)</f>
        <v>42459.693865740745</v>
      </c>
      <c r="T4095" s="11">
        <f>(((I4095/60)/60)/24)+DATE(1970,1,1)</f>
        <v>42490.915972222225</v>
      </c>
    </row>
    <row r="4096" spans="1:20" ht="43.2" hidden="1" x14ac:dyDescent="0.3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20">
        <f>E4096/D4096</f>
        <v>13.566000000000001</v>
      </c>
      <c r="P4096" s="6">
        <f>L4096/COUNT(L4096:L8209)</f>
        <v>47.2</v>
      </c>
      <c r="Q4096" t="str">
        <f t="shared" si="126"/>
        <v>games</v>
      </c>
      <c r="R4096" t="str">
        <f t="shared" si="127"/>
        <v>tabletop games</v>
      </c>
      <c r="S4096" s="11">
        <f>(((J4096/60)/60)/24)+DATE(1970,1,1)</f>
        <v>42315.699490740735</v>
      </c>
      <c r="T4096" s="11">
        <f>(((I4096/60)/60)/24)+DATE(1970,1,1)</f>
        <v>42345.699490740735</v>
      </c>
    </row>
    <row r="4097" spans="1:20" ht="28.8" hidden="1" x14ac:dyDescent="0.3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20">
        <f>E4097/D4097</f>
        <v>13.600976000000001</v>
      </c>
      <c r="P4097" s="6">
        <f>L4097/COUNT(L4097:L8210)</f>
        <v>132.89473684210526</v>
      </c>
      <c r="Q4097" t="str">
        <f t="shared" si="126"/>
        <v>games</v>
      </c>
      <c r="R4097" t="str">
        <f t="shared" si="127"/>
        <v>tabletop games</v>
      </c>
      <c r="S4097" s="11">
        <f>(((J4097/60)/60)/24)+DATE(1970,1,1)</f>
        <v>41569.575613425928</v>
      </c>
      <c r="T4097" s="11">
        <f>(((I4097/60)/60)/24)+DATE(1970,1,1)</f>
        <v>41605.126388888886</v>
      </c>
    </row>
    <row r="4098" spans="1:20" ht="43.2" hidden="1" x14ac:dyDescent="0.3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20">
        <f>E4098/D4098</f>
        <v>13.794206249999998</v>
      </c>
      <c r="P4098" s="6">
        <f>L4098/COUNT(L4098:L8211)</f>
        <v>192.66666666666666</v>
      </c>
      <c r="Q4098" t="str">
        <f t="shared" ref="Q4098:Q4115" si="128">LEFT(N4098,FIND("/",N4098)-1)</f>
        <v>technology</v>
      </c>
      <c r="R4098" t="str">
        <f t="shared" ref="R4098:R4115" si="129">RIGHT(N4098,LEN(N4098)-FIND("/",N4098))</f>
        <v>space exploration</v>
      </c>
      <c r="S4098" s="11">
        <f t="shared" ref="S4098:S4115" si="130">(((J4098/60)/60)/24)+DATE(1970,1,1)</f>
        <v>41144.42155092593</v>
      </c>
      <c r="T4098" s="11">
        <f t="shared" ref="T4098:T4115" si="131">(((I4098/60)/60)/24)+DATE(1970,1,1)</f>
        <v>41165.42155092593</v>
      </c>
    </row>
    <row r="4099" spans="1:20" ht="43.2" hidden="1" x14ac:dyDescent="0.3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20">
        <f>E4099/D4099</f>
        <v>14.355717142857143</v>
      </c>
      <c r="P4099" s="6">
        <f>L4099/COUNT(L4099:L8212)</f>
        <v>79.764705882352942</v>
      </c>
      <c r="Q4099" t="str">
        <f t="shared" si="128"/>
        <v>technology</v>
      </c>
      <c r="R4099" t="str">
        <f t="shared" si="129"/>
        <v>hardware</v>
      </c>
      <c r="S4099" s="11">
        <f t="shared" si="130"/>
        <v>41326.987974537034</v>
      </c>
      <c r="T4099" s="11">
        <f t="shared" si="131"/>
        <v>41356.94630787037</v>
      </c>
    </row>
    <row r="4100" spans="1:20" ht="43.2" hidden="1" x14ac:dyDescent="0.3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20">
        <f>E4100/D4100</f>
        <v>14.604850000000001</v>
      </c>
      <c r="P4100" s="6">
        <f>L4100/COUNT(L4100:L8213)</f>
        <v>135.875</v>
      </c>
      <c r="Q4100" t="str">
        <f t="shared" si="128"/>
        <v>technology</v>
      </c>
      <c r="R4100" t="str">
        <f t="shared" si="129"/>
        <v>wearables</v>
      </c>
      <c r="S4100" s="11">
        <f t="shared" si="130"/>
        <v>42199.651319444441</v>
      </c>
      <c r="T4100" s="11">
        <f t="shared" si="131"/>
        <v>42235.651319444441</v>
      </c>
    </row>
    <row r="4101" spans="1:20" ht="43.2" hidden="1" x14ac:dyDescent="0.3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20">
        <f>E4101/D4101</f>
        <v>14.62</v>
      </c>
      <c r="P4101" s="6">
        <f>L4101/COUNT(L4101:L8214)</f>
        <v>17.933333333333334</v>
      </c>
      <c r="Q4101" t="str">
        <f t="shared" si="128"/>
        <v>technology</v>
      </c>
      <c r="R4101" t="str">
        <f t="shared" si="129"/>
        <v>hardware</v>
      </c>
      <c r="S4101" s="11">
        <f t="shared" si="130"/>
        <v>41493.543958333335</v>
      </c>
      <c r="T4101" s="11">
        <f t="shared" si="131"/>
        <v>41523.791666666664</v>
      </c>
    </row>
    <row r="4102" spans="1:20" ht="43.2" hidden="1" x14ac:dyDescent="0.3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20">
        <f>E4102/D4102</f>
        <v>16.783738373837384</v>
      </c>
      <c r="P4102" s="6">
        <f>L4102/COUNT(L4102:L8215)</f>
        <v>585.71428571428567</v>
      </c>
      <c r="Q4102" t="str">
        <f t="shared" si="128"/>
        <v>technology</v>
      </c>
      <c r="R4102" t="str">
        <f t="shared" si="129"/>
        <v>hardware</v>
      </c>
      <c r="S4102" s="11">
        <f t="shared" si="130"/>
        <v>41450.681574074071</v>
      </c>
      <c r="T4102" s="11">
        <f t="shared" si="131"/>
        <v>41480.681574074071</v>
      </c>
    </row>
    <row r="4103" spans="1:20" ht="43.2" hidden="1" x14ac:dyDescent="0.3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20">
        <f>E4103/D4103</f>
        <v>17.052499999999998</v>
      </c>
      <c r="P4103" s="6">
        <f>L4103/COUNT(L4103:L8216)</f>
        <v>190.61538461538461</v>
      </c>
      <c r="Q4103" t="str">
        <f t="shared" si="128"/>
        <v>technology</v>
      </c>
      <c r="R4103" t="str">
        <f t="shared" si="129"/>
        <v>hardware</v>
      </c>
      <c r="S4103" s="11">
        <f t="shared" si="130"/>
        <v>42548.269861111112</v>
      </c>
      <c r="T4103" s="11">
        <f t="shared" si="131"/>
        <v>42593.269861111112</v>
      </c>
    </row>
    <row r="4104" spans="1:20" ht="43.2" hidden="1" x14ac:dyDescent="0.3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20">
        <f>E4104/D4104</f>
        <v>18.016400000000001</v>
      </c>
      <c r="P4104" s="6">
        <f>L4104/COUNT(L4104:L8217)</f>
        <v>75.166666666666671</v>
      </c>
      <c r="Q4104" t="str">
        <f t="shared" si="128"/>
        <v>games</v>
      </c>
      <c r="R4104" t="str">
        <f t="shared" si="129"/>
        <v>tabletop games</v>
      </c>
      <c r="S4104" s="11">
        <f t="shared" si="130"/>
        <v>42776.704432870371</v>
      </c>
      <c r="T4104" s="11">
        <f t="shared" si="131"/>
        <v>42801.208333333328</v>
      </c>
    </row>
    <row r="4105" spans="1:20" ht="43.2" hidden="1" x14ac:dyDescent="0.3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20">
        <f>E4105/D4105</f>
        <v>18.569700000000001</v>
      </c>
      <c r="P4105" s="6">
        <f>L4105/COUNT(L4105:L8218)</f>
        <v>56.636363636363633</v>
      </c>
      <c r="Q4105" t="str">
        <f t="shared" si="128"/>
        <v>games</v>
      </c>
      <c r="R4105" t="str">
        <f t="shared" si="129"/>
        <v>tabletop games</v>
      </c>
      <c r="S4105" s="11">
        <f t="shared" si="130"/>
        <v>41319.349988425929</v>
      </c>
      <c r="T4105" s="11">
        <f t="shared" si="131"/>
        <v>41359.349988425929</v>
      </c>
    </row>
    <row r="4106" spans="1:20" ht="43.2" hidden="1" x14ac:dyDescent="0.3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20">
        <f>E4106/D4106</f>
        <v>18.670999999999999</v>
      </c>
      <c r="P4106" s="6">
        <f>L4106/COUNT(L4106:L8219)</f>
        <v>20.6</v>
      </c>
      <c r="Q4106" t="str">
        <f t="shared" si="128"/>
        <v>games</v>
      </c>
      <c r="R4106" t="str">
        <f t="shared" si="129"/>
        <v>tabletop games</v>
      </c>
      <c r="S4106" s="11">
        <f t="shared" si="130"/>
        <v>42702.804814814815</v>
      </c>
      <c r="T4106" s="11">
        <f t="shared" si="131"/>
        <v>42712.804814814815</v>
      </c>
    </row>
    <row r="4107" spans="1:20" ht="43.2" hidden="1" x14ac:dyDescent="0.3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20">
        <f>E4107/D4107</f>
        <v>26.47025</v>
      </c>
      <c r="P4107" s="6">
        <f>L4107/COUNT(L4107:L8220)</f>
        <v>220</v>
      </c>
      <c r="Q4107" t="str">
        <f t="shared" si="128"/>
        <v>games</v>
      </c>
      <c r="R4107" t="str">
        <f t="shared" si="129"/>
        <v>tabletop games</v>
      </c>
      <c r="S4107" s="11">
        <f t="shared" si="130"/>
        <v>41660.708530092597</v>
      </c>
      <c r="T4107" s="11">
        <f t="shared" si="131"/>
        <v>41691.75</v>
      </c>
    </row>
    <row r="4108" spans="1:20" ht="86.4" hidden="1" x14ac:dyDescent="0.3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20">
        <f>E4108/D4108</f>
        <v>27.02</v>
      </c>
      <c r="P4108" s="6">
        <f>L4108/COUNT(L4108:L8221)</f>
        <v>4.375</v>
      </c>
      <c r="Q4108" t="str">
        <f t="shared" si="128"/>
        <v>film &amp; video</v>
      </c>
      <c r="R4108" t="str">
        <f t="shared" si="129"/>
        <v>shorts</v>
      </c>
      <c r="S4108" s="11">
        <f t="shared" si="130"/>
        <v>42604.730567129634</v>
      </c>
      <c r="T4108" s="11">
        <f t="shared" si="131"/>
        <v>42614.730567129634</v>
      </c>
    </row>
    <row r="4109" spans="1:20" ht="43.2" hidden="1" x14ac:dyDescent="0.3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20">
        <f>E4109/D4109</f>
        <v>27.906363636363636</v>
      </c>
      <c r="P4109" s="6">
        <f>L4109/COUNT(L4109:L8222)</f>
        <v>523.28571428571433</v>
      </c>
      <c r="Q4109" t="str">
        <f t="shared" si="128"/>
        <v>technology</v>
      </c>
      <c r="R4109" t="str">
        <f t="shared" si="129"/>
        <v>space exploration</v>
      </c>
      <c r="S4109" s="11">
        <f t="shared" si="130"/>
        <v>42704.335810185185</v>
      </c>
      <c r="T4109" s="11">
        <f t="shared" si="131"/>
        <v>42737.957638888889</v>
      </c>
    </row>
    <row r="4110" spans="1:20" ht="43.2" hidden="1" x14ac:dyDescent="0.3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20">
        <f>E4110/D4110</f>
        <v>65</v>
      </c>
      <c r="P4110" s="6">
        <f>L4110/COUNT(L4110:L8223)</f>
        <v>0.5</v>
      </c>
      <c r="Q4110" t="str">
        <f t="shared" si="128"/>
        <v>theater</v>
      </c>
      <c r="R4110" t="str">
        <f t="shared" si="129"/>
        <v>plays</v>
      </c>
      <c r="S4110" s="11">
        <f t="shared" si="130"/>
        <v>42432.701724537037</v>
      </c>
      <c r="T4110" s="11">
        <f t="shared" si="131"/>
        <v>42457.660057870366</v>
      </c>
    </row>
    <row r="4111" spans="1:20" ht="43.2" hidden="1" x14ac:dyDescent="0.3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20">
        <f>E4111/D4111</f>
        <v>78.137822333333332</v>
      </c>
      <c r="P4111" s="6">
        <f>L4111/COUNT(L4111:L8224)</f>
        <v>5291.4</v>
      </c>
      <c r="Q4111" t="str">
        <f t="shared" si="128"/>
        <v>technology</v>
      </c>
      <c r="R4111" t="str">
        <f t="shared" si="129"/>
        <v>hardware</v>
      </c>
      <c r="S4111" s="11">
        <f t="shared" si="130"/>
        <v>41324.214571759258</v>
      </c>
      <c r="T4111" s="11">
        <f t="shared" si="131"/>
        <v>41358.172905092593</v>
      </c>
    </row>
    <row r="4112" spans="1:20" ht="43.2" hidden="1" x14ac:dyDescent="0.3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20">
        <f>E4112/D4112</f>
        <v>215.35021</v>
      </c>
      <c r="P4112" s="6">
        <f>L4112/COUNT(L4112:L8225)</f>
        <v>193.75</v>
      </c>
      <c r="Q4112" t="str">
        <f t="shared" si="128"/>
        <v>technology</v>
      </c>
      <c r="R4112" t="str">
        <f t="shared" si="129"/>
        <v>wearables</v>
      </c>
      <c r="S4112" s="11">
        <f t="shared" si="130"/>
        <v>42714.440416666665</v>
      </c>
      <c r="T4112" s="11">
        <f t="shared" si="131"/>
        <v>42759.440416666665</v>
      </c>
    </row>
    <row r="4113" spans="1:20" ht="43.2" hidden="1" x14ac:dyDescent="0.3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20">
        <f>E4113/D4113</f>
        <v>3038.3319999999999</v>
      </c>
      <c r="P4113" s="6">
        <f>L4113/COUNT(L4113:L8226)</f>
        <v>237</v>
      </c>
      <c r="Q4113" t="str">
        <f t="shared" si="128"/>
        <v>music</v>
      </c>
      <c r="R4113" t="str">
        <f t="shared" si="129"/>
        <v>rock</v>
      </c>
      <c r="S4113" s="11">
        <f t="shared" si="130"/>
        <v>41855.783645833333</v>
      </c>
      <c r="T4113" s="11">
        <f t="shared" si="131"/>
        <v>41885.783645833333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20">
        <f>E4114/D4114</f>
        <v>9302.5</v>
      </c>
      <c r="P4114" s="6">
        <f>L4114/COUNT(L4114:L8227)</f>
        <v>1017.5</v>
      </c>
      <c r="Q4114" t="str">
        <f t="shared" si="128"/>
        <v>games</v>
      </c>
      <c r="R4114" t="str">
        <f t="shared" si="129"/>
        <v>tabletop games</v>
      </c>
      <c r="S4114" s="11">
        <f t="shared" si="130"/>
        <v>42800.751041666663</v>
      </c>
      <c r="T4114" s="11">
        <f t="shared" si="131"/>
        <v>42807.125</v>
      </c>
    </row>
    <row r="4115" spans="1:20" ht="43.2" hidden="1" x14ac:dyDescent="0.3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20">
        <f>E4115/D4115</f>
        <v>22603</v>
      </c>
      <c r="P4115" s="6">
        <f>L4115/COUNT(L4115:L8228)</f>
        <v>163</v>
      </c>
      <c r="Q4115" t="str">
        <f t="shared" si="128"/>
        <v>technology</v>
      </c>
      <c r="R4115" t="str">
        <f t="shared" si="129"/>
        <v>hardware</v>
      </c>
      <c r="S4115" s="11">
        <f t="shared" si="130"/>
        <v>42626.668888888889</v>
      </c>
      <c r="T4115" s="11">
        <f t="shared" si="131"/>
        <v>42656.915972222225</v>
      </c>
    </row>
  </sheetData>
  <autoFilter ref="A1:T4115" xr:uid="{9F3B115C-E566-47E7-9AE5-174D59EA100D}">
    <filterColumn colId="5">
      <filters>
        <filter val="live"/>
      </filters>
    </filterColumn>
    <sortState xmlns:xlrd2="http://schemas.microsoft.com/office/spreadsheetml/2017/richdata2" ref="A2:T4115">
      <sortCondition ref="O1:O4115"/>
    </sortState>
  </autoFilter>
  <conditionalFormatting sqref="F1683:F1919 F1931:F3148 F4112 F3436">
    <cfRule type="containsText" dxfId="24" priority="50" operator="containsText" text="live">
      <formula>NOT(ISERROR(SEARCH("live",F1683)))</formula>
    </cfRule>
  </conditionalFormatting>
  <conditionalFormatting sqref="F162:F1919 F1931:F4115">
    <cfRule type="containsText" dxfId="23" priority="49" operator="containsText" text="failed">
      <formula>NOT(ISERROR(SEARCH("failed",F162)))</formula>
    </cfRule>
  </conditionalFormatting>
  <conditionalFormatting sqref="F4112 F162:F1919 F1931:F3889">
    <cfRule type="containsText" dxfId="22" priority="48" operator="containsText" text="canceled">
      <formula>NOT(ISERROR(SEARCH("canceled",F162)))</formula>
    </cfRule>
  </conditionalFormatting>
  <conditionalFormatting sqref="F2">
    <cfRule type="cellIs" dxfId="21" priority="30" stopIfTrue="1" operator="equal">
      <formula>"canceled"</formula>
    </cfRule>
    <cfRule type="cellIs" dxfId="20" priority="31" operator="equal">
      <formula>"live"</formula>
    </cfRule>
    <cfRule type="cellIs" dxfId="19" priority="32" operator="equal">
      <formula>"canceled"</formula>
    </cfRule>
  </conditionalFormatting>
  <conditionalFormatting sqref="F2:F118">
    <cfRule type="cellIs" dxfId="18" priority="29" operator="equal">
      <formula>"canceled"</formula>
    </cfRule>
  </conditionalFormatting>
  <conditionalFormatting sqref="F1931:F4115">
    <cfRule type="cellIs" dxfId="17" priority="28" operator="equal">
      <formula>"successful"</formula>
    </cfRule>
  </conditionalFormatting>
  <conditionalFormatting sqref="O24115">
    <cfRule type="cellIs" dxfId="16" priority="17" operator="greaterThanOrEqual">
      <formula>2</formula>
    </cfRule>
  </conditionalFormatting>
  <conditionalFormatting sqref="O2:O1917">
    <cfRule type="colorScale" priority="16">
      <colorScale>
        <cfvo type="percent" val="0"/>
        <cfvo type="percent" val="0.99"/>
        <color rgb="FFF8C9C8"/>
        <color rgb="FFF43A3E"/>
      </colorScale>
    </cfRule>
  </conditionalFormatting>
  <conditionalFormatting sqref="O1918:O3856">
    <cfRule type="colorScale" priority="15">
      <colorScale>
        <cfvo type="percent" val="1"/>
        <cfvo type="percent" val="1.99"/>
        <color theme="9" tint="0.59999389629810485"/>
        <color theme="9" tint="-0.499984740745262"/>
      </colorScale>
    </cfRule>
  </conditionalFormatting>
  <conditionalFormatting sqref="O3857:O4115">
    <cfRule type="cellIs" dxfId="15" priority="8" operator="greaterThanOrEqual">
      <formula>2</formula>
    </cfRule>
  </conditionalFormatting>
  <conditionalFormatting sqref="F1920:F1930">
    <cfRule type="containsText" dxfId="14" priority="7" operator="containsText" text="live">
      <formula>NOT(ISERROR(SEARCH("live",F1920)))</formula>
    </cfRule>
  </conditionalFormatting>
  <conditionalFormatting sqref="F1920:F1930">
    <cfRule type="containsText" dxfId="13" priority="6" operator="containsText" text="failed">
      <formula>NOT(ISERROR(SEARCH("failed",F1920)))</formula>
    </cfRule>
  </conditionalFormatting>
  <conditionalFormatting sqref="F1920:F1930">
    <cfRule type="containsText" dxfId="12" priority="5" operator="containsText" text="canceled">
      <formula>NOT(ISERROR(SEARCH("canceled",F1920)))</formula>
    </cfRule>
  </conditionalFormatting>
  <conditionalFormatting sqref="F1920:F1930">
    <cfRule type="cellIs" dxfId="11" priority="4" operator="equal">
      <formula>"successful"</formula>
    </cfRule>
  </conditionalFormatting>
  <conditionalFormatting sqref="F119:F161">
    <cfRule type="containsText" dxfId="10" priority="3" operator="containsText" text="failed">
      <formula>NOT(ISERROR(SEARCH("failed",F119)))</formula>
    </cfRule>
  </conditionalFormatting>
  <conditionalFormatting sqref="F119:F161">
    <cfRule type="containsText" dxfId="9" priority="2" operator="containsText" text="canceled">
      <formula>NOT(ISERROR(SEARCH("canceled",F119)))</formula>
    </cfRule>
  </conditionalFormatting>
  <conditionalFormatting sqref="F406:F411 F532 F557 F748 F860 F884 F917 F1020 F1159 F1178 F1194 F1220 F1277 F1303 F1356 F1387 F1422 F1424 F1460 F1537 F1602 F1609 F1611 F1629 F1641 F1667 F1676">
    <cfRule type="containsText" dxfId="8" priority="1" operator="containsText" text="live">
      <formula>NOT(ISERROR(SEARCH("live",F406)))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A97A-9C52-4E5B-9B02-BB779F4A801B}">
  <sheetPr codeName="Sheet2"/>
  <dimension ref="A1:F14"/>
  <sheetViews>
    <sheetView zoomScale="75" zoomScaleNormal="75" workbookViewId="0">
      <selection activeCell="S36" sqref="S36"/>
    </sheetView>
  </sheetViews>
  <sheetFormatPr defaultRowHeight="14.4" x14ac:dyDescent="0.3"/>
  <cols>
    <col min="1" max="1" width="14.21875" bestFit="1" customWidth="1"/>
    <col min="2" max="2" width="16.6640625" bestFit="1" customWidth="1"/>
    <col min="3" max="3" width="5.77734375" bestFit="1" customWidth="1"/>
    <col min="4" max="4" width="4" bestFit="1" customWidth="1"/>
    <col min="5" max="5" width="9.88671875" bestFit="1" customWidth="1"/>
    <col min="6" max="6" width="11.33203125" bestFit="1" customWidth="1"/>
    <col min="7" max="7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FCA1-0123-4A7B-B9E8-BEFA8B347814}">
  <sheetPr codeName="Sheet3"/>
  <dimension ref="A1:F47"/>
  <sheetViews>
    <sheetView topLeftCell="A10" zoomScale="75" zoomScaleNormal="75" workbookViewId="0">
      <selection activeCell="E30" sqref="E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8365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8347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8333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8348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8322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8323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8335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8349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8353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8354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8330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8350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8360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8340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8328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8341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8324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8325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8329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8361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8331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8326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8352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8357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8358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8342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8FF3-2E7F-4F24-8EA4-3820AF777DA3}">
  <sheetPr codeName="Sheet4"/>
  <dimension ref="A1:E18"/>
  <sheetViews>
    <sheetView workbookViewId="0">
      <selection activeCell="D25" sqref="D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8" t="s">
        <v>8308</v>
      </c>
      <c r="B1" t="s">
        <v>8364</v>
      </c>
    </row>
    <row r="2" spans="1:5" x14ac:dyDescent="0.3">
      <c r="A2" s="8" t="s">
        <v>8380</v>
      </c>
      <c r="B2" t="s">
        <v>8364</v>
      </c>
    </row>
    <row r="4" spans="1:5" x14ac:dyDescent="0.3">
      <c r="A4" s="8" t="s">
        <v>8363</v>
      </c>
      <c r="B4" s="8" t="s">
        <v>8362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9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7C0FB-5B4B-41C1-B595-27C9E7D8A77B}">
  <sheetPr codeName="Sheet5"/>
  <dimension ref="A1:H13"/>
  <sheetViews>
    <sheetView zoomScale="75" zoomScaleNormal="75" workbookViewId="0">
      <selection activeCell="A17" sqref="A17"/>
    </sheetView>
  </sheetViews>
  <sheetFormatPr defaultRowHeight="14.4" x14ac:dyDescent="0.3"/>
  <cols>
    <col min="1" max="1" width="27.33203125" customWidth="1"/>
    <col min="2" max="2" width="10.77734375" customWidth="1"/>
    <col min="3" max="4" width="8.88671875" customWidth="1"/>
    <col min="5" max="5" width="9.109375" customWidth="1"/>
    <col min="6" max="6" width="10.88671875" customWidth="1"/>
    <col min="7" max="7" width="11.21875" customWidth="1"/>
    <col min="8" max="8" width="11" customWidth="1"/>
  </cols>
  <sheetData>
    <row r="1" spans="1:8" s="12" customFormat="1" ht="36.6" customHeight="1" x14ac:dyDescent="0.3">
      <c r="A1" s="5" t="s">
        <v>8381</v>
      </c>
      <c r="B1" s="5" t="s">
        <v>8398</v>
      </c>
      <c r="C1" s="5" t="s">
        <v>8382</v>
      </c>
      <c r="D1" s="5" t="s">
        <v>8383</v>
      </c>
      <c r="E1" s="5" t="s">
        <v>8384</v>
      </c>
      <c r="F1" s="5" t="s">
        <v>8399</v>
      </c>
      <c r="G1" s="5" t="s">
        <v>8385</v>
      </c>
      <c r="H1" s="5" t="s">
        <v>8386</v>
      </c>
    </row>
    <row r="2" spans="1:8" x14ac:dyDescent="0.3">
      <c r="A2" t="s">
        <v>8387</v>
      </c>
      <c r="B2">
        <f>COUNTIFS(Sheet1!$D$2:D4115,"&lt;1000",Sheet1!F2:F4115,"successful")</f>
        <v>322</v>
      </c>
      <c r="C2">
        <f>COUNTIFS(Sheet1!$D$2:$D$4115,"&lt;1000",Sheet1!$F2:$F$4115,"failed")</f>
        <v>113</v>
      </c>
      <c r="D2">
        <f>COUNTIFS(Sheet1!$D$2:$D$4115,"&lt;1000",Sheet1!$F2:$F$4115,"canceled")</f>
        <v>18</v>
      </c>
      <c r="E2" s="14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8388</v>
      </c>
      <c r="B3">
        <f>COUNTIFS(Sheet1!$D$2:D$4115,"&gt;=1000",Sheet1!$D$2:$D$4115,"&lt;4999",Sheet1!$F$2:$F$4115,"successful")</f>
        <v>931</v>
      </c>
      <c r="C3">
        <f>COUNTIFS(Sheet1!$D$2:$D$4115,"&gt;=1000",Sheet1!$D$2:$D$4115,"&lt;4999",Sheet1!$F$2:$F$4115,"failed")</f>
        <v>420</v>
      </c>
      <c r="D3">
        <f>COUNTIFS(Sheet1!$D$2:$D$4115,"&gt;=1000",Sheet1!$D$2:$D$4115,"&lt;4999",Sheet1!$F$2:$F$4115,"canceled")</f>
        <v>60</v>
      </c>
      <c r="E3" s="14">
        <f t="shared" ref="E3:E13" si="0">SUM(B3:D3)</f>
        <v>1411</v>
      </c>
      <c r="F3" s="13">
        <f t="shared" ref="F3:F13" si="1">B3/E3</f>
        <v>0.65981573352232459</v>
      </c>
      <c r="G3" s="13">
        <f t="shared" ref="G3:G13" si="2">C3/E3</f>
        <v>0.297661233167966</v>
      </c>
      <c r="H3" s="13">
        <f t="shared" ref="H3:H13" si="3">D3/E3</f>
        <v>4.2523033309709427E-2</v>
      </c>
    </row>
    <row r="4" spans="1:8" x14ac:dyDescent="0.3">
      <c r="A4" t="s">
        <v>8389</v>
      </c>
      <c r="B4">
        <f>COUNTIFS(Sheet1!$D$2:$D$4115,"&gt;=5000",Sheet1!$D$2:$D$4115,"&lt;9999",Sheet1!$F$2:$F$4115,"successful")</f>
        <v>380</v>
      </c>
      <c r="C4">
        <f>COUNTIFS(Sheet1!$D$2:$D$4115,"&gt;=5000",Sheet1!$D$2:$D$4115,"&lt;9999",Sheet1!$F$2:$F$4115,"failed")</f>
        <v>282</v>
      </c>
      <c r="D4">
        <f>COUNTIFS(Sheet1!$D$2:$D$4115,"&gt;=5000",Sheet1!$D$2:$D$4115,"&lt;9999",Sheet1!$F$2:$F$4115,"canceled")</f>
        <v>51</v>
      </c>
      <c r="E4" s="14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8" x14ac:dyDescent="0.3">
      <c r="A5" t="s">
        <v>8390</v>
      </c>
      <c r="B5">
        <f>COUNTIFS(Sheet1!$D$2:$D$4115,"&gt;=10000",Sheet1!$D$2:$D$4115,"&lt;14999",Sheet1!$F$2:$F$4115,"successful")</f>
        <v>168</v>
      </c>
      <c r="C5">
        <f>COUNTIFS(Sheet1!$D$2:$D$4115,"&gt;=10000",Sheet1!$D$2:$D$4115,"&lt;14999",Sheet1!$F$2:$F$4115,"failed")</f>
        <v>144</v>
      </c>
      <c r="D5">
        <f>COUNTIFS(Sheet1!$D$2:$D$4115,"&gt;=10000",Sheet1!$D$2:$D$4115,"&lt;14999",Sheet1!$F$2:$F$4115,"canceled")</f>
        <v>40</v>
      </c>
      <c r="E5" s="14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8391</v>
      </c>
      <c r="B6">
        <f>COUNTIFS(Sheet1!$D$2:$D$4115,"&gt;=15000",Sheet1!$D$2:$D$4115,"&lt;19999",Sheet1!$F$2:$F$4115,"successful")</f>
        <v>94</v>
      </c>
      <c r="C6">
        <f>COUNTIFS(Sheet1!$D$2:$D$4115,"&gt;=15000",Sheet1!$D$2:$D$4115,"&lt;19999",Sheet1!$F$2:$F$4115,"failed")</f>
        <v>90</v>
      </c>
      <c r="D6">
        <f>COUNTIFS(Sheet1!$D$2:$D$4115,"&gt;=15000",Sheet1!$D$2:$D$4115,"&lt;19999",Sheet1!$F$2:$F$4115,"canceled")</f>
        <v>17</v>
      </c>
      <c r="E6" s="14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8392</v>
      </c>
      <c r="B7">
        <f>COUNTIFS(Sheet1!$D$2:$D$4115,"&gt;=20000",Sheet1!$D$2:$D$4115,"&lt;24999",Sheet1!$F$2:$F$4115,"successful")</f>
        <v>62</v>
      </c>
      <c r="C7">
        <f>COUNTIFS(Sheet1!$D$2:$D$4115,"&gt;=20000",Sheet1!$D$2:$D$4115,"&lt;24999",Sheet1!$F$2:$F$4115,"failed")</f>
        <v>72</v>
      </c>
      <c r="D7">
        <f>COUNTIFS(Sheet1!$D$2:$D$4115,"&gt;=20000",Sheet1!$D$2:$D$4115,"&lt;24999",Sheet1!$F$2:$F$4115,"canceled")</f>
        <v>14</v>
      </c>
      <c r="E7" s="14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8393</v>
      </c>
      <c r="B8">
        <f>COUNTIFS(Sheet1!$D$2:$D$4115,"&gt;=25000",Sheet1!$D$2:$D$4115,"&lt;29999",Sheet1!$F$2:$F$4115,"successful")</f>
        <v>55</v>
      </c>
      <c r="C8">
        <f>COUNTIFS(Sheet1!$D$2:$D$4115,"&gt;=25000",Sheet1!$D$2:$D$4115,"&lt;29999",Sheet1!$F$2:$F$4115,"failed")</f>
        <v>64</v>
      </c>
      <c r="D8">
        <f>COUNTIFS(Sheet1!$D$2:$D$4115,"&gt;=25000",Sheet1!$D$2:$D$4115,"&lt;29999",Sheet1!$F$2:$F$4115,"canceled")</f>
        <v>18</v>
      </c>
      <c r="E8" s="14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8394</v>
      </c>
      <c r="B9">
        <f>COUNTIFS(Sheet1!$D$2:$D$4115,"&gt;=30000",Sheet1!$D$2:$D$4115,"&lt;34999",Sheet1!$F$2:$F$4115,"successful")</f>
        <v>32</v>
      </c>
      <c r="C9">
        <f>COUNTIFS(Sheet1!$D$2:$D$4115,"&gt;=30000",Sheet1!$D$2:$D$4115,"&lt;34999",Sheet1!$F$2:$F$4115,"failed")</f>
        <v>37</v>
      </c>
      <c r="D9">
        <f>COUNTIFS(Sheet1!$D$2:$D$4115,"&gt;=30000",Sheet1!$D$2:$D$4115,"&lt;34999",Sheet1!$F$2:$F$4115,"canceled")</f>
        <v>13</v>
      </c>
      <c r="E9" s="14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8395</v>
      </c>
      <c r="B10">
        <f>COUNTIFS(Sheet1!$D$2:$D$4115,"&gt;=35000",Sheet1!$D$2:$D$4115,"&lt;39999",Sheet1!$F$2:$F$4115,"successful")</f>
        <v>26</v>
      </c>
      <c r="C10">
        <f>COUNTIFS(Sheet1!$D$2:$D$4115,"&gt;=35000",Sheet1!$D$2:$D$4115,"&lt;39999",Sheet1!$F$2:$F$4115,"failed")</f>
        <v>22</v>
      </c>
      <c r="D10">
        <f>COUNTIFS(Sheet1!$D$2:$D$4115,"&gt;=35000",Sheet1!$D$2:$D$4115,"&lt;39999",Sheet1!$F$2:$F$4115,"canceled")</f>
        <v>7</v>
      </c>
      <c r="E10" s="14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8396</v>
      </c>
      <c r="B11">
        <f>COUNTIFS(Sheet1!$D$2:$D$4115,"&gt;=40000",Sheet1!$D$2:$D$4115,"&lt;44999",Sheet1!$F$2:$F$4115,"successful")</f>
        <v>21</v>
      </c>
      <c r="C11">
        <f>COUNTIFS(Sheet1!$D$2:$D$4115,"&gt;=40000",Sheet1!$D$2:$D$4115,"&lt;44999",Sheet1!$F$2:$F$4115,"failed")</f>
        <v>16</v>
      </c>
      <c r="D11">
        <f>COUNTIFS(Sheet1!$D$2:$D$4115,"&gt;=40000",Sheet1!$D$2:$D$4115,"&lt;44999",Sheet1!$F$2:$F$4115,"canceled")</f>
        <v>6</v>
      </c>
      <c r="E11" s="14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8397</v>
      </c>
      <c r="B12">
        <f>COUNTIFS(Sheet1!$D$2:$D$4115,"&gt;=45000",Sheet1!$D$2:$D$4115,"&lt;49999",Sheet1!$F$2:$F$4115,"successful")</f>
        <v>6</v>
      </c>
      <c r="C12">
        <f>COUNTIFS(Sheet1!$D$2:$D$4115,"&gt;=45000",Sheet1!$D$2:$D$4115,"&lt;49999",Sheet1!$F$2:$F$4115,"failed")</f>
        <v>11</v>
      </c>
      <c r="D12">
        <f>COUNTIFS(Sheet1!$D$2:$D$4115,"&gt;=45000",Sheet1!$D$2:$D$4115,"&lt;49999",Sheet1!$F$2:$F$4115,"canceled")</f>
        <v>4</v>
      </c>
      <c r="E12" s="14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8400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 s="14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18F6C-25B1-42FF-B838-4C043E9195B9}">
  <sheetPr codeName="Sheet6"/>
  <dimension ref="B1:O2186"/>
  <sheetViews>
    <sheetView tabSelected="1" zoomScale="75" zoomScaleNormal="75" workbookViewId="0">
      <selection activeCell="N21" sqref="N21"/>
    </sheetView>
  </sheetViews>
  <sheetFormatPr defaultRowHeight="14.4" x14ac:dyDescent="0.3"/>
  <cols>
    <col min="2" max="2" width="14.21875" customWidth="1"/>
    <col min="3" max="3" width="15.5546875" customWidth="1"/>
    <col min="4" max="4" width="11.6640625" style="22" customWidth="1"/>
    <col min="5" max="5" width="2.109375" customWidth="1"/>
    <col min="6" max="6" width="10.6640625" customWidth="1"/>
    <col min="7" max="7" width="14.33203125" customWidth="1"/>
    <col min="8" max="8" width="10.109375" style="22" customWidth="1"/>
    <col min="9" max="9" width="12.5546875" bestFit="1" customWidth="1"/>
    <col min="10" max="10" width="15.109375" bestFit="1" customWidth="1"/>
    <col min="11" max="11" width="13.5546875" bestFit="1" customWidth="1"/>
    <col min="12" max="12" width="13.88671875" bestFit="1" customWidth="1"/>
    <col min="13" max="13" width="14.21875" bestFit="1" customWidth="1"/>
    <col min="14" max="14" width="17.44140625" bestFit="1" customWidth="1"/>
    <col min="15" max="15" width="16.88671875" customWidth="1"/>
    <col min="16" max="492" width="15.5546875" bestFit="1" customWidth="1"/>
    <col min="493" max="493" width="10.77734375" bestFit="1" customWidth="1"/>
  </cols>
  <sheetData>
    <row r="1" spans="2:15" x14ac:dyDescent="0.3">
      <c r="B1" s="5" t="s">
        <v>8401</v>
      </c>
      <c r="C1" s="5" t="s">
        <v>8262</v>
      </c>
      <c r="D1" s="21" t="s">
        <v>8408</v>
      </c>
      <c r="F1" s="15" t="s">
        <v>8401</v>
      </c>
      <c r="G1" s="5" t="s">
        <v>8262</v>
      </c>
      <c r="H1" s="21" t="s">
        <v>8408</v>
      </c>
    </row>
    <row r="2" spans="2:15" x14ac:dyDescent="0.3">
      <c r="B2" t="s">
        <v>8219</v>
      </c>
      <c r="C2">
        <v>182</v>
      </c>
      <c r="D2" s="22">
        <f>(C2-GETPIVOTDATA("Mean of backers",$I$3,"Outcome","successful"))/GETPIVOTDATA("StdDevp of backers",$I$3,"Outcome","successful")</f>
        <v>-1.4716551848911076E-2</v>
      </c>
      <c r="F2" t="s">
        <v>8221</v>
      </c>
      <c r="G2">
        <v>0</v>
      </c>
      <c r="H2" s="22">
        <f>(G2-GETPIVOTDATA("Mean of backers",$I$7,"Outcome","failed"))/GETPIVOTDATA("StdDevp of backers",$I$7,"Outcome","failed")</f>
        <v>-0.28830859714434109</v>
      </c>
    </row>
    <row r="3" spans="2:15" x14ac:dyDescent="0.3">
      <c r="B3" t="s">
        <v>8219</v>
      </c>
      <c r="C3">
        <v>79</v>
      </c>
      <c r="D3" s="22">
        <f t="shared" ref="D3:D66" si="0">(C3-GETPIVOTDATA("Mean of backers",$I$3,"Outcome","successful"))/GETPIVOTDATA("StdDevp of backers",$I$3,"Outcome","successful")</f>
        <v>-0.1367112321817662</v>
      </c>
      <c r="F3" t="s">
        <v>8221</v>
      </c>
      <c r="G3">
        <v>1</v>
      </c>
      <c r="H3" s="22">
        <f t="shared" ref="H3:H66" si="1">(G3-GETPIVOTDATA("Mean of backers",$I$7,"Outcome","failed"))/GETPIVOTDATA("StdDevp of backers",$I$7,"Outcome","failed")</f>
        <v>-0.27202899300975142</v>
      </c>
      <c r="I3" s="8" t="s">
        <v>8310</v>
      </c>
      <c r="J3" t="s">
        <v>8402</v>
      </c>
      <c r="K3" t="s">
        <v>8403</v>
      </c>
      <c r="L3" t="s">
        <v>8404</v>
      </c>
      <c r="M3" t="s">
        <v>8407</v>
      </c>
      <c r="N3" t="s">
        <v>8405</v>
      </c>
      <c r="O3" s="17" t="s">
        <v>8406</v>
      </c>
    </row>
    <row r="4" spans="2:15" x14ac:dyDescent="0.3">
      <c r="B4" t="s">
        <v>8219</v>
      </c>
      <c r="C4">
        <v>35</v>
      </c>
      <c r="D4" s="22">
        <f t="shared" si="0"/>
        <v>-0.18882546455696644</v>
      </c>
      <c r="F4" t="s">
        <v>8221</v>
      </c>
      <c r="G4">
        <v>10</v>
      </c>
      <c r="H4" s="22">
        <f t="shared" si="1"/>
        <v>-0.12551255579844434</v>
      </c>
      <c r="I4" s="9" t="s">
        <v>8219</v>
      </c>
      <c r="J4" s="16">
        <v>194.42517162471395</v>
      </c>
      <c r="K4" s="16">
        <v>1</v>
      </c>
      <c r="L4" s="16">
        <v>26457</v>
      </c>
      <c r="M4" s="16">
        <v>712840.9867348104</v>
      </c>
      <c r="N4" s="16">
        <v>844.29910975602149</v>
      </c>
      <c r="O4">
        <f>MEDIAN(C2:C2186)</f>
        <v>62</v>
      </c>
    </row>
    <row r="5" spans="2:15" x14ac:dyDescent="0.3">
      <c r="B5" t="s">
        <v>8219</v>
      </c>
      <c r="C5">
        <v>150</v>
      </c>
      <c r="D5" s="22">
        <f t="shared" si="0"/>
        <v>-5.2617811758147622E-2</v>
      </c>
      <c r="F5" t="s">
        <v>8221</v>
      </c>
      <c r="G5">
        <v>0</v>
      </c>
      <c r="H5" s="22">
        <f t="shared" si="1"/>
        <v>-0.28830859714434109</v>
      </c>
      <c r="I5" s="9" t="s">
        <v>8320</v>
      </c>
      <c r="J5" s="16">
        <v>194.42517162471395</v>
      </c>
      <c r="K5" s="16">
        <v>1</v>
      </c>
      <c r="L5" s="16">
        <v>26457</v>
      </c>
      <c r="M5" s="16">
        <v>712840.9867348104</v>
      </c>
      <c r="N5" s="16">
        <v>844.29910975602149</v>
      </c>
      <c r="O5" s="18">
        <v>62</v>
      </c>
    </row>
    <row r="6" spans="2:15" x14ac:dyDescent="0.3">
      <c r="B6" t="s">
        <v>8219</v>
      </c>
      <c r="C6">
        <v>284</v>
      </c>
      <c r="D6" s="22">
        <f t="shared" si="0"/>
        <v>0.1060937141117804</v>
      </c>
      <c r="F6" t="s">
        <v>8221</v>
      </c>
      <c r="G6">
        <v>7</v>
      </c>
      <c r="H6" s="22">
        <f t="shared" si="1"/>
        <v>-0.17435136820221336</v>
      </c>
    </row>
    <row r="7" spans="2:15" x14ac:dyDescent="0.3">
      <c r="B7" t="s">
        <v>8219</v>
      </c>
      <c r="C7">
        <v>47</v>
      </c>
      <c r="D7" s="22">
        <f t="shared" si="0"/>
        <v>-0.17461249209100274</v>
      </c>
      <c r="F7" t="s">
        <v>8221</v>
      </c>
      <c r="G7">
        <v>0</v>
      </c>
      <c r="H7" s="22">
        <f t="shared" si="1"/>
        <v>-0.28830859714434109</v>
      </c>
      <c r="I7" s="8" t="s">
        <v>8310</v>
      </c>
      <c r="J7" t="s">
        <v>8402</v>
      </c>
      <c r="K7" t="s">
        <v>8403</v>
      </c>
      <c r="L7" t="s">
        <v>8404</v>
      </c>
      <c r="M7" t="s">
        <v>8407</v>
      </c>
      <c r="N7" t="s">
        <v>8405</v>
      </c>
      <c r="O7" s="17" t="s">
        <v>8406</v>
      </c>
    </row>
    <row r="8" spans="2:15" x14ac:dyDescent="0.3">
      <c r="B8" t="s">
        <v>8219</v>
      </c>
      <c r="C8">
        <v>58</v>
      </c>
      <c r="D8" s="22">
        <f t="shared" si="0"/>
        <v>-0.16158393399720267</v>
      </c>
      <c r="F8" t="s">
        <v>8221</v>
      </c>
      <c r="G8">
        <v>1</v>
      </c>
      <c r="H8" s="22">
        <f t="shared" si="1"/>
        <v>-0.27202899300975142</v>
      </c>
      <c r="I8" s="9" t="s">
        <v>8221</v>
      </c>
      <c r="J8" s="16">
        <v>17.709803921568628</v>
      </c>
      <c r="K8" s="16">
        <v>0</v>
      </c>
      <c r="L8" s="16">
        <v>1293</v>
      </c>
      <c r="M8" s="16">
        <v>3773.2216685890044</v>
      </c>
      <c r="N8" s="16">
        <v>61.426555076684906</v>
      </c>
      <c r="O8">
        <f>MEDIAN(G2:G1531)</f>
        <v>4</v>
      </c>
    </row>
    <row r="9" spans="2:15" x14ac:dyDescent="0.3">
      <c r="B9" t="s">
        <v>8219</v>
      </c>
      <c r="C9">
        <v>57</v>
      </c>
      <c r="D9" s="22">
        <f t="shared" si="0"/>
        <v>-0.16276834836936632</v>
      </c>
      <c r="F9" t="s">
        <v>8221</v>
      </c>
      <c r="G9">
        <v>2</v>
      </c>
      <c r="H9" s="22">
        <f t="shared" si="1"/>
        <v>-0.25574938887516174</v>
      </c>
      <c r="I9" s="9" t="s">
        <v>8320</v>
      </c>
      <c r="J9" s="16">
        <v>17.709803921568628</v>
      </c>
      <c r="K9" s="16">
        <v>0</v>
      </c>
      <c r="L9" s="16">
        <v>1293</v>
      </c>
      <c r="M9" s="16">
        <v>3773.2216685890044</v>
      </c>
      <c r="N9" s="16">
        <v>61.426555076684906</v>
      </c>
      <c r="O9" s="18">
        <v>4</v>
      </c>
    </row>
    <row r="10" spans="2:15" x14ac:dyDescent="0.3">
      <c r="B10" t="s">
        <v>8219</v>
      </c>
      <c r="C10">
        <v>12</v>
      </c>
      <c r="D10" s="22">
        <f t="shared" si="0"/>
        <v>-0.21606699511673019</v>
      </c>
      <c r="F10" t="s">
        <v>8221</v>
      </c>
      <c r="G10">
        <v>3</v>
      </c>
      <c r="H10" s="22">
        <f t="shared" si="1"/>
        <v>-0.23946978474057207</v>
      </c>
    </row>
    <row r="11" spans="2:15" x14ac:dyDescent="0.3">
      <c r="B11" t="s">
        <v>8219</v>
      </c>
      <c r="C11">
        <v>20</v>
      </c>
      <c r="D11" s="22">
        <f t="shared" si="0"/>
        <v>-0.20659168013942106</v>
      </c>
      <c r="F11" t="s">
        <v>8221</v>
      </c>
      <c r="G11">
        <v>10</v>
      </c>
      <c r="H11" s="22">
        <f t="shared" si="1"/>
        <v>-0.12551255579844434</v>
      </c>
    </row>
    <row r="12" spans="2:15" x14ac:dyDescent="0.3">
      <c r="B12" t="s">
        <v>8219</v>
      </c>
      <c r="C12">
        <v>19</v>
      </c>
      <c r="D12" s="22">
        <f t="shared" si="0"/>
        <v>-0.20777609451158471</v>
      </c>
      <c r="F12" t="s">
        <v>8221</v>
      </c>
      <c r="G12">
        <v>10</v>
      </c>
      <c r="H12" s="22">
        <f t="shared" si="1"/>
        <v>-0.12551255579844434</v>
      </c>
    </row>
    <row r="13" spans="2:15" x14ac:dyDescent="0.3">
      <c r="B13" t="s">
        <v>8219</v>
      </c>
      <c r="C13">
        <v>75</v>
      </c>
      <c r="D13" s="22">
        <f t="shared" si="0"/>
        <v>-0.14144888967042077</v>
      </c>
      <c r="F13" t="s">
        <v>8221</v>
      </c>
      <c r="G13">
        <v>1</v>
      </c>
      <c r="H13" s="22">
        <f t="shared" si="1"/>
        <v>-0.27202899300975142</v>
      </c>
    </row>
    <row r="14" spans="2:15" x14ac:dyDescent="0.3">
      <c r="B14" t="s">
        <v>8219</v>
      </c>
      <c r="C14">
        <v>827</v>
      </c>
      <c r="D14" s="22">
        <f t="shared" si="0"/>
        <v>0.749230718196638</v>
      </c>
      <c r="F14" t="s">
        <v>8221</v>
      </c>
      <c r="G14">
        <v>0</v>
      </c>
      <c r="H14" s="22">
        <f t="shared" si="1"/>
        <v>-0.28830859714434109</v>
      </c>
    </row>
    <row r="15" spans="2:15" x14ac:dyDescent="0.3">
      <c r="B15" t="s">
        <v>8219</v>
      </c>
      <c r="C15">
        <v>51</v>
      </c>
      <c r="D15" s="22">
        <f t="shared" si="0"/>
        <v>-0.16987483460234817</v>
      </c>
      <c r="F15" t="s">
        <v>8221</v>
      </c>
      <c r="G15">
        <v>0</v>
      </c>
      <c r="H15" s="22">
        <f t="shared" si="1"/>
        <v>-0.28830859714434109</v>
      </c>
    </row>
    <row r="16" spans="2:15" x14ac:dyDescent="0.3">
      <c r="B16" t="s">
        <v>8219</v>
      </c>
      <c r="C16">
        <v>41</v>
      </c>
      <c r="D16" s="22">
        <f t="shared" si="0"/>
        <v>-0.18171897832398459</v>
      </c>
      <c r="F16" t="s">
        <v>8221</v>
      </c>
      <c r="G16">
        <v>0</v>
      </c>
      <c r="H16" s="22">
        <f t="shared" si="1"/>
        <v>-0.28830859714434109</v>
      </c>
    </row>
    <row r="17" spans="2:8" x14ac:dyDescent="0.3">
      <c r="B17" t="s">
        <v>8219</v>
      </c>
      <c r="C17">
        <v>98</v>
      </c>
      <c r="D17" s="22">
        <f t="shared" si="0"/>
        <v>-0.11420735911065699</v>
      </c>
      <c r="F17" t="s">
        <v>8221</v>
      </c>
      <c r="G17">
        <v>26</v>
      </c>
      <c r="H17" s="22">
        <f t="shared" si="1"/>
        <v>0.13496111035499048</v>
      </c>
    </row>
    <row r="18" spans="2:8" x14ac:dyDescent="0.3">
      <c r="B18" t="s">
        <v>8219</v>
      </c>
      <c r="C18">
        <v>70</v>
      </c>
      <c r="D18" s="22">
        <f t="shared" si="0"/>
        <v>-0.14737096153123896</v>
      </c>
      <c r="F18" t="s">
        <v>8221</v>
      </c>
      <c r="G18">
        <v>0</v>
      </c>
      <c r="H18" s="22">
        <f t="shared" si="1"/>
        <v>-0.28830859714434109</v>
      </c>
    </row>
    <row r="19" spans="2:8" x14ac:dyDescent="0.3">
      <c r="B19" t="s">
        <v>8219</v>
      </c>
      <c r="C19">
        <v>36</v>
      </c>
      <c r="D19" s="22">
        <f t="shared" si="0"/>
        <v>-0.18764105018480279</v>
      </c>
      <c r="F19" t="s">
        <v>8221</v>
      </c>
      <c r="G19">
        <v>7</v>
      </c>
      <c r="H19" s="22">
        <f t="shared" si="1"/>
        <v>-0.17435136820221336</v>
      </c>
    </row>
    <row r="20" spans="2:8" x14ac:dyDescent="0.3">
      <c r="B20" t="s">
        <v>8219</v>
      </c>
      <c r="C20">
        <v>342</v>
      </c>
      <c r="D20" s="22">
        <f t="shared" si="0"/>
        <v>0.17478974769727162</v>
      </c>
      <c r="F20" t="s">
        <v>8221</v>
      </c>
      <c r="G20">
        <v>0</v>
      </c>
      <c r="H20" s="22">
        <f t="shared" si="1"/>
        <v>-0.28830859714434109</v>
      </c>
    </row>
    <row r="21" spans="2:8" x14ac:dyDescent="0.3">
      <c r="B21" t="s">
        <v>8219</v>
      </c>
      <c r="C21">
        <v>22</v>
      </c>
      <c r="D21" s="22">
        <f t="shared" si="0"/>
        <v>-0.20422285139509377</v>
      </c>
      <c r="F21" t="s">
        <v>8221</v>
      </c>
      <c r="G21">
        <v>2</v>
      </c>
      <c r="H21" s="22">
        <f t="shared" si="1"/>
        <v>-0.25574938887516174</v>
      </c>
    </row>
    <row r="22" spans="2:8" x14ac:dyDescent="0.3">
      <c r="B22" t="s">
        <v>8219</v>
      </c>
      <c r="C22">
        <v>25</v>
      </c>
      <c r="D22" s="22">
        <f t="shared" si="0"/>
        <v>-0.20066960827860286</v>
      </c>
      <c r="F22" t="s">
        <v>8221</v>
      </c>
      <c r="G22">
        <v>13</v>
      </c>
      <c r="H22" s="22">
        <f t="shared" si="1"/>
        <v>-7.6673743394675309E-2</v>
      </c>
    </row>
    <row r="23" spans="2:8" x14ac:dyDescent="0.3">
      <c r="B23" t="s">
        <v>8219</v>
      </c>
      <c r="C23">
        <v>101</v>
      </c>
      <c r="D23" s="22">
        <f t="shared" si="0"/>
        <v>-0.11065411599416607</v>
      </c>
      <c r="F23" t="s">
        <v>8221</v>
      </c>
      <c r="G23">
        <v>4</v>
      </c>
      <c r="H23" s="22">
        <f t="shared" si="1"/>
        <v>-0.22319018060598239</v>
      </c>
    </row>
    <row r="24" spans="2:8" x14ac:dyDescent="0.3">
      <c r="B24" t="s">
        <v>8219</v>
      </c>
      <c r="C24">
        <v>8</v>
      </c>
      <c r="D24" s="22">
        <f t="shared" si="0"/>
        <v>-0.22080465260538476</v>
      </c>
      <c r="F24" t="s">
        <v>8221</v>
      </c>
      <c r="G24">
        <v>0</v>
      </c>
      <c r="H24" s="22">
        <f t="shared" si="1"/>
        <v>-0.28830859714434109</v>
      </c>
    </row>
    <row r="25" spans="2:8" x14ac:dyDescent="0.3">
      <c r="B25" t="s">
        <v>8219</v>
      </c>
      <c r="C25">
        <v>23</v>
      </c>
      <c r="D25" s="22">
        <f t="shared" si="0"/>
        <v>-0.20303843702293015</v>
      </c>
      <c r="F25" t="s">
        <v>8221</v>
      </c>
      <c r="G25">
        <v>12</v>
      </c>
      <c r="H25" s="22">
        <f t="shared" si="1"/>
        <v>-9.2953347529264985E-2</v>
      </c>
    </row>
    <row r="26" spans="2:8" x14ac:dyDescent="0.3">
      <c r="B26" t="s">
        <v>8219</v>
      </c>
      <c r="C26">
        <v>574</v>
      </c>
      <c r="D26" s="22">
        <f t="shared" si="0"/>
        <v>0.44957388203923659</v>
      </c>
      <c r="F26" t="s">
        <v>8221</v>
      </c>
      <c r="G26">
        <v>2</v>
      </c>
      <c r="H26" s="22">
        <f t="shared" si="1"/>
        <v>-0.25574938887516174</v>
      </c>
    </row>
    <row r="27" spans="2:8" x14ac:dyDescent="0.3">
      <c r="B27" t="s">
        <v>8219</v>
      </c>
      <c r="C27">
        <v>14</v>
      </c>
      <c r="D27" s="22">
        <f t="shared" si="0"/>
        <v>-0.21369816637240291</v>
      </c>
      <c r="F27" t="s">
        <v>8221</v>
      </c>
      <c r="G27">
        <v>10</v>
      </c>
      <c r="H27" s="22">
        <f t="shared" si="1"/>
        <v>-0.12551255579844434</v>
      </c>
    </row>
    <row r="28" spans="2:8" x14ac:dyDescent="0.3">
      <c r="B28" t="s">
        <v>8219</v>
      </c>
      <c r="C28">
        <v>19</v>
      </c>
      <c r="D28" s="22">
        <f t="shared" si="0"/>
        <v>-0.20777609451158471</v>
      </c>
      <c r="F28" t="s">
        <v>8221</v>
      </c>
      <c r="G28">
        <v>0</v>
      </c>
      <c r="H28" s="22">
        <f t="shared" si="1"/>
        <v>-0.28830859714434109</v>
      </c>
    </row>
    <row r="29" spans="2:8" x14ac:dyDescent="0.3">
      <c r="B29" t="s">
        <v>8219</v>
      </c>
      <c r="C29">
        <v>150</v>
      </c>
      <c r="D29" s="22">
        <f t="shared" si="0"/>
        <v>-5.2617811758147622E-2</v>
      </c>
      <c r="F29" t="s">
        <v>8221</v>
      </c>
      <c r="G29">
        <v>5</v>
      </c>
      <c r="H29" s="22">
        <f t="shared" si="1"/>
        <v>-0.20691057647139272</v>
      </c>
    </row>
    <row r="30" spans="2:8" x14ac:dyDescent="0.3">
      <c r="B30" t="s">
        <v>8219</v>
      </c>
      <c r="C30">
        <v>71</v>
      </c>
      <c r="D30" s="22">
        <f t="shared" si="0"/>
        <v>-0.14618654715907534</v>
      </c>
      <c r="F30" t="s">
        <v>8221</v>
      </c>
      <c r="G30">
        <v>0</v>
      </c>
      <c r="H30" s="22">
        <f t="shared" si="1"/>
        <v>-0.28830859714434109</v>
      </c>
    </row>
    <row r="31" spans="2:8" x14ac:dyDescent="0.3">
      <c r="B31" t="s">
        <v>8219</v>
      </c>
      <c r="C31">
        <v>117</v>
      </c>
      <c r="D31" s="22">
        <f t="shared" si="0"/>
        <v>-9.1703486039547796E-2</v>
      </c>
      <c r="F31" t="s">
        <v>8221</v>
      </c>
      <c r="G31">
        <v>5</v>
      </c>
      <c r="H31" s="22">
        <f t="shared" si="1"/>
        <v>-0.20691057647139272</v>
      </c>
    </row>
    <row r="32" spans="2:8" x14ac:dyDescent="0.3">
      <c r="B32" t="s">
        <v>8219</v>
      </c>
      <c r="C32">
        <v>53</v>
      </c>
      <c r="D32" s="22">
        <f t="shared" si="0"/>
        <v>-0.16750600585802089</v>
      </c>
      <c r="F32" t="s">
        <v>8221</v>
      </c>
      <c r="G32">
        <v>1</v>
      </c>
      <c r="H32" s="22">
        <f t="shared" si="1"/>
        <v>-0.27202899300975142</v>
      </c>
    </row>
    <row r="33" spans="2:8" x14ac:dyDescent="0.3">
      <c r="B33" t="s">
        <v>8219</v>
      </c>
      <c r="C33">
        <v>1</v>
      </c>
      <c r="D33" s="22">
        <f t="shared" si="0"/>
        <v>-0.22909555321053027</v>
      </c>
      <c r="F33" t="s">
        <v>8221</v>
      </c>
      <c r="G33">
        <v>3</v>
      </c>
      <c r="H33" s="22">
        <f t="shared" si="1"/>
        <v>-0.23946978474057207</v>
      </c>
    </row>
    <row r="34" spans="2:8" x14ac:dyDescent="0.3">
      <c r="B34" t="s">
        <v>8219</v>
      </c>
      <c r="C34">
        <v>89</v>
      </c>
      <c r="D34" s="22">
        <f t="shared" si="0"/>
        <v>-0.12486708846012977</v>
      </c>
      <c r="F34" t="s">
        <v>8221</v>
      </c>
      <c r="G34">
        <v>3</v>
      </c>
      <c r="H34" s="22">
        <f t="shared" si="1"/>
        <v>-0.23946978474057207</v>
      </c>
    </row>
    <row r="35" spans="2:8" x14ac:dyDescent="0.3">
      <c r="B35" t="s">
        <v>8219</v>
      </c>
      <c r="C35">
        <v>64</v>
      </c>
      <c r="D35" s="22">
        <f t="shared" si="0"/>
        <v>-0.15447744776422082</v>
      </c>
      <c r="F35" t="s">
        <v>8221</v>
      </c>
      <c r="G35">
        <v>0</v>
      </c>
      <c r="H35" s="22">
        <f t="shared" si="1"/>
        <v>-0.28830859714434109</v>
      </c>
    </row>
    <row r="36" spans="2:8" x14ac:dyDescent="0.3">
      <c r="B36" t="s">
        <v>8219</v>
      </c>
      <c r="C36">
        <v>68</v>
      </c>
      <c r="D36" s="22">
        <f t="shared" si="0"/>
        <v>-0.14973979027556625</v>
      </c>
      <c r="F36" t="s">
        <v>8221</v>
      </c>
      <c r="G36">
        <v>3</v>
      </c>
      <c r="H36" s="22">
        <f t="shared" si="1"/>
        <v>-0.23946978474057207</v>
      </c>
    </row>
    <row r="37" spans="2:8" x14ac:dyDescent="0.3">
      <c r="B37" t="s">
        <v>8219</v>
      </c>
      <c r="C37">
        <v>28</v>
      </c>
      <c r="D37" s="22">
        <f t="shared" si="0"/>
        <v>-0.19711636516211192</v>
      </c>
      <c r="F37" t="s">
        <v>8221</v>
      </c>
      <c r="G37">
        <v>0</v>
      </c>
      <c r="H37" s="22">
        <f t="shared" si="1"/>
        <v>-0.28830859714434109</v>
      </c>
    </row>
    <row r="38" spans="2:8" x14ac:dyDescent="0.3">
      <c r="B38" t="s">
        <v>8219</v>
      </c>
      <c r="C38">
        <v>44</v>
      </c>
      <c r="D38" s="22">
        <f t="shared" si="0"/>
        <v>-0.17816573520749365</v>
      </c>
      <c r="F38" t="s">
        <v>8221</v>
      </c>
      <c r="G38">
        <v>19</v>
      </c>
      <c r="H38" s="22">
        <f t="shared" si="1"/>
        <v>2.1003881412862739E-2</v>
      </c>
    </row>
    <row r="39" spans="2:8" x14ac:dyDescent="0.3">
      <c r="B39" t="s">
        <v>8219</v>
      </c>
      <c r="C39">
        <v>253</v>
      </c>
      <c r="D39" s="22">
        <f t="shared" si="0"/>
        <v>6.9376868574707498E-2</v>
      </c>
      <c r="F39" t="s">
        <v>8221</v>
      </c>
      <c r="G39">
        <v>8</v>
      </c>
      <c r="H39" s="22">
        <f t="shared" si="1"/>
        <v>-0.15807176406762369</v>
      </c>
    </row>
    <row r="40" spans="2:8" x14ac:dyDescent="0.3">
      <c r="B40" t="s">
        <v>8219</v>
      </c>
      <c r="C40">
        <v>66</v>
      </c>
      <c r="D40" s="22">
        <f t="shared" si="0"/>
        <v>-0.15210861901989353</v>
      </c>
      <c r="F40" t="s">
        <v>8221</v>
      </c>
      <c r="G40">
        <v>6</v>
      </c>
      <c r="H40" s="22">
        <f t="shared" si="1"/>
        <v>-0.19063097233680304</v>
      </c>
    </row>
    <row r="41" spans="2:8" x14ac:dyDescent="0.3">
      <c r="B41" t="s">
        <v>8219</v>
      </c>
      <c r="C41">
        <v>217</v>
      </c>
      <c r="D41" s="22">
        <f t="shared" si="0"/>
        <v>2.6737951176816391E-2</v>
      </c>
      <c r="F41" t="s">
        <v>8221</v>
      </c>
      <c r="G41">
        <v>0</v>
      </c>
      <c r="H41" s="22">
        <f t="shared" si="1"/>
        <v>-0.28830859714434109</v>
      </c>
    </row>
    <row r="42" spans="2:8" x14ac:dyDescent="0.3">
      <c r="B42" t="s">
        <v>8219</v>
      </c>
      <c r="C42">
        <v>16</v>
      </c>
      <c r="D42" s="22">
        <f t="shared" si="0"/>
        <v>-0.21132933762807563</v>
      </c>
      <c r="F42" t="s">
        <v>8221</v>
      </c>
      <c r="G42">
        <v>18</v>
      </c>
      <c r="H42" s="22">
        <f t="shared" si="1"/>
        <v>4.7242772782730659E-3</v>
      </c>
    </row>
    <row r="43" spans="2:8" x14ac:dyDescent="0.3">
      <c r="B43" t="s">
        <v>8219</v>
      </c>
      <c r="C43">
        <v>19</v>
      </c>
      <c r="D43" s="22">
        <f t="shared" si="0"/>
        <v>-0.20777609451158471</v>
      </c>
      <c r="F43" t="s">
        <v>8221</v>
      </c>
      <c r="G43">
        <v>7</v>
      </c>
      <c r="H43" s="22">
        <f t="shared" si="1"/>
        <v>-0.17435136820221336</v>
      </c>
    </row>
    <row r="44" spans="2:8" x14ac:dyDescent="0.3">
      <c r="B44" t="s">
        <v>8219</v>
      </c>
      <c r="C44">
        <v>169</v>
      </c>
      <c r="D44" s="22">
        <f t="shared" si="0"/>
        <v>-3.0113938687038422E-2</v>
      </c>
      <c r="F44" t="s">
        <v>8221</v>
      </c>
      <c r="G44">
        <v>0</v>
      </c>
      <c r="H44" s="22">
        <f t="shared" si="1"/>
        <v>-0.28830859714434109</v>
      </c>
    </row>
    <row r="45" spans="2:8" x14ac:dyDescent="0.3">
      <c r="B45" t="s">
        <v>8219</v>
      </c>
      <c r="C45">
        <v>263</v>
      </c>
      <c r="D45" s="22">
        <f t="shared" si="0"/>
        <v>8.1221012296343917E-2</v>
      </c>
      <c r="F45" t="s">
        <v>8221</v>
      </c>
      <c r="G45">
        <v>8</v>
      </c>
      <c r="H45" s="22">
        <f t="shared" si="1"/>
        <v>-0.15807176406762369</v>
      </c>
    </row>
    <row r="46" spans="2:8" x14ac:dyDescent="0.3">
      <c r="B46" t="s">
        <v>8219</v>
      </c>
      <c r="C46">
        <v>15</v>
      </c>
      <c r="D46" s="22">
        <f t="shared" si="0"/>
        <v>-0.21251375200023928</v>
      </c>
      <c r="F46" t="s">
        <v>8221</v>
      </c>
      <c r="G46">
        <v>1293</v>
      </c>
      <c r="H46" s="22">
        <f t="shared" si="1"/>
        <v>20.76121954888011</v>
      </c>
    </row>
    <row r="47" spans="2:8" x14ac:dyDescent="0.3">
      <c r="B47" t="s">
        <v>8219</v>
      </c>
      <c r="C47">
        <v>61</v>
      </c>
      <c r="D47" s="22">
        <f t="shared" si="0"/>
        <v>-0.15803069088071175</v>
      </c>
      <c r="F47" t="s">
        <v>8221</v>
      </c>
      <c r="G47">
        <v>17</v>
      </c>
      <c r="H47" s="22">
        <f t="shared" si="1"/>
        <v>-1.1555326856316609E-2</v>
      </c>
    </row>
    <row r="48" spans="2:8" x14ac:dyDescent="0.3">
      <c r="B48" t="s">
        <v>8219</v>
      </c>
      <c r="C48">
        <v>45</v>
      </c>
      <c r="D48" s="22">
        <f t="shared" si="0"/>
        <v>-0.17698132083533002</v>
      </c>
      <c r="F48" t="s">
        <v>8221</v>
      </c>
      <c r="G48">
        <v>0</v>
      </c>
      <c r="H48" s="22">
        <f t="shared" si="1"/>
        <v>-0.28830859714434109</v>
      </c>
    </row>
    <row r="49" spans="2:8" x14ac:dyDescent="0.3">
      <c r="B49" t="s">
        <v>8219</v>
      </c>
      <c r="C49">
        <v>70</v>
      </c>
      <c r="D49" s="22">
        <f t="shared" si="0"/>
        <v>-0.14737096153123896</v>
      </c>
      <c r="F49" t="s">
        <v>8221</v>
      </c>
      <c r="G49">
        <v>13</v>
      </c>
      <c r="H49" s="22">
        <f t="shared" si="1"/>
        <v>-7.6673743394675309E-2</v>
      </c>
    </row>
    <row r="50" spans="2:8" x14ac:dyDescent="0.3">
      <c r="B50" t="s">
        <v>8219</v>
      </c>
      <c r="C50">
        <v>38</v>
      </c>
      <c r="D50" s="22">
        <f t="shared" si="0"/>
        <v>-0.1852722214404755</v>
      </c>
      <c r="F50" t="s">
        <v>8221</v>
      </c>
      <c r="G50">
        <v>0</v>
      </c>
      <c r="H50" s="22">
        <f t="shared" si="1"/>
        <v>-0.28830859714434109</v>
      </c>
    </row>
    <row r="51" spans="2:8" x14ac:dyDescent="0.3">
      <c r="B51" t="s">
        <v>8219</v>
      </c>
      <c r="C51">
        <v>87</v>
      </c>
      <c r="D51" s="22">
        <f t="shared" si="0"/>
        <v>-0.12723591720445707</v>
      </c>
      <c r="F51" t="s">
        <v>8221</v>
      </c>
      <c r="G51">
        <v>0</v>
      </c>
      <c r="H51" s="22">
        <f t="shared" si="1"/>
        <v>-0.28830859714434109</v>
      </c>
    </row>
    <row r="52" spans="2:8" x14ac:dyDescent="0.3">
      <c r="B52" t="s">
        <v>8219</v>
      </c>
      <c r="C52">
        <v>22</v>
      </c>
      <c r="D52" s="22">
        <f t="shared" si="0"/>
        <v>-0.20422285139509377</v>
      </c>
      <c r="F52" t="s">
        <v>8221</v>
      </c>
      <c r="G52">
        <v>33</v>
      </c>
      <c r="H52" s="22">
        <f t="shared" si="1"/>
        <v>0.24891833929711821</v>
      </c>
    </row>
    <row r="53" spans="2:8" x14ac:dyDescent="0.3">
      <c r="B53" t="s">
        <v>8219</v>
      </c>
      <c r="C53">
        <v>119</v>
      </c>
      <c r="D53" s="22">
        <f t="shared" si="0"/>
        <v>-8.9334657295220513E-2</v>
      </c>
      <c r="F53" t="s">
        <v>8221</v>
      </c>
      <c r="G53">
        <v>12</v>
      </c>
      <c r="H53" s="22">
        <f t="shared" si="1"/>
        <v>-9.2953347529264985E-2</v>
      </c>
    </row>
    <row r="54" spans="2:8" x14ac:dyDescent="0.3">
      <c r="B54" t="s">
        <v>8219</v>
      </c>
      <c r="C54">
        <v>52</v>
      </c>
      <c r="D54" s="22">
        <f t="shared" si="0"/>
        <v>-0.16869042023018452</v>
      </c>
      <c r="F54" t="s">
        <v>8221</v>
      </c>
      <c r="G54">
        <v>1</v>
      </c>
      <c r="H54" s="22">
        <f t="shared" si="1"/>
        <v>-0.27202899300975142</v>
      </c>
    </row>
    <row r="55" spans="2:8" x14ac:dyDescent="0.3">
      <c r="B55" t="s">
        <v>8219</v>
      </c>
      <c r="C55">
        <v>117</v>
      </c>
      <c r="D55" s="22">
        <f t="shared" si="0"/>
        <v>-9.1703486039547796E-2</v>
      </c>
      <c r="F55" t="s">
        <v>8221</v>
      </c>
      <c r="G55">
        <v>1</v>
      </c>
      <c r="H55" s="22">
        <f t="shared" si="1"/>
        <v>-0.27202899300975142</v>
      </c>
    </row>
    <row r="56" spans="2:8" x14ac:dyDescent="0.3">
      <c r="B56" t="s">
        <v>8219</v>
      </c>
      <c r="C56">
        <v>52</v>
      </c>
      <c r="D56" s="22">
        <f t="shared" si="0"/>
        <v>-0.16869042023018452</v>
      </c>
      <c r="F56" t="s">
        <v>8221</v>
      </c>
      <c r="G56">
        <v>1</v>
      </c>
      <c r="H56" s="22">
        <f t="shared" si="1"/>
        <v>-0.27202899300975142</v>
      </c>
    </row>
    <row r="57" spans="2:8" x14ac:dyDescent="0.3">
      <c r="B57" t="s">
        <v>8219</v>
      </c>
      <c r="C57">
        <v>86</v>
      </c>
      <c r="D57" s="22">
        <f t="shared" si="0"/>
        <v>-0.12842033157662069</v>
      </c>
      <c r="F57" t="s">
        <v>8221</v>
      </c>
      <c r="G57">
        <v>1</v>
      </c>
      <c r="H57" s="22">
        <f t="shared" si="1"/>
        <v>-0.27202899300975142</v>
      </c>
    </row>
    <row r="58" spans="2:8" x14ac:dyDescent="0.3">
      <c r="B58" t="s">
        <v>8219</v>
      </c>
      <c r="C58">
        <v>174</v>
      </c>
      <c r="D58" s="22">
        <f t="shared" si="0"/>
        <v>-2.4191866826220213E-2</v>
      </c>
      <c r="F58" t="s">
        <v>8221</v>
      </c>
      <c r="G58">
        <v>84</v>
      </c>
      <c r="H58" s="22">
        <f t="shared" si="1"/>
        <v>1.0791781501611915</v>
      </c>
    </row>
    <row r="59" spans="2:8" x14ac:dyDescent="0.3">
      <c r="B59" t="s">
        <v>8219</v>
      </c>
      <c r="C59">
        <v>69</v>
      </c>
      <c r="D59" s="22">
        <f t="shared" si="0"/>
        <v>-0.14855537590340262</v>
      </c>
      <c r="F59" t="s">
        <v>8221</v>
      </c>
      <c r="G59">
        <v>38</v>
      </c>
      <c r="H59" s="22">
        <f t="shared" si="1"/>
        <v>0.33031635997006659</v>
      </c>
    </row>
    <row r="60" spans="2:8" x14ac:dyDescent="0.3">
      <c r="B60" t="s">
        <v>8219</v>
      </c>
      <c r="C60">
        <v>75</v>
      </c>
      <c r="D60" s="22">
        <f t="shared" si="0"/>
        <v>-0.14144888967042077</v>
      </c>
      <c r="F60" t="s">
        <v>8221</v>
      </c>
      <c r="G60">
        <v>1</v>
      </c>
      <c r="H60" s="22">
        <f t="shared" si="1"/>
        <v>-0.27202899300975142</v>
      </c>
    </row>
    <row r="61" spans="2:8" x14ac:dyDescent="0.3">
      <c r="B61" t="s">
        <v>8219</v>
      </c>
      <c r="C61">
        <v>33</v>
      </c>
      <c r="D61" s="22">
        <f t="shared" si="0"/>
        <v>-0.19119429330129373</v>
      </c>
      <c r="F61" t="s">
        <v>8221</v>
      </c>
      <c r="G61">
        <v>76</v>
      </c>
      <c r="H61" s="22">
        <f t="shared" si="1"/>
        <v>0.94894131708447427</v>
      </c>
    </row>
    <row r="62" spans="2:8" x14ac:dyDescent="0.3">
      <c r="B62" t="s">
        <v>8219</v>
      </c>
      <c r="C62">
        <v>108</v>
      </c>
      <c r="D62" s="22">
        <f t="shared" si="0"/>
        <v>-0.10236321538902057</v>
      </c>
      <c r="F62" t="s">
        <v>8221</v>
      </c>
      <c r="G62">
        <v>3</v>
      </c>
      <c r="H62" s="22">
        <f t="shared" si="1"/>
        <v>-0.23946978474057207</v>
      </c>
    </row>
    <row r="63" spans="2:8" x14ac:dyDescent="0.3">
      <c r="B63" t="s">
        <v>8219</v>
      </c>
      <c r="C63">
        <v>23</v>
      </c>
      <c r="D63" s="22">
        <f t="shared" si="0"/>
        <v>-0.20303843702293015</v>
      </c>
      <c r="F63" t="s">
        <v>8221</v>
      </c>
      <c r="G63">
        <v>0</v>
      </c>
      <c r="H63" s="22">
        <f t="shared" si="1"/>
        <v>-0.28830859714434109</v>
      </c>
    </row>
    <row r="64" spans="2:8" x14ac:dyDescent="0.3">
      <c r="B64" t="s">
        <v>8219</v>
      </c>
      <c r="C64">
        <v>48</v>
      </c>
      <c r="D64" s="22">
        <f t="shared" si="0"/>
        <v>-0.17342807771883909</v>
      </c>
      <c r="F64" t="s">
        <v>8221</v>
      </c>
      <c r="G64">
        <v>2</v>
      </c>
      <c r="H64" s="22">
        <f t="shared" si="1"/>
        <v>-0.25574938887516174</v>
      </c>
    </row>
    <row r="65" spans="2:8" x14ac:dyDescent="0.3">
      <c r="B65" t="s">
        <v>8219</v>
      </c>
      <c r="C65">
        <v>64</v>
      </c>
      <c r="D65" s="22">
        <f t="shared" si="0"/>
        <v>-0.15447744776422082</v>
      </c>
      <c r="F65" t="s">
        <v>8221</v>
      </c>
      <c r="G65">
        <v>0</v>
      </c>
      <c r="H65" s="22">
        <f t="shared" si="1"/>
        <v>-0.28830859714434109</v>
      </c>
    </row>
    <row r="66" spans="2:8" x14ac:dyDescent="0.3">
      <c r="B66" t="s">
        <v>8219</v>
      </c>
      <c r="C66">
        <v>24</v>
      </c>
      <c r="D66" s="22">
        <f t="shared" si="0"/>
        <v>-0.20185402265076649</v>
      </c>
      <c r="F66" t="s">
        <v>8221</v>
      </c>
      <c r="G66">
        <v>0</v>
      </c>
      <c r="H66" s="22">
        <f t="shared" si="1"/>
        <v>-0.28830859714434109</v>
      </c>
    </row>
    <row r="67" spans="2:8" x14ac:dyDescent="0.3">
      <c r="B67" t="s">
        <v>8219</v>
      </c>
      <c r="C67">
        <v>57</v>
      </c>
      <c r="D67" s="22">
        <f t="shared" ref="D67:D130" si="2">(C67-GETPIVOTDATA("Mean of backers",$I$3,"Outcome","successful"))/GETPIVOTDATA("StdDevp of backers",$I$3,"Outcome","successful")</f>
        <v>-0.16276834836936632</v>
      </c>
      <c r="F67" t="s">
        <v>8221</v>
      </c>
      <c r="G67">
        <v>0</v>
      </c>
      <c r="H67" s="22">
        <f t="shared" ref="H67:H130" si="3">(G67-GETPIVOTDATA("Mean of backers",$I$7,"Outcome","failed"))/GETPIVOTDATA("StdDevp of backers",$I$7,"Outcome","failed")</f>
        <v>-0.28830859714434109</v>
      </c>
    </row>
    <row r="68" spans="2:8" x14ac:dyDescent="0.3">
      <c r="B68" t="s">
        <v>8219</v>
      </c>
      <c r="C68">
        <v>26</v>
      </c>
      <c r="D68" s="22">
        <f t="shared" si="2"/>
        <v>-0.19948519390643921</v>
      </c>
      <c r="F68" t="s">
        <v>8221</v>
      </c>
      <c r="G68">
        <v>2</v>
      </c>
      <c r="H68" s="22">
        <f t="shared" si="3"/>
        <v>-0.25574938887516174</v>
      </c>
    </row>
    <row r="69" spans="2:8" x14ac:dyDescent="0.3">
      <c r="B69" t="s">
        <v>8219</v>
      </c>
      <c r="C69">
        <v>20</v>
      </c>
      <c r="D69" s="22">
        <f t="shared" si="2"/>
        <v>-0.20659168013942106</v>
      </c>
      <c r="F69" t="s">
        <v>8221</v>
      </c>
      <c r="G69">
        <v>0</v>
      </c>
      <c r="H69" s="22">
        <f t="shared" si="3"/>
        <v>-0.28830859714434109</v>
      </c>
    </row>
    <row r="70" spans="2:8" x14ac:dyDescent="0.3">
      <c r="B70" t="s">
        <v>8219</v>
      </c>
      <c r="C70">
        <v>36</v>
      </c>
      <c r="D70" s="22">
        <f t="shared" si="2"/>
        <v>-0.18764105018480279</v>
      </c>
      <c r="F70" t="s">
        <v>8221</v>
      </c>
      <c r="G70">
        <v>0</v>
      </c>
      <c r="H70" s="22">
        <f t="shared" si="3"/>
        <v>-0.28830859714434109</v>
      </c>
    </row>
    <row r="71" spans="2:8" x14ac:dyDescent="0.3">
      <c r="B71" t="s">
        <v>8219</v>
      </c>
      <c r="C71">
        <v>178</v>
      </c>
      <c r="D71" s="22">
        <f t="shared" si="2"/>
        <v>-1.9454209337565646E-2</v>
      </c>
      <c r="F71" t="s">
        <v>8221</v>
      </c>
      <c r="G71">
        <v>0</v>
      </c>
      <c r="H71" s="22">
        <f t="shared" si="3"/>
        <v>-0.28830859714434109</v>
      </c>
    </row>
    <row r="72" spans="2:8" x14ac:dyDescent="0.3">
      <c r="B72" t="s">
        <v>8219</v>
      </c>
      <c r="C72">
        <v>17</v>
      </c>
      <c r="D72" s="22">
        <f t="shared" si="2"/>
        <v>-0.210144923255912</v>
      </c>
      <c r="F72" t="s">
        <v>8221</v>
      </c>
      <c r="G72">
        <v>2</v>
      </c>
      <c r="H72" s="22">
        <f t="shared" si="3"/>
        <v>-0.25574938887516174</v>
      </c>
    </row>
    <row r="73" spans="2:8" x14ac:dyDescent="0.3">
      <c r="B73" t="s">
        <v>8219</v>
      </c>
      <c r="C73">
        <v>32</v>
      </c>
      <c r="D73" s="22">
        <f t="shared" si="2"/>
        <v>-0.19237870767345736</v>
      </c>
      <c r="F73" t="s">
        <v>8221</v>
      </c>
      <c r="G73">
        <v>0</v>
      </c>
      <c r="H73" s="22">
        <f t="shared" si="3"/>
        <v>-0.28830859714434109</v>
      </c>
    </row>
    <row r="74" spans="2:8" x14ac:dyDescent="0.3">
      <c r="B74" t="s">
        <v>8219</v>
      </c>
      <c r="C74">
        <v>41</v>
      </c>
      <c r="D74" s="22">
        <f t="shared" si="2"/>
        <v>-0.18171897832398459</v>
      </c>
      <c r="F74" t="s">
        <v>8221</v>
      </c>
      <c r="G74">
        <v>7</v>
      </c>
      <c r="H74" s="22">
        <f t="shared" si="3"/>
        <v>-0.17435136820221336</v>
      </c>
    </row>
    <row r="75" spans="2:8" x14ac:dyDescent="0.3">
      <c r="B75" t="s">
        <v>8219</v>
      </c>
      <c r="C75">
        <v>18</v>
      </c>
      <c r="D75" s="22">
        <f t="shared" si="2"/>
        <v>-0.20896050888374834</v>
      </c>
      <c r="F75" t="s">
        <v>8221</v>
      </c>
      <c r="G75">
        <v>0</v>
      </c>
      <c r="H75" s="22">
        <f t="shared" si="3"/>
        <v>-0.28830859714434109</v>
      </c>
    </row>
    <row r="76" spans="2:8" x14ac:dyDescent="0.3">
      <c r="B76" t="s">
        <v>8219</v>
      </c>
      <c r="C76">
        <v>29</v>
      </c>
      <c r="D76" s="22">
        <f t="shared" si="2"/>
        <v>-0.19593195078994829</v>
      </c>
      <c r="F76" t="s">
        <v>8221</v>
      </c>
      <c r="G76">
        <v>5</v>
      </c>
      <c r="H76" s="22">
        <f t="shared" si="3"/>
        <v>-0.20691057647139272</v>
      </c>
    </row>
    <row r="77" spans="2:8" x14ac:dyDescent="0.3">
      <c r="B77" t="s">
        <v>8219</v>
      </c>
      <c r="C77">
        <v>47</v>
      </c>
      <c r="D77" s="22">
        <f t="shared" si="2"/>
        <v>-0.17461249209100274</v>
      </c>
      <c r="F77" t="s">
        <v>8221</v>
      </c>
      <c r="G77">
        <v>0</v>
      </c>
      <c r="H77" s="22">
        <f t="shared" si="3"/>
        <v>-0.28830859714434109</v>
      </c>
    </row>
    <row r="78" spans="2:8" x14ac:dyDescent="0.3">
      <c r="B78" t="s">
        <v>8219</v>
      </c>
      <c r="C78">
        <v>15</v>
      </c>
      <c r="D78" s="22">
        <f t="shared" si="2"/>
        <v>-0.21251375200023928</v>
      </c>
      <c r="F78" t="s">
        <v>8221</v>
      </c>
      <c r="G78">
        <v>0</v>
      </c>
      <c r="H78" s="22">
        <f t="shared" si="3"/>
        <v>-0.28830859714434109</v>
      </c>
    </row>
    <row r="79" spans="2:8" x14ac:dyDescent="0.3">
      <c r="B79" t="s">
        <v>8219</v>
      </c>
      <c r="C79">
        <v>26</v>
      </c>
      <c r="D79" s="22">
        <f t="shared" si="2"/>
        <v>-0.19948519390643921</v>
      </c>
      <c r="F79" t="s">
        <v>8221</v>
      </c>
      <c r="G79">
        <v>1</v>
      </c>
      <c r="H79" s="22">
        <f t="shared" si="3"/>
        <v>-0.27202899300975142</v>
      </c>
    </row>
    <row r="80" spans="2:8" x14ac:dyDescent="0.3">
      <c r="B80" t="s">
        <v>8219</v>
      </c>
      <c r="C80">
        <v>35</v>
      </c>
      <c r="D80" s="22">
        <f t="shared" si="2"/>
        <v>-0.18882546455696644</v>
      </c>
      <c r="F80" t="s">
        <v>8221</v>
      </c>
      <c r="G80">
        <v>0</v>
      </c>
      <c r="H80" s="22">
        <f t="shared" si="3"/>
        <v>-0.28830859714434109</v>
      </c>
    </row>
    <row r="81" spans="2:8" x14ac:dyDescent="0.3">
      <c r="B81" t="s">
        <v>8219</v>
      </c>
      <c r="C81">
        <v>41</v>
      </c>
      <c r="D81" s="22">
        <f t="shared" si="2"/>
        <v>-0.18171897832398459</v>
      </c>
      <c r="F81" t="s">
        <v>8221</v>
      </c>
      <c r="G81">
        <v>5</v>
      </c>
      <c r="H81" s="22">
        <f t="shared" si="3"/>
        <v>-0.20691057647139272</v>
      </c>
    </row>
    <row r="82" spans="2:8" x14ac:dyDescent="0.3">
      <c r="B82" t="s">
        <v>8219</v>
      </c>
      <c r="C82">
        <v>47</v>
      </c>
      <c r="D82" s="22">
        <f t="shared" si="2"/>
        <v>-0.17461249209100274</v>
      </c>
      <c r="F82" t="s">
        <v>8221</v>
      </c>
      <c r="G82">
        <v>3</v>
      </c>
      <c r="H82" s="22">
        <f t="shared" si="3"/>
        <v>-0.23946978474057207</v>
      </c>
    </row>
    <row r="83" spans="2:8" x14ac:dyDescent="0.3">
      <c r="B83" t="s">
        <v>8219</v>
      </c>
      <c r="C83">
        <v>28</v>
      </c>
      <c r="D83" s="22">
        <f t="shared" si="2"/>
        <v>-0.19711636516211192</v>
      </c>
      <c r="F83" t="s">
        <v>8221</v>
      </c>
      <c r="G83">
        <v>6</v>
      </c>
      <c r="H83" s="22">
        <f t="shared" si="3"/>
        <v>-0.19063097233680304</v>
      </c>
    </row>
    <row r="84" spans="2:8" x14ac:dyDescent="0.3">
      <c r="B84" t="s">
        <v>8219</v>
      </c>
      <c r="C84">
        <v>100</v>
      </c>
      <c r="D84" s="22">
        <f t="shared" si="2"/>
        <v>-0.11183853036632971</v>
      </c>
      <c r="F84" t="s">
        <v>8221</v>
      </c>
      <c r="G84">
        <v>12</v>
      </c>
      <c r="H84" s="22">
        <f t="shared" si="3"/>
        <v>-9.2953347529264985E-2</v>
      </c>
    </row>
    <row r="85" spans="2:8" x14ac:dyDescent="0.3">
      <c r="B85" t="s">
        <v>8219</v>
      </c>
      <c r="C85">
        <v>13</v>
      </c>
      <c r="D85" s="22">
        <f t="shared" si="2"/>
        <v>-0.21488258074456656</v>
      </c>
      <c r="F85" t="s">
        <v>8221</v>
      </c>
      <c r="G85">
        <v>13</v>
      </c>
      <c r="H85" s="22">
        <f t="shared" si="3"/>
        <v>-7.6673743394675309E-2</v>
      </c>
    </row>
    <row r="86" spans="2:8" x14ac:dyDescent="0.3">
      <c r="B86" t="s">
        <v>8219</v>
      </c>
      <c r="C86">
        <v>7</v>
      </c>
      <c r="D86" s="22">
        <f t="shared" si="2"/>
        <v>-0.22198906697754842</v>
      </c>
      <c r="F86" t="s">
        <v>8221</v>
      </c>
      <c r="G86">
        <v>5</v>
      </c>
      <c r="H86" s="22">
        <f t="shared" si="3"/>
        <v>-0.20691057647139272</v>
      </c>
    </row>
    <row r="87" spans="2:8" x14ac:dyDescent="0.3">
      <c r="B87" t="s">
        <v>8219</v>
      </c>
      <c r="C87">
        <v>21</v>
      </c>
      <c r="D87" s="22">
        <f t="shared" si="2"/>
        <v>-0.20540726576725743</v>
      </c>
      <c r="F87" t="s">
        <v>8221</v>
      </c>
      <c r="G87">
        <v>2</v>
      </c>
      <c r="H87" s="22">
        <f t="shared" si="3"/>
        <v>-0.25574938887516174</v>
      </c>
    </row>
    <row r="88" spans="2:8" x14ac:dyDescent="0.3">
      <c r="B88" t="s">
        <v>8219</v>
      </c>
      <c r="C88">
        <v>17</v>
      </c>
      <c r="D88" s="22">
        <f t="shared" si="2"/>
        <v>-0.210144923255912</v>
      </c>
      <c r="F88" t="s">
        <v>8221</v>
      </c>
      <c r="G88">
        <v>8</v>
      </c>
      <c r="H88" s="22">
        <f t="shared" si="3"/>
        <v>-0.15807176406762369</v>
      </c>
    </row>
    <row r="89" spans="2:8" x14ac:dyDescent="0.3">
      <c r="B89" t="s">
        <v>8219</v>
      </c>
      <c r="C89">
        <v>25</v>
      </c>
      <c r="D89" s="22">
        <f t="shared" si="2"/>
        <v>-0.20066960827860286</v>
      </c>
      <c r="F89" t="s">
        <v>8221</v>
      </c>
      <c r="G89">
        <v>0</v>
      </c>
      <c r="H89" s="22">
        <f t="shared" si="3"/>
        <v>-0.28830859714434109</v>
      </c>
    </row>
    <row r="90" spans="2:8" x14ac:dyDescent="0.3">
      <c r="B90" t="s">
        <v>8219</v>
      </c>
      <c r="C90">
        <v>60</v>
      </c>
      <c r="D90" s="22">
        <f t="shared" si="2"/>
        <v>-0.15921510525287538</v>
      </c>
      <c r="F90" t="s">
        <v>8221</v>
      </c>
      <c r="G90">
        <v>13</v>
      </c>
      <c r="H90" s="22">
        <f t="shared" si="3"/>
        <v>-7.6673743394675309E-2</v>
      </c>
    </row>
    <row r="91" spans="2:8" x14ac:dyDescent="0.3">
      <c r="B91" t="s">
        <v>8219</v>
      </c>
      <c r="C91">
        <v>56</v>
      </c>
      <c r="D91" s="22">
        <f t="shared" si="2"/>
        <v>-0.16395276274152995</v>
      </c>
      <c r="F91" t="s">
        <v>8221</v>
      </c>
      <c r="G91">
        <v>0</v>
      </c>
      <c r="H91" s="22">
        <f t="shared" si="3"/>
        <v>-0.28830859714434109</v>
      </c>
    </row>
    <row r="92" spans="2:8" x14ac:dyDescent="0.3">
      <c r="B92" t="s">
        <v>8219</v>
      </c>
      <c r="C92">
        <v>16</v>
      </c>
      <c r="D92" s="22">
        <f t="shared" si="2"/>
        <v>-0.21132933762807563</v>
      </c>
      <c r="F92" t="s">
        <v>8221</v>
      </c>
      <c r="G92">
        <v>5</v>
      </c>
      <c r="H92" s="22">
        <f t="shared" si="3"/>
        <v>-0.20691057647139272</v>
      </c>
    </row>
    <row r="93" spans="2:8" x14ac:dyDescent="0.3">
      <c r="B93" t="s">
        <v>8219</v>
      </c>
      <c r="C93">
        <v>46</v>
      </c>
      <c r="D93" s="22">
        <f t="shared" si="2"/>
        <v>-0.17579690646316637</v>
      </c>
      <c r="F93" t="s">
        <v>8221</v>
      </c>
      <c r="G93">
        <v>8</v>
      </c>
      <c r="H93" s="22">
        <f t="shared" si="3"/>
        <v>-0.15807176406762369</v>
      </c>
    </row>
    <row r="94" spans="2:8" x14ac:dyDescent="0.3">
      <c r="B94" t="s">
        <v>8219</v>
      </c>
      <c r="C94">
        <v>43</v>
      </c>
      <c r="D94" s="22">
        <f t="shared" si="2"/>
        <v>-0.17935014957965731</v>
      </c>
      <c r="F94" t="s">
        <v>8221</v>
      </c>
      <c r="G94">
        <v>8</v>
      </c>
      <c r="H94" s="22">
        <f t="shared" si="3"/>
        <v>-0.15807176406762369</v>
      </c>
    </row>
    <row r="95" spans="2:8" x14ac:dyDescent="0.3">
      <c r="B95" t="s">
        <v>8219</v>
      </c>
      <c r="C95">
        <v>15</v>
      </c>
      <c r="D95" s="22">
        <f t="shared" si="2"/>
        <v>-0.21251375200023928</v>
      </c>
      <c r="F95" t="s">
        <v>8221</v>
      </c>
      <c r="G95">
        <v>0</v>
      </c>
      <c r="H95" s="22">
        <f t="shared" si="3"/>
        <v>-0.28830859714434109</v>
      </c>
    </row>
    <row r="96" spans="2:8" x14ac:dyDescent="0.3">
      <c r="B96" t="s">
        <v>8219</v>
      </c>
      <c r="C96">
        <v>12</v>
      </c>
      <c r="D96" s="22">
        <f t="shared" si="2"/>
        <v>-0.21606699511673019</v>
      </c>
      <c r="F96" t="s">
        <v>8221</v>
      </c>
      <c r="G96">
        <v>2</v>
      </c>
      <c r="H96" s="22">
        <f t="shared" si="3"/>
        <v>-0.25574938887516174</v>
      </c>
    </row>
    <row r="97" spans="2:8" x14ac:dyDescent="0.3">
      <c r="B97" t="s">
        <v>8219</v>
      </c>
      <c r="C97">
        <v>21</v>
      </c>
      <c r="D97" s="22">
        <f t="shared" si="2"/>
        <v>-0.20540726576725743</v>
      </c>
      <c r="F97" t="s">
        <v>8221</v>
      </c>
      <c r="G97">
        <v>3</v>
      </c>
      <c r="H97" s="22">
        <f t="shared" si="3"/>
        <v>-0.23946978474057207</v>
      </c>
    </row>
    <row r="98" spans="2:8" x14ac:dyDescent="0.3">
      <c r="B98" t="s">
        <v>8219</v>
      </c>
      <c r="C98">
        <v>34</v>
      </c>
      <c r="D98" s="22">
        <f t="shared" si="2"/>
        <v>-0.19000987892913007</v>
      </c>
      <c r="F98" t="s">
        <v>8221</v>
      </c>
      <c r="G98">
        <v>0</v>
      </c>
      <c r="H98" s="22">
        <f t="shared" si="3"/>
        <v>-0.28830859714434109</v>
      </c>
    </row>
    <row r="99" spans="2:8" x14ac:dyDescent="0.3">
      <c r="B99" t="s">
        <v>8219</v>
      </c>
      <c r="C99">
        <v>8</v>
      </c>
      <c r="D99" s="22">
        <f t="shared" si="2"/>
        <v>-0.22080465260538476</v>
      </c>
      <c r="F99" t="s">
        <v>8221</v>
      </c>
      <c r="G99">
        <v>0</v>
      </c>
      <c r="H99" s="22">
        <f t="shared" si="3"/>
        <v>-0.28830859714434109</v>
      </c>
    </row>
    <row r="100" spans="2:8" x14ac:dyDescent="0.3">
      <c r="B100" t="s">
        <v>8219</v>
      </c>
      <c r="C100">
        <v>60</v>
      </c>
      <c r="D100" s="22">
        <f t="shared" si="2"/>
        <v>-0.15921510525287538</v>
      </c>
      <c r="F100" t="s">
        <v>8221</v>
      </c>
      <c r="G100">
        <v>11</v>
      </c>
      <c r="H100" s="22">
        <f t="shared" si="3"/>
        <v>-0.10923295166385466</v>
      </c>
    </row>
    <row r="101" spans="2:8" x14ac:dyDescent="0.3">
      <c r="B101" t="s">
        <v>8219</v>
      </c>
      <c r="C101">
        <v>39</v>
      </c>
      <c r="D101" s="22">
        <f t="shared" si="2"/>
        <v>-0.18408780706831188</v>
      </c>
      <c r="F101" t="s">
        <v>8221</v>
      </c>
      <c r="G101">
        <v>0</v>
      </c>
      <c r="H101" s="22">
        <f t="shared" si="3"/>
        <v>-0.28830859714434109</v>
      </c>
    </row>
    <row r="102" spans="2:8" x14ac:dyDescent="0.3">
      <c r="B102" t="s">
        <v>8219</v>
      </c>
      <c r="C102">
        <v>26</v>
      </c>
      <c r="D102" s="22">
        <f t="shared" si="2"/>
        <v>-0.19948519390643921</v>
      </c>
      <c r="F102" t="s">
        <v>8221</v>
      </c>
      <c r="G102">
        <v>1</v>
      </c>
      <c r="H102" s="22">
        <f t="shared" si="3"/>
        <v>-0.27202899300975142</v>
      </c>
    </row>
    <row r="103" spans="2:8" x14ac:dyDescent="0.3">
      <c r="B103" t="s">
        <v>8219</v>
      </c>
      <c r="C103">
        <v>35</v>
      </c>
      <c r="D103" s="22">
        <f t="shared" si="2"/>
        <v>-0.18882546455696644</v>
      </c>
      <c r="F103" t="s">
        <v>8221</v>
      </c>
      <c r="G103">
        <v>0</v>
      </c>
      <c r="H103" s="22">
        <f t="shared" si="3"/>
        <v>-0.28830859714434109</v>
      </c>
    </row>
    <row r="104" spans="2:8" x14ac:dyDescent="0.3">
      <c r="B104" t="s">
        <v>8219</v>
      </c>
      <c r="C104">
        <v>65</v>
      </c>
      <c r="D104" s="22">
        <f t="shared" si="2"/>
        <v>-0.15329303339205719</v>
      </c>
      <c r="F104" t="s">
        <v>8221</v>
      </c>
      <c r="G104">
        <v>17</v>
      </c>
      <c r="H104" s="22">
        <f t="shared" si="3"/>
        <v>-1.1555326856316609E-2</v>
      </c>
    </row>
    <row r="105" spans="2:8" x14ac:dyDescent="0.3">
      <c r="B105" t="s">
        <v>8219</v>
      </c>
      <c r="C105">
        <v>49</v>
      </c>
      <c r="D105" s="22">
        <f t="shared" si="2"/>
        <v>-0.17224366334667546</v>
      </c>
      <c r="F105" t="s">
        <v>8221</v>
      </c>
      <c r="G105">
        <v>2</v>
      </c>
      <c r="H105" s="22">
        <f t="shared" si="3"/>
        <v>-0.25574938887516174</v>
      </c>
    </row>
    <row r="106" spans="2:8" x14ac:dyDescent="0.3">
      <c r="B106" t="s">
        <v>8219</v>
      </c>
      <c r="C106">
        <v>10</v>
      </c>
      <c r="D106" s="22">
        <f t="shared" si="2"/>
        <v>-0.21843582386105748</v>
      </c>
      <c r="F106" t="s">
        <v>8221</v>
      </c>
      <c r="G106">
        <v>1</v>
      </c>
      <c r="H106" s="22">
        <f t="shared" si="3"/>
        <v>-0.27202899300975142</v>
      </c>
    </row>
    <row r="107" spans="2:8" x14ac:dyDescent="0.3">
      <c r="B107" t="s">
        <v>8219</v>
      </c>
      <c r="C107">
        <v>60</v>
      </c>
      <c r="D107" s="22">
        <f t="shared" si="2"/>
        <v>-0.15921510525287538</v>
      </c>
      <c r="F107" t="s">
        <v>8221</v>
      </c>
      <c r="G107">
        <v>2</v>
      </c>
      <c r="H107" s="22">
        <f t="shared" si="3"/>
        <v>-0.25574938887516174</v>
      </c>
    </row>
    <row r="108" spans="2:8" x14ac:dyDescent="0.3">
      <c r="B108" t="s">
        <v>8219</v>
      </c>
      <c r="C108">
        <v>27</v>
      </c>
      <c r="D108" s="22">
        <f t="shared" si="2"/>
        <v>-0.19830077953427558</v>
      </c>
      <c r="F108" t="s">
        <v>8221</v>
      </c>
      <c r="G108">
        <v>16</v>
      </c>
      <c r="H108" s="22">
        <f t="shared" si="3"/>
        <v>-2.7834930990906285E-2</v>
      </c>
    </row>
    <row r="109" spans="2:8" x14ac:dyDescent="0.3">
      <c r="B109" t="s">
        <v>8219</v>
      </c>
      <c r="C109">
        <v>69</v>
      </c>
      <c r="D109" s="22">
        <f t="shared" si="2"/>
        <v>-0.14855537590340262</v>
      </c>
      <c r="F109" t="s">
        <v>8221</v>
      </c>
      <c r="G109">
        <v>1</v>
      </c>
      <c r="H109" s="22">
        <f t="shared" si="3"/>
        <v>-0.27202899300975142</v>
      </c>
    </row>
    <row r="110" spans="2:8" x14ac:dyDescent="0.3">
      <c r="B110" t="s">
        <v>8219</v>
      </c>
      <c r="C110">
        <v>47</v>
      </c>
      <c r="D110" s="22">
        <f t="shared" si="2"/>
        <v>-0.17461249209100274</v>
      </c>
      <c r="F110" t="s">
        <v>8221</v>
      </c>
      <c r="G110">
        <v>4</v>
      </c>
      <c r="H110" s="22">
        <f t="shared" si="3"/>
        <v>-0.22319018060598239</v>
      </c>
    </row>
    <row r="111" spans="2:8" x14ac:dyDescent="0.3">
      <c r="B111" t="s">
        <v>8219</v>
      </c>
      <c r="C111">
        <v>47</v>
      </c>
      <c r="D111" s="22">
        <f t="shared" si="2"/>
        <v>-0.17461249209100274</v>
      </c>
      <c r="F111" t="s">
        <v>8221</v>
      </c>
      <c r="G111">
        <v>5</v>
      </c>
      <c r="H111" s="22">
        <f t="shared" si="3"/>
        <v>-0.20691057647139272</v>
      </c>
    </row>
    <row r="112" spans="2:8" x14ac:dyDescent="0.3">
      <c r="B112" t="s">
        <v>8219</v>
      </c>
      <c r="C112">
        <v>26</v>
      </c>
      <c r="D112" s="22">
        <f t="shared" si="2"/>
        <v>-0.19948519390643921</v>
      </c>
      <c r="F112" t="s">
        <v>8221</v>
      </c>
      <c r="G112">
        <v>7</v>
      </c>
      <c r="H112" s="22">
        <f t="shared" si="3"/>
        <v>-0.17435136820221336</v>
      </c>
    </row>
    <row r="113" spans="2:8" x14ac:dyDescent="0.3">
      <c r="B113" t="s">
        <v>8219</v>
      </c>
      <c r="C113">
        <v>53</v>
      </c>
      <c r="D113" s="22">
        <f t="shared" si="2"/>
        <v>-0.16750600585802089</v>
      </c>
      <c r="F113" t="s">
        <v>8221</v>
      </c>
      <c r="G113">
        <v>0</v>
      </c>
      <c r="H113" s="22">
        <f t="shared" si="3"/>
        <v>-0.28830859714434109</v>
      </c>
    </row>
    <row r="114" spans="2:8" x14ac:dyDescent="0.3">
      <c r="B114" t="s">
        <v>8219</v>
      </c>
      <c r="C114">
        <v>81</v>
      </c>
      <c r="D114" s="22">
        <f t="shared" si="2"/>
        <v>-0.13434240343743892</v>
      </c>
      <c r="F114" t="s">
        <v>8221</v>
      </c>
      <c r="G114">
        <v>12</v>
      </c>
      <c r="H114" s="22">
        <f t="shared" si="3"/>
        <v>-9.2953347529264985E-2</v>
      </c>
    </row>
    <row r="115" spans="2:8" x14ac:dyDescent="0.3">
      <c r="B115" t="s">
        <v>8219</v>
      </c>
      <c r="C115">
        <v>78</v>
      </c>
      <c r="D115" s="22">
        <f t="shared" si="2"/>
        <v>-0.13789564655392983</v>
      </c>
      <c r="F115" t="s">
        <v>8221</v>
      </c>
      <c r="G115">
        <v>2</v>
      </c>
      <c r="H115" s="22">
        <f t="shared" si="3"/>
        <v>-0.25574938887516174</v>
      </c>
    </row>
    <row r="116" spans="2:8" x14ac:dyDescent="0.3">
      <c r="B116" t="s">
        <v>8219</v>
      </c>
      <c r="C116">
        <v>35</v>
      </c>
      <c r="D116" s="22">
        <f t="shared" si="2"/>
        <v>-0.18882546455696644</v>
      </c>
      <c r="F116" t="s">
        <v>8221</v>
      </c>
      <c r="G116">
        <v>5</v>
      </c>
      <c r="H116" s="22">
        <f t="shared" si="3"/>
        <v>-0.20691057647139272</v>
      </c>
    </row>
    <row r="117" spans="2:8" x14ac:dyDescent="0.3">
      <c r="B117" t="s">
        <v>8219</v>
      </c>
      <c r="C117">
        <v>22</v>
      </c>
      <c r="D117" s="22">
        <f t="shared" si="2"/>
        <v>-0.20422285139509377</v>
      </c>
      <c r="F117" t="s">
        <v>8221</v>
      </c>
      <c r="G117">
        <v>2</v>
      </c>
      <c r="H117" s="22">
        <f t="shared" si="3"/>
        <v>-0.25574938887516174</v>
      </c>
    </row>
    <row r="118" spans="2:8" x14ac:dyDescent="0.3">
      <c r="B118" t="s">
        <v>8219</v>
      </c>
      <c r="C118">
        <v>57</v>
      </c>
      <c r="D118" s="22">
        <f t="shared" si="2"/>
        <v>-0.16276834836936632</v>
      </c>
      <c r="F118" t="s">
        <v>8221</v>
      </c>
      <c r="G118">
        <v>3</v>
      </c>
      <c r="H118" s="22">
        <f t="shared" si="3"/>
        <v>-0.23946978474057207</v>
      </c>
    </row>
    <row r="119" spans="2:8" x14ac:dyDescent="0.3">
      <c r="B119" t="s">
        <v>8219</v>
      </c>
      <c r="C119">
        <v>27</v>
      </c>
      <c r="D119" s="22">
        <f t="shared" si="2"/>
        <v>-0.19830077953427558</v>
      </c>
      <c r="F119" t="s">
        <v>8221</v>
      </c>
      <c r="G119">
        <v>0</v>
      </c>
      <c r="H119" s="22">
        <f t="shared" si="3"/>
        <v>-0.28830859714434109</v>
      </c>
    </row>
    <row r="120" spans="2:8" x14ac:dyDescent="0.3">
      <c r="B120" t="s">
        <v>8219</v>
      </c>
      <c r="C120">
        <v>39</v>
      </c>
      <c r="D120" s="22">
        <f t="shared" si="2"/>
        <v>-0.18408780706831188</v>
      </c>
      <c r="F120" t="s">
        <v>8221</v>
      </c>
      <c r="G120">
        <v>49</v>
      </c>
      <c r="H120" s="22">
        <f t="shared" si="3"/>
        <v>0.50939200545055296</v>
      </c>
    </row>
    <row r="121" spans="2:8" x14ac:dyDescent="0.3">
      <c r="B121" t="s">
        <v>8219</v>
      </c>
      <c r="C121">
        <v>37</v>
      </c>
      <c r="D121" s="22">
        <f t="shared" si="2"/>
        <v>-0.18645663581263916</v>
      </c>
      <c r="F121" t="s">
        <v>8221</v>
      </c>
      <c r="G121">
        <v>1</v>
      </c>
      <c r="H121" s="22">
        <f t="shared" si="3"/>
        <v>-0.27202899300975142</v>
      </c>
    </row>
    <row r="122" spans="2:8" x14ac:dyDescent="0.3">
      <c r="B122" t="s">
        <v>8219</v>
      </c>
      <c r="C122">
        <v>137</v>
      </c>
      <c r="D122" s="22">
        <f t="shared" si="2"/>
        <v>-6.8015198596274959E-2</v>
      </c>
      <c r="F122" t="s">
        <v>8221</v>
      </c>
      <c r="G122">
        <v>2</v>
      </c>
      <c r="H122" s="22">
        <f t="shared" si="3"/>
        <v>-0.25574938887516174</v>
      </c>
    </row>
    <row r="123" spans="2:8" x14ac:dyDescent="0.3">
      <c r="B123" t="s">
        <v>8219</v>
      </c>
      <c r="C123">
        <v>376</v>
      </c>
      <c r="D123" s="22">
        <f t="shared" si="2"/>
        <v>0.21505983635083545</v>
      </c>
      <c r="F123" t="s">
        <v>8221</v>
      </c>
      <c r="G123">
        <v>0</v>
      </c>
      <c r="H123" s="22">
        <f t="shared" si="3"/>
        <v>-0.28830859714434109</v>
      </c>
    </row>
    <row r="124" spans="2:8" x14ac:dyDescent="0.3">
      <c r="B124" t="s">
        <v>8219</v>
      </c>
      <c r="C124">
        <v>202</v>
      </c>
      <c r="D124" s="22">
        <f t="shared" si="2"/>
        <v>8.9717355943617627E-3</v>
      </c>
      <c r="F124" t="s">
        <v>8221</v>
      </c>
      <c r="G124">
        <v>0</v>
      </c>
      <c r="H124" s="22">
        <f t="shared" si="3"/>
        <v>-0.28830859714434109</v>
      </c>
    </row>
    <row r="125" spans="2:8" x14ac:dyDescent="0.3">
      <c r="B125" t="s">
        <v>8219</v>
      </c>
      <c r="C125">
        <v>328</v>
      </c>
      <c r="D125" s="22">
        <f t="shared" si="2"/>
        <v>0.15820794648698064</v>
      </c>
      <c r="F125" t="s">
        <v>8221</v>
      </c>
      <c r="G125">
        <v>11</v>
      </c>
      <c r="H125" s="22">
        <f t="shared" si="3"/>
        <v>-0.10923295166385466</v>
      </c>
    </row>
    <row r="126" spans="2:8" x14ac:dyDescent="0.3">
      <c r="B126" t="s">
        <v>8219</v>
      </c>
      <c r="C126">
        <v>84</v>
      </c>
      <c r="D126" s="22">
        <f t="shared" si="2"/>
        <v>-0.13078916032094798</v>
      </c>
      <c r="F126" t="s">
        <v>8221</v>
      </c>
      <c r="G126">
        <v>1</v>
      </c>
      <c r="H126" s="22">
        <f t="shared" si="3"/>
        <v>-0.27202899300975142</v>
      </c>
    </row>
    <row r="127" spans="2:8" x14ac:dyDescent="0.3">
      <c r="B127" t="s">
        <v>8219</v>
      </c>
      <c r="C127">
        <v>96</v>
      </c>
      <c r="D127" s="22">
        <f t="shared" si="2"/>
        <v>-0.11657618785498428</v>
      </c>
      <c r="F127" t="s">
        <v>8221</v>
      </c>
      <c r="G127">
        <v>8</v>
      </c>
      <c r="H127" s="22">
        <f t="shared" si="3"/>
        <v>-0.15807176406762369</v>
      </c>
    </row>
    <row r="128" spans="2:8" x14ac:dyDescent="0.3">
      <c r="B128" t="s">
        <v>8219</v>
      </c>
      <c r="C128">
        <v>223</v>
      </c>
      <c r="D128" s="22">
        <f t="shared" si="2"/>
        <v>3.3844437409798242E-2</v>
      </c>
      <c r="F128" t="s">
        <v>8221</v>
      </c>
      <c r="G128">
        <v>5</v>
      </c>
      <c r="H128" s="22">
        <f t="shared" si="3"/>
        <v>-0.20691057647139272</v>
      </c>
    </row>
    <row r="129" spans="2:8" x14ac:dyDescent="0.3">
      <c r="B129" t="s">
        <v>8219</v>
      </c>
      <c r="C129">
        <v>62</v>
      </c>
      <c r="D129" s="22">
        <f t="shared" si="2"/>
        <v>-0.1568462765085481</v>
      </c>
      <c r="F129" t="s">
        <v>8221</v>
      </c>
      <c r="G129">
        <v>39</v>
      </c>
      <c r="H129" s="22">
        <f t="shared" si="3"/>
        <v>0.34659596410465626</v>
      </c>
    </row>
    <row r="130" spans="2:8" x14ac:dyDescent="0.3">
      <c r="B130" t="s">
        <v>8219</v>
      </c>
      <c r="C130">
        <v>146</v>
      </c>
      <c r="D130" s="22">
        <f t="shared" si="2"/>
        <v>-5.7355469246802189E-2</v>
      </c>
      <c r="F130" t="s">
        <v>8221</v>
      </c>
      <c r="G130">
        <v>0</v>
      </c>
      <c r="H130" s="22">
        <f t="shared" si="3"/>
        <v>-0.28830859714434109</v>
      </c>
    </row>
    <row r="131" spans="2:8" x14ac:dyDescent="0.3">
      <c r="B131" t="s">
        <v>8219</v>
      </c>
      <c r="C131">
        <v>235</v>
      </c>
      <c r="D131" s="22">
        <f t="shared" ref="D131:D194" si="4">(C131-GETPIVOTDATA("Mean of backers",$I$3,"Outcome","successful"))/GETPIVOTDATA("StdDevp of backers",$I$3,"Outcome","successful")</f>
        <v>4.8057409875761944E-2</v>
      </c>
      <c r="F131" t="s">
        <v>8221</v>
      </c>
      <c r="G131">
        <v>0</v>
      </c>
      <c r="H131" s="22">
        <f t="shared" ref="H131:H194" si="5">(G131-GETPIVOTDATA("Mean of backers",$I$7,"Outcome","failed"))/GETPIVOTDATA("StdDevp of backers",$I$7,"Outcome","failed")</f>
        <v>-0.28830859714434109</v>
      </c>
    </row>
    <row r="132" spans="2:8" x14ac:dyDescent="0.3">
      <c r="B132" t="s">
        <v>8219</v>
      </c>
      <c r="C132">
        <v>437</v>
      </c>
      <c r="D132" s="22">
        <f t="shared" si="4"/>
        <v>0.28730911305281759</v>
      </c>
      <c r="F132" t="s">
        <v>8221</v>
      </c>
      <c r="G132">
        <v>2</v>
      </c>
      <c r="H132" s="22">
        <f t="shared" si="5"/>
        <v>-0.25574938887516174</v>
      </c>
    </row>
    <row r="133" spans="2:8" x14ac:dyDescent="0.3">
      <c r="B133" t="s">
        <v>8219</v>
      </c>
      <c r="C133">
        <v>77</v>
      </c>
      <c r="D133" s="22">
        <f t="shared" si="4"/>
        <v>-0.13908006092609349</v>
      </c>
      <c r="F133" t="s">
        <v>8221</v>
      </c>
      <c r="G133">
        <v>170</v>
      </c>
      <c r="H133" s="22">
        <f t="shared" si="5"/>
        <v>2.4792241057359035</v>
      </c>
    </row>
    <row r="134" spans="2:8" x14ac:dyDescent="0.3">
      <c r="B134" t="s">
        <v>8219</v>
      </c>
      <c r="C134">
        <v>108</v>
      </c>
      <c r="D134" s="22">
        <f t="shared" si="4"/>
        <v>-0.10236321538902057</v>
      </c>
      <c r="F134" t="s">
        <v>8221</v>
      </c>
      <c r="G134">
        <v>5</v>
      </c>
      <c r="H134" s="22">
        <f t="shared" si="5"/>
        <v>-0.20691057647139272</v>
      </c>
    </row>
    <row r="135" spans="2:8" x14ac:dyDescent="0.3">
      <c r="B135" t="s">
        <v>8219</v>
      </c>
      <c r="C135">
        <v>7</v>
      </c>
      <c r="D135" s="22">
        <f t="shared" si="4"/>
        <v>-0.22198906697754842</v>
      </c>
      <c r="F135" t="s">
        <v>8221</v>
      </c>
      <c r="G135">
        <v>14</v>
      </c>
      <c r="H135" s="22">
        <f t="shared" si="5"/>
        <v>-6.0394139260085633E-2</v>
      </c>
    </row>
    <row r="136" spans="2:8" x14ac:dyDescent="0.3">
      <c r="B136" t="s">
        <v>8219</v>
      </c>
      <c r="C136">
        <v>314</v>
      </c>
      <c r="D136" s="22">
        <f t="shared" si="4"/>
        <v>0.14162614527668965</v>
      </c>
      <c r="F136" t="s">
        <v>8221</v>
      </c>
      <c r="G136">
        <v>1</v>
      </c>
      <c r="H136" s="22">
        <f t="shared" si="5"/>
        <v>-0.27202899300975142</v>
      </c>
    </row>
    <row r="137" spans="2:8" x14ac:dyDescent="0.3">
      <c r="B137" t="s">
        <v>8219</v>
      </c>
      <c r="C137">
        <v>188</v>
      </c>
      <c r="D137" s="22">
        <f t="shared" si="4"/>
        <v>-7.6100656159292252E-3</v>
      </c>
      <c r="F137" t="s">
        <v>8221</v>
      </c>
      <c r="G137">
        <v>0</v>
      </c>
      <c r="H137" s="22">
        <f t="shared" si="5"/>
        <v>-0.28830859714434109</v>
      </c>
    </row>
    <row r="138" spans="2:8" x14ac:dyDescent="0.3">
      <c r="B138" t="s">
        <v>8219</v>
      </c>
      <c r="C138">
        <v>275</v>
      </c>
      <c r="D138" s="22">
        <f t="shared" si="4"/>
        <v>9.5433984762307619E-2</v>
      </c>
      <c r="F138" t="s">
        <v>8221</v>
      </c>
      <c r="G138">
        <v>124</v>
      </c>
      <c r="H138" s="22">
        <f t="shared" si="5"/>
        <v>1.7303623155447785</v>
      </c>
    </row>
    <row r="139" spans="2:8" x14ac:dyDescent="0.3">
      <c r="B139" t="s">
        <v>8219</v>
      </c>
      <c r="C139">
        <v>560</v>
      </c>
      <c r="D139" s="22">
        <f t="shared" si="4"/>
        <v>0.43299208082894558</v>
      </c>
      <c r="F139" t="s">
        <v>8221</v>
      </c>
      <c r="G139">
        <v>0</v>
      </c>
      <c r="H139" s="22">
        <f t="shared" si="5"/>
        <v>-0.28830859714434109</v>
      </c>
    </row>
    <row r="140" spans="2:8" x14ac:dyDescent="0.3">
      <c r="B140" t="s">
        <v>8219</v>
      </c>
      <c r="C140">
        <v>688</v>
      </c>
      <c r="D140" s="22">
        <f t="shared" si="4"/>
        <v>0.58459712046589174</v>
      </c>
      <c r="F140" t="s">
        <v>8221</v>
      </c>
      <c r="G140">
        <v>0</v>
      </c>
      <c r="H140" s="22">
        <f t="shared" si="5"/>
        <v>-0.28830859714434109</v>
      </c>
    </row>
    <row r="141" spans="2:8" x14ac:dyDescent="0.3">
      <c r="B141" t="s">
        <v>8219</v>
      </c>
      <c r="C141">
        <v>942</v>
      </c>
      <c r="D141" s="22">
        <f t="shared" si="4"/>
        <v>0.88543837099545686</v>
      </c>
      <c r="F141" t="s">
        <v>8221</v>
      </c>
      <c r="G141">
        <v>55</v>
      </c>
      <c r="H141" s="22">
        <f t="shared" si="5"/>
        <v>0.60706963025809102</v>
      </c>
    </row>
    <row r="142" spans="2:8" x14ac:dyDescent="0.3">
      <c r="B142" t="s">
        <v>8219</v>
      </c>
      <c r="C142">
        <v>88</v>
      </c>
      <c r="D142" s="22">
        <f t="shared" si="4"/>
        <v>-0.12605150283229341</v>
      </c>
      <c r="F142" t="s">
        <v>8221</v>
      </c>
      <c r="G142">
        <v>140</v>
      </c>
      <c r="H142" s="22">
        <f t="shared" si="5"/>
        <v>1.9908359816982133</v>
      </c>
    </row>
    <row r="143" spans="2:8" x14ac:dyDescent="0.3">
      <c r="B143" t="s">
        <v>8219</v>
      </c>
      <c r="C143">
        <v>220</v>
      </c>
      <c r="D143" s="22">
        <f t="shared" si="4"/>
        <v>3.0291194293307316E-2</v>
      </c>
      <c r="F143" t="s">
        <v>8221</v>
      </c>
      <c r="G143">
        <v>21</v>
      </c>
      <c r="H143" s="22">
        <f t="shared" si="5"/>
        <v>5.3563089682042091E-2</v>
      </c>
    </row>
    <row r="144" spans="2:8" x14ac:dyDescent="0.3">
      <c r="B144" t="s">
        <v>8219</v>
      </c>
      <c r="C144">
        <v>145</v>
      </c>
      <c r="D144" s="22">
        <f t="shared" si="4"/>
        <v>-5.8539883618965831E-2</v>
      </c>
      <c r="F144" t="s">
        <v>8221</v>
      </c>
      <c r="G144">
        <v>1</v>
      </c>
      <c r="H144" s="22">
        <f t="shared" si="5"/>
        <v>-0.27202899300975142</v>
      </c>
    </row>
    <row r="145" spans="2:8" x14ac:dyDescent="0.3">
      <c r="B145" t="s">
        <v>8219</v>
      </c>
      <c r="C145">
        <v>963</v>
      </c>
      <c r="D145" s="22">
        <f t="shared" si="4"/>
        <v>0.9103110728108933</v>
      </c>
      <c r="F145" t="s">
        <v>8221</v>
      </c>
      <c r="G145">
        <v>147</v>
      </c>
      <c r="H145" s="22">
        <f t="shared" si="5"/>
        <v>2.1047932106403411</v>
      </c>
    </row>
    <row r="146" spans="2:8" x14ac:dyDescent="0.3">
      <c r="B146" t="s">
        <v>8219</v>
      </c>
      <c r="C146">
        <v>91</v>
      </c>
      <c r="D146" s="22">
        <f t="shared" si="4"/>
        <v>-0.12249825971580248</v>
      </c>
      <c r="F146" t="s">
        <v>8221</v>
      </c>
      <c r="G146">
        <v>11</v>
      </c>
      <c r="H146" s="22">
        <f t="shared" si="5"/>
        <v>-0.10923295166385466</v>
      </c>
    </row>
    <row r="147" spans="2:8" x14ac:dyDescent="0.3">
      <c r="B147" t="s">
        <v>8219</v>
      </c>
      <c r="C147">
        <v>58</v>
      </c>
      <c r="D147" s="22">
        <f t="shared" si="4"/>
        <v>-0.16158393399720267</v>
      </c>
      <c r="F147" t="s">
        <v>8221</v>
      </c>
      <c r="G147">
        <v>125</v>
      </c>
      <c r="H147" s="22">
        <f t="shared" si="5"/>
        <v>1.7466419196793681</v>
      </c>
    </row>
    <row r="148" spans="2:8" x14ac:dyDescent="0.3">
      <c r="B148" t="s">
        <v>8219</v>
      </c>
      <c r="C148">
        <v>36</v>
      </c>
      <c r="D148" s="22">
        <f t="shared" si="4"/>
        <v>-0.18764105018480279</v>
      </c>
      <c r="F148" t="s">
        <v>8221</v>
      </c>
      <c r="G148">
        <v>1</v>
      </c>
      <c r="H148" s="22">
        <f t="shared" si="5"/>
        <v>-0.27202899300975142</v>
      </c>
    </row>
    <row r="149" spans="2:8" x14ac:dyDescent="0.3">
      <c r="B149" t="s">
        <v>8219</v>
      </c>
      <c r="C149">
        <v>165</v>
      </c>
      <c r="D149" s="22">
        <f t="shared" si="4"/>
        <v>-3.4851596175692987E-2</v>
      </c>
      <c r="F149" t="s">
        <v>8221</v>
      </c>
      <c r="G149">
        <v>0</v>
      </c>
      <c r="H149" s="22">
        <f t="shared" si="5"/>
        <v>-0.28830859714434109</v>
      </c>
    </row>
    <row r="150" spans="2:8" x14ac:dyDescent="0.3">
      <c r="B150" t="s">
        <v>8219</v>
      </c>
      <c r="C150">
        <v>111</v>
      </c>
      <c r="D150" s="22">
        <f t="shared" si="4"/>
        <v>-9.8809972272529648E-2</v>
      </c>
      <c r="F150" t="s">
        <v>8221</v>
      </c>
      <c r="G150">
        <v>0</v>
      </c>
      <c r="H150" s="22">
        <f t="shared" si="5"/>
        <v>-0.28830859714434109</v>
      </c>
    </row>
    <row r="151" spans="2:8" x14ac:dyDescent="0.3">
      <c r="B151" t="s">
        <v>8219</v>
      </c>
      <c r="C151">
        <v>1596</v>
      </c>
      <c r="D151" s="22">
        <f t="shared" si="4"/>
        <v>1.6600453703904785</v>
      </c>
      <c r="F151" t="s">
        <v>8221</v>
      </c>
      <c r="G151">
        <v>3</v>
      </c>
      <c r="H151" s="22">
        <f t="shared" si="5"/>
        <v>-0.23946978474057207</v>
      </c>
    </row>
    <row r="152" spans="2:8" x14ac:dyDescent="0.3">
      <c r="B152" t="s">
        <v>8219</v>
      </c>
      <c r="C152">
        <v>61</v>
      </c>
      <c r="D152" s="22">
        <f t="shared" si="4"/>
        <v>-0.15803069088071175</v>
      </c>
      <c r="F152" t="s">
        <v>8221</v>
      </c>
      <c r="G152">
        <v>0</v>
      </c>
      <c r="H152" s="22">
        <f t="shared" si="5"/>
        <v>-0.28830859714434109</v>
      </c>
    </row>
    <row r="153" spans="2:8" x14ac:dyDescent="0.3">
      <c r="B153" t="s">
        <v>8219</v>
      </c>
      <c r="C153">
        <v>287</v>
      </c>
      <c r="D153" s="22">
        <f t="shared" si="4"/>
        <v>0.10964695722827132</v>
      </c>
      <c r="F153" t="s">
        <v>8221</v>
      </c>
      <c r="G153">
        <v>0</v>
      </c>
      <c r="H153" s="22">
        <f t="shared" si="5"/>
        <v>-0.28830859714434109</v>
      </c>
    </row>
    <row r="154" spans="2:8" x14ac:dyDescent="0.3">
      <c r="B154" t="s">
        <v>8219</v>
      </c>
      <c r="C154">
        <v>65</v>
      </c>
      <c r="D154" s="22">
        <f t="shared" si="4"/>
        <v>-0.15329303339205719</v>
      </c>
      <c r="F154" t="s">
        <v>8221</v>
      </c>
      <c r="G154">
        <v>0</v>
      </c>
      <c r="H154" s="22">
        <f t="shared" si="5"/>
        <v>-0.28830859714434109</v>
      </c>
    </row>
    <row r="155" spans="2:8" x14ac:dyDescent="0.3">
      <c r="B155" t="s">
        <v>8219</v>
      </c>
      <c r="C155">
        <v>118</v>
      </c>
      <c r="D155" s="22">
        <f t="shared" si="4"/>
        <v>-9.0519071667384154E-2</v>
      </c>
      <c r="F155" t="s">
        <v>8221</v>
      </c>
      <c r="G155">
        <v>0</v>
      </c>
      <c r="H155" s="22">
        <f t="shared" si="5"/>
        <v>-0.28830859714434109</v>
      </c>
    </row>
    <row r="156" spans="2:8" x14ac:dyDescent="0.3">
      <c r="B156" t="s">
        <v>8219</v>
      </c>
      <c r="C156">
        <v>113</v>
      </c>
      <c r="D156" s="22">
        <f t="shared" si="4"/>
        <v>-9.6441143528202364E-2</v>
      </c>
      <c r="F156" t="s">
        <v>8221</v>
      </c>
      <c r="G156">
        <v>3</v>
      </c>
      <c r="H156" s="22">
        <f t="shared" si="5"/>
        <v>-0.23946978474057207</v>
      </c>
    </row>
    <row r="157" spans="2:8" x14ac:dyDescent="0.3">
      <c r="B157" t="s">
        <v>8219</v>
      </c>
      <c r="C157">
        <v>332</v>
      </c>
      <c r="D157" s="22">
        <f t="shared" si="4"/>
        <v>0.16294560397563521</v>
      </c>
      <c r="F157" t="s">
        <v>8221</v>
      </c>
      <c r="G157">
        <v>0</v>
      </c>
      <c r="H157" s="22">
        <f t="shared" si="5"/>
        <v>-0.28830859714434109</v>
      </c>
    </row>
    <row r="158" spans="2:8" x14ac:dyDescent="0.3">
      <c r="B158" t="s">
        <v>8219</v>
      </c>
      <c r="C158">
        <v>62</v>
      </c>
      <c r="D158" s="22">
        <f t="shared" si="4"/>
        <v>-0.1568462765085481</v>
      </c>
      <c r="F158" t="s">
        <v>8221</v>
      </c>
      <c r="G158">
        <v>1</v>
      </c>
      <c r="H158" s="22">
        <f t="shared" si="5"/>
        <v>-0.27202899300975142</v>
      </c>
    </row>
    <row r="159" spans="2:8" x14ac:dyDescent="0.3">
      <c r="B159" t="s">
        <v>8219</v>
      </c>
      <c r="C159">
        <v>951</v>
      </c>
      <c r="D159" s="22">
        <f t="shared" si="4"/>
        <v>0.89609810034492965</v>
      </c>
      <c r="F159" t="s">
        <v>8221</v>
      </c>
      <c r="G159">
        <v>3</v>
      </c>
      <c r="H159" s="22">
        <f t="shared" si="5"/>
        <v>-0.23946978474057207</v>
      </c>
    </row>
    <row r="160" spans="2:8" x14ac:dyDescent="0.3">
      <c r="B160" t="s">
        <v>8219</v>
      </c>
      <c r="C160">
        <v>415</v>
      </c>
      <c r="D160" s="22">
        <f t="shared" si="4"/>
        <v>0.2612519968652175</v>
      </c>
      <c r="F160" t="s">
        <v>8221</v>
      </c>
      <c r="G160">
        <v>22</v>
      </c>
      <c r="H160" s="22">
        <f t="shared" si="5"/>
        <v>6.984269381663176E-2</v>
      </c>
    </row>
    <row r="161" spans="2:8" x14ac:dyDescent="0.3">
      <c r="B161" t="s">
        <v>8219</v>
      </c>
      <c r="C161">
        <v>305</v>
      </c>
      <c r="D161" s="22">
        <f t="shared" si="4"/>
        <v>0.13096641592721689</v>
      </c>
      <c r="F161" t="s">
        <v>8221</v>
      </c>
      <c r="G161">
        <v>26</v>
      </c>
      <c r="H161" s="22">
        <f t="shared" si="5"/>
        <v>0.13496111035499048</v>
      </c>
    </row>
    <row r="162" spans="2:8" x14ac:dyDescent="0.3">
      <c r="B162" t="s">
        <v>8219</v>
      </c>
      <c r="C162">
        <v>2139</v>
      </c>
      <c r="D162" s="22">
        <f t="shared" si="4"/>
        <v>2.3031823744753361</v>
      </c>
      <c r="F162" t="s">
        <v>8221</v>
      </c>
      <c r="G162">
        <v>4</v>
      </c>
      <c r="H162" s="22">
        <f t="shared" si="5"/>
        <v>-0.22319018060598239</v>
      </c>
    </row>
    <row r="163" spans="2:8" x14ac:dyDescent="0.3">
      <c r="B163" t="s">
        <v>8219</v>
      </c>
      <c r="C163">
        <v>79</v>
      </c>
      <c r="D163" s="22">
        <f t="shared" si="4"/>
        <v>-0.1367112321817662</v>
      </c>
      <c r="F163" t="s">
        <v>8221</v>
      </c>
      <c r="G163">
        <v>0</v>
      </c>
      <c r="H163" s="22">
        <f t="shared" si="5"/>
        <v>-0.28830859714434109</v>
      </c>
    </row>
    <row r="164" spans="2:8" x14ac:dyDescent="0.3">
      <c r="B164" t="s">
        <v>8219</v>
      </c>
      <c r="C164">
        <v>179</v>
      </c>
      <c r="D164" s="22">
        <f t="shared" si="4"/>
        <v>-1.8269794965402004E-2</v>
      </c>
      <c r="F164" t="s">
        <v>8221</v>
      </c>
      <c r="G164">
        <v>4</v>
      </c>
      <c r="H164" s="22">
        <f t="shared" si="5"/>
        <v>-0.22319018060598239</v>
      </c>
    </row>
    <row r="165" spans="2:8" x14ac:dyDescent="0.3">
      <c r="B165" t="s">
        <v>8219</v>
      </c>
      <c r="C165">
        <v>202</v>
      </c>
      <c r="D165" s="22">
        <f t="shared" si="4"/>
        <v>8.9717355943617627E-3</v>
      </c>
      <c r="F165" t="s">
        <v>8221</v>
      </c>
      <c r="G165">
        <v>9</v>
      </c>
      <c r="H165" s="22">
        <f t="shared" si="5"/>
        <v>-0.14179215993303401</v>
      </c>
    </row>
    <row r="166" spans="2:8" x14ac:dyDescent="0.3">
      <c r="B166" t="s">
        <v>8219</v>
      </c>
      <c r="C166">
        <v>760</v>
      </c>
      <c r="D166" s="22">
        <f t="shared" si="4"/>
        <v>0.66987495526167395</v>
      </c>
      <c r="F166" t="s">
        <v>8221</v>
      </c>
      <c r="G166">
        <v>5</v>
      </c>
      <c r="H166" s="22">
        <f t="shared" si="5"/>
        <v>-0.20691057647139272</v>
      </c>
    </row>
    <row r="167" spans="2:8" x14ac:dyDescent="0.3">
      <c r="B167" t="s">
        <v>8219</v>
      </c>
      <c r="C167">
        <v>563</v>
      </c>
      <c r="D167" s="22">
        <f t="shared" si="4"/>
        <v>0.43654532394543655</v>
      </c>
      <c r="F167" t="s">
        <v>8221</v>
      </c>
      <c r="G167">
        <v>14</v>
      </c>
      <c r="H167" s="22">
        <f t="shared" si="5"/>
        <v>-6.0394139260085633E-2</v>
      </c>
    </row>
    <row r="168" spans="2:8" x14ac:dyDescent="0.3">
      <c r="B168" t="s">
        <v>8219</v>
      </c>
      <c r="C168">
        <v>135</v>
      </c>
      <c r="D168" s="22">
        <f t="shared" si="4"/>
        <v>-7.0384027340602243E-2</v>
      </c>
      <c r="F168" t="s">
        <v>8221</v>
      </c>
      <c r="G168">
        <v>1</v>
      </c>
      <c r="H168" s="22">
        <f t="shared" si="5"/>
        <v>-0.27202899300975142</v>
      </c>
    </row>
    <row r="169" spans="2:8" x14ac:dyDescent="0.3">
      <c r="B169" t="s">
        <v>8219</v>
      </c>
      <c r="C169">
        <v>290</v>
      </c>
      <c r="D169" s="22">
        <f t="shared" si="4"/>
        <v>0.11320020034476225</v>
      </c>
      <c r="F169" t="s">
        <v>8221</v>
      </c>
      <c r="G169">
        <v>10</v>
      </c>
      <c r="H169" s="22">
        <f t="shared" si="5"/>
        <v>-0.12551255579844434</v>
      </c>
    </row>
    <row r="170" spans="2:8" x14ac:dyDescent="0.3">
      <c r="B170" t="s">
        <v>8219</v>
      </c>
      <c r="C170">
        <v>447</v>
      </c>
      <c r="D170" s="22">
        <f t="shared" si="4"/>
        <v>0.29915325677445403</v>
      </c>
      <c r="F170" t="s">
        <v>8221</v>
      </c>
      <c r="G170">
        <v>3</v>
      </c>
      <c r="H170" s="22">
        <f t="shared" si="5"/>
        <v>-0.23946978474057207</v>
      </c>
    </row>
    <row r="171" spans="2:8" x14ac:dyDescent="0.3">
      <c r="B171" t="s">
        <v>8219</v>
      </c>
      <c r="C171">
        <v>232</v>
      </c>
      <c r="D171" s="22">
        <f t="shared" si="4"/>
        <v>4.4504166759271019E-2</v>
      </c>
      <c r="F171" t="s">
        <v>8221</v>
      </c>
      <c r="G171">
        <v>1</v>
      </c>
      <c r="H171" s="22">
        <f t="shared" si="5"/>
        <v>-0.27202899300975142</v>
      </c>
    </row>
    <row r="172" spans="2:8" x14ac:dyDescent="0.3">
      <c r="B172" t="s">
        <v>8219</v>
      </c>
      <c r="C172">
        <v>168</v>
      </c>
      <c r="D172" s="22">
        <f t="shared" si="4"/>
        <v>-3.1298353059202061E-2</v>
      </c>
      <c r="F172" t="s">
        <v>8221</v>
      </c>
      <c r="G172">
        <v>0</v>
      </c>
      <c r="H172" s="22">
        <f t="shared" si="5"/>
        <v>-0.28830859714434109</v>
      </c>
    </row>
    <row r="173" spans="2:8" x14ac:dyDescent="0.3">
      <c r="B173" t="s">
        <v>8219</v>
      </c>
      <c r="C173">
        <v>128</v>
      </c>
      <c r="D173" s="22">
        <f t="shared" si="4"/>
        <v>-7.8674927945747736E-2</v>
      </c>
      <c r="F173" t="s">
        <v>8221</v>
      </c>
      <c r="G173">
        <v>5</v>
      </c>
      <c r="H173" s="22">
        <f t="shared" si="5"/>
        <v>-0.20691057647139272</v>
      </c>
    </row>
    <row r="174" spans="2:8" x14ac:dyDescent="0.3">
      <c r="B174" t="s">
        <v>8219</v>
      </c>
      <c r="C174">
        <v>493</v>
      </c>
      <c r="D174" s="22">
        <f t="shared" si="4"/>
        <v>0.35363631789398159</v>
      </c>
      <c r="F174" t="s">
        <v>8221</v>
      </c>
      <c r="G174">
        <v>2</v>
      </c>
      <c r="H174" s="22">
        <f t="shared" si="5"/>
        <v>-0.25574938887516174</v>
      </c>
    </row>
    <row r="175" spans="2:8" x14ac:dyDescent="0.3">
      <c r="B175" t="s">
        <v>8219</v>
      </c>
      <c r="C175">
        <v>131</v>
      </c>
      <c r="D175" s="22">
        <f t="shared" si="4"/>
        <v>-7.512168482925681E-2</v>
      </c>
      <c r="F175" t="s">
        <v>8221</v>
      </c>
      <c r="G175">
        <v>68</v>
      </c>
      <c r="H175" s="22">
        <f t="shared" si="5"/>
        <v>0.81870448400775686</v>
      </c>
    </row>
    <row r="176" spans="2:8" x14ac:dyDescent="0.3">
      <c r="B176" t="s">
        <v>8219</v>
      </c>
      <c r="C176">
        <v>50</v>
      </c>
      <c r="D176" s="22">
        <f t="shared" si="4"/>
        <v>-0.1710592489745118</v>
      </c>
      <c r="F176" t="s">
        <v>8221</v>
      </c>
      <c r="G176">
        <v>3</v>
      </c>
      <c r="H176" s="22">
        <f t="shared" si="5"/>
        <v>-0.23946978474057207</v>
      </c>
    </row>
    <row r="177" spans="2:8" x14ac:dyDescent="0.3">
      <c r="B177" t="s">
        <v>8219</v>
      </c>
      <c r="C177">
        <v>665</v>
      </c>
      <c r="D177" s="22">
        <f t="shared" si="4"/>
        <v>0.55735558990612799</v>
      </c>
      <c r="F177" t="s">
        <v>8221</v>
      </c>
      <c r="G177">
        <v>34</v>
      </c>
      <c r="H177" s="22">
        <f t="shared" si="5"/>
        <v>0.26519794343170788</v>
      </c>
    </row>
    <row r="178" spans="2:8" x14ac:dyDescent="0.3">
      <c r="B178" t="s">
        <v>8219</v>
      </c>
      <c r="C178">
        <v>129</v>
      </c>
      <c r="D178" s="22">
        <f t="shared" si="4"/>
        <v>-7.7490513573584094E-2</v>
      </c>
      <c r="F178" t="s">
        <v>8221</v>
      </c>
      <c r="G178">
        <v>0</v>
      </c>
      <c r="H178" s="22">
        <f t="shared" si="5"/>
        <v>-0.28830859714434109</v>
      </c>
    </row>
    <row r="179" spans="2:8" x14ac:dyDescent="0.3">
      <c r="B179" t="s">
        <v>8219</v>
      </c>
      <c r="C179">
        <v>142</v>
      </c>
      <c r="D179" s="22">
        <f t="shared" si="4"/>
        <v>-6.2093126735456756E-2</v>
      </c>
      <c r="F179" t="s">
        <v>8221</v>
      </c>
      <c r="G179">
        <v>3</v>
      </c>
      <c r="H179" s="22">
        <f t="shared" si="5"/>
        <v>-0.23946978474057207</v>
      </c>
    </row>
    <row r="180" spans="2:8" x14ac:dyDescent="0.3">
      <c r="B180" t="s">
        <v>8219</v>
      </c>
      <c r="C180">
        <v>2436</v>
      </c>
      <c r="D180" s="22">
        <f t="shared" si="4"/>
        <v>2.6549534430079378</v>
      </c>
      <c r="F180" t="s">
        <v>8221</v>
      </c>
      <c r="G180">
        <v>0</v>
      </c>
      <c r="H180" s="22">
        <f t="shared" si="5"/>
        <v>-0.28830859714434109</v>
      </c>
    </row>
    <row r="181" spans="2:8" x14ac:dyDescent="0.3">
      <c r="B181" t="s">
        <v>8219</v>
      </c>
      <c r="C181">
        <v>244</v>
      </c>
      <c r="D181" s="22">
        <f t="shared" si="4"/>
        <v>5.8717139225234721E-2</v>
      </c>
      <c r="F181" t="s">
        <v>8221</v>
      </c>
      <c r="G181">
        <v>70</v>
      </c>
      <c r="H181" s="22">
        <f t="shared" si="5"/>
        <v>0.85126369227693621</v>
      </c>
    </row>
    <row r="182" spans="2:8" x14ac:dyDescent="0.3">
      <c r="B182" t="s">
        <v>8219</v>
      </c>
      <c r="C182">
        <v>298</v>
      </c>
      <c r="D182" s="22">
        <f t="shared" si="4"/>
        <v>0.12267551532207138</v>
      </c>
      <c r="F182" t="s">
        <v>8221</v>
      </c>
      <c r="G182">
        <v>1</v>
      </c>
      <c r="H182" s="22">
        <f t="shared" si="5"/>
        <v>-0.27202899300975142</v>
      </c>
    </row>
    <row r="183" spans="2:8" x14ac:dyDescent="0.3">
      <c r="B183" t="s">
        <v>8219</v>
      </c>
      <c r="C183">
        <v>251</v>
      </c>
      <c r="D183" s="22">
        <f t="shared" si="4"/>
        <v>6.7008039830380214E-2</v>
      </c>
      <c r="F183" t="s">
        <v>8221</v>
      </c>
      <c r="G183">
        <v>1</v>
      </c>
      <c r="H183" s="22">
        <f t="shared" si="5"/>
        <v>-0.27202899300975142</v>
      </c>
    </row>
    <row r="184" spans="2:8" x14ac:dyDescent="0.3">
      <c r="B184" t="s">
        <v>8219</v>
      </c>
      <c r="C184">
        <v>108</v>
      </c>
      <c r="D184" s="22">
        <f t="shared" si="4"/>
        <v>-0.10236321538902057</v>
      </c>
      <c r="F184" t="s">
        <v>8221</v>
      </c>
      <c r="G184">
        <v>1</v>
      </c>
      <c r="H184" s="22">
        <f t="shared" si="5"/>
        <v>-0.27202899300975142</v>
      </c>
    </row>
    <row r="185" spans="2:8" x14ac:dyDescent="0.3">
      <c r="B185" t="s">
        <v>8219</v>
      </c>
      <c r="C185">
        <v>82</v>
      </c>
      <c r="D185" s="22">
        <f t="shared" si="4"/>
        <v>-0.13315798906527526</v>
      </c>
      <c r="F185" t="s">
        <v>8221</v>
      </c>
      <c r="G185">
        <v>2</v>
      </c>
      <c r="H185" s="22">
        <f t="shared" si="5"/>
        <v>-0.25574938887516174</v>
      </c>
    </row>
    <row r="186" spans="2:8" x14ac:dyDescent="0.3">
      <c r="B186" t="s">
        <v>8219</v>
      </c>
      <c r="C186">
        <v>74</v>
      </c>
      <c r="D186" s="22">
        <f t="shared" si="4"/>
        <v>-0.1426333040425844</v>
      </c>
      <c r="F186" t="s">
        <v>8221</v>
      </c>
      <c r="G186">
        <v>2</v>
      </c>
      <c r="H186" s="22">
        <f t="shared" si="5"/>
        <v>-0.25574938887516174</v>
      </c>
    </row>
    <row r="187" spans="2:8" x14ac:dyDescent="0.3">
      <c r="B187" t="s">
        <v>8219</v>
      </c>
      <c r="C187">
        <v>189</v>
      </c>
      <c r="D187" s="22">
        <f t="shared" si="4"/>
        <v>-6.4256512437655833E-3</v>
      </c>
      <c r="F187" t="s">
        <v>8221</v>
      </c>
      <c r="G187">
        <v>34</v>
      </c>
      <c r="H187" s="22">
        <f t="shared" si="5"/>
        <v>0.26519794343170788</v>
      </c>
    </row>
    <row r="188" spans="2:8" x14ac:dyDescent="0.3">
      <c r="B188" t="s">
        <v>8219</v>
      </c>
      <c r="C188">
        <v>80</v>
      </c>
      <c r="D188" s="22">
        <f t="shared" si="4"/>
        <v>-0.13552681780960255</v>
      </c>
      <c r="F188" t="s">
        <v>8221</v>
      </c>
      <c r="G188">
        <v>2</v>
      </c>
      <c r="H188" s="22">
        <f t="shared" si="5"/>
        <v>-0.25574938887516174</v>
      </c>
    </row>
    <row r="189" spans="2:8" x14ac:dyDescent="0.3">
      <c r="B189" t="s">
        <v>8219</v>
      </c>
      <c r="C189">
        <v>576</v>
      </c>
      <c r="D189" s="22">
        <f t="shared" si="4"/>
        <v>0.45194271078356385</v>
      </c>
      <c r="F189" t="s">
        <v>8221</v>
      </c>
      <c r="G189">
        <v>0</v>
      </c>
      <c r="H189" s="22">
        <f t="shared" si="5"/>
        <v>-0.28830859714434109</v>
      </c>
    </row>
    <row r="190" spans="2:8" x14ac:dyDescent="0.3">
      <c r="B190" t="s">
        <v>8219</v>
      </c>
      <c r="C190">
        <v>202</v>
      </c>
      <c r="D190" s="22">
        <f t="shared" si="4"/>
        <v>8.9717355943617627E-3</v>
      </c>
      <c r="F190" t="s">
        <v>8221</v>
      </c>
      <c r="G190">
        <v>1</v>
      </c>
      <c r="H190" s="22">
        <f t="shared" si="5"/>
        <v>-0.27202899300975142</v>
      </c>
    </row>
    <row r="191" spans="2:8" x14ac:dyDescent="0.3">
      <c r="B191" t="s">
        <v>8219</v>
      </c>
      <c r="C191">
        <v>238</v>
      </c>
      <c r="D191" s="22">
        <f t="shared" si="4"/>
        <v>5.161065299225287E-2</v>
      </c>
      <c r="F191" t="s">
        <v>8221</v>
      </c>
      <c r="G191">
        <v>8</v>
      </c>
      <c r="H191" s="22">
        <f t="shared" si="5"/>
        <v>-0.15807176406762369</v>
      </c>
    </row>
    <row r="192" spans="2:8" x14ac:dyDescent="0.3">
      <c r="B192" t="s">
        <v>8219</v>
      </c>
      <c r="C192">
        <v>36</v>
      </c>
      <c r="D192" s="22">
        <f t="shared" si="4"/>
        <v>-0.18764105018480279</v>
      </c>
      <c r="F192" t="s">
        <v>8221</v>
      </c>
      <c r="G192">
        <v>4</v>
      </c>
      <c r="H192" s="22">
        <f t="shared" si="5"/>
        <v>-0.22319018060598239</v>
      </c>
    </row>
    <row r="193" spans="2:8" x14ac:dyDescent="0.3">
      <c r="B193" t="s">
        <v>8219</v>
      </c>
      <c r="C193">
        <v>150</v>
      </c>
      <c r="D193" s="22">
        <f t="shared" si="4"/>
        <v>-5.2617811758147622E-2</v>
      </c>
      <c r="F193" t="s">
        <v>8221</v>
      </c>
      <c r="G193">
        <v>28</v>
      </c>
      <c r="H193" s="22">
        <f t="shared" si="5"/>
        <v>0.16752031862416983</v>
      </c>
    </row>
    <row r="194" spans="2:8" x14ac:dyDescent="0.3">
      <c r="B194" t="s">
        <v>8219</v>
      </c>
      <c r="C194">
        <v>146</v>
      </c>
      <c r="D194" s="22">
        <f t="shared" si="4"/>
        <v>-5.7355469246802189E-2</v>
      </c>
      <c r="F194" t="s">
        <v>8221</v>
      </c>
      <c r="G194">
        <v>0</v>
      </c>
      <c r="H194" s="22">
        <f t="shared" si="5"/>
        <v>-0.28830859714434109</v>
      </c>
    </row>
    <row r="195" spans="2:8" x14ac:dyDescent="0.3">
      <c r="B195" t="s">
        <v>8219</v>
      </c>
      <c r="C195">
        <v>222</v>
      </c>
      <c r="D195" s="22">
        <f t="shared" ref="D195:D258" si="6">(C195-GETPIVOTDATA("Mean of backers",$I$3,"Outcome","successful"))/GETPIVOTDATA("StdDevp of backers",$I$3,"Outcome","successful")</f>
        <v>3.26600230376346E-2</v>
      </c>
      <c r="F195" t="s">
        <v>8221</v>
      </c>
      <c r="G195">
        <v>6</v>
      </c>
      <c r="H195" s="22">
        <f t="shared" ref="H195:H258" si="7">(G195-GETPIVOTDATA("Mean of backers",$I$7,"Outcome","failed"))/GETPIVOTDATA("StdDevp of backers",$I$7,"Outcome","failed")</f>
        <v>-0.19063097233680304</v>
      </c>
    </row>
    <row r="196" spans="2:8" x14ac:dyDescent="0.3">
      <c r="B196" t="s">
        <v>8219</v>
      </c>
      <c r="C196">
        <v>120</v>
      </c>
      <c r="D196" s="22">
        <f t="shared" si="6"/>
        <v>-8.8150242923056871E-2</v>
      </c>
      <c r="F196" t="s">
        <v>8221</v>
      </c>
      <c r="G196">
        <v>22</v>
      </c>
      <c r="H196" s="22">
        <f t="shared" si="7"/>
        <v>6.984269381663176E-2</v>
      </c>
    </row>
    <row r="197" spans="2:8" x14ac:dyDescent="0.3">
      <c r="B197" t="s">
        <v>8219</v>
      </c>
      <c r="C197">
        <v>126</v>
      </c>
      <c r="D197" s="22">
        <f t="shared" si="6"/>
        <v>-8.1043756690075019E-2</v>
      </c>
      <c r="F197" t="s">
        <v>8221</v>
      </c>
      <c r="G197">
        <v>0</v>
      </c>
      <c r="H197" s="22">
        <f t="shared" si="7"/>
        <v>-0.28830859714434109</v>
      </c>
    </row>
    <row r="198" spans="2:8" x14ac:dyDescent="0.3">
      <c r="B198" t="s">
        <v>8219</v>
      </c>
      <c r="C198">
        <v>158</v>
      </c>
      <c r="D198" s="22">
        <f t="shared" si="6"/>
        <v>-4.314249678083848E-2</v>
      </c>
      <c r="F198" t="s">
        <v>8221</v>
      </c>
      <c r="G198">
        <v>1</v>
      </c>
      <c r="H198" s="22">
        <f t="shared" si="7"/>
        <v>-0.27202899300975142</v>
      </c>
    </row>
    <row r="199" spans="2:8" x14ac:dyDescent="0.3">
      <c r="B199" t="s">
        <v>8219</v>
      </c>
      <c r="C199">
        <v>316</v>
      </c>
      <c r="D199" s="22">
        <f t="shared" si="6"/>
        <v>0.14399497402101694</v>
      </c>
      <c r="F199" t="s">
        <v>8221</v>
      </c>
      <c r="G199">
        <v>20</v>
      </c>
      <c r="H199" s="22">
        <f t="shared" si="7"/>
        <v>3.7283485547452415E-2</v>
      </c>
    </row>
    <row r="200" spans="2:8" x14ac:dyDescent="0.3">
      <c r="B200" t="s">
        <v>8219</v>
      </c>
      <c r="C200">
        <v>284</v>
      </c>
      <c r="D200" s="22">
        <f t="shared" si="6"/>
        <v>0.1060937141117804</v>
      </c>
      <c r="F200" t="s">
        <v>8221</v>
      </c>
      <c r="G200">
        <v>0</v>
      </c>
      <c r="H200" s="22">
        <f t="shared" si="7"/>
        <v>-0.28830859714434109</v>
      </c>
    </row>
    <row r="201" spans="2:8" x14ac:dyDescent="0.3">
      <c r="B201" t="s">
        <v>8219</v>
      </c>
      <c r="C201">
        <v>51</v>
      </c>
      <c r="D201" s="22">
        <f t="shared" si="6"/>
        <v>-0.16987483460234817</v>
      </c>
      <c r="F201" t="s">
        <v>8221</v>
      </c>
      <c r="G201">
        <v>1</v>
      </c>
      <c r="H201" s="22">
        <f t="shared" si="7"/>
        <v>-0.27202899300975142</v>
      </c>
    </row>
    <row r="202" spans="2:8" x14ac:dyDescent="0.3">
      <c r="B202" t="s">
        <v>8219</v>
      </c>
      <c r="C202">
        <v>158</v>
      </c>
      <c r="D202" s="22">
        <f t="shared" si="6"/>
        <v>-4.314249678083848E-2</v>
      </c>
      <c r="F202" t="s">
        <v>8221</v>
      </c>
      <c r="G202">
        <v>3</v>
      </c>
      <c r="H202" s="22">
        <f t="shared" si="7"/>
        <v>-0.23946978474057207</v>
      </c>
    </row>
    <row r="203" spans="2:8" x14ac:dyDescent="0.3">
      <c r="B203" t="s">
        <v>8219</v>
      </c>
      <c r="C203">
        <v>337</v>
      </c>
      <c r="D203" s="22">
        <f t="shared" si="6"/>
        <v>0.16886767583645343</v>
      </c>
      <c r="F203" t="s">
        <v>8221</v>
      </c>
      <c r="G203">
        <v>2</v>
      </c>
      <c r="H203" s="22">
        <f t="shared" si="7"/>
        <v>-0.25574938887516174</v>
      </c>
    </row>
    <row r="204" spans="2:8" x14ac:dyDescent="0.3">
      <c r="B204" t="s">
        <v>8219</v>
      </c>
      <c r="C204">
        <v>186</v>
      </c>
      <c r="D204" s="22">
        <f t="shared" si="6"/>
        <v>-9.978894360256509E-3</v>
      </c>
      <c r="F204" t="s">
        <v>8221</v>
      </c>
      <c r="G204">
        <v>0</v>
      </c>
      <c r="H204" s="22">
        <f t="shared" si="7"/>
        <v>-0.28830859714434109</v>
      </c>
    </row>
    <row r="205" spans="2:8" x14ac:dyDescent="0.3">
      <c r="B205" t="s">
        <v>8219</v>
      </c>
      <c r="C205">
        <v>58</v>
      </c>
      <c r="D205" s="22">
        <f t="shared" si="6"/>
        <v>-0.16158393399720267</v>
      </c>
      <c r="F205" t="s">
        <v>8221</v>
      </c>
      <c r="G205">
        <v>2</v>
      </c>
      <c r="H205" s="22">
        <f t="shared" si="7"/>
        <v>-0.25574938887516174</v>
      </c>
    </row>
    <row r="206" spans="2:8" x14ac:dyDescent="0.3">
      <c r="B206" t="s">
        <v>8219</v>
      </c>
      <c r="C206">
        <v>82</v>
      </c>
      <c r="D206" s="22">
        <f t="shared" si="6"/>
        <v>-0.13315798906527526</v>
      </c>
      <c r="F206" t="s">
        <v>8221</v>
      </c>
      <c r="G206">
        <v>1</v>
      </c>
      <c r="H206" s="22">
        <f t="shared" si="7"/>
        <v>-0.27202899300975142</v>
      </c>
    </row>
    <row r="207" spans="2:8" x14ac:dyDescent="0.3">
      <c r="B207" t="s">
        <v>8219</v>
      </c>
      <c r="C207">
        <v>736</v>
      </c>
      <c r="D207" s="22">
        <f t="shared" si="6"/>
        <v>0.64144901032974655</v>
      </c>
      <c r="F207" t="s">
        <v>8221</v>
      </c>
      <c r="G207">
        <v>0</v>
      </c>
      <c r="H207" s="22">
        <f t="shared" si="7"/>
        <v>-0.28830859714434109</v>
      </c>
    </row>
    <row r="208" spans="2:8" x14ac:dyDescent="0.3">
      <c r="B208" t="s">
        <v>8219</v>
      </c>
      <c r="C208">
        <v>1151</v>
      </c>
      <c r="D208" s="22">
        <f t="shared" si="6"/>
        <v>1.132980974777658</v>
      </c>
      <c r="F208" t="s">
        <v>8221</v>
      </c>
      <c r="G208">
        <v>1</v>
      </c>
      <c r="H208" s="22">
        <f t="shared" si="7"/>
        <v>-0.27202899300975142</v>
      </c>
    </row>
    <row r="209" spans="2:8" x14ac:dyDescent="0.3">
      <c r="B209" t="s">
        <v>8219</v>
      </c>
      <c r="C209">
        <v>34</v>
      </c>
      <c r="D209" s="22">
        <f t="shared" si="6"/>
        <v>-0.19000987892913007</v>
      </c>
      <c r="F209" t="s">
        <v>8221</v>
      </c>
      <c r="G209">
        <v>0</v>
      </c>
      <c r="H209" s="22">
        <f t="shared" si="7"/>
        <v>-0.28830859714434109</v>
      </c>
    </row>
    <row r="210" spans="2:8" x14ac:dyDescent="0.3">
      <c r="B210" t="s">
        <v>8219</v>
      </c>
      <c r="C210">
        <v>498</v>
      </c>
      <c r="D210" s="22">
        <f t="shared" si="6"/>
        <v>0.35955838975479981</v>
      </c>
      <c r="F210" t="s">
        <v>8221</v>
      </c>
      <c r="G210">
        <v>5</v>
      </c>
      <c r="H210" s="22">
        <f t="shared" si="7"/>
        <v>-0.20691057647139272</v>
      </c>
    </row>
    <row r="211" spans="2:8" x14ac:dyDescent="0.3">
      <c r="B211" t="s">
        <v>8219</v>
      </c>
      <c r="C211">
        <v>167</v>
      </c>
      <c r="D211" s="22">
        <f t="shared" si="6"/>
        <v>-3.2482767431365703E-2</v>
      </c>
      <c r="F211" t="s">
        <v>8221</v>
      </c>
      <c r="G211">
        <v>1</v>
      </c>
      <c r="H211" s="22">
        <f t="shared" si="7"/>
        <v>-0.27202899300975142</v>
      </c>
    </row>
    <row r="212" spans="2:8" x14ac:dyDescent="0.3">
      <c r="B212" t="s">
        <v>8219</v>
      </c>
      <c r="C212">
        <v>340</v>
      </c>
      <c r="D212" s="22">
        <f t="shared" si="6"/>
        <v>0.17242091895294434</v>
      </c>
      <c r="F212" t="s">
        <v>8221</v>
      </c>
      <c r="G212">
        <v>1</v>
      </c>
      <c r="H212" s="22">
        <f t="shared" si="7"/>
        <v>-0.27202899300975142</v>
      </c>
    </row>
    <row r="213" spans="2:8" x14ac:dyDescent="0.3">
      <c r="B213" t="s">
        <v>8219</v>
      </c>
      <c r="C213">
        <v>438</v>
      </c>
      <c r="D213" s="22">
        <f t="shared" si="6"/>
        <v>0.28849352742498124</v>
      </c>
      <c r="F213" t="s">
        <v>8221</v>
      </c>
      <c r="G213">
        <v>2</v>
      </c>
      <c r="H213" s="22">
        <f t="shared" si="7"/>
        <v>-0.25574938887516174</v>
      </c>
    </row>
    <row r="214" spans="2:8" x14ac:dyDescent="0.3">
      <c r="B214" t="s">
        <v>8219</v>
      </c>
      <c r="C214">
        <v>555</v>
      </c>
      <c r="D214" s="22">
        <f t="shared" si="6"/>
        <v>0.42707000896812741</v>
      </c>
      <c r="F214" t="s">
        <v>8221</v>
      </c>
      <c r="G214">
        <v>0</v>
      </c>
      <c r="H214" s="22">
        <f t="shared" si="7"/>
        <v>-0.28830859714434109</v>
      </c>
    </row>
    <row r="215" spans="2:8" x14ac:dyDescent="0.3">
      <c r="B215" t="s">
        <v>8219</v>
      </c>
      <c r="C215">
        <v>266</v>
      </c>
      <c r="D215" s="22">
        <f t="shared" si="6"/>
        <v>8.4774255412834842E-2</v>
      </c>
      <c r="F215" t="s">
        <v>8221</v>
      </c>
      <c r="G215">
        <v>9</v>
      </c>
      <c r="H215" s="22">
        <f t="shared" si="7"/>
        <v>-0.14179215993303401</v>
      </c>
    </row>
    <row r="216" spans="2:8" x14ac:dyDescent="0.3">
      <c r="B216" t="s">
        <v>8219</v>
      </c>
      <c r="C216">
        <v>69</v>
      </c>
      <c r="D216" s="22">
        <f t="shared" si="6"/>
        <v>-0.14855537590340262</v>
      </c>
      <c r="F216" t="s">
        <v>8221</v>
      </c>
      <c r="G216">
        <v>4</v>
      </c>
      <c r="H216" s="22">
        <f t="shared" si="7"/>
        <v>-0.22319018060598239</v>
      </c>
    </row>
    <row r="217" spans="2:8" x14ac:dyDescent="0.3">
      <c r="B217" t="s">
        <v>8219</v>
      </c>
      <c r="C217">
        <v>80</v>
      </c>
      <c r="D217" s="22">
        <f t="shared" si="6"/>
        <v>-0.13552681780960255</v>
      </c>
      <c r="F217" t="s">
        <v>8221</v>
      </c>
      <c r="G217">
        <v>4</v>
      </c>
      <c r="H217" s="22">
        <f t="shared" si="7"/>
        <v>-0.22319018060598239</v>
      </c>
    </row>
    <row r="218" spans="2:8" x14ac:dyDescent="0.3">
      <c r="B218" t="s">
        <v>8219</v>
      </c>
      <c r="C218">
        <v>493</v>
      </c>
      <c r="D218" s="22">
        <f t="shared" si="6"/>
        <v>0.35363631789398159</v>
      </c>
      <c r="F218" t="s">
        <v>8221</v>
      </c>
      <c r="G218">
        <v>1</v>
      </c>
      <c r="H218" s="22">
        <f t="shared" si="7"/>
        <v>-0.27202899300975142</v>
      </c>
    </row>
    <row r="219" spans="2:8" x14ac:dyDescent="0.3">
      <c r="B219" t="s">
        <v>8219</v>
      </c>
      <c r="C219">
        <v>31</v>
      </c>
      <c r="D219" s="22">
        <f t="shared" si="6"/>
        <v>-0.19356312204562101</v>
      </c>
      <c r="F219" t="s">
        <v>8221</v>
      </c>
      <c r="G219">
        <v>1</v>
      </c>
      <c r="H219" s="22">
        <f t="shared" si="7"/>
        <v>-0.27202899300975142</v>
      </c>
    </row>
    <row r="220" spans="2:8" x14ac:dyDescent="0.3">
      <c r="B220" t="s">
        <v>8219</v>
      </c>
      <c r="C220">
        <v>236</v>
      </c>
      <c r="D220" s="22">
        <f t="shared" si="6"/>
        <v>4.9241824247925586E-2</v>
      </c>
      <c r="F220" t="s">
        <v>8221</v>
      </c>
      <c r="G220">
        <v>7</v>
      </c>
      <c r="H220" s="22">
        <f t="shared" si="7"/>
        <v>-0.17435136820221336</v>
      </c>
    </row>
    <row r="221" spans="2:8" x14ac:dyDescent="0.3">
      <c r="B221" t="s">
        <v>8219</v>
      </c>
      <c r="C221">
        <v>89</v>
      </c>
      <c r="D221" s="22">
        <f t="shared" si="6"/>
        <v>-0.12486708846012977</v>
      </c>
      <c r="F221" t="s">
        <v>8221</v>
      </c>
      <c r="G221">
        <v>5</v>
      </c>
      <c r="H221" s="22">
        <f t="shared" si="7"/>
        <v>-0.20691057647139272</v>
      </c>
    </row>
    <row r="222" spans="2:8" x14ac:dyDescent="0.3">
      <c r="B222" t="s">
        <v>8219</v>
      </c>
      <c r="C222">
        <v>299</v>
      </c>
      <c r="D222" s="22">
        <f t="shared" si="6"/>
        <v>0.12385992969423502</v>
      </c>
      <c r="F222" t="s">
        <v>8221</v>
      </c>
      <c r="G222">
        <v>1</v>
      </c>
      <c r="H222" s="22">
        <f t="shared" si="7"/>
        <v>-0.27202899300975142</v>
      </c>
    </row>
    <row r="223" spans="2:8" x14ac:dyDescent="0.3">
      <c r="B223" t="s">
        <v>8219</v>
      </c>
      <c r="C223">
        <v>55</v>
      </c>
      <c r="D223" s="22">
        <f t="shared" si="6"/>
        <v>-0.16513717711369361</v>
      </c>
      <c r="F223" t="s">
        <v>8221</v>
      </c>
      <c r="G223">
        <v>0</v>
      </c>
      <c r="H223" s="22">
        <f t="shared" si="7"/>
        <v>-0.28830859714434109</v>
      </c>
    </row>
    <row r="224" spans="2:8" x14ac:dyDescent="0.3">
      <c r="B224" t="s">
        <v>8219</v>
      </c>
      <c r="C224">
        <v>325</v>
      </c>
      <c r="D224" s="22">
        <f t="shared" si="6"/>
        <v>0.15465470337048973</v>
      </c>
      <c r="F224" t="s">
        <v>8221</v>
      </c>
      <c r="G224">
        <v>0</v>
      </c>
      <c r="H224" s="22">
        <f t="shared" si="7"/>
        <v>-0.28830859714434109</v>
      </c>
    </row>
    <row r="225" spans="2:8" x14ac:dyDescent="0.3">
      <c r="B225" t="s">
        <v>8219</v>
      </c>
      <c r="C225">
        <v>524</v>
      </c>
      <c r="D225" s="22">
        <f t="shared" si="6"/>
        <v>0.39035316343105447</v>
      </c>
      <c r="F225" t="s">
        <v>8221</v>
      </c>
      <c r="G225">
        <v>1</v>
      </c>
      <c r="H225" s="22">
        <f t="shared" si="7"/>
        <v>-0.27202899300975142</v>
      </c>
    </row>
    <row r="226" spans="2:8" x14ac:dyDescent="0.3">
      <c r="B226" t="s">
        <v>8219</v>
      </c>
      <c r="C226">
        <v>285</v>
      </c>
      <c r="D226" s="22">
        <f t="shared" si="6"/>
        <v>0.10727812848394404</v>
      </c>
      <c r="F226" t="s">
        <v>8221</v>
      </c>
      <c r="G226">
        <v>2</v>
      </c>
      <c r="H226" s="22">
        <f t="shared" si="7"/>
        <v>-0.25574938887516174</v>
      </c>
    </row>
    <row r="227" spans="2:8" x14ac:dyDescent="0.3">
      <c r="B227" t="s">
        <v>8219</v>
      </c>
      <c r="C227">
        <v>179</v>
      </c>
      <c r="D227" s="22">
        <f t="shared" si="6"/>
        <v>-1.8269794965402004E-2</v>
      </c>
      <c r="F227" t="s">
        <v>8221</v>
      </c>
      <c r="G227">
        <v>0</v>
      </c>
      <c r="H227" s="22">
        <f t="shared" si="7"/>
        <v>-0.28830859714434109</v>
      </c>
    </row>
    <row r="228" spans="2:8" x14ac:dyDescent="0.3">
      <c r="B228" t="s">
        <v>8219</v>
      </c>
      <c r="C228">
        <v>188</v>
      </c>
      <c r="D228" s="22">
        <f t="shared" si="6"/>
        <v>-7.6100656159292252E-3</v>
      </c>
      <c r="F228" t="s">
        <v>8221</v>
      </c>
      <c r="G228">
        <v>4</v>
      </c>
      <c r="H228" s="22">
        <f t="shared" si="7"/>
        <v>-0.22319018060598239</v>
      </c>
    </row>
    <row r="229" spans="2:8" x14ac:dyDescent="0.3">
      <c r="B229" t="s">
        <v>8219</v>
      </c>
      <c r="C229">
        <v>379</v>
      </c>
      <c r="D229" s="22">
        <f t="shared" si="6"/>
        <v>0.21861307946732639</v>
      </c>
      <c r="F229" t="s">
        <v>8221</v>
      </c>
      <c r="G229">
        <v>7</v>
      </c>
      <c r="H229" s="22">
        <f t="shared" si="7"/>
        <v>-0.17435136820221336</v>
      </c>
    </row>
    <row r="230" spans="2:8" x14ac:dyDescent="0.3">
      <c r="B230" t="s">
        <v>8219</v>
      </c>
      <c r="C230">
        <v>119</v>
      </c>
      <c r="D230" s="22">
        <f t="shared" si="6"/>
        <v>-8.9334657295220513E-2</v>
      </c>
      <c r="F230" t="s">
        <v>8221</v>
      </c>
      <c r="G230">
        <v>2</v>
      </c>
      <c r="H230" s="22">
        <f t="shared" si="7"/>
        <v>-0.25574938887516174</v>
      </c>
    </row>
    <row r="231" spans="2:8" x14ac:dyDescent="0.3">
      <c r="B231" t="s">
        <v>8219</v>
      </c>
      <c r="C231">
        <v>167</v>
      </c>
      <c r="D231" s="22">
        <f t="shared" si="6"/>
        <v>-3.2482767431365703E-2</v>
      </c>
      <c r="F231" t="s">
        <v>8221</v>
      </c>
      <c r="G231">
        <v>1</v>
      </c>
      <c r="H231" s="22">
        <f t="shared" si="7"/>
        <v>-0.27202899300975142</v>
      </c>
    </row>
    <row r="232" spans="2:8" x14ac:dyDescent="0.3">
      <c r="B232" t="s">
        <v>8219</v>
      </c>
      <c r="C232">
        <v>221</v>
      </c>
      <c r="D232" s="22">
        <f t="shared" si="6"/>
        <v>3.1475608665470958E-2</v>
      </c>
      <c r="F232" t="s">
        <v>8221</v>
      </c>
      <c r="G232">
        <v>9</v>
      </c>
      <c r="H232" s="22">
        <f t="shared" si="7"/>
        <v>-0.14179215993303401</v>
      </c>
    </row>
    <row r="233" spans="2:8" x14ac:dyDescent="0.3">
      <c r="B233" t="s">
        <v>8219</v>
      </c>
      <c r="C233">
        <v>964</v>
      </c>
      <c r="D233" s="22">
        <f t="shared" si="6"/>
        <v>0.91149548718305695</v>
      </c>
      <c r="F233" t="s">
        <v>8221</v>
      </c>
      <c r="G233">
        <v>2</v>
      </c>
      <c r="H233" s="22">
        <f t="shared" si="7"/>
        <v>-0.25574938887516174</v>
      </c>
    </row>
    <row r="234" spans="2:8" x14ac:dyDescent="0.3">
      <c r="B234" t="s">
        <v>8219</v>
      </c>
      <c r="C234">
        <v>286</v>
      </c>
      <c r="D234" s="22">
        <f t="shared" si="6"/>
        <v>0.10846254285610768</v>
      </c>
      <c r="F234" t="s">
        <v>8221</v>
      </c>
      <c r="G234">
        <v>1</v>
      </c>
      <c r="H234" s="22">
        <f t="shared" si="7"/>
        <v>-0.27202899300975142</v>
      </c>
    </row>
    <row r="235" spans="2:8" x14ac:dyDescent="0.3">
      <c r="B235" t="s">
        <v>8219</v>
      </c>
      <c r="C235">
        <v>613</v>
      </c>
      <c r="D235" s="22">
        <f t="shared" si="6"/>
        <v>0.49576604255361861</v>
      </c>
      <c r="F235" t="s">
        <v>8221</v>
      </c>
      <c r="G235">
        <v>7</v>
      </c>
      <c r="H235" s="22">
        <f t="shared" si="7"/>
        <v>-0.17435136820221336</v>
      </c>
    </row>
    <row r="236" spans="2:8" x14ac:dyDescent="0.3">
      <c r="B236" t="s">
        <v>8219</v>
      </c>
      <c r="C236">
        <v>29</v>
      </c>
      <c r="D236" s="22">
        <f t="shared" si="6"/>
        <v>-0.19593195078994829</v>
      </c>
      <c r="F236" t="s">
        <v>8221</v>
      </c>
      <c r="G236">
        <v>2</v>
      </c>
      <c r="H236" s="22">
        <f t="shared" si="7"/>
        <v>-0.25574938887516174</v>
      </c>
    </row>
    <row r="237" spans="2:8" x14ac:dyDescent="0.3">
      <c r="B237" t="s">
        <v>8219</v>
      </c>
      <c r="C237">
        <v>165</v>
      </c>
      <c r="D237" s="22">
        <f t="shared" si="6"/>
        <v>-3.4851596175692987E-2</v>
      </c>
      <c r="F237" t="s">
        <v>8221</v>
      </c>
      <c r="G237">
        <v>8</v>
      </c>
      <c r="H237" s="22">
        <f t="shared" si="7"/>
        <v>-0.15807176406762369</v>
      </c>
    </row>
    <row r="238" spans="2:8" x14ac:dyDescent="0.3">
      <c r="B238" t="s">
        <v>8219</v>
      </c>
      <c r="C238">
        <v>97</v>
      </c>
      <c r="D238" s="22">
        <f t="shared" si="6"/>
        <v>-0.11539177348282063</v>
      </c>
      <c r="F238" t="s">
        <v>8221</v>
      </c>
      <c r="G238">
        <v>2</v>
      </c>
      <c r="H238" s="22">
        <f t="shared" si="7"/>
        <v>-0.25574938887516174</v>
      </c>
    </row>
    <row r="239" spans="2:8" x14ac:dyDescent="0.3">
      <c r="B239" t="s">
        <v>8219</v>
      </c>
      <c r="C239">
        <v>303</v>
      </c>
      <c r="D239" s="22">
        <f t="shared" si="6"/>
        <v>0.12859758718288961</v>
      </c>
      <c r="F239" t="s">
        <v>8221</v>
      </c>
      <c r="G239">
        <v>2</v>
      </c>
      <c r="H239" s="22">
        <f t="shared" si="7"/>
        <v>-0.25574938887516174</v>
      </c>
    </row>
    <row r="240" spans="2:8" x14ac:dyDescent="0.3">
      <c r="B240" t="s">
        <v>8219</v>
      </c>
      <c r="C240">
        <v>267</v>
      </c>
      <c r="D240" s="22">
        <f t="shared" si="6"/>
        <v>8.5958669784998484E-2</v>
      </c>
      <c r="F240" t="s">
        <v>8221</v>
      </c>
      <c r="G240">
        <v>7</v>
      </c>
      <c r="H240" s="22">
        <f t="shared" si="7"/>
        <v>-0.17435136820221336</v>
      </c>
    </row>
    <row r="241" spans="2:8" x14ac:dyDescent="0.3">
      <c r="B241" t="s">
        <v>8219</v>
      </c>
      <c r="C241">
        <v>302</v>
      </c>
      <c r="D241" s="22">
        <f t="shared" si="6"/>
        <v>0.12741317281072595</v>
      </c>
      <c r="F241" t="s">
        <v>8221</v>
      </c>
      <c r="G241">
        <v>2</v>
      </c>
      <c r="H241" s="22">
        <f t="shared" si="7"/>
        <v>-0.25574938887516174</v>
      </c>
    </row>
    <row r="242" spans="2:8" x14ac:dyDescent="0.3">
      <c r="B242" t="s">
        <v>8219</v>
      </c>
      <c r="C242">
        <v>87</v>
      </c>
      <c r="D242" s="22">
        <f t="shared" si="6"/>
        <v>-0.12723591720445707</v>
      </c>
      <c r="F242" t="s">
        <v>8221</v>
      </c>
      <c r="G242">
        <v>18</v>
      </c>
      <c r="H242" s="22">
        <f t="shared" si="7"/>
        <v>4.7242772782730659E-3</v>
      </c>
    </row>
    <row r="243" spans="2:8" x14ac:dyDescent="0.3">
      <c r="B243" t="s">
        <v>8219</v>
      </c>
      <c r="C243">
        <v>354</v>
      </c>
      <c r="D243" s="22">
        <f t="shared" si="6"/>
        <v>0.18900272016323533</v>
      </c>
      <c r="F243" t="s">
        <v>8221</v>
      </c>
      <c r="G243">
        <v>9</v>
      </c>
      <c r="H243" s="22">
        <f t="shared" si="7"/>
        <v>-0.14179215993303401</v>
      </c>
    </row>
    <row r="244" spans="2:8" x14ac:dyDescent="0.3">
      <c r="B244" t="s">
        <v>8219</v>
      </c>
      <c r="C244">
        <v>86</v>
      </c>
      <c r="D244" s="22">
        <f t="shared" si="6"/>
        <v>-0.12842033157662069</v>
      </c>
      <c r="F244" t="s">
        <v>8221</v>
      </c>
      <c r="G244">
        <v>4</v>
      </c>
      <c r="H244" s="22">
        <f t="shared" si="7"/>
        <v>-0.22319018060598239</v>
      </c>
    </row>
    <row r="245" spans="2:8" x14ac:dyDescent="0.3">
      <c r="B245" t="s">
        <v>8219</v>
      </c>
      <c r="C245">
        <v>26</v>
      </c>
      <c r="D245" s="22">
        <f t="shared" si="6"/>
        <v>-0.19948519390643921</v>
      </c>
      <c r="F245" t="s">
        <v>8221</v>
      </c>
      <c r="G245">
        <v>7</v>
      </c>
      <c r="H245" s="22">
        <f t="shared" si="7"/>
        <v>-0.17435136820221336</v>
      </c>
    </row>
    <row r="246" spans="2:8" x14ac:dyDescent="0.3">
      <c r="B246" t="s">
        <v>8219</v>
      </c>
      <c r="C246">
        <v>113</v>
      </c>
      <c r="D246" s="22">
        <f t="shared" si="6"/>
        <v>-9.6441143528202364E-2</v>
      </c>
      <c r="F246" t="s">
        <v>8221</v>
      </c>
      <c r="G246">
        <v>29</v>
      </c>
      <c r="H246" s="22">
        <f t="shared" si="7"/>
        <v>0.1837999227587595</v>
      </c>
    </row>
    <row r="247" spans="2:8" x14ac:dyDescent="0.3">
      <c r="B247" t="s">
        <v>8219</v>
      </c>
      <c r="C247">
        <v>65</v>
      </c>
      <c r="D247" s="22">
        <f t="shared" si="6"/>
        <v>-0.15329303339205719</v>
      </c>
      <c r="F247" t="s">
        <v>8221</v>
      </c>
      <c r="G247">
        <v>12</v>
      </c>
      <c r="H247" s="22">
        <f t="shared" si="7"/>
        <v>-9.2953347529264985E-2</v>
      </c>
    </row>
    <row r="248" spans="2:8" x14ac:dyDescent="0.3">
      <c r="B248" t="s">
        <v>8219</v>
      </c>
      <c r="C248">
        <v>134</v>
      </c>
      <c r="D248" s="22">
        <f t="shared" si="6"/>
        <v>-7.1568441712765885E-2</v>
      </c>
      <c r="F248" t="s">
        <v>8221</v>
      </c>
      <c r="G248">
        <v>4</v>
      </c>
      <c r="H248" s="22">
        <f t="shared" si="7"/>
        <v>-0.22319018060598239</v>
      </c>
    </row>
    <row r="249" spans="2:8" x14ac:dyDescent="0.3">
      <c r="B249" t="s">
        <v>8219</v>
      </c>
      <c r="C249">
        <v>119</v>
      </c>
      <c r="D249" s="22">
        <f t="shared" si="6"/>
        <v>-8.9334657295220513E-2</v>
      </c>
      <c r="F249" t="s">
        <v>8221</v>
      </c>
      <c r="G249">
        <v>28</v>
      </c>
      <c r="H249" s="22">
        <f t="shared" si="7"/>
        <v>0.16752031862416983</v>
      </c>
    </row>
    <row r="250" spans="2:8" x14ac:dyDescent="0.3">
      <c r="B250" t="s">
        <v>8219</v>
      </c>
      <c r="C250">
        <v>159</v>
      </c>
      <c r="D250" s="22">
        <f t="shared" si="6"/>
        <v>-4.1958082408674838E-2</v>
      </c>
      <c r="F250" t="s">
        <v>8221</v>
      </c>
      <c r="G250">
        <v>25</v>
      </c>
      <c r="H250" s="22">
        <f t="shared" si="7"/>
        <v>0.11868150622040079</v>
      </c>
    </row>
    <row r="251" spans="2:8" x14ac:dyDescent="0.3">
      <c r="B251" t="s">
        <v>8219</v>
      </c>
      <c r="C251">
        <v>167</v>
      </c>
      <c r="D251" s="22">
        <f t="shared" si="6"/>
        <v>-3.2482767431365703E-2</v>
      </c>
      <c r="F251" t="s">
        <v>8221</v>
      </c>
      <c r="G251">
        <v>28</v>
      </c>
      <c r="H251" s="22">
        <f t="shared" si="7"/>
        <v>0.16752031862416983</v>
      </c>
    </row>
    <row r="252" spans="2:8" x14ac:dyDescent="0.3">
      <c r="B252" t="s">
        <v>8219</v>
      </c>
      <c r="C252">
        <v>43</v>
      </c>
      <c r="D252" s="22">
        <f t="shared" si="6"/>
        <v>-0.17935014957965731</v>
      </c>
      <c r="F252" t="s">
        <v>8221</v>
      </c>
      <c r="G252">
        <v>310</v>
      </c>
      <c r="H252" s="22">
        <f t="shared" si="7"/>
        <v>4.7583686845784587</v>
      </c>
    </row>
    <row r="253" spans="2:8" x14ac:dyDescent="0.3">
      <c r="B253" t="s">
        <v>8219</v>
      </c>
      <c r="C253">
        <v>1062</v>
      </c>
      <c r="D253" s="22">
        <f t="shared" si="6"/>
        <v>1.0275680956550939</v>
      </c>
      <c r="F253" t="s">
        <v>8221</v>
      </c>
      <c r="G253">
        <v>15</v>
      </c>
      <c r="H253" s="22">
        <f t="shared" si="7"/>
        <v>-4.4114535125495957E-2</v>
      </c>
    </row>
    <row r="254" spans="2:8" x14ac:dyDescent="0.3">
      <c r="B254" t="s">
        <v>8219</v>
      </c>
      <c r="C254">
        <v>9</v>
      </c>
      <c r="D254" s="22">
        <f t="shared" si="6"/>
        <v>-0.21962023823322113</v>
      </c>
      <c r="F254" t="s">
        <v>8221</v>
      </c>
      <c r="G254">
        <v>215</v>
      </c>
      <c r="H254" s="22">
        <f t="shared" si="7"/>
        <v>3.2118062917924388</v>
      </c>
    </row>
    <row r="255" spans="2:8" x14ac:dyDescent="0.3">
      <c r="B255" t="s">
        <v>8219</v>
      </c>
      <c r="C255">
        <v>89</v>
      </c>
      <c r="D255" s="22">
        <f t="shared" si="6"/>
        <v>-0.12486708846012977</v>
      </c>
      <c r="F255" t="s">
        <v>8221</v>
      </c>
      <c r="G255">
        <v>3</v>
      </c>
      <c r="H255" s="22">
        <f t="shared" si="7"/>
        <v>-0.23946978474057207</v>
      </c>
    </row>
    <row r="256" spans="2:8" x14ac:dyDescent="0.3">
      <c r="B256" t="s">
        <v>8219</v>
      </c>
      <c r="C256">
        <v>174</v>
      </c>
      <c r="D256" s="22">
        <f t="shared" si="6"/>
        <v>-2.4191866826220213E-2</v>
      </c>
      <c r="F256" t="s">
        <v>8221</v>
      </c>
      <c r="G256">
        <v>2</v>
      </c>
      <c r="H256" s="22">
        <f t="shared" si="7"/>
        <v>-0.25574938887516174</v>
      </c>
    </row>
    <row r="257" spans="2:8" x14ac:dyDescent="0.3">
      <c r="B257" t="s">
        <v>8219</v>
      </c>
      <c r="C257">
        <v>14</v>
      </c>
      <c r="D257" s="22">
        <f t="shared" si="6"/>
        <v>-0.21369816637240291</v>
      </c>
      <c r="F257" t="s">
        <v>8221</v>
      </c>
      <c r="G257">
        <v>26</v>
      </c>
      <c r="H257" s="22">
        <f t="shared" si="7"/>
        <v>0.13496111035499048</v>
      </c>
    </row>
    <row r="258" spans="2:8" x14ac:dyDescent="0.3">
      <c r="B258" t="s">
        <v>8219</v>
      </c>
      <c r="C258">
        <v>48</v>
      </c>
      <c r="D258" s="22">
        <f t="shared" si="6"/>
        <v>-0.17342807771883909</v>
      </c>
      <c r="F258" t="s">
        <v>8221</v>
      </c>
      <c r="G258">
        <v>24</v>
      </c>
      <c r="H258" s="22">
        <f t="shared" si="7"/>
        <v>0.10240190208581111</v>
      </c>
    </row>
    <row r="259" spans="2:8" x14ac:dyDescent="0.3">
      <c r="B259" t="s">
        <v>8219</v>
      </c>
      <c r="C259">
        <v>133</v>
      </c>
      <c r="D259" s="22">
        <f t="shared" ref="D259:D322" si="8">(C259-GETPIVOTDATA("Mean of backers",$I$3,"Outcome","successful"))/GETPIVOTDATA("StdDevp of backers",$I$3,"Outcome","successful")</f>
        <v>-7.2752856084929526E-2</v>
      </c>
      <c r="F259" t="s">
        <v>8221</v>
      </c>
      <c r="G259">
        <v>96</v>
      </c>
      <c r="H259" s="22">
        <f t="shared" ref="H259:H322" si="9">(G259-GETPIVOTDATA("Mean of backers",$I$7,"Outcome","failed"))/GETPIVOTDATA("StdDevp of backers",$I$7,"Outcome","failed")</f>
        <v>1.2745333997762676</v>
      </c>
    </row>
    <row r="260" spans="2:8" x14ac:dyDescent="0.3">
      <c r="B260" t="s">
        <v>8219</v>
      </c>
      <c r="C260">
        <v>83</v>
      </c>
      <c r="D260" s="22">
        <f t="shared" si="8"/>
        <v>-0.13197357469311163</v>
      </c>
      <c r="F260" t="s">
        <v>8221</v>
      </c>
      <c r="G260">
        <v>17</v>
      </c>
      <c r="H260" s="22">
        <f t="shared" si="9"/>
        <v>-1.1555326856316609E-2</v>
      </c>
    </row>
    <row r="261" spans="2:8" x14ac:dyDescent="0.3">
      <c r="B261" t="s">
        <v>8219</v>
      </c>
      <c r="C261">
        <v>149</v>
      </c>
      <c r="D261" s="22">
        <f t="shared" si="8"/>
        <v>-5.3802226130311263E-2</v>
      </c>
      <c r="F261" t="s">
        <v>8221</v>
      </c>
      <c r="G261">
        <v>94</v>
      </c>
      <c r="H261" s="22">
        <f t="shared" si="9"/>
        <v>1.2419741915070883</v>
      </c>
    </row>
    <row r="262" spans="2:8" x14ac:dyDescent="0.3">
      <c r="B262" t="s">
        <v>8219</v>
      </c>
      <c r="C262">
        <v>49</v>
      </c>
      <c r="D262" s="22">
        <f t="shared" si="8"/>
        <v>-0.17224366334667546</v>
      </c>
      <c r="F262" t="s">
        <v>8221</v>
      </c>
      <c r="G262">
        <v>129</v>
      </c>
      <c r="H262" s="22">
        <f t="shared" si="9"/>
        <v>1.8117603362177268</v>
      </c>
    </row>
    <row r="263" spans="2:8" x14ac:dyDescent="0.3">
      <c r="B263" t="s">
        <v>8219</v>
      </c>
      <c r="C263">
        <v>251</v>
      </c>
      <c r="D263" s="22">
        <f t="shared" si="8"/>
        <v>6.7008039830380214E-2</v>
      </c>
      <c r="F263" t="s">
        <v>8221</v>
      </c>
      <c r="G263">
        <v>1</v>
      </c>
      <c r="H263" s="22">
        <f t="shared" si="9"/>
        <v>-0.27202899300975142</v>
      </c>
    </row>
    <row r="264" spans="2:8" x14ac:dyDescent="0.3">
      <c r="B264" t="s">
        <v>8219</v>
      </c>
      <c r="C264">
        <v>22</v>
      </c>
      <c r="D264" s="22">
        <f t="shared" si="8"/>
        <v>-0.20422285139509377</v>
      </c>
      <c r="F264" t="s">
        <v>8221</v>
      </c>
      <c r="G264">
        <v>4</v>
      </c>
      <c r="H264" s="22">
        <f t="shared" si="9"/>
        <v>-0.22319018060598239</v>
      </c>
    </row>
    <row r="265" spans="2:8" x14ac:dyDescent="0.3">
      <c r="B265" t="s">
        <v>8219</v>
      </c>
      <c r="C265">
        <v>48</v>
      </c>
      <c r="D265" s="22">
        <f t="shared" si="8"/>
        <v>-0.17342807771883909</v>
      </c>
      <c r="F265" t="s">
        <v>8221</v>
      </c>
      <c r="G265">
        <v>3</v>
      </c>
      <c r="H265" s="22">
        <f t="shared" si="9"/>
        <v>-0.23946978474057207</v>
      </c>
    </row>
    <row r="266" spans="2:8" x14ac:dyDescent="0.3">
      <c r="B266" t="s">
        <v>8219</v>
      </c>
      <c r="C266">
        <v>383</v>
      </c>
      <c r="D266" s="22">
        <f t="shared" si="8"/>
        <v>0.22335073695598096</v>
      </c>
      <c r="F266" t="s">
        <v>8221</v>
      </c>
      <c r="G266">
        <v>135</v>
      </c>
      <c r="H266" s="22">
        <f t="shared" si="9"/>
        <v>1.909437961025265</v>
      </c>
    </row>
    <row r="267" spans="2:8" x14ac:dyDescent="0.3">
      <c r="B267" t="s">
        <v>8219</v>
      </c>
      <c r="C267">
        <v>237</v>
      </c>
      <c r="D267" s="22">
        <f t="shared" si="8"/>
        <v>5.0426238620089228E-2</v>
      </c>
      <c r="F267" t="s">
        <v>8221</v>
      </c>
      <c r="G267">
        <v>10</v>
      </c>
      <c r="H267" s="22">
        <f t="shared" si="9"/>
        <v>-0.12551255579844434</v>
      </c>
    </row>
    <row r="268" spans="2:8" x14ac:dyDescent="0.3">
      <c r="B268" t="s">
        <v>8219</v>
      </c>
      <c r="C268">
        <v>13</v>
      </c>
      <c r="D268" s="22">
        <f t="shared" si="8"/>
        <v>-0.21488258074456656</v>
      </c>
      <c r="F268" t="s">
        <v>8221</v>
      </c>
      <c r="G268">
        <v>0</v>
      </c>
      <c r="H268" s="22">
        <f t="shared" si="9"/>
        <v>-0.28830859714434109</v>
      </c>
    </row>
    <row r="269" spans="2:8" x14ac:dyDescent="0.3">
      <c r="B269" t="s">
        <v>8219</v>
      </c>
      <c r="C269">
        <v>562</v>
      </c>
      <c r="D269" s="22">
        <f t="shared" si="8"/>
        <v>0.43536090957327289</v>
      </c>
      <c r="F269" t="s">
        <v>8221</v>
      </c>
      <c r="G269">
        <v>6</v>
      </c>
      <c r="H269" s="22">
        <f t="shared" si="9"/>
        <v>-0.19063097233680304</v>
      </c>
    </row>
    <row r="270" spans="2:8" x14ac:dyDescent="0.3">
      <c r="B270" t="s">
        <v>8219</v>
      </c>
      <c r="C270">
        <v>71</v>
      </c>
      <c r="D270" s="22">
        <f t="shared" si="8"/>
        <v>-0.14618654715907534</v>
      </c>
      <c r="F270" t="s">
        <v>8221</v>
      </c>
      <c r="G270">
        <v>36</v>
      </c>
      <c r="H270" s="22">
        <f t="shared" si="9"/>
        <v>0.29775715170088723</v>
      </c>
    </row>
    <row r="271" spans="2:8" x14ac:dyDescent="0.3">
      <c r="B271" t="s">
        <v>8219</v>
      </c>
      <c r="C271">
        <v>1510</v>
      </c>
      <c r="D271" s="22">
        <f t="shared" si="8"/>
        <v>1.5581857343844052</v>
      </c>
      <c r="F271" t="s">
        <v>8221</v>
      </c>
      <c r="G271">
        <v>336</v>
      </c>
      <c r="H271" s="22">
        <f t="shared" si="9"/>
        <v>5.1816383920777902</v>
      </c>
    </row>
    <row r="272" spans="2:8" x14ac:dyDescent="0.3">
      <c r="B272" t="s">
        <v>8219</v>
      </c>
      <c r="C272">
        <v>14</v>
      </c>
      <c r="D272" s="22">
        <f t="shared" si="8"/>
        <v>-0.21369816637240291</v>
      </c>
      <c r="F272" t="s">
        <v>8221</v>
      </c>
      <c r="G272">
        <v>34</v>
      </c>
      <c r="H272" s="22">
        <f t="shared" si="9"/>
        <v>0.26519794343170788</v>
      </c>
    </row>
    <row r="273" spans="2:8" x14ac:dyDescent="0.3">
      <c r="B273" t="s">
        <v>8219</v>
      </c>
      <c r="C273">
        <v>193</v>
      </c>
      <c r="D273" s="22">
        <f t="shared" si="8"/>
        <v>-1.6879937551110154E-3</v>
      </c>
      <c r="F273" t="s">
        <v>8221</v>
      </c>
      <c r="G273">
        <v>10</v>
      </c>
      <c r="H273" s="22">
        <f t="shared" si="9"/>
        <v>-0.12551255579844434</v>
      </c>
    </row>
    <row r="274" spans="2:8" x14ac:dyDescent="0.3">
      <c r="B274" t="s">
        <v>8219</v>
      </c>
      <c r="C274">
        <v>206</v>
      </c>
      <c r="D274" s="22">
        <f t="shared" si="8"/>
        <v>1.370939308301633E-2</v>
      </c>
      <c r="F274" t="s">
        <v>8221</v>
      </c>
      <c r="G274">
        <v>201</v>
      </c>
      <c r="H274" s="22">
        <f t="shared" si="9"/>
        <v>2.9838918339081837</v>
      </c>
    </row>
    <row r="275" spans="2:8" x14ac:dyDescent="0.3">
      <c r="B275" t="s">
        <v>8219</v>
      </c>
      <c r="C275">
        <v>351</v>
      </c>
      <c r="D275" s="22">
        <f t="shared" si="8"/>
        <v>0.18544947704674442</v>
      </c>
      <c r="F275" t="s">
        <v>8221</v>
      </c>
      <c r="G275">
        <v>296</v>
      </c>
      <c r="H275" s="22">
        <f t="shared" si="9"/>
        <v>4.5304542266942027</v>
      </c>
    </row>
    <row r="276" spans="2:8" x14ac:dyDescent="0.3">
      <c r="B276" t="s">
        <v>8219</v>
      </c>
      <c r="C276">
        <v>50</v>
      </c>
      <c r="D276" s="22">
        <f t="shared" si="8"/>
        <v>-0.1710592489745118</v>
      </c>
      <c r="F276" t="s">
        <v>8221</v>
      </c>
      <c r="G276">
        <v>7</v>
      </c>
      <c r="H276" s="22">
        <f t="shared" si="9"/>
        <v>-0.17435136820221336</v>
      </c>
    </row>
    <row r="277" spans="2:8" x14ac:dyDescent="0.3">
      <c r="B277" t="s">
        <v>8219</v>
      </c>
      <c r="C277">
        <v>184</v>
      </c>
      <c r="D277" s="22">
        <f t="shared" si="8"/>
        <v>-1.2347723104583793E-2</v>
      </c>
      <c r="F277" t="s">
        <v>8221</v>
      </c>
      <c r="G277">
        <v>7</v>
      </c>
      <c r="H277" s="22">
        <f t="shared" si="9"/>
        <v>-0.17435136820221336</v>
      </c>
    </row>
    <row r="278" spans="2:8" x14ac:dyDescent="0.3">
      <c r="B278" t="s">
        <v>8219</v>
      </c>
      <c r="C278">
        <v>196</v>
      </c>
      <c r="D278" s="22">
        <f t="shared" si="8"/>
        <v>1.8652493613799104E-3</v>
      </c>
      <c r="F278" t="s">
        <v>8221</v>
      </c>
      <c r="G278">
        <v>1</v>
      </c>
      <c r="H278" s="22">
        <f t="shared" si="9"/>
        <v>-0.27202899300975142</v>
      </c>
    </row>
    <row r="279" spans="2:8" x14ac:dyDescent="0.3">
      <c r="B279" t="s">
        <v>8219</v>
      </c>
      <c r="C279">
        <v>229</v>
      </c>
      <c r="D279" s="22">
        <f t="shared" si="8"/>
        <v>4.0950923642780093E-2</v>
      </c>
      <c r="F279" t="s">
        <v>8221</v>
      </c>
      <c r="G279">
        <v>114</v>
      </c>
      <c r="H279" s="22">
        <f t="shared" si="9"/>
        <v>1.5675662741988818</v>
      </c>
    </row>
    <row r="280" spans="2:8" x14ac:dyDescent="0.3">
      <c r="B280" t="s">
        <v>8219</v>
      </c>
      <c r="C280">
        <v>67</v>
      </c>
      <c r="D280" s="22">
        <f t="shared" si="8"/>
        <v>-0.1509242046477299</v>
      </c>
      <c r="F280" t="s">
        <v>8221</v>
      </c>
      <c r="G280">
        <v>29</v>
      </c>
      <c r="H280" s="22">
        <f t="shared" si="9"/>
        <v>0.1837999227587595</v>
      </c>
    </row>
    <row r="281" spans="2:8" x14ac:dyDescent="0.3">
      <c r="B281" t="s">
        <v>8219</v>
      </c>
      <c r="C281">
        <v>95</v>
      </c>
      <c r="D281" s="22">
        <f t="shared" si="8"/>
        <v>-0.11776060222714792</v>
      </c>
      <c r="F281" t="s">
        <v>8221</v>
      </c>
      <c r="G281">
        <v>890</v>
      </c>
      <c r="H281" s="22">
        <f t="shared" si="9"/>
        <v>14.20053908264047</v>
      </c>
    </row>
    <row r="282" spans="2:8" x14ac:dyDescent="0.3">
      <c r="B282" t="s">
        <v>8219</v>
      </c>
      <c r="C282">
        <v>62</v>
      </c>
      <c r="D282" s="22">
        <f t="shared" si="8"/>
        <v>-0.1568462765085481</v>
      </c>
      <c r="F282" t="s">
        <v>8221</v>
      </c>
      <c r="G282">
        <v>31</v>
      </c>
      <c r="H282" s="22">
        <f t="shared" si="9"/>
        <v>0.21635913102793886</v>
      </c>
    </row>
    <row r="283" spans="2:8" x14ac:dyDescent="0.3">
      <c r="B283" t="s">
        <v>8219</v>
      </c>
      <c r="C283">
        <v>73</v>
      </c>
      <c r="D283" s="22">
        <f t="shared" si="8"/>
        <v>-0.14381771841474805</v>
      </c>
      <c r="F283" t="s">
        <v>8221</v>
      </c>
      <c r="G283">
        <v>21</v>
      </c>
      <c r="H283" s="22">
        <f t="shared" si="9"/>
        <v>5.3563089682042091E-2</v>
      </c>
    </row>
    <row r="284" spans="2:8" x14ac:dyDescent="0.3">
      <c r="B284" t="s">
        <v>8219</v>
      </c>
      <c r="C284">
        <v>43</v>
      </c>
      <c r="D284" s="22">
        <f t="shared" si="8"/>
        <v>-0.17935014957965731</v>
      </c>
      <c r="F284" t="s">
        <v>8221</v>
      </c>
      <c r="G284">
        <v>37</v>
      </c>
      <c r="H284" s="22">
        <f t="shared" si="9"/>
        <v>0.31403675583547691</v>
      </c>
    </row>
    <row r="285" spans="2:8" x14ac:dyDescent="0.3">
      <c r="B285" t="s">
        <v>8219</v>
      </c>
      <c r="C285">
        <v>70</v>
      </c>
      <c r="D285" s="22">
        <f t="shared" si="8"/>
        <v>-0.14737096153123896</v>
      </c>
      <c r="F285" t="s">
        <v>8221</v>
      </c>
      <c r="G285">
        <v>7</v>
      </c>
      <c r="H285" s="22">
        <f t="shared" si="9"/>
        <v>-0.17435136820221336</v>
      </c>
    </row>
    <row r="286" spans="2:8" x14ac:dyDescent="0.3">
      <c r="B286" t="s">
        <v>8219</v>
      </c>
      <c r="C286">
        <v>271</v>
      </c>
      <c r="D286" s="22">
        <f t="shared" si="8"/>
        <v>9.0696327273653052E-2</v>
      </c>
      <c r="F286" t="s">
        <v>8221</v>
      </c>
      <c r="G286">
        <v>4</v>
      </c>
      <c r="H286" s="22">
        <f t="shared" si="9"/>
        <v>-0.22319018060598239</v>
      </c>
    </row>
    <row r="287" spans="2:8" x14ac:dyDescent="0.3">
      <c r="B287" t="s">
        <v>8219</v>
      </c>
      <c r="C287">
        <v>55</v>
      </c>
      <c r="D287" s="22">
        <f t="shared" si="8"/>
        <v>-0.16513717711369361</v>
      </c>
      <c r="F287" t="s">
        <v>8221</v>
      </c>
      <c r="G287">
        <v>5</v>
      </c>
      <c r="H287" s="22">
        <f t="shared" si="9"/>
        <v>-0.20691057647139272</v>
      </c>
    </row>
    <row r="288" spans="2:8" x14ac:dyDescent="0.3">
      <c r="B288" t="s">
        <v>8219</v>
      </c>
      <c r="C288">
        <v>35</v>
      </c>
      <c r="D288" s="22">
        <f t="shared" si="8"/>
        <v>-0.18882546455696644</v>
      </c>
      <c r="F288" t="s">
        <v>8221</v>
      </c>
      <c r="G288">
        <v>0</v>
      </c>
      <c r="H288" s="22">
        <f t="shared" si="9"/>
        <v>-0.28830859714434109</v>
      </c>
    </row>
    <row r="289" spans="2:8" x14ac:dyDescent="0.3">
      <c r="B289" t="s">
        <v>8219</v>
      </c>
      <c r="C289">
        <v>22</v>
      </c>
      <c r="D289" s="22">
        <f t="shared" si="8"/>
        <v>-0.20422285139509377</v>
      </c>
      <c r="F289" t="s">
        <v>8221</v>
      </c>
      <c r="G289">
        <v>456</v>
      </c>
      <c r="H289" s="22">
        <f t="shared" si="9"/>
        <v>7.1351908882285509</v>
      </c>
    </row>
    <row r="290" spans="2:8" x14ac:dyDescent="0.3">
      <c r="B290" t="s">
        <v>8219</v>
      </c>
      <c r="C290">
        <v>38</v>
      </c>
      <c r="D290" s="22">
        <f t="shared" si="8"/>
        <v>-0.1852722214404755</v>
      </c>
      <c r="F290" t="s">
        <v>8221</v>
      </c>
      <c r="G290">
        <v>369</v>
      </c>
      <c r="H290" s="22">
        <f t="shared" si="9"/>
        <v>5.7188653285192492</v>
      </c>
    </row>
    <row r="291" spans="2:8" x14ac:dyDescent="0.3">
      <c r="B291" t="s">
        <v>8219</v>
      </c>
      <c r="C291">
        <v>15</v>
      </c>
      <c r="D291" s="22">
        <f t="shared" si="8"/>
        <v>-0.21251375200023928</v>
      </c>
      <c r="F291" t="s">
        <v>8221</v>
      </c>
      <c r="G291">
        <v>2</v>
      </c>
      <c r="H291" s="22">
        <f t="shared" si="9"/>
        <v>-0.25574938887516174</v>
      </c>
    </row>
    <row r="292" spans="2:8" x14ac:dyDescent="0.3">
      <c r="B292" t="s">
        <v>8219</v>
      </c>
      <c r="C292">
        <v>7</v>
      </c>
      <c r="D292" s="22">
        <f t="shared" si="8"/>
        <v>-0.22198906697754842</v>
      </c>
      <c r="F292" t="s">
        <v>8221</v>
      </c>
      <c r="G292">
        <v>0</v>
      </c>
      <c r="H292" s="22">
        <f t="shared" si="9"/>
        <v>-0.28830859714434109</v>
      </c>
    </row>
    <row r="293" spans="2:8" x14ac:dyDescent="0.3">
      <c r="B293" t="s">
        <v>8219</v>
      </c>
      <c r="C293">
        <v>241</v>
      </c>
      <c r="D293" s="22">
        <f t="shared" si="8"/>
        <v>5.5163896108743796E-2</v>
      </c>
      <c r="F293" t="s">
        <v>8221</v>
      </c>
      <c r="G293">
        <v>338</v>
      </c>
      <c r="H293" s="22">
        <f t="shared" si="9"/>
        <v>5.2141976003469699</v>
      </c>
    </row>
    <row r="294" spans="2:8" x14ac:dyDescent="0.3">
      <c r="B294" t="s">
        <v>8219</v>
      </c>
      <c r="C294">
        <v>55</v>
      </c>
      <c r="D294" s="22">
        <f t="shared" si="8"/>
        <v>-0.16513717711369361</v>
      </c>
      <c r="F294" t="s">
        <v>8221</v>
      </c>
      <c r="G294">
        <v>4</v>
      </c>
      <c r="H294" s="22">
        <f t="shared" si="9"/>
        <v>-0.22319018060598239</v>
      </c>
    </row>
    <row r="295" spans="2:8" x14ac:dyDescent="0.3">
      <c r="B295" t="s">
        <v>8219</v>
      </c>
      <c r="C295">
        <v>171</v>
      </c>
      <c r="D295" s="22">
        <f t="shared" si="8"/>
        <v>-2.7745109942711139E-2</v>
      </c>
      <c r="F295" t="s">
        <v>8221</v>
      </c>
      <c r="G295">
        <v>1</v>
      </c>
      <c r="H295" s="22">
        <f t="shared" si="9"/>
        <v>-0.27202899300975142</v>
      </c>
    </row>
    <row r="296" spans="2:8" x14ac:dyDescent="0.3">
      <c r="B296" t="s">
        <v>8219</v>
      </c>
      <c r="C296">
        <v>208</v>
      </c>
      <c r="D296" s="22">
        <f t="shared" si="8"/>
        <v>1.6078221827343614E-2</v>
      </c>
      <c r="F296" t="s">
        <v>8221</v>
      </c>
      <c r="G296">
        <v>28</v>
      </c>
      <c r="H296" s="22">
        <f t="shared" si="9"/>
        <v>0.16752031862416983</v>
      </c>
    </row>
    <row r="297" spans="2:8" x14ac:dyDescent="0.3">
      <c r="B297" t="s">
        <v>8219</v>
      </c>
      <c r="C297">
        <v>21</v>
      </c>
      <c r="D297" s="22">
        <f t="shared" si="8"/>
        <v>-0.20540726576725743</v>
      </c>
      <c r="F297" t="s">
        <v>8221</v>
      </c>
      <c r="G297">
        <v>12</v>
      </c>
      <c r="H297" s="22">
        <f t="shared" si="9"/>
        <v>-9.2953347529264985E-2</v>
      </c>
    </row>
    <row r="298" spans="2:8" x14ac:dyDescent="0.3">
      <c r="B298" t="s">
        <v>8219</v>
      </c>
      <c r="C298">
        <v>25</v>
      </c>
      <c r="D298" s="22">
        <f t="shared" si="8"/>
        <v>-0.20066960827860286</v>
      </c>
      <c r="F298" t="s">
        <v>8221</v>
      </c>
      <c r="G298">
        <v>16</v>
      </c>
      <c r="H298" s="22">
        <f t="shared" si="9"/>
        <v>-2.7834930990906285E-2</v>
      </c>
    </row>
    <row r="299" spans="2:8" x14ac:dyDescent="0.3">
      <c r="B299" t="s">
        <v>8219</v>
      </c>
      <c r="C299">
        <v>52</v>
      </c>
      <c r="D299" s="22">
        <f t="shared" si="8"/>
        <v>-0.16869042023018452</v>
      </c>
      <c r="F299" t="s">
        <v>8221</v>
      </c>
      <c r="G299">
        <v>4</v>
      </c>
      <c r="H299" s="22">
        <f t="shared" si="9"/>
        <v>-0.22319018060598239</v>
      </c>
    </row>
    <row r="300" spans="2:8" x14ac:dyDescent="0.3">
      <c r="B300" t="s">
        <v>8219</v>
      </c>
      <c r="C300">
        <v>104</v>
      </c>
      <c r="D300" s="22">
        <f t="shared" si="8"/>
        <v>-0.10710087287767514</v>
      </c>
      <c r="F300" t="s">
        <v>8221</v>
      </c>
      <c r="G300">
        <v>4</v>
      </c>
      <c r="H300" s="22">
        <f t="shared" si="9"/>
        <v>-0.22319018060598239</v>
      </c>
    </row>
    <row r="301" spans="2:8" x14ac:dyDescent="0.3">
      <c r="B301" t="s">
        <v>8219</v>
      </c>
      <c r="C301">
        <v>73</v>
      </c>
      <c r="D301" s="22">
        <f t="shared" si="8"/>
        <v>-0.14381771841474805</v>
      </c>
      <c r="F301" t="s">
        <v>8221</v>
      </c>
      <c r="G301">
        <v>10</v>
      </c>
      <c r="H301" s="22">
        <f t="shared" si="9"/>
        <v>-0.12551255579844434</v>
      </c>
    </row>
    <row r="302" spans="2:8" x14ac:dyDescent="0.3">
      <c r="B302" t="s">
        <v>8219</v>
      </c>
      <c r="C302">
        <v>34</v>
      </c>
      <c r="D302" s="22">
        <f t="shared" si="8"/>
        <v>-0.19000987892913007</v>
      </c>
      <c r="F302" t="s">
        <v>8221</v>
      </c>
      <c r="G302">
        <v>0</v>
      </c>
      <c r="H302" s="22">
        <f t="shared" si="9"/>
        <v>-0.28830859714434109</v>
      </c>
    </row>
    <row r="303" spans="2:8" x14ac:dyDescent="0.3">
      <c r="B303" t="s">
        <v>8219</v>
      </c>
      <c r="C303">
        <v>56</v>
      </c>
      <c r="D303" s="22">
        <f t="shared" si="8"/>
        <v>-0.16395276274152995</v>
      </c>
      <c r="F303" t="s">
        <v>8221</v>
      </c>
      <c r="G303">
        <v>6</v>
      </c>
      <c r="H303" s="22">
        <f t="shared" si="9"/>
        <v>-0.19063097233680304</v>
      </c>
    </row>
    <row r="304" spans="2:8" x14ac:dyDescent="0.3">
      <c r="B304" t="s">
        <v>8219</v>
      </c>
      <c r="C304">
        <v>31</v>
      </c>
      <c r="D304" s="22">
        <f t="shared" si="8"/>
        <v>-0.19356312204562101</v>
      </c>
      <c r="F304" t="s">
        <v>8221</v>
      </c>
      <c r="G304">
        <v>0</v>
      </c>
      <c r="H304" s="22">
        <f t="shared" si="9"/>
        <v>-0.28830859714434109</v>
      </c>
    </row>
    <row r="305" spans="2:8" x14ac:dyDescent="0.3">
      <c r="B305" t="s">
        <v>8219</v>
      </c>
      <c r="C305">
        <v>84</v>
      </c>
      <c r="D305" s="22">
        <f t="shared" si="8"/>
        <v>-0.13078916032094798</v>
      </c>
      <c r="F305" t="s">
        <v>8221</v>
      </c>
      <c r="G305">
        <v>1</v>
      </c>
      <c r="H305" s="22">
        <f t="shared" si="9"/>
        <v>-0.27202899300975142</v>
      </c>
    </row>
    <row r="306" spans="2:8" x14ac:dyDescent="0.3">
      <c r="B306" t="s">
        <v>8219</v>
      </c>
      <c r="C306">
        <v>130</v>
      </c>
      <c r="D306" s="22">
        <f t="shared" si="8"/>
        <v>-7.6306099201420452E-2</v>
      </c>
      <c r="F306" t="s">
        <v>8221</v>
      </c>
      <c r="G306">
        <v>0</v>
      </c>
      <c r="H306" s="22">
        <f t="shared" si="9"/>
        <v>-0.28830859714434109</v>
      </c>
    </row>
    <row r="307" spans="2:8" x14ac:dyDescent="0.3">
      <c r="B307" t="s">
        <v>8219</v>
      </c>
      <c r="C307">
        <v>12</v>
      </c>
      <c r="D307" s="22">
        <f t="shared" si="8"/>
        <v>-0.21606699511673019</v>
      </c>
      <c r="F307" t="s">
        <v>8221</v>
      </c>
      <c r="G307">
        <v>44</v>
      </c>
      <c r="H307" s="22">
        <f t="shared" si="9"/>
        <v>0.42799398477760464</v>
      </c>
    </row>
    <row r="308" spans="2:8" x14ac:dyDescent="0.3">
      <c r="B308" t="s">
        <v>8219</v>
      </c>
      <c r="C308">
        <v>23</v>
      </c>
      <c r="D308" s="22">
        <f t="shared" si="8"/>
        <v>-0.20303843702293015</v>
      </c>
      <c r="F308" t="s">
        <v>8221</v>
      </c>
      <c r="G308">
        <v>0</v>
      </c>
      <c r="H308" s="22">
        <f t="shared" si="9"/>
        <v>-0.28830859714434109</v>
      </c>
    </row>
    <row r="309" spans="2:8" x14ac:dyDescent="0.3">
      <c r="B309" t="s">
        <v>8219</v>
      </c>
      <c r="C309">
        <v>158</v>
      </c>
      <c r="D309" s="22">
        <f t="shared" si="8"/>
        <v>-4.314249678083848E-2</v>
      </c>
      <c r="F309" t="s">
        <v>8221</v>
      </c>
      <c r="G309">
        <v>3</v>
      </c>
      <c r="H309" s="22">
        <f t="shared" si="9"/>
        <v>-0.23946978474057207</v>
      </c>
    </row>
    <row r="310" spans="2:8" x14ac:dyDescent="0.3">
      <c r="B310" t="s">
        <v>8219</v>
      </c>
      <c r="C310">
        <v>30</v>
      </c>
      <c r="D310" s="22">
        <f t="shared" si="8"/>
        <v>-0.19474753641778464</v>
      </c>
      <c r="F310" t="s">
        <v>8221</v>
      </c>
      <c r="G310">
        <v>0</v>
      </c>
      <c r="H310" s="22">
        <f t="shared" si="9"/>
        <v>-0.28830859714434109</v>
      </c>
    </row>
    <row r="311" spans="2:8" x14ac:dyDescent="0.3">
      <c r="B311" t="s">
        <v>8219</v>
      </c>
      <c r="C311">
        <v>18</v>
      </c>
      <c r="D311" s="22">
        <f t="shared" si="8"/>
        <v>-0.20896050888374834</v>
      </c>
      <c r="F311" t="s">
        <v>8221</v>
      </c>
      <c r="G311">
        <v>52</v>
      </c>
      <c r="H311" s="22">
        <f t="shared" si="9"/>
        <v>0.55823081785432205</v>
      </c>
    </row>
    <row r="312" spans="2:8" x14ac:dyDescent="0.3">
      <c r="B312" t="s">
        <v>8219</v>
      </c>
      <c r="C312">
        <v>29</v>
      </c>
      <c r="D312" s="22">
        <f t="shared" si="8"/>
        <v>-0.19593195078994829</v>
      </c>
      <c r="F312" t="s">
        <v>8221</v>
      </c>
      <c r="G312">
        <v>0</v>
      </c>
      <c r="H312" s="22">
        <f t="shared" si="9"/>
        <v>-0.28830859714434109</v>
      </c>
    </row>
    <row r="313" spans="2:8" x14ac:dyDescent="0.3">
      <c r="B313" t="s">
        <v>8219</v>
      </c>
      <c r="C313">
        <v>31</v>
      </c>
      <c r="D313" s="22">
        <f t="shared" si="8"/>
        <v>-0.19356312204562101</v>
      </c>
      <c r="F313" t="s">
        <v>8221</v>
      </c>
      <c r="G313">
        <v>1</v>
      </c>
      <c r="H313" s="22">
        <f t="shared" si="9"/>
        <v>-0.27202899300975142</v>
      </c>
    </row>
    <row r="314" spans="2:8" x14ac:dyDescent="0.3">
      <c r="B314" t="s">
        <v>8219</v>
      </c>
      <c r="C314">
        <v>173</v>
      </c>
      <c r="D314" s="22">
        <f t="shared" si="8"/>
        <v>-2.5376281198383855E-2</v>
      </c>
      <c r="F314" t="s">
        <v>8221</v>
      </c>
      <c r="G314">
        <v>1</v>
      </c>
      <c r="H314" s="22">
        <f t="shared" si="9"/>
        <v>-0.27202899300975142</v>
      </c>
    </row>
    <row r="315" spans="2:8" x14ac:dyDescent="0.3">
      <c r="B315" t="s">
        <v>8219</v>
      </c>
      <c r="C315">
        <v>17</v>
      </c>
      <c r="D315" s="22">
        <f t="shared" si="8"/>
        <v>-0.210144923255912</v>
      </c>
      <c r="F315" t="s">
        <v>8221</v>
      </c>
      <c r="G315">
        <v>2</v>
      </c>
      <c r="H315" s="22">
        <f t="shared" si="9"/>
        <v>-0.25574938887516174</v>
      </c>
    </row>
    <row r="316" spans="2:8" x14ac:dyDescent="0.3">
      <c r="B316" t="s">
        <v>8219</v>
      </c>
      <c r="C316">
        <v>48</v>
      </c>
      <c r="D316" s="22">
        <f t="shared" si="8"/>
        <v>-0.17342807771883909</v>
      </c>
      <c r="F316" t="s">
        <v>8221</v>
      </c>
      <c r="G316">
        <v>9</v>
      </c>
      <c r="H316" s="22">
        <f t="shared" si="9"/>
        <v>-0.14179215993303401</v>
      </c>
    </row>
    <row r="317" spans="2:8" x14ac:dyDescent="0.3">
      <c r="B317" t="s">
        <v>8219</v>
      </c>
      <c r="C317">
        <v>59</v>
      </c>
      <c r="D317" s="22">
        <f t="shared" si="8"/>
        <v>-0.16039951962503904</v>
      </c>
      <c r="F317" t="s">
        <v>8221</v>
      </c>
      <c r="G317">
        <v>5</v>
      </c>
      <c r="H317" s="22">
        <f t="shared" si="9"/>
        <v>-0.20691057647139272</v>
      </c>
    </row>
    <row r="318" spans="2:8" x14ac:dyDescent="0.3">
      <c r="B318" t="s">
        <v>8219</v>
      </c>
      <c r="C318">
        <v>39</v>
      </c>
      <c r="D318" s="22">
        <f t="shared" si="8"/>
        <v>-0.18408780706831188</v>
      </c>
      <c r="F318" t="s">
        <v>8221</v>
      </c>
      <c r="G318">
        <v>57</v>
      </c>
      <c r="H318" s="22">
        <f t="shared" si="9"/>
        <v>0.63962883852727037</v>
      </c>
    </row>
    <row r="319" spans="2:8" x14ac:dyDescent="0.3">
      <c r="B319" t="s">
        <v>8219</v>
      </c>
      <c r="C319">
        <v>59</v>
      </c>
      <c r="D319" s="22">
        <f t="shared" si="8"/>
        <v>-0.16039951962503904</v>
      </c>
      <c r="F319" t="s">
        <v>8221</v>
      </c>
      <c r="G319">
        <v>3</v>
      </c>
      <c r="H319" s="22">
        <f t="shared" si="9"/>
        <v>-0.23946978474057207</v>
      </c>
    </row>
    <row r="320" spans="2:8" x14ac:dyDescent="0.3">
      <c r="B320" t="s">
        <v>8219</v>
      </c>
      <c r="C320">
        <v>60</v>
      </c>
      <c r="D320" s="22">
        <f t="shared" si="8"/>
        <v>-0.15921510525287538</v>
      </c>
      <c r="F320" t="s">
        <v>8221</v>
      </c>
      <c r="G320">
        <v>1</v>
      </c>
      <c r="H320" s="22">
        <f t="shared" si="9"/>
        <v>-0.27202899300975142</v>
      </c>
    </row>
    <row r="321" spans="2:8" x14ac:dyDescent="0.3">
      <c r="B321" t="s">
        <v>8219</v>
      </c>
      <c r="C321">
        <v>20</v>
      </c>
      <c r="D321" s="22">
        <f t="shared" si="8"/>
        <v>-0.20659168013942106</v>
      </c>
      <c r="F321" t="s">
        <v>8221</v>
      </c>
      <c r="G321">
        <v>6</v>
      </c>
      <c r="H321" s="22">
        <f t="shared" si="9"/>
        <v>-0.19063097233680304</v>
      </c>
    </row>
    <row r="322" spans="2:8" x14ac:dyDescent="0.3">
      <c r="B322" t="s">
        <v>8219</v>
      </c>
      <c r="C322">
        <v>2</v>
      </c>
      <c r="D322" s="22">
        <f t="shared" si="8"/>
        <v>-0.22791113883836661</v>
      </c>
      <c r="F322" t="s">
        <v>8221</v>
      </c>
      <c r="G322">
        <v>48</v>
      </c>
      <c r="H322" s="22">
        <f t="shared" si="9"/>
        <v>0.49311240131596334</v>
      </c>
    </row>
    <row r="323" spans="2:8" x14ac:dyDescent="0.3">
      <c r="B323" t="s">
        <v>8219</v>
      </c>
      <c r="C323">
        <v>315</v>
      </c>
      <c r="D323" s="22">
        <f t="shared" ref="D323:D386" si="10">(C323-GETPIVOTDATA("Mean of backers",$I$3,"Outcome","successful"))/GETPIVOTDATA("StdDevp of backers",$I$3,"Outcome","successful")</f>
        <v>0.14281055964885331</v>
      </c>
      <c r="F323" t="s">
        <v>8221</v>
      </c>
      <c r="G323">
        <v>2</v>
      </c>
      <c r="H323" s="22">
        <f t="shared" ref="H323:H386" si="11">(G323-GETPIVOTDATA("Mean of backers",$I$7,"Outcome","failed"))/GETPIVOTDATA("StdDevp of backers",$I$7,"Outcome","failed")</f>
        <v>-0.25574938887516174</v>
      </c>
    </row>
    <row r="324" spans="2:8" x14ac:dyDescent="0.3">
      <c r="B324" t="s">
        <v>8219</v>
      </c>
      <c r="C324">
        <v>2174</v>
      </c>
      <c r="D324" s="22">
        <f t="shared" si="10"/>
        <v>2.3446368775010633</v>
      </c>
      <c r="F324" t="s">
        <v>8221</v>
      </c>
      <c r="G324">
        <v>4</v>
      </c>
      <c r="H324" s="22">
        <f t="shared" si="11"/>
        <v>-0.22319018060598239</v>
      </c>
    </row>
    <row r="325" spans="2:8" x14ac:dyDescent="0.3">
      <c r="B325" t="s">
        <v>8219</v>
      </c>
      <c r="C325">
        <v>152</v>
      </c>
      <c r="D325" s="22">
        <f t="shared" si="10"/>
        <v>-5.0248983013820331E-2</v>
      </c>
      <c r="F325" t="s">
        <v>8221</v>
      </c>
      <c r="G325">
        <v>5</v>
      </c>
      <c r="H325" s="22">
        <f t="shared" si="11"/>
        <v>-0.20691057647139272</v>
      </c>
    </row>
    <row r="326" spans="2:8" x14ac:dyDescent="0.3">
      <c r="B326" t="s">
        <v>8219</v>
      </c>
      <c r="C326">
        <v>1021</v>
      </c>
      <c r="D326" s="22">
        <f t="shared" si="10"/>
        <v>0.97900710639638455</v>
      </c>
      <c r="F326" t="s">
        <v>8221</v>
      </c>
      <c r="G326">
        <v>79</v>
      </c>
      <c r="H326" s="22">
        <f t="shared" si="11"/>
        <v>0.99778012948824324</v>
      </c>
    </row>
    <row r="327" spans="2:8" x14ac:dyDescent="0.3">
      <c r="B327" t="s">
        <v>8219</v>
      </c>
      <c r="C327">
        <v>237</v>
      </c>
      <c r="D327" s="22">
        <f t="shared" si="10"/>
        <v>5.0426238620089228E-2</v>
      </c>
      <c r="F327" t="s">
        <v>8221</v>
      </c>
      <c r="G327">
        <v>2</v>
      </c>
      <c r="H327" s="22">
        <f t="shared" si="11"/>
        <v>-0.25574938887516174</v>
      </c>
    </row>
    <row r="328" spans="2:8" x14ac:dyDescent="0.3">
      <c r="B328" t="s">
        <v>8219</v>
      </c>
      <c r="C328">
        <v>27</v>
      </c>
      <c r="D328" s="22">
        <f t="shared" si="10"/>
        <v>-0.19830077953427558</v>
      </c>
      <c r="F328" t="s">
        <v>8221</v>
      </c>
      <c r="G328">
        <v>11</v>
      </c>
      <c r="H328" s="22">
        <f t="shared" si="11"/>
        <v>-0.10923295166385466</v>
      </c>
    </row>
    <row r="329" spans="2:8" x14ac:dyDescent="0.3">
      <c r="B329" t="s">
        <v>8219</v>
      </c>
      <c r="C329">
        <v>17</v>
      </c>
      <c r="D329" s="22">
        <f t="shared" si="10"/>
        <v>-0.210144923255912</v>
      </c>
      <c r="F329" t="s">
        <v>8221</v>
      </c>
      <c r="G329">
        <v>11</v>
      </c>
      <c r="H329" s="22">
        <f t="shared" si="11"/>
        <v>-0.10923295166385466</v>
      </c>
    </row>
    <row r="330" spans="2:8" x14ac:dyDescent="0.3">
      <c r="B330" t="s">
        <v>8219</v>
      </c>
      <c r="C330">
        <v>27</v>
      </c>
      <c r="D330" s="22">
        <f t="shared" si="10"/>
        <v>-0.19830077953427558</v>
      </c>
      <c r="F330" t="s">
        <v>8221</v>
      </c>
      <c r="G330">
        <v>1</v>
      </c>
      <c r="H330" s="22">
        <f t="shared" si="11"/>
        <v>-0.27202899300975142</v>
      </c>
    </row>
    <row r="331" spans="2:8" x14ac:dyDescent="0.3">
      <c r="B331" t="s">
        <v>8219</v>
      </c>
      <c r="C331">
        <v>82</v>
      </c>
      <c r="D331" s="22">
        <f t="shared" si="10"/>
        <v>-0.13315798906527526</v>
      </c>
      <c r="F331" t="s">
        <v>8221</v>
      </c>
      <c r="G331">
        <v>3</v>
      </c>
      <c r="H331" s="22">
        <f t="shared" si="11"/>
        <v>-0.23946978474057207</v>
      </c>
    </row>
    <row r="332" spans="2:8" x14ac:dyDescent="0.3">
      <c r="B332" t="s">
        <v>8219</v>
      </c>
      <c r="C332">
        <v>48</v>
      </c>
      <c r="D332" s="22">
        <f t="shared" si="10"/>
        <v>-0.17342807771883909</v>
      </c>
      <c r="F332" t="s">
        <v>8221</v>
      </c>
      <c r="G332">
        <v>5</v>
      </c>
      <c r="H332" s="22">
        <f t="shared" si="11"/>
        <v>-0.20691057647139272</v>
      </c>
    </row>
    <row r="333" spans="2:8" x14ac:dyDescent="0.3">
      <c r="B333" t="s">
        <v>8219</v>
      </c>
      <c r="C333">
        <v>105</v>
      </c>
      <c r="D333" s="22">
        <f t="shared" si="10"/>
        <v>-0.1059164585055115</v>
      </c>
      <c r="F333" t="s">
        <v>8221</v>
      </c>
      <c r="G333">
        <v>12</v>
      </c>
      <c r="H333" s="22">
        <f t="shared" si="11"/>
        <v>-9.2953347529264985E-2</v>
      </c>
    </row>
    <row r="334" spans="2:8" x14ac:dyDescent="0.3">
      <c r="B334" t="s">
        <v>8219</v>
      </c>
      <c r="C334">
        <v>28</v>
      </c>
      <c r="D334" s="22">
        <f t="shared" si="10"/>
        <v>-0.19711636516211192</v>
      </c>
      <c r="F334" t="s">
        <v>8221</v>
      </c>
      <c r="G334">
        <v>2</v>
      </c>
      <c r="H334" s="22">
        <f t="shared" si="11"/>
        <v>-0.25574938887516174</v>
      </c>
    </row>
    <row r="335" spans="2:8" x14ac:dyDescent="0.3">
      <c r="B335" t="s">
        <v>8219</v>
      </c>
      <c r="C335">
        <v>1107</v>
      </c>
      <c r="D335" s="22">
        <f t="shared" si="10"/>
        <v>1.0808667424024578</v>
      </c>
      <c r="F335" t="s">
        <v>8221</v>
      </c>
      <c r="G335">
        <v>5</v>
      </c>
      <c r="H335" s="22">
        <f t="shared" si="11"/>
        <v>-0.20691057647139272</v>
      </c>
    </row>
    <row r="336" spans="2:8" x14ac:dyDescent="0.3">
      <c r="B336" t="s">
        <v>8219</v>
      </c>
      <c r="C336">
        <v>1013</v>
      </c>
      <c r="D336" s="22">
        <f t="shared" si="10"/>
        <v>0.96953179141907542</v>
      </c>
      <c r="F336" t="s">
        <v>8221</v>
      </c>
      <c r="G336">
        <v>21</v>
      </c>
      <c r="H336" s="22">
        <f t="shared" si="11"/>
        <v>5.3563089682042091E-2</v>
      </c>
    </row>
    <row r="337" spans="2:8" x14ac:dyDescent="0.3">
      <c r="B337" t="s">
        <v>8219</v>
      </c>
      <c r="C337">
        <v>274</v>
      </c>
      <c r="D337" s="22">
        <f t="shared" si="10"/>
        <v>9.4249570390143977E-2</v>
      </c>
      <c r="F337" t="s">
        <v>8221</v>
      </c>
      <c r="G337">
        <v>0</v>
      </c>
      <c r="H337" s="22">
        <f t="shared" si="11"/>
        <v>-0.28830859714434109</v>
      </c>
    </row>
    <row r="338" spans="2:8" x14ac:dyDescent="0.3">
      <c r="B338" t="s">
        <v>8219</v>
      </c>
      <c r="C338">
        <v>87</v>
      </c>
      <c r="D338" s="22">
        <f t="shared" si="10"/>
        <v>-0.12723591720445707</v>
      </c>
      <c r="F338" t="s">
        <v>8221</v>
      </c>
      <c r="G338">
        <v>45</v>
      </c>
      <c r="H338" s="22">
        <f t="shared" si="11"/>
        <v>0.44427358891219432</v>
      </c>
    </row>
    <row r="339" spans="2:8" x14ac:dyDescent="0.3">
      <c r="B339" t="s">
        <v>8219</v>
      </c>
      <c r="C339">
        <v>99</v>
      </c>
      <c r="D339" s="22">
        <f t="shared" si="10"/>
        <v>-0.11302294473849335</v>
      </c>
      <c r="F339" t="s">
        <v>8221</v>
      </c>
      <c r="G339">
        <v>29</v>
      </c>
      <c r="H339" s="22">
        <f t="shared" si="11"/>
        <v>0.1837999227587595</v>
      </c>
    </row>
    <row r="340" spans="2:8" x14ac:dyDescent="0.3">
      <c r="B340" t="s">
        <v>8219</v>
      </c>
      <c r="C340">
        <v>276</v>
      </c>
      <c r="D340" s="22">
        <f t="shared" si="10"/>
        <v>9.6618399134471261E-2</v>
      </c>
      <c r="F340" t="s">
        <v>8221</v>
      </c>
      <c r="G340">
        <v>2</v>
      </c>
      <c r="H340" s="22">
        <f t="shared" si="11"/>
        <v>-0.25574938887516174</v>
      </c>
    </row>
    <row r="341" spans="2:8" x14ac:dyDescent="0.3">
      <c r="B341" t="s">
        <v>8219</v>
      </c>
      <c r="C341">
        <v>21</v>
      </c>
      <c r="D341" s="22">
        <f t="shared" si="10"/>
        <v>-0.20540726576725743</v>
      </c>
      <c r="F341" t="s">
        <v>8221</v>
      </c>
      <c r="G341">
        <v>30</v>
      </c>
      <c r="H341" s="22">
        <f t="shared" si="11"/>
        <v>0.20007952689334918</v>
      </c>
    </row>
    <row r="342" spans="2:8" x14ac:dyDescent="0.3">
      <c r="B342" t="s">
        <v>8219</v>
      </c>
      <c r="C342">
        <v>41</v>
      </c>
      <c r="D342" s="22">
        <f t="shared" si="10"/>
        <v>-0.18171897832398459</v>
      </c>
      <c r="F342" t="s">
        <v>8221</v>
      </c>
      <c r="G342">
        <v>8</v>
      </c>
      <c r="H342" s="22">
        <f t="shared" si="11"/>
        <v>-0.15807176406762369</v>
      </c>
    </row>
    <row r="343" spans="2:8" x14ac:dyDescent="0.3">
      <c r="B343" t="s">
        <v>8219</v>
      </c>
      <c r="C343">
        <v>119</v>
      </c>
      <c r="D343" s="22">
        <f t="shared" si="10"/>
        <v>-8.9334657295220513E-2</v>
      </c>
      <c r="F343" t="s">
        <v>8221</v>
      </c>
      <c r="G343">
        <v>1</v>
      </c>
      <c r="H343" s="22">
        <f t="shared" si="11"/>
        <v>-0.27202899300975142</v>
      </c>
    </row>
    <row r="344" spans="2:8" x14ac:dyDescent="0.3">
      <c r="B344" t="s">
        <v>8219</v>
      </c>
      <c r="C344">
        <v>153</v>
      </c>
      <c r="D344" s="22">
        <f t="shared" si="10"/>
        <v>-4.9064568641656689E-2</v>
      </c>
      <c r="F344" t="s">
        <v>8221</v>
      </c>
      <c r="G344">
        <v>14</v>
      </c>
      <c r="H344" s="22">
        <f t="shared" si="11"/>
        <v>-6.0394139260085633E-2</v>
      </c>
    </row>
    <row r="345" spans="2:8" x14ac:dyDescent="0.3">
      <c r="B345" t="s">
        <v>8219</v>
      </c>
      <c r="C345">
        <v>100</v>
      </c>
      <c r="D345" s="22">
        <f t="shared" si="10"/>
        <v>-0.11183853036632971</v>
      </c>
      <c r="F345" t="s">
        <v>8221</v>
      </c>
      <c r="G345">
        <v>24</v>
      </c>
      <c r="H345" s="22">
        <f t="shared" si="11"/>
        <v>0.10240190208581111</v>
      </c>
    </row>
    <row r="346" spans="2:8" x14ac:dyDescent="0.3">
      <c r="B346" t="s">
        <v>8219</v>
      </c>
      <c r="C346">
        <v>143</v>
      </c>
      <c r="D346" s="22">
        <f t="shared" si="10"/>
        <v>-6.0908712363293115E-2</v>
      </c>
      <c r="F346" t="s">
        <v>8221</v>
      </c>
      <c r="G346">
        <v>2</v>
      </c>
      <c r="H346" s="22">
        <f t="shared" si="11"/>
        <v>-0.25574938887516174</v>
      </c>
    </row>
    <row r="347" spans="2:8" x14ac:dyDescent="0.3">
      <c r="B347" t="s">
        <v>8219</v>
      </c>
      <c r="C347">
        <v>140</v>
      </c>
      <c r="D347" s="22">
        <f t="shared" si="10"/>
        <v>-6.4461955479784033E-2</v>
      </c>
      <c r="F347" t="s">
        <v>8221</v>
      </c>
      <c r="G347">
        <v>21</v>
      </c>
      <c r="H347" s="22">
        <f t="shared" si="11"/>
        <v>5.3563089682042091E-2</v>
      </c>
    </row>
    <row r="348" spans="2:8" x14ac:dyDescent="0.3">
      <c r="B348" t="s">
        <v>8219</v>
      </c>
      <c r="C348">
        <v>35</v>
      </c>
      <c r="D348" s="22">
        <f t="shared" si="10"/>
        <v>-0.18882546455696644</v>
      </c>
      <c r="F348" t="s">
        <v>8221</v>
      </c>
      <c r="G348">
        <v>7</v>
      </c>
      <c r="H348" s="22">
        <f t="shared" si="11"/>
        <v>-0.17435136820221336</v>
      </c>
    </row>
    <row r="349" spans="2:8" x14ac:dyDescent="0.3">
      <c r="B349" t="s">
        <v>8219</v>
      </c>
      <c r="C349">
        <v>149</v>
      </c>
      <c r="D349" s="22">
        <f t="shared" si="10"/>
        <v>-5.3802226130311263E-2</v>
      </c>
      <c r="F349" t="s">
        <v>8221</v>
      </c>
      <c r="G349">
        <v>0</v>
      </c>
      <c r="H349" s="22">
        <f t="shared" si="11"/>
        <v>-0.28830859714434109</v>
      </c>
    </row>
    <row r="350" spans="2:8" x14ac:dyDescent="0.3">
      <c r="B350" t="s">
        <v>8219</v>
      </c>
      <c r="C350">
        <v>130</v>
      </c>
      <c r="D350" s="22">
        <f t="shared" si="10"/>
        <v>-7.6306099201420452E-2</v>
      </c>
      <c r="F350" t="s">
        <v>8221</v>
      </c>
      <c r="G350">
        <v>4</v>
      </c>
      <c r="H350" s="22">
        <f t="shared" si="11"/>
        <v>-0.22319018060598239</v>
      </c>
    </row>
    <row r="351" spans="2:8" x14ac:dyDescent="0.3">
      <c r="B351" t="s">
        <v>8219</v>
      </c>
      <c r="C351">
        <v>120</v>
      </c>
      <c r="D351" s="22">
        <f t="shared" si="10"/>
        <v>-8.8150242923056871E-2</v>
      </c>
      <c r="F351" t="s">
        <v>8221</v>
      </c>
      <c r="G351">
        <v>32</v>
      </c>
      <c r="H351" s="22">
        <f t="shared" si="11"/>
        <v>0.23263873516252853</v>
      </c>
    </row>
    <row r="352" spans="2:8" x14ac:dyDescent="0.3">
      <c r="B352" t="s">
        <v>8219</v>
      </c>
      <c r="C352">
        <v>265</v>
      </c>
      <c r="D352" s="22">
        <f t="shared" si="10"/>
        <v>8.3589841040671201E-2</v>
      </c>
      <c r="F352" t="s">
        <v>8221</v>
      </c>
      <c r="G352">
        <v>4</v>
      </c>
      <c r="H352" s="22">
        <f t="shared" si="11"/>
        <v>-0.22319018060598239</v>
      </c>
    </row>
    <row r="353" spans="2:8" x14ac:dyDescent="0.3">
      <c r="B353" t="s">
        <v>8219</v>
      </c>
      <c r="C353">
        <v>71</v>
      </c>
      <c r="D353" s="22">
        <f t="shared" si="10"/>
        <v>-0.14618654715907534</v>
      </c>
      <c r="F353" t="s">
        <v>8221</v>
      </c>
      <c r="G353">
        <v>9</v>
      </c>
      <c r="H353" s="22">
        <f t="shared" si="11"/>
        <v>-0.14179215993303401</v>
      </c>
    </row>
    <row r="354" spans="2:8" x14ac:dyDescent="0.3">
      <c r="B354" t="s">
        <v>8219</v>
      </c>
      <c r="C354">
        <v>13</v>
      </c>
      <c r="D354" s="22">
        <f t="shared" si="10"/>
        <v>-0.21488258074456656</v>
      </c>
      <c r="F354" t="s">
        <v>8221</v>
      </c>
      <c r="G354">
        <v>17</v>
      </c>
      <c r="H354" s="22">
        <f t="shared" si="11"/>
        <v>-1.1555326856316609E-2</v>
      </c>
    </row>
    <row r="355" spans="2:8" x14ac:dyDescent="0.3">
      <c r="B355" t="s">
        <v>8219</v>
      </c>
      <c r="C355">
        <v>169</v>
      </c>
      <c r="D355" s="22">
        <f t="shared" si="10"/>
        <v>-3.0113938687038422E-2</v>
      </c>
      <c r="F355" t="s">
        <v>8221</v>
      </c>
      <c r="G355">
        <v>5</v>
      </c>
      <c r="H355" s="22">
        <f t="shared" si="11"/>
        <v>-0.20691057647139272</v>
      </c>
    </row>
    <row r="356" spans="2:8" x14ac:dyDescent="0.3">
      <c r="B356" t="s">
        <v>8219</v>
      </c>
      <c r="C356">
        <v>57</v>
      </c>
      <c r="D356" s="22">
        <f t="shared" si="10"/>
        <v>-0.16276834836936632</v>
      </c>
      <c r="F356" t="s">
        <v>8221</v>
      </c>
      <c r="G356">
        <v>53</v>
      </c>
      <c r="H356" s="22">
        <f t="shared" si="11"/>
        <v>0.57451042198891167</v>
      </c>
    </row>
    <row r="357" spans="2:8" x14ac:dyDescent="0.3">
      <c r="B357" t="s">
        <v>8219</v>
      </c>
      <c r="C357">
        <v>229</v>
      </c>
      <c r="D357" s="22">
        <f t="shared" si="10"/>
        <v>4.0950923642780093E-2</v>
      </c>
      <c r="F357" t="s">
        <v>8221</v>
      </c>
      <c r="G357">
        <v>7</v>
      </c>
      <c r="H357" s="22">
        <f t="shared" si="11"/>
        <v>-0.17435136820221336</v>
      </c>
    </row>
    <row r="358" spans="2:8" x14ac:dyDescent="0.3">
      <c r="B358" t="s">
        <v>8219</v>
      </c>
      <c r="C358">
        <v>108</v>
      </c>
      <c r="D358" s="22">
        <f t="shared" si="10"/>
        <v>-0.10236321538902057</v>
      </c>
      <c r="F358" t="s">
        <v>8221</v>
      </c>
      <c r="G358">
        <v>72</v>
      </c>
      <c r="H358" s="22">
        <f t="shared" si="11"/>
        <v>0.88382290054611556</v>
      </c>
    </row>
    <row r="359" spans="2:8" x14ac:dyDescent="0.3">
      <c r="B359" t="s">
        <v>8219</v>
      </c>
      <c r="C359">
        <v>108</v>
      </c>
      <c r="D359" s="22">
        <f t="shared" si="10"/>
        <v>-0.10236321538902057</v>
      </c>
      <c r="F359" t="s">
        <v>8221</v>
      </c>
      <c r="G359">
        <v>0</v>
      </c>
      <c r="H359" s="22">
        <f t="shared" si="11"/>
        <v>-0.28830859714434109</v>
      </c>
    </row>
    <row r="360" spans="2:8" x14ac:dyDescent="0.3">
      <c r="B360" t="s">
        <v>8219</v>
      </c>
      <c r="C360">
        <v>41</v>
      </c>
      <c r="D360" s="22">
        <f t="shared" si="10"/>
        <v>-0.18171897832398459</v>
      </c>
      <c r="F360" t="s">
        <v>8221</v>
      </c>
      <c r="G360">
        <v>2</v>
      </c>
      <c r="H360" s="22">
        <f t="shared" si="11"/>
        <v>-0.25574938887516174</v>
      </c>
    </row>
    <row r="361" spans="2:8" x14ac:dyDescent="0.3">
      <c r="B361" t="s">
        <v>8219</v>
      </c>
      <c r="C361">
        <v>139</v>
      </c>
      <c r="D361" s="22">
        <f t="shared" si="10"/>
        <v>-6.5646369851947675E-2</v>
      </c>
      <c r="F361" t="s">
        <v>8221</v>
      </c>
      <c r="G361">
        <v>8</v>
      </c>
      <c r="H361" s="22">
        <f t="shared" si="11"/>
        <v>-0.15807176406762369</v>
      </c>
    </row>
    <row r="362" spans="2:8" x14ac:dyDescent="0.3">
      <c r="B362" t="s">
        <v>8219</v>
      </c>
      <c r="C362">
        <v>19</v>
      </c>
      <c r="D362" s="22">
        <f t="shared" si="10"/>
        <v>-0.20777609451158471</v>
      </c>
      <c r="F362" t="s">
        <v>8221</v>
      </c>
      <c r="G362">
        <v>2</v>
      </c>
      <c r="H362" s="22">
        <f t="shared" si="11"/>
        <v>-0.25574938887516174</v>
      </c>
    </row>
    <row r="363" spans="2:8" x14ac:dyDescent="0.3">
      <c r="B363" t="s">
        <v>8219</v>
      </c>
      <c r="C363">
        <v>94</v>
      </c>
      <c r="D363" s="22">
        <f t="shared" si="10"/>
        <v>-0.11894501659931156</v>
      </c>
      <c r="F363" t="s">
        <v>8221</v>
      </c>
      <c r="G363">
        <v>0</v>
      </c>
      <c r="H363" s="22">
        <f t="shared" si="11"/>
        <v>-0.28830859714434109</v>
      </c>
    </row>
    <row r="364" spans="2:8" x14ac:dyDescent="0.3">
      <c r="B364" t="s">
        <v>8219</v>
      </c>
      <c r="C364">
        <v>23</v>
      </c>
      <c r="D364" s="22">
        <f t="shared" si="10"/>
        <v>-0.20303843702293015</v>
      </c>
      <c r="F364" t="s">
        <v>8221</v>
      </c>
      <c r="G364">
        <v>3</v>
      </c>
      <c r="H364" s="22">
        <f t="shared" si="11"/>
        <v>-0.23946978474057207</v>
      </c>
    </row>
    <row r="365" spans="2:8" x14ac:dyDescent="0.3">
      <c r="B365" t="s">
        <v>8219</v>
      </c>
      <c r="C365">
        <v>15</v>
      </c>
      <c r="D365" s="22">
        <f t="shared" si="10"/>
        <v>-0.21251375200023928</v>
      </c>
      <c r="F365" t="s">
        <v>8221</v>
      </c>
      <c r="G365">
        <v>4</v>
      </c>
      <c r="H365" s="22">
        <f t="shared" si="11"/>
        <v>-0.22319018060598239</v>
      </c>
    </row>
    <row r="366" spans="2:8" x14ac:dyDescent="0.3">
      <c r="B366" t="s">
        <v>8219</v>
      </c>
      <c r="C366">
        <v>62</v>
      </c>
      <c r="D366" s="22">
        <f t="shared" si="10"/>
        <v>-0.1568462765085481</v>
      </c>
      <c r="F366" t="s">
        <v>8221</v>
      </c>
      <c r="G366">
        <v>3</v>
      </c>
      <c r="H366" s="22">
        <f t="shared" si="11"/>
        <v>-0.23946978474057207</v>
      </c>
    </row>
    <row r="367" spans="2:8" x14ac:dyDescent="0.3">
      <c r="B367" t="s">
        <v>8219</v>
      </c>
      <c r="C367">
        <v>74</v>
      </c>
      <c r="D367" s="22">
        <f t="shared" si="10"/>
        <v>-0.1426333040425844</v>
      </c>
      <c r="F367" t="s">
        <v>8221</v>
      </c>
      <c r="G367">
        <v>6</v>
      </c>
      <c r="H367" s="22">
        <f t="shared" si="11"/>
        <v>-0.19063097233680304</v>
      </c>
    </row>
    <row r="368" spans="2:8" x14ac:dyDescent="0.3">
      <c r="B368" t="s">
        <v>8219</v>
      </c>
      <c r="C368">
        <v>97</v>
      </c>
      <c r="D368" s="22">
        <f t="shared" si="10"/>
        <v>-0.11539177348282063</v>
      </c>
      <c r="F368" t="s">
        <v>8221</v>
      </c>
      <c r="G368">
        <v>0</v>
      </c>
      <c r="H368" s="22">
        <f t="shared" si="11"/>
        <v>-0.28830859714434109</v>
      </c>
    </row>
    <row r="369" spans="2:8" x14ac:dyDescent="0.3">
      <c r="B369" t="s">
        <v>8219</v>
      </c>
      <c r="C369">
        <v>55</v>
      </c>
      <c r="D369" s="22">
        <f t="shared" si="10"/>
        <v>-0.16513717711369361</v>
      </c>
      <c r="F369" t="s">
        <v>8221</v>
      </c>
      <c r="G369">
        <v>0</v>
      </c>
      <c r="H369" s="22">
        <f t="shared" si="11"/>
        <v>-0.28830859714434109</v>
      </c>
    </row>
    <row r="370" spans="2:8" x14ac:dyDescent="0.3">
      <c r="B370" t="s">
        <v>8219</v>
      </c>
      <c r="C370">
        <v>44</v>
      </c>
      <c r="D370" s="22">
        <f t="shared" si="10"/>
        <v>-0.17816573520749365</v>
      </c>
      <c r="F370" t="s">
        <v>8221</v>
      </c>
      <c r="G370">
        <v>0</v>
      </c>
      <c r="H370" s="22">
        <f t="shared" si="11"/>
        <v>-0.28830859714434109</v>
      </c>
    </row>
    <row r="371" spans="2:8" x14ac:dyDescent="0.3">
      <c r="B371" t="s">
        <v>8219</v>
      </c>
      <c r="C371">
        <v>110</v>
      </c>
      <c r="D371" s="22">
        <f t="shared" si="10"/>
        <v>-9.9994386644693289E-2</v>
      </c>
      <c r="F371" t="s">
        <v>8221</v>
      </c>
      <c r="G371">
        <v>8</v>
      </c>
      <c r="H371" s="22">
        <f t="shared" si="11"/>
        <v>-0.15807176406762369</v>
      </c>
    </row>
    <row r="372" spans="2:8" x14ac:dyDescent="0.3">
      <c r="B372" t="s">
        <v>8219</v>
      </c>
      <c r="C372">
        <v>59</v>
      </c>
      <c r="D372" s="22">
        <f t="shared" si="10"/>
        <v>-0.16039951962503904</v>
      </c>
      <c r="F372" t="s">
        <v>8221</v>
      </c>
      <c r="G372">
        <v>5</v>
      </c>
      <c r="H372" s="22">
        <f t="shared" si="11"/>
        <v>-0.20691057647139272</v>
      </c>
    </row>
    <row r="373" spans="2:8" x14ac:dyDescent="0.3">
      <c r="B373" t="s">
        <v>8219</v>
      </c>
      <c r="C373">
        <v>62</v>
      </c>
      <c r="D373" s="22">
        <f t="shared" si="10"/>
        <v>-0.1568462765085481</v>
      </c>
      <c r="F373" t="s">
        <v>8221</v>
      </c>
      <c r="G373">
        <v>0</v>
      </c>
      <c r="H373" s="22">
        <f t="shared" si="11"/>
        <v>-0.28830859714434109</v>
      </c>
    </row>
    <row r="374" spans="2:8" x14ac:dyDescent="0.3">
      <c r="B374" t="s">
        <v>8219</v>
      </c>
      <c r="C374">
        <v>105</v>
      </c>
      <c r="D374" s="22">
        <f t="shared" si="10"/>
        <v>-0.1059164585055115</v>
      </c>
      <c r="F374" t="s">
        <v>8221</v>
      </c>
      <c r="G374">
        <v>2</v>
      </c>
      <c r="H374" s="22">
        <f t="shared" si="11"/>
        <v>-0.25574938887516174</v>
      </c>
    </row>
    <row r="375" spans="2:8" x14ac:dyDescent="0.3">
      <c r="B375" t="s">
        <v>8219</v>
      </c>
      <c r="C375">
        <v>26</v>
      </c>
      <c r="D375" s="22">
        <f t="shared" si="10"/>
        <v>-0.19948519390643921</v>
      </c>
      <c r="F375" t="s">
        <v>8221</v>
      </c>
      <c r="G375">
        <v>24</v>
      </c>
      <c r="H375" s="22">
        <f t="shared" si="11"/>
        <v>0.10240190208581111</v>
      </c>
    </row>
    <row r="376" spans="2:8" x14ac:dyDescent="0.3">
      <c r="B376" t="s">
        <v>8219</v>
      </c>
      <c r="C376">
        <v>49</v>
      </c>
      <c r="D376" s="22">
        <f t="shared" si="10"/>
        <v>-0.17224366334667546</v>
      </c>
      <c r="F376" t="s">
        <v>8221</v>
      </c>
      <c r="G376">
        <v>0</v>
      </c>
      <c r="H376" s="22">
        <f t="shared" si="11"/>
        <v>-0.28830859714434109</v>
      </c>
    </row>
    <row r="377" spans="2:8" x14ac:dyDescent="0.3">
      <c r="B377" t="s">
        <v>8219</v>
      </c>
      <c r="C377">
        <v>68</v>
      </c>
      <c r="D377" s="22">
        <f t="shared" si="10"/>
        <v>-0.14973979027556625</v>
      </c>
      <c r="F377" t="s">
        <v>8221</v>
      </c>
      <c r="G377">
        <v>9</v>
      </c>
      <c r="H377" s="22">
        <f t="shared" si="11"/>
        <v>-0.14179215993303401</v>
      </c>
    </row>
    <row r="378" spans="2:8" x14ac:dyDescent="0.3">
      <c r="B378" t="s">
        <v>8219</v>
      </c>
      <c r="C378">
        <v>22</v>
      </c>
      <c r="D378" s="22">
        <f t="shared" si="10"/>
        <v>-0.20422285139509377</v>
      </c>
      <c r="F378" t="s">
        <v>8221</v>
      </c>
      <c r="G378">
        <v>0</v>
      </c>
      <c r="H378" s="22">
        <f t="shared" si="11"/>
        <v>-0.28830859714434109</v>
      </c>
    </row>
    <row r="379" spans="2:8" x14ac:dyDescent="0.3">
      <c r="B379" t="s">
        <v>8219</v>
      </c>
      <c r="C379">
        <v>18</v>
      </c>
      <c r="D379" s="22">
        <f t="shared" si="10"/>
        <v>-0.20896050888374834</v>
      </c>
      <c r="F379" t="s">
        <v>8221</v>
      </c>
      <c r="G379">
        <v>1</v>
      </c>
      <c r="H379" s="22">
        <f t="shared" si="11"/>
        <v>-0.27202899300975142</v>
      </c>
    </row>
    <row r="380" spans="2:8" x14ac:dyDescent="0.3">
      <c r="B380" t="s">
        <v>8219</v>
      </c>
      <c r="C380">
        <v>19</v>
      </c>
      <c r="D380" s="22">
        <f t="shared" si="10"/>
        <v>-0.20777609451158471</v>
      </c>
      <c r="F380" t="s">
        <v>8221</v>
      </c>
      <c r="G380">
        <v>10</v>
      </c>
      <c r="H380" s="22">
        <f t="shared" si="11"/>
        <v>-0.12551255579844434</v>
      </c>
    </row>
    <row r="381" spans="2:8" x14ac:dyDescent="0.3">
      <c r="B381" t="s">
        <v>8219</v>
      </c>
      <c r="C381">
        <v>99</v>
      </c>
      <c r="D381" s="22">
        <f t="shared" si="10"/>
        <v>-0.11302294473849335</v>
      </c>
      <c r="F381" t="s">
        <v>8221</v>
      </c>
      <c r="G381">
        <v>1</v>
      </c>
      <c r="H381" s="22">
        <f t="shared" si="11"/>
        <v>-0.27202899300975142</v>
      </c>
    </row>
    <row r="382" spans="2:8" x14ac:dyDescent="0.3">
      <c r="B382" t="s">
        <v>8219</v>
      </c>
      <c r="C382">
        <v>27</v>
      </c>
      <c r="D382" s="22">
        <f t="shared" si="10"/>
        <v>-0.19830077953427558</v>
      </c>
      <c r="F382" t="s">
        <v>8221</v>
      </c>
      <c r="G382">
        <v>0</v>
      </c>
      <c r="H382" s="22">
        <f t="shared" si="11"/>
        <v>-0.28830859714434109</v>
      </c>
    </row>
    <row r="383" spans="2:8" x14ac:dyDescent="0.3">
      <c r="B383" t="s">
        <v>8219</v>
      </c>
      <c r="C383">
        <v>25</v>
      </c>
      <c r="D383" s="22">
        <f t="shared" si="10"/>
        <v>-0.20066960827860286</v>
      </c>
      <c r="F383" t="s">
        <v>8221</v>
      </c>
      <c r="G383">
        <v>20</v>
      </c>
      <c r="H383" s="22">
        <f t="shared" si="11"/>
        <v>3.7283485547452415E-2</v>
      </c>
    </row>
    <row r="384" spans="2:8" x14ac:dyDescent="0.3">
      <c r="B384" t="s">
        <v>8219</v>
      </c>
      <c r="C384">
        <v>14</v>
      </c>
      <c r="D384" s="22">
        <f t="shared" si="10"/>
        <v>-0.21369816637240291</v>
      </c>
      <c r="F384" t="s">
        <v>8221</v>
      </c>
      <c r="G384">
        <v>30</v>
      </c>
      <c r="H384" s="22">
        <f t="shared" si="11"/>
        <v>0.20007952689334918</v>
      </c>
    </row>
    <row r="385" spans="2:8" x14ac:dyDescent="0.3">
      <c r="B385" t="s">
        <v>8219</v>
      </c>
      <c r="C385">
        <v>35</v>
      </c>
      <c r="D385" s="22">
        <f t="shared" si="10"/>
        <v>-0.18882546455696644</v>
      </c>
      <c r="F385" t="s">
        <v>8221</v>
      </c>
      <c r="G385">
        <v>6</v>
      </c>
      <c r="H385" s="22">
        <f t="shared" si="11"/>
        <v>-0.19063097233680304</v>
      </c>
    </row>
    <row r="386" spans="2:8" x14ac:dyDescent="0.3">
      <c r="B386" t="s">
        <v>8219</v>
      </c>
      <c r="C386">
        <v>10</v>
      </c>
      <c r="D386" s="22">
        <f t="shared" si="10"/>
        <v>-0.21843582386105748</v>
      </c>
      <c r="F386" t="s">
        <v>8221</v>
      </c>
      <c r="G386">
        <v>15</v>
      </c>
      <c r="H386" s="22">
        <f t="shared" si="11"/>
        <v>-4.4114535125495957E-2</v>
      </c>
    </row>
    <row r="387" spans="2:8" x14ac:dyDescent="0.3">
      <c r="B387" t="s">
        <v>8219</v>
      </c>
      <c r="C387">
        <v>29</v>
      </c>
      <c r="D387" s="22">
        <f t="shared" ref="D387:D450" si="12">(C387-GETPIVOTDATA("Mean of backers",$I$3,"Outcome","successful"))/GETPIVOTDATA("StdDevp of backers",$I$3,"Outcome","successful")</f>
        <v>-0.19593195078994829</v>
      </c>
      <c r="F387" t="s">
        <v>8221</v>
      </c>
      <c r="G387">
        <v>5</v>
      </c>
      <c r="H387" s="22">
        <f t="shared" ref="H387:H450" si="13">(G387-GETPIVOTDATA("Mean of backers",$I$7,"Outcome","failed"))/GETPIVOTDATA("StdDevp of backers",$I$7,"Outcome","failed")</f>
        <v>-0.20691057647139272</v>
      </c>
    </row>
    <row r="388" spans="2:8" x14ac:dyDescent="0.3">
      <c r="B388" t="s">
        <v>8219</v>
      </c>
      <c r="C388">
        <v>44</v>
      </c>
      <c r="D388" s="22">
        <f t="shared" si="12"/>
        <v>-0.17816573520749365</v>
      </c>
      <c r="F388" t="s">
        <v>8221</v>
      </c>
      <c r="G388">
        <v>0</v>
      </c>
      <c r="H388" s="22">
        <f t="shared" si="13"/>
        <v>-0.28830859714434109</v>
      </c>
    </row>
    <row r="389" spans="2:8" x14ac:dyDescent="0.3">
      <c r="B389" t="s">
        <v>8219</v>
      </c>
      <c r="C389">
        <v>17</v>
      </c>
      <c r="D389" s="22">
        <f t="shared" si="12"/>
        <v>-0.210144923255912</v>
      </c>
      <c r="F389" t="s">
        <v>8221</v>
      </c>
      <c r="G389">
        <v>0</v>
      </c>
      <c r="H389" s="22">
        <f t="shared" si="13"/>
        <v>-0.28830859714434109</v>
      </c>
    </row>
    <row r="390" spans="2:8" x14ac:dyDescent="0.3">
      <c r="B390" t="s">
        <v>8219</v>
      </c>
      <c r="C390">
        <v>34</v>
      </c>
      <c r="D390" s="22">
        <f t="shared" si="12"/>
        <v>-0.19000987892913007</v>
      </c>
      <c r="F390" t="s">
        <v>8221</v>
      </c>
      <c r="G390">
        <v>28</v>
      </c>
      <c r="H390" s="22">
        <f t="shared" si="13"/>
        <v>0.16752031862416983</v>
      </c>
    </row>
    <row r="391" spans="2:8" x14ac:dyDescent="0.3">
      <c r="B391" t="s">
        <v>8219</v>
      </c>
      <c r="C391">
        <v>14</v>
      </c>
      <c r="D391" s="22">
        <f t="shared" si="12"/>
        <v>-0.21369816637240291</v>
      </c>
      <c r="F391" t="s">
        <v>8221</v>
      </c>
      <c r="G391">
        <v>0</v>
      </c>
      <c r="H391" s="22">
        <f t="shared" si="13"/>
        <v>-0.28830859714434109</v>
      </c>
    </row>
    <row r="392" spans="2:8" x14ac:dyDescent="0.3">
      <c r="B392" t="s">
        <v>8219</v>
      </c>
      <c r="C392">
        <v>156</v>
      </c>
      <c r="D392" s="22">
        <f t="shared" si="12"/>
        <v>-4.5511325525165763E-2</v>
      </c>
      <c r="F392" t="s">
        <v>8221</v>
      </c>
      <c r="G392">
        <v>5</v>
      </c>
      <c r="H392" s="22">
        <f t="shared" si="13"/>
        <v>-0.20691057647139272</v>
      </c>
    </row>
    <row r="393" spans="2:8" x14ac:dyDescent="0.3">
      <c r="B393" t="s">
        <v>8219</v>
      </c>
      <c r="C393">
        <v>128</v>
      </c>
      <c r="D393" s="22">
        <f t="shared" si="12"/>
        <v>-7.8674927945747736E-2</v>
      </c>
      <c r="F393" t="s">
        <v>8221</v>
      </c>
      <c r="G393">
        <v>7</v>
      </c>
      <c r="H393" s="22">
        <f t="shared" si="13"/>
        <v>-0.17435136820221336</v>
      </c>
    </row>
    <row r="394" spans="2:8" x14ac:dyDescent="0.3">
      <c r="B394" t="s">
        <v>8219</v>
      </c>
      <c r="C394">
        <v>60</v>
      </c>
      <c r="D394" s="22">
        <f t="shared" si="12"/>
        <v>-0.15921510525287538</v>
      </c>
      <c r="F394" t="s">
        <v>8221</v>
      </c>
      <c r="G394">
        <v>30</v>
      </c>
      <c r="H394" s="22">
        <f t="shared" si="13"/>
        <v>0.20007952689334918</v>
      </c>
    </row>
    <row r="395" spans="2:8" x14ac:dyDescent="0.3">
      <c r="B395" t="s">
        <v>8219</v>
      </c>
      <c r="C395">
        <v>32</v>
      </c>
      <c r="D395" s="22">
        <f t="shared" si="12"/>
        <v>-0.19237870767345736</v>
      </c>
      <c r="F395" t="s">
        <v>8221</v>
      </c>
      <c r="G395">
        <v>2</v>
      </c>
      <c r="H395" s="22">
        <f t="shared" si="13"/>
        <v>-0.25574938887516174</v>
      </c>
    </row>
    <row r="396" spans="2:8" x14ac:dyDescent="0.3">
      <c r="B396" t="s">
        <v>8219</v>
      </c>
      <c r="C396">
        <v>53</v>
      </c>
      <c r="D396" s="22">
        <f t="shared" si="12"/>
        <v>-0.16750600585802089</v>
      </c>
      <c r="F396" t="s">
        <v>8221</v>
      </c>
      <c r="G396">
        <v>30</v>
      </c>
      <c r="H396" s="22">
        <f t="shared" si="13"/>
        <v>0.20007952689334918</v>
      </c>
    </row>
    <row r="397" spans="2:8" x14ac:dyDescent="0.3">
      <c r="B397" t="s">
        <v>8219</v>
      </c>
      <c r="C397">
        <v>184</v>
      </c>
      <c r="D397" s="22">
        <f t="shared" si="12"/>
        <v>-1.2347723104583793E-2</v>
      </c>
      <c r="F397" t="s">
        <v>8221</v>
      </c>
      <c r="G397">
        <v>2</v>
      </c>
      <c r="H397" s="22">
        <f t="shared" si="13"/>
        <v>-0.25574938887516174</v>
      </c>
    </row>
    <row r="398" spans="2:8" x14ac:dyDescent="0.3">
      <c r="B398" t="s">
        <v>8219</v>
      </c>
      <c r="C398">
        <v>90</v>
      </c>
      <c r="D398" s="22">
        <f t="shared" si="12"/>
        <v>-0.12368267408796613</v>
      </c>
      <c r="F398" t="s">
        <v>8221</v>
      </c>
      <c r="G398">
        <v>0</v>
      </c>
      <c r="H398" s="22">
        <f t="shared" si="13"/>
        <v>-0.28830859714434109</v>
      </c>
    </row>
    <row r="399" spans="2:8" x14ac:dyDescent="0.3">
      <c r="B399" t="s">
        <v>8219</v>
      </c>
      <c r="C399">
        <v>71</v>
      </c>
      <c r="D399" s="22">
        <f t="shared" si="12"/>
        <v>-0.14618654715907534</v>
      </c>
      <c r="F399" t="s">
        <v>8221</v>
      </c>
      <c r="G399">
        <v>2</v>
      </c>
      <c r="H399" s="22">
        <f t="shared" si="13"/>
        <v>-0.25574938887516174</v>
      </c>
    </row>
    <row r="400" spans="2:8" x14ac:dyDescent="0.3">
      <c r="B400" t="s">
        <v>8219</v>
      </c>
      <c r="C400">
        <v>87</v>
      </c>
      <c r="D400" s="22">
        <f t="shared" si="12"/>
        <v>-0.12723591720445707</v>
      </c>
      <c r="F400" t="s">
        <v>8221</v>
      </c>
      <c r="G400">
        <v>1</v>
      </c>
      <c r="H400" s="22">
        <f t="shared" si="13"/>
        <v>-0.27202899300975142</v>
      </c>
    </row>
    <row r="401" spans="2:8" x14ac:dyDescent="0.3">
      <c r="B401" t="s">
        <v>8219</v>
      </c>
      <c r="C401">
        <v>28</v>
      </c>
      <c r="D401" s="22">
        <f t="shared" si="12"/>
        <v>-0.19711636516211192</v>
      </c>
      <c r="F401" t="s">
        <v>8221</v>
      </c>
      <c r="G401">
        <v>2</v>
      </c>
      <c r="H401" s="22">
        <f t="shared" si="13"/>
        <v>-0.25574938887516174</v>
      </c>
    </row>
    <row r="402" spans="2:8" x14ac:dyDescent="0.3">
      <c r="B402" t="s">
        <v>8219</v>
      </c>
      <c r="C402">
        <v>56</v>
      </c>
      <c r="D402" s="22">
        <f t="shared" si="12"/>
        <v>-0.16395276274152995</v>
      </c>
      <c r="F402" t="s">
        <v>8221</v>
      </c>
      <c r="G402">
        <v>14</v>
      </c>
      <c r="H402" s="22">
        <f t="shared" si="13"/>
        <v>-6.0394139260085633E-2</v>
      </c>
    </row>
    <row r="403" spans="2:8" x14ac:dyDescent="0.3">
      <c r="B403" t="s">
        <v>8219</v>
      </c>
      <c r="C403">
        <v>51</v>
      </c>
      <c r="D403" s="22">
        <f t="shared" si="12"/>
        <v>-0.16987483460234817</v>
      </c>
      <c r="F403" t="s">
        <v>8221</v>
      </c>
      <c r="G403">
        <v>31</v>
      </c>
      <c r="H403" s="22">
        <f t="shared" si="13"/>
        <v>0.21635913102793886</v>
      </c>
    </row>
    <row r="404" spans="2:8" x14ac:dyDescent="0.3">
      <c r="B404" t="s">
        <v>8219</v>
      </c>
      <c r="C404">
        <v>75</v>
      </c>
      <c r="D404" s="22">
        <f t="shared" si="12"/>
        <v>-0.14144888967042077</v>
      </c>
      <c r="F404" t="s">
        <v>8221</v>
      </c>
      <c r="G404">
        <v>16</v>
      </c>
      <c r="H404" s="22">
        <f t="shared" si="13"/>
        <v>-2.7834930990906285E-2</v>
      </c>
    </row>
    <row r="405" spans="2:8" x14ac:dyDescent="0.3">
      <c r="B405" t="s">
        <v>8219</v>
      </c>
      <c r="C405">
        <v>38</v>
      </c>
      <c r="D405" s="22">
        <f t="shared" si="12"/>
        <v>-0.1852722214404755</v>
      </c>
      <c r="F405" t="s">
        <v>8221</v>
      </c>
      <c r="G405">
        <v>12</v>
      </c>
      <c r="H405" s="22">
        <f t="shared" si="13"/>
        <v>-9.2953347529264985E-2</v>
      </c>
    </row>
    <row r="406" spans="2:8" x14ac:dyDescent="0.3">
      <c r="B406" t="s">
        <v>8219</v>
      </c>
      <c r="C406">
        <v>18</v>
      </c>
      <c r="D406" s="22">
        <f t="shared" si="12"/>
        <v>-0.20896050888374834</v>
      </c>
      <c r="F406" t="s">
        <v>8221</v>
      </c>
      <c r="G406">
        <v>96</v>
      </c>
      <c r="H406" s="22">
        <f t="shared" si="13"/>
        <v>1.2745333997762676</v>
      </c>
    </row>
    <row r="407" spans="2:8" x14ac:dyDescent="0.3">
      <c r="B407" t="s">
        <v>8219</v>
      </c>
      <c r="C407">
        <v>54</v>
      </c>
      <c r="D407" s="22">
        <f t="shared" si="12"/>
        <v>-0.16632159148585723</v>
      </c>
      <c r="F407" t="s">
        <v>8221</v>
      </c>
      <c r="G407">
        <v>16</v>
      </c>
      <c r="H407" s="22">
        <f t="shared" si="13"/>
        <v>-2.7834930990906285E-2</v>
      </c>
    </row>
    <row r="408" spans="2:8" x14ac:dyDescent="0.3">
      <c r="B408" t="s">
        <v>8219</v>
      </c>
      <c r="C408">
        <v>71</v>
      </c>
      <c r="D408" s="22">
        <f t="shared" si="12"/>
        <v>-0.14618654715907534</v>
      </c>
      <c r="F408" t="s">
        <v>8221</v>
      </c>
      <c r="G408">
        <v>5</v>
      </c>
      <c r="H408" s="22">
        <f t="shared" si="13"/>
        <v>-0.20691057647139272</v>
      </c>
    </row>
    <row r="409" spans="2:8" x14ac:dyDescent="0.3">
      <c r="B409" t="s">
        <v>8219</v>
      </c>
      <c r="C409">
        <v>57</v>
      </c>
      <c r="D409" s="22">
        <f t="shared" si="12"/>
        <v>-0.16276834836936632</v>
      </c>
      <c r="F409" t="s">
        <v>8221</v>
      </c>
      <c r="G409">
        <v>0</v>
      </c>
      <c r="H409" s="22">
        <f t="shared" si="13"/>
        <v>-0.28830859714434109</v>
      </c>
    </row>
    <row r="410" spans="2:8" x14ac:dyDescent="0.3">
      <c r="B410" t="s">
        <v>8219</v>
      </c>
      <c r="C410">
        <v>43</v>
      </c>
      <c r="D410" s="22">
        <f t="shared" si="12"/>
        <v>-0.17935014957965731</v>
      </c>
      <c r="F410" t="s">
        <v>8221</v>
      </c>
      <c r="G410">
        <v>8</v>
      </c>
      <c r="H410" s="22">
        <f t="shared" si="13"/>
        <v>-0.15807176406762369</v>
      </c>
    </row>
    <row r="411" spans="2:8" x14ac:dyDescent="0.3">
      <c r="B411" t="s">
        <v>8219</v>
      </c>
      <c r="C411">
        <v>52</v>
      </c>
      <c r="D411" s="22">
        <f t="shared" si="12"/>
        <v>-0.16869042023018452</v>
      </c>
      <c r="F411" t="s">
        <v>8221</v>
      </c>
      <c r="G411">
        <v>7</v>
      </c>
      <c r="H411" s="22">
        <f t="shared" si="13"/>
        <v>-0.17435136820221336</v>
      </c>
    </row>
    <row r="412" spans="2:8" x14ac:dyDescent="0.3">
      <c r="B412" t="s">
        <v>8219</v>
      </c>
      <c r="C412">
        <v>27</v>
      </c>
      <c r="D412" s="22">
        <f t="shared" si="12"/>
        <v>-0.19830077953427558</v>
      </c>
      <c r="F412" t="s">
        <v>8221</v>
      </c>
      <c r="G412">
        <v>24</v>
      </c>
      <c r="H412" s="22">
        <f t="shared" si="13"/>
        <v>0.10240190208581111</v>
      </c>
    </row>
    <row r="413" spans="2:8" x14ac:dyDescent="0.3">
      <c r="B413" t="s">
        <v>8219</v>
      </c>
      <c r="C413">
        <v>12</v>
      </c>
      <c r="D413" s="22">
        <f t="shared" si="12"/>
        <v>-0.21606699511673019</v>
      </c>
      <c r="F413" t="s">
        <v>8221</v>
      </c>
      <c r="G413">
        <v>121</v>
      </c>
      <c r="H413" s="22">
        <f t="shared" si="13"/>
        <v>1.6815235031410094</v>
      </c>
    </row>
    <row r="414" spans="2:8" x14ac:dyDescent="0.3">
      <c r="B414" t="s">
        <v>8219</v>
      </c>
      <c r="C414">
        <v>33</v>
      </c>
      <c r="D414" s="22">
        <f t="shared" si="12"/>
        <v>-0.19119429330129373</v>
      </c>
      <c r="F414" t="s">
        <v>8221</v>
      </c>
      <c r="G414">
        <v>196</v>
      </c>
      <c r="H414" s="22">
        <f t="shared" si="13"/>
        <v>2.9024938132352349</v>
      </c>
    </row>
    <row r="415" spans="2:8" x14ac:dyDescent="0.3">
      <c r="B415" t="s">
        <v>8219</v>
      </c>
      <c r="C415">
        <v>96</v>
      </c>
      <c r="D415" s="22">
        <f t="shared" si="12"/>
        <v>-0.11657618785498428</v>
      </c>
      <c r="F415" t="s">
        <v>8221</v>
      </c>
      <c r="G415">
        <v>5</v>
      </c>
      <c r="H415" s="22">
        <f t="shared" si="13"/>
        <v>-0.20691057647139272</v>
      </c>
    </row>
    <row r="416" spans="2:8" x14ac:dyDescent="0.3">
      <c r="B416" t="s">
        <v>8219</v>
      </c>
      <c r="C416">
        <v>28</v>
      </c>
      <c r="D416" s="22">
        <f t="shared" si="12"/>
        <v>-0.19711636516211192</v>
      </c>
      <c r="F416" t="s">
        <v>8221</v>
      </c>
      <c r="G416">
        <v>73</v>
      </c>
      <c r="H416" s="22">
        <f t="shared" si="13"/>
        <v>0.90010250468070518</v>
      </c>
    </row>
    <row r="417" spans="2:8" x14ac:dyDescent="0.3">
      <c r="B417" t="s">
        <v>8219</v>
      </c>
      <c r="C417">
        <v>43</v>
      </c>
      <c r="D417" s="22">
        <f t="shared" si="12"/>
        <v>-0.17935014957965731</v>
      </c>
      <c r="F417" t="s">
        <v>8221</v>
      </c>
      <c r="G417">
        <v>93</v>
      </c>
      <c r="H417" s="22">
        <f t="shared" si="13"/>
        <v>1.2256945873724987</v>
      </c>
    </row>
    <row r="418" spans="2:8" x14ac:dyDescent="0.3">
      <c r="B418" t="s">
        <v>8219</v>
      </c>
      <c r="C418">
        <v>205</v>
      </c>
      <c r="D418" s="22">
        <f t="shared" si="12"/>
        <v>1.2524978710852688E-2</v>
      </c>
      <c r="F418" t="s">
        <v>8221</v>
      </c>
      <c r="G418">
        <v>17</v>
      </c>
      <c r="H418" s="22">
        <f t="shared" si="13"/>
        <v>-1.1555326856316609E-2</v>
      </c>
    </row>
    <row r="419" spans="2:8" x14ac:dyDescent="0.3">
      <c r="B419" t="s">
        <v>8219</v>
      </c>
      <c r="C419">
        <v>23</v>
      </c>
      <c r="D419" s="22">
        <f t="shared" si="12"/>
        <v>-0.20303843702293015</v>
      </c>
      <c r="F419" t="s">
        <v>8221</v>
      </c>
      <c r="G419">
        <v>7</v>
      </c>
      <c r="H419" s="22">
        <f t="shared" si="13"/>
        <v>-0.17435136820221336</v>
      </c>
    </row>
    <row r="420" spans="2:8" x14ac:dyDescent="0.3">
      <c r="B420" t="s">
        <v>8219</v>
      </c>
      <c r="C420">
        <v>19</v>
      </c>
      <c r="D420" s="22">
        <f t="shared" si="12"/>
        <v>-0.20777609451158471</v>
      </c>
      <c r="F420" t="s">
        <v>8221</v>
      </c>
      <c r="G420">
        <v>17</v>
      </c>
      <c r="H420" s="22">
        <f t="shared" si="13"/>
        <v>-1.1555326856316609E-2</v>
      </c>
    </row>
    <row r="421" spans="2:8" x14ac:dyDescent="0.3">
      <c r="B421" t="s">
        <v>8219</v>
      </c>
      <c r="C421">
        <v>14</v>
      </c>
      <c r="D421" s="22">
        <f t="shared" si="12"/>
        <v>-0.21369816637240291</v>
      </c>
      <c r="F421" t="s">
        <v>8221</v>
      </c>
      <c r="G421">
        <v>171</v>
      </c>
      <c r="H421" s="22">
        <f t="shared" si="13"/>
        <v>2.4955037098704933</v>
      </c>
    </row>
    <row r="422" spans="2:8" x14ac:dyDescent="0.3">
      <c r="B422" t="s">
        <v>8219</v>
      </c>
      <c r="C422">
        <v>38</v>
      </c>
      <c r="D422" s="22">
        <f t="shared" si="12"/>
        <v>-0.1852722214404755</v>
      </c>
      <c r="F422" t="s">
        <v>8221</v>
      </c>
      <c r="G422">
        <v>188</v>
      </c>
      <c r="H422" s="22">
        <f t="shared" si="13"/>
        <v>2.772256980158518</v>
      </c>
    </row>
    <row r="423" spans="2:8" x14ac:dyDescent="0.3">
      <c r="B423" t="s">
        <v>8219</v>
      </c>
      <c r="C423">
        <v>78</v>
      </c>
      <c r="D423" s="22">
        <f t="shared" si="12"/>
        <v>-0.13789564655392983</v>
      </c>
      <c r="F423" t="s">
        <v>8221</v>
      </c>
      <c r="G423">
        <v>110</v>
      </c>
      <c r="H423" s="22">
        <f t="shared" si="13"/>
        <v>1.5024478576605231</v>
      </c>
    </row>
    <row r="424" spans="2:8" x14ac:dyDescent="0.3">
      <c r="B424" t="s">
        <v>8219</v>
      </c>
      <c r="C424">
        <v>69</v>
      </c>
      <c r="D424" s="22">
        <f t="shared" si="12"/>
        <v>-0.14855537590340262</v>
      </c>
      <c r="F424" t="s">
        <v>8221</v>
      </c>
      <c r="G424">
        <v>37</v>
      </c>
      <c r="H424" s="22">
        <f t="shared" si="13"/>
        <v>0.31403675583547691</v>
      </c>
    </row>
    <row r="425" spans="2:8" x14ac:dyDescent="0.3">
      <c r="B425" t="s">
        <v>8219</v>
      </c>
      <c r="C425">
        <v>33</v>
      </c>
      <c r="D425" s="22">
        <f t="shared" si="12"/>
        <v>-0.19119429330129373</v>
      </c>
      <c r="F425" t="s">
        <v>8221</v>
      </c>
      <c r="G425">
        <v>9</v>
      </c>
      <c r="H425" s="22">
        <f t="shared" si="13"/>
        <v>-0.14179215993303401</v>
      </c>
    </row>
    <row r="426" spans="2:8" x14ac:dyDescent="0.3">
      <c r="B426" t="s">
        <v>8219</v>
      </c>
      <c r="C426">
        <v>54</v>
      </c>
      <c r="D426" s="22">
        <f t="shared" si="12"/>
        <v>-0.16632159148585723</v>
      </c>
      <c r="F426" t="s">
        <v>8221</v>
      </c>
      <c r="G426">
        <v>29</v>
      </c>
      <c r="H426" s="22">
        <f t="shared" si="13"/>
        <v>0.1837999227587595</v>
      </c>
    </row>
    <row r="427" spans="2:8" x14ac:dyDescent="0.3">
      <c r="B427" t="s">
        <v>8219</v>
      </c>
      <c r="C427">
        <v>99</v>
      </c>
      <c r="D427" s="22">
        <f t="shared" si="12"/>
        <v>-0.11302294473849335</v>
      </c>
      <c r="F427" t="s">
        <v>8221</v>
      </c>
      <c r="G427">
        <v>6</v>
      </c>
      <c r="H427" s="22">
        <f t="shared" si="13"/>
        <v>-0.19063097233680304</v>
      </c>
    </row>
    <row r="428" spans="2:8" x14ac:dyDescent="0.3">
      <c r="B428" t="s">
        <v>8219</v>
      </c>
      <c r="C428">
        <v>49</v>
      </c>
      <c r="D428" s="22">
        <f t="shared" si="12"/>
        <v>-0.17224366334667546</v>
      </c>
      <c r="F428" t="s">
        <v>8221</v>
      </c>
      <c r="G428">
        <v>30</v>
      </c>
      <c r="H428" s="22">
        <f t="shared" si="13"/>
        <v>0.20007952689334918</v>
      </c>
    </row>
    <row r="429" spans="2:8" x14ac:dyDescent="0.3">
      <c r="B429" t="s">
        <v>8219</v>
      </c>
      <c r="C429">
        <v>11</v>
      </c>
      <c r="D429" s="22">
        <f t="shared" si="12"/>
        <v>-0.21725140948889385</v>
      </c>
      <c r="F429" t="s">
        <v>8221</v>
      </c>
      <c r="G429">
        <v>81</v>
      </c>
      <c r="H429" s="22">
        <f t="shared" si="13"/>
        <v>1.0303393377574226</v>
      </c>
    </row>
    <row r="430" spans="2:8" x14ac:dyDescent="0.3">
      <c r="B430" t="s">
        <v>8219</v>
      </c>
      <c r="C430">
        <v>38</v>
      </c>
      <c r="D430" s="22">
        <f t="shared" si="12"/>
        <v>-0.1852722214404755</v>
      </c>
      <c r="F430" t="s">
        <v>8221</v>
      </c>
      <c r="G430">
        <v>4</v>
      </c>
      <c r="H430" s="22">
        <f t="shared" si="13"/>
        <v>-0.22319018060598239</v>
      </c>
    </row>
    <row r="431" spans="2:8" x14ac:dyDescent="0.3">
      <c r="B431" t="s">
        <v>8219</v>
      </c>
      <c r="C431">
        <v>16</v>
      </c>
      <c r="D431" s="22">
        <f t="shared" si="12"/>
        <v>-0.21132933762807563</v>
      </c>
      <c r="F431" t="s">
        <v>8221</v>
      </c>
      <c r="G431">
        <v>11</v>
      </c>
      <c r="H431" s="22">
        <f t="shared" si="13"/>
        <v>-0.10923295166385466</v>
      </c>
    </row>
    <row r="432" spans="2:8" x14ac:dyDescent="0.3">
      <c r="B432" t="s">
        <v>8219</v>
      </c>
      <c r="C432">
        <v>32</v>
      </c>
      <c r="D432" s="22">
        <f t="shared" si="12"/>
        <v>-0.19237870767345736</v>
      </c>
      <c r="F432" t="s">
        <v>8221</v>
      </c>
      <c r="G432">
        <v>14</v>
      </c>
      <c r="H432" s="22">
        <f t="shared" si="13"/>
        <v>-6.0394139260085633E-2</v>
      </c>
    </row>
    <row r="433" spans="2:8" x14ac:dyDescent="0.3">
      <c r="B433" t="s">
        <v>8219</v>
      </c>
      <c r="C433">
        <v>20</v>
      </c>
      <c r="D433" s="22">
        <f t="shared" si="12"/>
        <v>-0.20659168013942106</v>
      </c>
      <c r="F433" t="s">
        <v>8221</v>
      </c>
      <c r="G433">
        <v>5</v>
      </c>
      <c r="H433" s="22">
        <f t="shared" si="13"/>
        <v>-0.20691057647139272</v>
      </c>
    </row>
    <row r="434" spans="2:8" x14ac:dyDescent="0.3">
      <c r="B434" t="s">
        <v>8219</v>
      </c>
      <c r="C434">
        <v>154</v>
      </c>
      <c r="D434" s="22">
        <f t="shared" si="12"/>
        <v>-4.7880154269493047E-2</v>
      </c>
      <c r="F434" t="s">
        <v>8221</v>
      </c>
      <c r="G434">
        <v>45</v>
      </c>
      <c r="H434" s="22">
        <f t="shared" si="13"/>
        <v>0.44427358891219432</v>
      </c>
    </row>
    <row r="435" spans="2:8" x14ac:dyDescent="0.3">
      <c r="B435" t="s">
        <v>8219</v>
      </c>
      <c r="C435">
        <v>41</v>
      </c>
      <c r="D435" s="22">
        <f t="shared" si="12"/>
        <v>-0.18171897832398459</v>
      </c>
      <c r="F435" t="s">
        <v>8221</v>
      </c>
      <c r="G435">
        <v>8</v>
      </c>
      <c r="H435" s="22">
        <f t="shared" si="13"/>
        <v>-0.15807176406762369</v>
      </c>
    </row>
    <row r="436" spans="2:8" x14ac:dyDescent="0.3">
      <c r="B436" t="s">
        <v>8219</v>
      </c>
      <c r="C436">
        <v>75</v>
      </c>
      <c r="D436" s="22">
        <f t="shared" si="12"/>
        <v>-0.14144888967042077</v>
      </c>
      <c r="F436" t="s">
        <v>8221</v>
      </c>
      <c r="G436">
        <v>3</v>
      </c>
      <c r="H436" s="22">
        <f t="shared" si="13"/>
        <v>-0.23946978474057207</v>
      </c>
    </row>
    <row r="437" spans="2:8" x14ac:dyDescent="0.3">
      <c r="B437" t="s">
        <v>8219</v>
      </c>
      <c r="C437">
        <v>40</v>
      </c>
      <c r="D437" s="22">
        <f t="shared" si="12"/>
        <v>-0.18290339269614822</v>
      </c>
      <c r="F437" t="s">
        <v>8221</v>
      </c>
      <c r="G437">
        <v>24</v>
      </c>
      <c r="H437" s="22">
        <f t="shared" si="13"/>
        <v>0.10240190208581111</v>
      </c>
    </row>
    <row r="438" spans="2:8" x14ac:dyDescent="0.3">
      <c r="B438" t="s">
        <v>8219</v>
      </c>
      <c r="C438">
        <v>46</v>
      </c>
      <c r="D438" s="22">
        <f t="shared" si="12"/>
        <v>-0.17579690646316637</v>
      </c>
      <c r="F438" t="s">
        <v>8221</v>
      </c>
      <c r="G438">
        <v>18</v>
      </c>
      <c r="H438" s="22">
        <f t="shared" si="13"/>
        <v>4.7242772782730659E-3</v>
      </c>
    </row>
    <row r="439" spans="2:8" x14ac:dyDescent="0.3">
      <c r="B439" t="s">
        <v>8219</v>
      </c>
      <c r="C439">
        <v>62</v>
      </c>
      <c r="D439" s="22">
        <f t="shared" si="12"/>
        <v>-0.1568462765085481</v>
      </c>
      <c r="F439" t="s">
        <v>8221</v>
      </c>
      <c r="G439">
        <v>12</v>
      </c>
      <c r="H439" s="22">
        <f t="shared" si="13"/>
        <v>-9.2953347529264985E-2</v>
      </c>
    </row>
    <row r="440" spans="2:8" x14ac:dyDescent="0.3">
      <c r="B440" t="s">
        <v>8219</v>
      </c>
      <c r="C440">
        <v>61</v>
      </c>
      <c r="D440" s="22">
        <f t="shared" si="12"/>
        <v>-0.15803069088071175</v>
      </c>
      <c r="F440" t="s">
        <v>8221</v>
      </c>
      <c r="G440">
        <v>123</v>
      </c>
      <c r="H440" s="22">
        <f t="shared" si="13"/>
        <v>1.7140827114101889</v>
      </c>
    </row>
    <row r="441" spans="2:8" x14ac:dyDescent="0.3">
      <c r="B441" t="s">
        <v>8219</v>
      </c>
      <c r="C441">
        <v>96</v>
      </c>
      <c r="D441" s="22">
        <f t="shared" si="12"/>
        <v>-0.11657618785498428</v>
      </c>
      <c r="F441" t="s">
        <v>8221</v>
      </c>
      <c r="G441">
        <v>96</v>
      </c>
      <c r="H441" s="22">
        <f t="shared" si="13"/>
        <v>1.2745333997762676</v>
      </c>
    </row>
    <row r="442" spans="2:8" x14ac:dyDescent="0.3">
      <c r="B442" t="s">
        <v>8219</v>
      </c>
      <c r="C442">
        <v>190</v>
      </c>
      <c r="D442" s="22">
        <f t="shared" si="12"/>
        <v>-5.2412368716019415E-3</v>
      </c>
      <c r="F442" t="s">
        <v>8221</v>
      </c>
      <c r="G442">
        <v>31</v>
      </c>
      <c r="H442" s="22">
        <f t="shared" si="13"/>
        <v>0.21635913102793886</v>
      </c>
    </row>
    <row r="443" spans="2:8" x14ac:dyDescent="0.3">
      <c r="B443" t="s">
        <v>8219</v>
      </c>
      <c r="C443">
        <v>94</v>
      </c>
      <c r="D443" s="22">
        <f t="shared" si="12"/>
        <v>-0.11894501659931156</v>
      </c>
      <c r="F443" t="s">
        <v>8221</v>
      </c>
      <c r="G443">
        <v>4</v>
      </c>
      <c r="H443" s="22">
        <f t="shared" si="13"/>
        <v>-0.22319018060598239</v>
      </c>
    </row>
    <row r="444" spans="2:8" x14ac:dyDescent="0.3">
      <c r="B444" t="s">
        <v>8219</v>
      </c>
      <c r="C444">
        <v>39</v>
      </c>
      <c r="D444" s="22">
        <f t="shared" si="12"/>
        <v>-0.18408780706831188</v>
      </c>
      <c r="F444" t="s">
        <v>8221</v>
      </c>
      <c r="G444">
        <v>3</v>
      </c>
      <c r="H444" s="22">
        <f t="shared" si="13"/>
        <v>-0.23946978474057207</v>
      </c>
    </row>
    <row r="445" spans="2:8" x14ac:dyDescent="0.3">
      <c r="B445" t="s">
        <v>8219</v>
      </c>
      <c r="C445">
        <v>127</v>
      </c>
      <c r="D445" s="22">
        <f t="shared" si="12"/>
        <v>-7.9859342317911378E-2</v>
      </c>
      <c r="F445" t="s">
        <v>8221</v>
      </c>
      <c r="G445">
        <v>179</v>
      </c>
      <c r="H445" s="22">
        <f t="shared" si="13"/>
        <v>2.6257405429472107</v>
      </c>
    </row>
    <row r="446" spans="2:8" x14ac:dyDescent="0.3">
      <c r="B446" t="s">
        <v>8219</v>
      </c>
      <c r="C446">
        <v>159</v>
      </c>
      <c r="D446" s="22">
        <f t="shared" si="12"/>
        <v>-4.1958082408674838E-2</v>
      </c>
      <c r="F446" t="s">
        <v>8221</v>
      </c>
      <c r="G446">
        <v>3</v>
      </c>
      <c r="H446" s="22">
        <f t="shared" si="13"/>
        <v>-0.23946978474057207</v>
      </c>
    </row>
    <row r="447" spans="2:8" x14ac:dyDescent="0.3">
      <c r="B447" t="s">
        <v>8219</v>
      </c>
      <c r="C447">
        <v>177</v>
      </c>
      <c r="D447" s="22">
        <f t="shared" si="12"/>
        <v>-2.0638623709729288E-2</v>
      </c>
      <c r="F447" t="s">
        <v>8221</v>
      </c>
      <c r="G447">
        <v>23</v>
      </c>
      <c r="H447" s="22">
        <f t="shared" si="13"/>
        <v>8.6122297951221435E-2</v>
      </c>
    </row>
    <row r="448" spans="2:8" x14ac:dyDescent="0.3">
      <c r="B448" t="s">
        <v>8219</v>
      </c>
      <c r="C448">
        <v>47</v>
      </c>
      <c r="D448" s="22">
        <f t="shared" si="12"/>
        <v>-0.17461249209100274</v>
      </c>
      <c r="F448" t="s">
        <v>8221</v>
      </c>
      <c r="G448">
        <v>23</v>
      </c>
      <c r="H448" s="22">
        <f t="shared" si="13"/>
        <v>8.6122297951221435E-2</v>
      </c>
    </row>
    <row r="449" spans="2:8" x14ac:dyDescent="0.3">
      <c r="B449" t="s">
        <v>8219</v>
      </c>
      <c r="C449">
        <v>1</v>
      </c>
      <c r="D449" s="22">
        <f t="shared" si="12"/>
        <v>-0.22909555321053027</v>
      </c>
      <c r="F449" t="s">
        <v>8221</v>
      </c>
      <c r="G449">
        <v>41</v>
      </c>
      <c r="H449" s="22">
        <f t="shared" si="13"/>
        <v>0.37915517237383561</v>
      </c>
    </row>
    <row r="450" spans="2:8" x14ac:dyDescent="0.3">
      <c r="B450" t="s">
        <v>8219</v>
      </c>
      <c r="C450">
        <v>16</v>
      </c>
      <c r="D450" s="22">
        <f t="shared" si="12"/>
        <v>-0.21132933762807563</v>
      </c>
      <c r="F450" t="s">
        <v>8221</v>
      </c>
      <c r="G450">
        <v>0</v>
      </c>
      <c r="H450" s="22">
        <f t="shared" si="13"/>
        <v>-0.28830859714434109</v>
      </c>
    </row>
    <row r="451" spans="2:8" x14ac:dyDescent="0.3">
      <c r="B451" t="s">
        <v>8219</v>
      </c>
      <c r="C451">
        <v>115</v>
      </c>
      <c r="D451" s="22">
        <f t="shared" ref="D451:D514" si="14">(C451-GETPIVOTDATA("Mean of backers",$I$3,"Outcome","successful"))/GETPIVOTDATA("StdDevp of backers",$I$3,"Outcome","successful")</f>
        <v>-9.407231478387508E-2</v>
      </c>
      <c r="F451" t="s">
        <v>8221</v>
      </c>
      <c r="G451">
        <v>32</v>
      </c>
      <c r="H451" s="22">
        <f t="shared" ref="H451:H514" si="15">(G451-GETPIVOTDATA("Mean of backers",$I$7,"Outcome","failed"))/GETPIVOTDATA("StdDevp of backers",$I$7,"Outcome","failed")</f>
        <v>0.23263873516252853</v>
      </c>
    </row>
    <row r="452" spans="2:8" x14ac:dyDescent="0.3">
      <c r="B452" t="s">
        <v>8219</v>
      </c>
      <c r="C452">
        <v>133</v>
      </c>
      <c r="D452" s="22">
        <f t="shared" si="14"/>
        <v>-7.2752856084929526E-2</v>
      </c>
      <c r="F452" t="s">
        <v>8221</v>
      </c>
      <c r="G452">
        <v>2</v>
      </c>
      <c r="H452" s="22">
        <f t="shared" si="15"/>
        <v>-0.25574938887516174</v>
      </c>
    </row>
    <row r="453" spans="2:8" x14ac:dyDescent="0.3">
      <c r="B453" t="s">
        <v>8219</v>
      </c>
      <c r="C453">
        <v>70</v>
      </c>
      <c r="D453" s="22">
        <f t="shared" si="14"/>
        <v>-0.14737096153123896</v>
      </c>
      <c r="F453" t="s">
        <v>8221</v>
      </c>
      <c r="G453">
        <v>7</v>
      </c>
      <c r="H453" s="22">
        <f t="shared" si="15"/>
        <v>-0.17435136820221336</v>
      </c>
    </row>
    <row r="454" spans="2:8" x14ac:dyDescent="0.3">
      <c r="B454" t="s">
        <v>8219</v>
      </c>
      <c r="C454">
        <v>62</v>
      </c>
      <c r="D454" s="22">
        <f t="shared" si="14"/>
        <v>-0.1568462765085481</v>
      </c>
      <c r="F454" t="s">
        <v>8221</v>
      </c>
      <c r="G454">
        <v>4</v>
      </c>
      <c r="H454" s="22">
        <f t="shared" si="15"/>
        <v>-0.22319018060598239</v>
      </c>
    </row>
    <row r="455" spans="2:8" x14ac:dyDescent="0.3">
      <c r="B455" t="s">
        <v>8219</v>
      </c>
      <c r="C455">
        <v>10</v>
      </c>
      <c r="D455" s="22">
        <f t="shared" si="14"/>
        <v>-0.21843582386105748</v>
      </c>
      <c r="F455" t="s">
        <v>8221</v>
      </c>
      <c r="G455">
        <v>196</v>
      </c>
      <c r="H455" s="22">
        <f t="shared" si="15"/>
        <v>2.9024938132352349</v>
      </c>
    </row>
    <row r="456" spans="2:8" x14ac:dyDescent="0.3">
      <c r="B456" t="s">
        <v>8219</v>
      </c>
      <c r="C456">
        <v>499</v>
      </c>
      <c r="D456" s="22">
        <f t="shared" si="14"/>
        <v>0.36074280412696347</v>
      </c>
      <c r="F456" t="s">
        <v>8221</v>
      </c>
      <c r="G456">
        <v>11</v>
      </c>
      <c r="H456" s="22">
        <f t="shared" si="15"/>
        <v>-0.10923295166385466</v>
      </c>
    </row>
    <row r="457" spans="2:8" x14ac:dyDescent="0.3">
      <c r="B457" t="s">
        <v>8219</v>
      </c>
      <c r="C457">
        <v>47</v>
      </c>
      <c r="D457" s="22">
        <f t="shared" si="14"/>
        <v>-0.17461249209100274</v>
      </c>
      <c r="F457" t="s">
        <v>8221</v>
      </c>
      <c r="G457">
        <v>9</v>
      </c>
      <c r="H457" s="22">
        <f t="shared" si="15"/>
        <v>-0.14179215993303401</v>
      </c>
    </row>
    <row r="458" spans="2:8" x14ac:dyDescent="0.3">
      <c r="B458" t="s">
        <v>8219</v>
      </c>
      <c r="C458">
        <v>28</v>
      </c>
      <c r="D458" s="22">
        <f t="shared" si="14"/>
        <v>-0.19711636516211192</v>
      </c>
      <c r="F458" t="s">
        <v>8221</v>
      </c>
      <c r="G458">
        <v>5</v>
      </c>
      <c r="H458" s="22">
        <f t="shared" si="15"/>
        <v>-0.20691057647139272</v>
      </c>
    </row>
    <row r="459" spans="2:8" x14ac:dyDescent="0.3">
      <c r="B459" t="s">
        <v>8219</v>
      </c>
      <c r="C459">
        <v>24</v>
      </c>
      <c r="D459" s="22">
        <f t="shared" si="14"/>
        <v>-0.20185402265076649</v>
      </c>
      <c r="F459" t="s">
        <v>8221</v>
      </c>
      <c r="G459">
        <v>8</v>
      </c>
      <c r="H459" s="22">
        <f t="shared" si="15"/>
        <v>-0.15807176406762369</v>
      </c>
    </row>
    <row r="460" spans="2:8" x14ac:dyDescent="0.3">
      <c r="B460" t="s">
        <v>8219</v>
      </c>
      <c r="C460">
        <v>76</v>
      </c>
      <c r="D460" s="22">
        <f t="shared" si="14"/>
        <v>-0.14026447529825711</v>
      </c>
      <c r="F460" t="s">
        <v>8221</v>
      </c>
      <c r="G460">
        <v>229</v>
      </c>
      <c r="H460" s="22">
        <f t="shared" si="15"/>
        <v>3.4397207496766944</v>
      </c>
    </row>
    <row r="461" spans="2:8" x14ac:dyDescent="0.3">
      <c r="B461" t="s">
        <v>8219</v>
      </c>
      <c r="C461">
        <v>98</v>
      </c>
      <c r="D461" s="22">
        <f t="shared" si="14"/>
        <v>-0.11420735911065699</v>
      </c>
      <c r="F461" t="s">
        <v>8221</v>
      </c>
      <c r="G461">
        <v>40</v>
      </c>
      <c r="H461" s="22">
        <f t="shared" si="15"/>
        <v>0.36287556823924594</v>
      </c>
    </row>
    <row r="462" spans="2:8" x14ac:dyDescent="0.3">
      <c r="B462" t="s">
        <v>8219</v>
      </c>
      <c r="C462">
        <v>30</v>
      </c>
      <c r="D462" s="22">
        <f t="shared" si="14"/>
        <v>-0.19474753641778464</v>
      </c>
      <c r="F462" t="s">
        <v>8221</v>
      </c>
      <c r="G462">
        <v>123</v>
      </c>
      <c r="H462" s="22">
        <f t="shared" si="15"/>
        <v>1.7140827114101889</v>
      </c>
    </row>
    <row r="463" spans="2:8" x14ac:dyDescent="0.3">
      <c r="B463" t="s">
        <v>8219</v>
      </c>
      <c r="C463">
        <v>478</v>
      </c>
      <c r="D463" s="22">
        <f t="shared" si="14"/>
        <v>0.33587010231152697</v>
      </c>
      <c r="F463" t="s">
        <v>8221</v>
      </c>
      <c r="G463">
        <v>5</v>
      </c>
      <c r="H463" s="22">
        <f t="shared" si="15"/>
        <v>-0.20691057647139272</v>
      </c>
    </row>
    <row r="464" spans="2:8" x14ac:dyDescent="0.3">
      <c r="B464" t="s">
        <v>8219</v>
      </c>
      <c r="C464">
        <v>74</v>
      </c>
      <c r="D464" s="22">
        <f t="shared" si="14"/>
        <v>-0.1426333040425844</v>
      </c>
      <c r="F464" t="s">
        <v>8221</v>
      </c>
      <c r="G464">
        <v>148</v>
      </c>
      <c r="H464" s="22">
        <f t="shared" si="15"/>
        <v>2.1210728147749309</v>
      </c>
    </row>
    <row r="465" spans="2:8" x14ac:dyDescent="0.3">
      <c r="B465" t="s">
        <v>8219</v>
      </c>
      <c r="C465">
        <v>131</v>
      </c>
      <c r="D465" s="22">
        <f t="shared" si="14"/>
        <v>-7.512168482925681E-2</v>
      </c>
      <c r="F465" t="s">
        <v>8221</v>
      </c>
      <c r="G465">
        <v>10</v>
      </c>
      <c r="H465" s="22">
        <f t="shared" si="15"/>
        <v>-0.12551255579844434</v>
      </c>
    </row>
    <row r="466" spans="2:8" x14ac:dyDescent="0.3">
      <c r="B466" t="s">
        <v>8219</v>
      </c>
      <c r="C466">
        <v>61</v>
      </c>
      <c r="D466" s="22">
        <f t="shared" si="14"/>
        <v>-0.15803069088071175</v>
      </c>
      <c r="F466" t="s">
        <v>8221</v>
      </c>
      <c r="G466">
        <v>4</v>
      </c>
      <c r="H466" s="22">
        <f t="shared" si="15"/>
        <v>-0.22319018060598239</v>
      </c>
    </row>
    <row r="467" spans="2:8" x14ac:dyDescent="0.3">
      <c r="B467" t="s">
        <v>8219</v>
      </c>
      <c r="C467">
        <v>1071</v>
      </c>
      <c r="D467" s="22">
        <f t="shared" si="14"/>
        <v>1.0382278250045667</v>
      </c>
      <c r="F467" t="s">
        <v>8221</v>
      </c>
      <c r="G467">
        <v>21</v>
      </c>
      <c r="H467" s="22">
        <f t="shared" si="15"/>
        <v>5.3563089682042091E-2</v>
      </c>
    </row>
    <row r="468" spans="2:8" x14ac:dyDescent="0.3">
      <c r="B468" t="s">
        <v>8219</v>
      </c>
      <c r="C468">
        <v>122</v>
      </c>
      <c r="D468" s="22">
        <f t="shared" si="14"/>
        <v>-8.5781414178729587E-2</v>
      </c>
      <c r="F468" t="s">
        <v>8221</v>
      </c>
      <c r="G468">
        <v>2</v>
      </c>
      <c r="H468" s="22">
        <f t="shared" si="15"/>
        <v>-0.25574938887516174</v>
      </c>
    </row>
    <row r="469" spans="2:8" x14ac:dyDescent="0.3">
      <c r="B469" t="s">
        <v>8219</v>
      </c>
      <c r="C469">
        <v>111</v>
      </c>
      <c r="D469" s="22">
        <f t="shared" si="14"/>
        <v>-9.8809972272529648E-2</v>
      </c>
      <c r="F469" t="s">
        <v>8221</v>
      </c>
      <c r="G469">
        <v>0</v>
      </c>
      <c r="H469" s="22">
        <f t="shared" si="15"/>
        <v>-0.28830859714434109</v>
      </c>
    </row>
    <row r="470" spans="2:8" x14ac:dyDescent="0.3">
      <c r="B470" t="s">
        <v>8219</v>
      </c>
      <c r="C470">
        <v>255</v>
      </c>
      <c r="D470" s="22">
        <f t="shared" si="14"/>
        <v>7.1745697319034782E-2</v>
      </c>
      <c r="F470" t="s">
        <v>8221</v>
      </c>
      <c r="G470">
        <v>4</v>
      </c>
      <c r="H470" s="22">
        <f t="shared" si="15"/>
        <v>-0.22319018060598239</v>
      </c>
    </row>
    <row r="471" spans="2:8" x14ac:dyDescent="0.3">
      <c r="B471" t="s">
        <v>8219</v>
      </c>
      <c r="C471">
        <v>141</v>
      </c>
      <c r="D471" s="22">
        <f t="shared" si="14"/>
        <v>-6.3277541107620391E-2</v>
      </c>
      <c r="F471" t="s">
        <v>8221</v>
      </c>
      <c r="G471">
        <v>1</v>
      </c>
      <c r="H471" s="22">
        <f t="shared" si="15"/>
        <v>-0.27202899300975142</v>
      </c>
    </row>
    <row r="472" spans="2:8" x14ac:dyDescent="0.3">
      <c r="B472" t="s">
        <v>8219</v>
      </c>
      <c r="C472">
        <v>159</v>
      </c>
      <c r="D472" s="22">
        <f t="shared" si="14"/>
        <v>-4.1958082408674838E-2</v>
      </c>
      <c r="F472" t="s">
        <v>8221</v>
      </c>
      <c r="G472">
        <v>30</v>
      </c>
      <c r="H472" s="22">
        <f t="shared" si="15"/>
        <v>0.20007952689334918</v>
      </c>
    </row>
    <row r="473" spans="2:8" x14ac:dyDescent="0.3">
      <c r="B473" t="s">
        <v>8219</v>
      </c>
      <c r="C473">
        <v>99</v>
      </c>
      <c r="D473" s="22">
        <f t="shared" si="14"/>
        <v>-0.11302294473849335</v>
      </c>
      <c r="F473" t="s">
        <v>8221</v>
      </c>
      <c r="G473">
        <v>3</v>
      </c>
      <c r="H473" s="22">
        <f t="shared" si="15"/>
        <v>-0.23946978474057207</v>
      </c>
    </row>
    <row r="474" spans="2:8" x14ac:dyDescent="0.3">
      <c r="B474" t="s">
        <v>8219</v>
      </c>
      <c r="C474">
        <v>96</v>
      </c>
      <c r="D474" s="22">
        <f t="shared" si="14"/>
        <v>-0.11657618785498428</v>
      </c>
      <c r="F474" t="s">
        <v>8221</v>
      </c>
      <c r="G474">
        <v>975</v>
      </c>
      <c r="H474" s="22">
        <f t="shared" si="15"/>
        <v>15.584305434080592</v>
      </c>
    </row>
    <row r="475" spans="2:8" x14ac:dyDescent="0.3">
      <c r="B475" t="s">
        <v>8219</v>
      </c>
      <c r="C475">
        <v>27</v>
      </c>
      <c r="D475" s="22">
        <f t="shared" si="14"/>
        <v>-0.19830077953427558</v>
      </c>
      <c r="F475" t="s">
        <v>8221</v>
      </c>
      <c r="G475">
        <v>167</v>
      </c>
      <c r="H475" s="22">
        <f t="shared" si="15"/>
        <v>2.4303852933321344</v>
      </c>
    </row>
    <row r="476" spans="2:8" x14ac:dyDescent="0.3">
      <c r="B476" t="s">
        <v>8219</v>
      </c>
      <c r="C476">
        <v>166</v>
      </c>
      <c r="D476" s="22">
        <f t="shared" si="14"/>
        <v>-3.3667181803529345E-2</v>
      </c>
      <c r="F476" t="s">
        <v>8221</v>
      </c>
      <c r="G476">
        <v>5</v>
      </c>
      <c r="H476" s="22">
        <f t="shared" si="15"/>
        <v>-0.20691057647139272</v>
      </c>
    </row>
    <row r="477" spans="2:8" x14ac:dyDescent="0.3">
      <c r="B477" t="s">
        <v>8219</v>
      </c>
      <c r="C477">
        <v>76</v>
      </c>
      <c r="D477" s="22">
        <f t="shared" si="14"/>
        <v>-0.14026447529825711</v>
      </c>
      <c r="F477" t="s">
        <v>8221</v>
      </c>
      <c r="G477">
        <v>18</v>
      </c>
      <c r="H477" s="22">
        <f t="shared" si="15"/>
        <v>4.7242772782730659E-3</v>
      </c>
    </row>
    <row r="478" spans="2:8" x14ac:dyDescent="0.3">
      <c r="B478" t="s">
        <v>8219</v>
      </c>
      <c r="C478">
        <v>211</v>
      </c>
      <c r="D478" s="22">
        <f t="shared" si="14"/>
        <v>1.963146494383454E-2</v>
      </c>
      <c r="F478" t="s">
        <v>8221</v>
      </c>
      <c r="G478">
        <v>98</v>
      </c>
      <c r="H478" s="22">
        <f t="shared" si="15"/>
        <v>1.307092608045447</v>
      </c>
    </row>
    <row r="479" spans="2:8" x14ac:dyDescent="0.3">
      <c r="B479" t="s">
        <v>8219</v>
      </c>
      <c r="C479">
        <v>21</v>
      </c>
      <c r="D479" s="22">
        <f t="shared" si="14"/>
        <v>-0.20540726576725743</v>
      </c>
      <c r="F479" t="s">
        <v>8221</v>
      </c>
      <c r="G479">
        <v>4</v>
      </c>
      <c r="H479" s="22">
        <f t="shared" si="15"/>
        <v>-0.22319018060598239</v>
      </c>
    </row>
    <row r="480" spans="2:8" x14ac:dyDescent="0.3">
      <c r="B480" t="s">
        <v>8219</v>
      </c>
      <c r="C480">
        <v>61</v>
      </c>
      <c r="D480" s="22">
        <f t="shared" si="14"/>
        <v>-0.15803069088071175</v>
      </c>
      <c r="F480" t="s">
        <v>8221</v>
      </c>
      <c r="G480">
        <v>3</v>
      </c>
      <c r="H480" s="22">
        <f t="shared" si="15"/>
        <v>-0.23946978474057207</v>
      </c>
    </row>
    <row r="481" spans="2:8" x14ac:dyDescent="0.3">
      <c r="B481" t="s">
        <v>8219</v>
      </c>
      <c r="C481">
        <v>30</v>
      </c>
      <c r="D481" s="22">
        <f t="shared" si="14"/>
        <v>-0.19474753641778464</v>
      </c>
      <c r="F481" t="s">
        <v>8221</v>
      </c>
      <c r="G481">
        <v>1</v>
      </c>
      <c r="H481" s="22">
        <f t="shared" si="15"/>
        <v>-0.27202899300975142</v>
      </c>
    </row>
    <row r="482" spans="2:8" x14ac:dyDescent="0.3">
      <c r="B482" t="s">
        <v>8219</v>
      </c>
      <c r="C482">
        <v>375</v>
      </c>
      <c r="D482" s="22">
        <f t="shared" si="14"/>
        <v>0.21387542197867182</v>
      </c>
      <c r="F482" t="s">
        <v>8221</v>
      </c>
      <c r="G482">
        <v>0</v>
      </c>
      <c r="H482" s="22">
        <f t="shared" si="15"/>
        <v>-0.28830859714434109</v>
      </c>
    </row>
    <row r="483" spans="2:8" x14ac:dyDescent="0.3">
      <c r="B483" t="s">
        <v>8219</v>
      </c>
      <c r="C483">
        <v>111</v>
      </c>
      <c r="D483" s="22">
        <f t="shared" si="14"/>
        <v>-9.8809972272529648E-2</v>
      </c>
      <c r="F483" t="s">
        <v>8221</v>
      </c>
      <c r="G483">
        <v>9</v>
      </c>
      <c r="H483" s="22">
        <f t="shared" si="15"/>
        <v>-0.14179215993303401</v>
      </c>
    </row>
    <row r="484" spans="2:8" x14ac:dyDescent="0.3">
      <c r="B484" t="s">
        <v>8219</v>
      </c>
      <c r="C484">
        <v>123</v>
      </c>
      <c r="D484" s="22">
        <f t="shared" si="14"/>
        <v>-8.4596999806565945E-2</v>
      </c>
      <c r="F484" t="s">
        <v>8221</v>
      </c>
      <c r="G484">
        <v>2</v>
      </c>
      <c r="H484" s="22">
        <f t="shared" si="15"/>
        <v>-0.25574938887516174</v>
      </c>
    </row>
    <row r="485" spans="2:8" x14ac:dyDescent="0.3">
      <c r="B485" t="s">
        <v>8219</v>
      </c>
      <c r="C485">
        <v>70</v>
      </c>
      <c r="D485" s="22">
        <f t="shared" si="14"/>
        <v>-0.14737096153123896</v>
      </c>
      <c r="F485" t="s">
        <v>8221</v>
      </c>
      <c r="G485">
        <v>0</v>
      </c>
      <c r="H485" s="22">
        <f t="shared" si="15"/>
        <v>-0.28830859714434109</v>
      </c>
    </row>
    <row r="486" spans="2:8" x14ac:dyDescent="0.3">
      <c r="B486" t="s">
        <v>8219</v>
      </c>
      <c r="C486">
        <v>85</v>
      </c>
      <c r="D486" s="22">
        <f t="shared" si="14"/>
        <v>-0.12960474594878435</v>
      </c>
      <c r="F486" t="s">
        <v>8221</v>
      </c>
      <c r="G486">
        <v>147</v>
      </c>
      <c r="H486" s="22">
        <f t="shared" si="15"/>
        <v>2.1047932106403411</v>
      </c>
    </row>
    <row r="487" spans="2:8" x14ac:dyDescent="0.3">
      <c r="B487" t="s">
        <v>8219</v>
      </c>
      <c r="C487">
        <v>86</v>
      </c>
      <c r="D487" s="22">
        <f t="shared" si="14"/>
        <v>-0.12842033157662069</v>
      </c>
      <c r="F487" t="s">
        <v>8221</v>
      </c>
      <c r="G487">
        <v>49</v>
      </c>
      <c r="H487" s="22">
        <f t="shared" si="15"/>
        <v>0.50939200545055296</v>
      </c>
    </row>
    <row r="488" spans="2:8" x14ac:dyDescent="0.3">
      <c r="B488" t="s">
        <v>8219</v>
      </c>
      <c r="C488">
        <v>13</v>
      </c>
      <c r="D488" s="22">
        <f t="shared" si="14"/>
        <v>-0.21488258074456656</v>
      </c>
      <c r="F488" t="s">
        <v>8221</v>
      </c>
      <c r="G488">
        <v>1</v>
      </c>
      <c r="H488" s="22">
        <f t="shared" si="15"/>
        <v>-0.27202899300975142</v>
      </c>
    </row>
    <row r="489" spans="2:8" x14ac:dyDescent="0.3">
      <c r="B489" t="s">
        <v>8219</v>
      </c>
      <c r="C489">
        <v>33</v>
      </c>
      <c r="D489" s="22">
        <f t="shared" si="14"/>
        <v>-0.19119429330129373</v>
      </c>
      <c r="F489" t="s">
        <v>8221</v>
      </c>
      <c r="G489">
        <v>2</v>
      </c>
      <c r="H489" s="22">
        <f t="shared" si="15"/>
        <v>-0.25574938887516174</v>
      </c>
    </row>
    <row r="490" spans="2:8" x14ac:dyDescent="0.3">
      <c r="B490" t="s">
        <v>8219</v>
      </c>
      <c r="C490">
        <v>15</v>
      </c>
      <c r="D490" s="22">
        <f t="shared" si="14"/>
        <v>-0.21251375200023928</v>
      </c>
      <c r="F490" t="s">
        <v>8221</v>
      </c>
      <c r="G490">
        <v>7</v>
      </c>
      <c r="H490" s="22">
        <f t="shared" si="15"/>
        <v>-0.17435136820221336</v>
      </c>
    </row>
    <row r="491" spans="2:8" x14ac:dyDescent="0.3">
      <c r="B491" t="s">
        <v>8219</v>
      </c>
      <c r="C491">
        <v>273</v>
      </c>
      <c r="D491" s="22">
        <f t="shared" si="14"/>
        <v>9.3065156017980336E-2</v>
      </c>
      <c r="F491" t="s">
        <v>8221</v>
      </c>
      <c r="G491">
        <v>4</v>
      </c>
      <c r="H491" s="22">
        <f t="shared" si="15"/>
        <v>-0.22319018060598239</v>
      </c>
    </row>
    <row r="492" spans="2:8" x14ac:dyDescent="0.3">
      <c r="B492" t="s">
        <v>8219</v>
      </c>
      <c r="C492">
        <v>714</v>
      </c>
      <c r="D492" s="22">
        <f t="shared" si="14"/>
        <v>0.61539189414214646</v>
      </c>
      <c r="F492" t="s">
        <v>8221</v>
      </c>
      <c r="G492">
        <v>27</v>
      </c>
      <c r="H492" s="22">
        <f t="shared" si="15"/>
        <v>0.15124071448958015</v>
      </c>
    </row>
    <row r="493" spans="2:8" x14ac:dyDescent="0.3">
      <c r="B493" t="s">
        <v>8219</v>
      </c>
      <c r="C493">
        <v>170</v>
      </c>
      <c r="D493" s="22">
        <f t="shared" si="14"/>
        <v>-2.8929524314874781E-2</v>
      </c>
      <c r="F493" t="s">
        <v>8221</v>
      </c>
      <c r="G493">
        <v>94</v>
      </c>
      <c r="H493" s="22">
        <f t="shared" si="15"/>
        <v>1.2419741915070883</v>
      </c>
    </row>
    <row r="494" spans="2:8" x14ac:dyDescent="0.3">
      <c r="B494" t="s">
        <v>8219</v>
      </c>
      <c r="C494">
        <v>512</v>
      </c>
      <c r="D494" s="22">
        <f t="shared" si="14"/>
        <v>0.37614019096509077</v>
      </c>
      <c r="F494" t="s">
        <v>8221</v>
      </c>
      <c r="G494">
        <v>29</v>
      </c>
      <c r="H494" s="22">
        <f t="shared" si="15"/>
        <v>0.1837999227587595</v>
      </c>
    </row>
    <row r="495" spans="2:8" x14ac:dyDescent="0.3">
      <c r="B495" t="s">
        <v>8219</v>
      </c>
      <c r="C495">
        <v>314</v>
      </c>
      <c r="D495" s="22">
        <f t="shared" si="14"/>
        <v>0.14162614527668965</v>
      </c>
      <c r="F495" t="s">
        <v>8221</v>
      </c>
      <c r="G495">
        <v>7</v>
      </c>
      <c r="H495" s="22">
        <f t="shared" si="15"/>
        <v>-0.17435136820221336</v>
      </c>
    </row>
    <row r="496" spans="2:8" x14ac:dyDescent="0.3">
      <c r="B496" t="s">
        <v>8219</v>
      </c>
      <c r="C496">
        <v>167</v>
      </c>
      <c r="D496" s="22">
        <f t="shared" si="14"/>
        <v>-3.2482767431365703E-2</v>
      </c>
      <c r="F496" t="s">
        <v>8221</v>
      </c>
      <c r="G496">
        <v>22</v>
      </c>
      <c r="H496" s="22">
        <f t="shared" si="15"/>
        <v>6.984269381663176E-2</v>
      </c>
    </row>
    <row r="497" spans="2:8" x14ac:dyDescent="0.3">
      <c r="B497" t="s">
        <v>8219</v>
      </c>
      <c r="C497">
        <v>9</v>
      </c>
      <c r="D497" s="22">
        <f t="shared" si="14"/>
        <v>-0.21962023823322113</v>
      </c>
      <c r="F497" t="s">
        <v>8221</v>
      </c>
      <c r="G497">
        <v>1</v>
      </c>
      <c r="H497" s="22">
        <f t="shared" si="15"/>
        <v>-0.27202899300975142</v>
      </c>
    </row>
    <row r="498" spans="2:8" x14ac:dyDescent="0.3">
      <c r="B498" t="s">
        <v>8219</v>
      </c>
      <c r="C498">
        <v>103</v>
      </c>
      <c r="D498" s="22">
        <f t="shared" si="14"/>
        <v>-0.10828528724983878</v>
      </c>
      <c r="F498" t="s">
        <v>8221</v>
      </c>
      <c r="G498">
        <v>10</v>
      </c>
      <c r="H498" s="22">
        <f t="shared" si="15"/>
        <v>-0.12551255579844434</v>
      </c>
    </row>
    <row r="499" spans="2:8" x14ac:dyDescent="0.3">
      <c r="B499" t="s">
        <v>8219</v>
      </c>
      <c r="C499">
        <v>111</v>
      </c>
      <c r="D499" s="22">
        <f t="shared" si="14"/>
        <v>-9.8809972272529648E-2</v>
      </c>
      <c r="F499" t="s">
        <v>8221</v>
      </c>
      <c r="G499">
        <v>6</v>
      </c>
      <c r="H499" s="22">
        <f t="shared" si="15"/>
        <v>-0.19063097233680304</v>
      </c>
    </row>
    <row r="500" spans="2:8" x14ac:dyDescent="0.3">
      <c r="B500" t="s">
        <v>8219</v>
      </c>
      <c r="C500">
        <v>271</v>
      </c>
      <c r="D500" s="22">
        <f t="shared" si="14"/>
        <v>9.0696327273653052E-2</v>
      </c>
      <c r="F500" t="s">
        <v>8221</v>
      </c>
      <c r="G500">
        <v>24</v>
      </c>
      <c r="H500" s="22">
        <f t="shared" si="15"/>
        <v>0.10240190208581111</v>
      </c>
    </row>
    <row r="501" spans="2:8" x14ac:dyDescent="0.3">
      <c r="B501" t="s">
        <v>8219</v>
      </c>
      <c r="C501">
        <v>101</v>
      </c>
      <c r="D501" s="22">
        <f t="shared" si="14"/>
        <v>-0.11065411599416607</v>
      </c>
      <c r="F501" t="s">
        <v>8221</v>
      </c>
      <c r="G501">
        <v>15</v>
      </c>
      <c r="H501" s="22">
        <f t="shared" si="15"/>
        <v>-4.4114535125495957E-2</v>
      </c>
    </row>
    <row r="502" spans="2:8" x14ac:dyDescent="0.3">
      <c r="B502" t="s">
        <v>8219</v>
      </c>
      <c r="C502">
        <v>57</v>
      </c>
      <c r="D502" s="22">
        <f t="shared" si="14"/>
        <v>-0.16276834836936632</v>
      </c>
      <c r="F502" t="s">
        <v>8221</v>
      </c>
      <c r="G502">
        <v>37</v>
      </c>
      <c r="H502" s="22">
        <f t="shared" si="15"/>
        <v>0.31403675583547691</v>
      </c>
    </row>
    <row r="503" spans="2:8" x14ac:dyDescent="0.3">
      <c r="B503" t="s">
        <v>8219</v>
      </c>
      <c r="C503">
        <v>62</v>
      </c>
      <c r="D503" s="22">
        <f t="shared" si="14"/>
        <v>-0.1568462765085481</v>
      </c>
      <c r="F503" t="s">
        <v>8221</v>
      </c>
      <c r="G503">
        <v>20</v>
      </c>
      <c r="H503" s="22">
        <f t="shared" si="15"/>
        <v>3.7283485547452415E-2</v>
      </c>
    </row>
    <row r="504" spans="2:8" x14ac:dyDescent="0.3">
      <c r="B504" t="s">
        <v>8219</v>
      </c>
      <c r="C504">
        <v>32</v>
      </c>
      <c r="D504" s="22">
        <f t="shared" si="14"/>
        <v>-0.19237870767345736</v>
      </c>
      <c r="F504" t="s">
        <v>8221</v>
      </c>
      <c r="G504">
        <v>7</v>
      </c>
      <c r="H504" s="22">
        <f t="shared" si="15"/>
        <v>-0.17435136820221336</v>
      </c>
    </row>
    <row r="505" spans="2:8" x14ac:dyDescent="0.3">
      <c r="B505" t="s">
        <v>8219</v>
      </c>
      <c r="C505">
        <v>141</v>
      </c>
      <c r="D505" s="22">
        <f t="shared" si="14"/>
        <v>-6.3277541107620391E-2</v>
      </c>
      <c r="F505" t="s">
        <v>8221</v>
      </c>
      <c r="G505">
        <v>0</v>
      </c>
      <c r="H505" s="22">
        <f t="shared" si="15"/>
        <v>-0.28830859714434109</v>
      </c>
    </row>
    <row r="506" spans="2:8" x14ac:dyDescent="0.3">
      <c r="B506" t="s">
        <v>8219</v>
      </c>
      <c r="C506">
        <v>75</v>
      </c>
      <c r="D506" s="22">
        <f t="shared" si="14"/>
        <v>-0.14144888967042077</v>
      </c>
      <c r="F506" t="s">
        <v>8221</v>
      </c>
      <c r="G506">
        <v>21</v>
      </c>
      <c r="H506" s="22">
        <f t="shared" si="15"/>
        <v>5.3563089682042091E-2</v>
      </c>
    </row>
    <row r="507" spans="2:8" x14ac:dyDescent="0.3">
      <c r="B507" t="s">
        <v>8219</v>
      </c>
      <c r="C507">
        <v>46</v>
      </c>
      <c r="D507" s="22">
        <f t="shared" si="14"/>
        <v>-0.17579690646316637</v>
      </c>
      <c r="F507" t="s">
        <v>8221</v>
      </c>
      <c r="G507">
        <v>3</v>
      </c>
      <c r="H507" s="22">
        <f t="shared" si="15"/>
        <v>-0.23946978474057207</v>
      </c>
    </row>
    <row r="508" spans="2:8" x14ac:dyDescent="0.3">
      <c r="B508" t="s">
        <v>8219</v>
      </c>
      <c r="C508">
        <v>103</v>
      </c>
      <c r="D508" s="22">
        <f t="shared" si="14"/>
        <v>-0.10828528724983878</v>
      </c>
      <c r="F508" t="s">
        <v>8221</v>
      </c>
      <c r="G508">
        <v>11</v>
      </c>
      <c r="H508" s="22">
        <f t="shared" si="15"/>
        <v>-0.10923295166385466</v>
      </c>
    </row>
    <row r="509" spans="2:8" x14ac:dyDescent="0.3">
      <c r="B509" t="s">
        <v>8219</v>
      </c>
      <c r="C509">
        <v>6</v>
      </c>
      <c r="D509" s="22">
        <f t="shared" si="14"/>
        <v>-0.22317348134971204</v>
      </c>
      <c r="F509" t="s">
        <v>8221</v>
      </c>
      <c r="G509">
        <v>1</v>
      </c>
      <c r="H509" s="22">
        <f t="shared" si="15"/>
        <v>-0.27202899300975142</v>
      </c>
    </row>
    <row r="510" spans="2:8" x14ac:dyDescent="0.3">
      <c r="B510" t="s">
        <v>8219</v>
      </c>
      <c r="C510">
        <v>83</v>
      </c>
      <c r="D510" s="22">
        <f t="shared" si="14"/>
        <v>-0.13197357469311163</v>
      </c>
      <c r="F510" t="s">
        <v>8221</v>
      </c>
      <c r="G510">
        <v>312</v>
      </c>
      <c r="H510" s="22">
        <f t="shared" si="15"/>
        <v>4.7909278928476375</v>
      </c>
    </row>
    <row r="511" spans="2:8" x14ac:dyDescent="0.3">
      <c r="B511" t="s">
        <v>8219</v>
      </c>
      <c r="C511">
        <v>108</v>
      </c>
      <c r="D511" s="22">
        <f t="shared" si="14"/>
        <v>-0.10236321538902057</v>
      </c>
      <c r="F511" t="s">
        <v>8221</v>
      </c>
      <c r="G511">
        <v>1</v>
      </c>
      <c r="H511" s="22">
        <f t="shared" si="15"/>
        <v>-0.27202899300975142</v>
      </c>
    </row>
    <row r="512" spans="2:8" x14ac:dyDescent="0.3">
      <c r="B512" t="s">
        <v>8219</v>
      </c>
      <c r="C512">
        <v>25</v>
      </c>
      <c r="D512" s="22">
        <f t="shared" si="14"/>
        <v>-0.20066960827860286</v>
      </c>
      <c r="F512" t="s">
        <v>8221</v>
      </c>
      <c r="G512">
        <v>3</v>
      </c>
      <c r="H512" s="22">
        <f t="shared" si="15"/>
        <v>-0.23946978474057207</v>
      </c>
    </row>
    <row r="513" spans="2:8" x14ac:dyDescent="0.3">
      <c r="B513" t="s">
        <v>8219</v>
      </c>
      <c r="C513">
        <v>549</v>
      </c>
      <c r="D513" s="22">
        <f t="shared" si="14"/>
        <v>0.41996352273514553</v>
      </c>
      <c r="F513" t="s">
        <v>8221</v>
      </c>
      <c r="G513">
        <v>4</v>
      </c>
      <c r="H513" s="22">
        <f t="shared" si="15"/>
        <v>-0.22319018060598239</v>
      </c>
    </row>
    <row r="514" spans="2:8" x14ac:dyDescent="0.3">
      <c r="B514" t="s">
        <v>8219</v>
      </c>
      <c r="C514">
        <v>222</v>
      </c>
      <c r="D514" s="22">
        <f t="shared" si="14"/>
        <v>3.26600230376346E-2</v>
      </c>
      <c r="F514" t="s">
        <v>8221</v>
      </c>
      <c r="G514">
        <v>10</v>
      </c>
      <c r="H514" s="22">
        <f t="shared" si="15"/>
        <v>-0.12551255579844434</v>
      </c>
    </row>
    <row r="515" spans="2:8" x14ac:dyDescent="0.3">
      <c r="B515" t="s">
        <v>8219</v>
      </c>
      <c r="C515">
        <v>183</v>
      </c>
      <c r="D515" s="22">
        <f t="shared" ref="D515:D578" si="16">(C515-GETPIVOTDATA("Mean of backers",$I$3,"Outcome","successful"))/GETPIVOTDATA("StdDevp of backers",$I$3,"Outcome","successful")</f>
        <v>-1.3532137476747435E-2</v>
      </c>
      <c r="F515" t="s">
        <v>8221</v>
      </c>
      <c r="G515">
        <v>8</v>
      </c>
      <c r="H515" s="22">
        <f t="shared" ref="H515:H578" si="17">(G515-GETPIVOTDATA("Mean of backers",$I$7,"Outcome","failed"))/GETPIVOTDATA("StdDevp of backers",$I$7,"Outcome","failed")</f>
        <v>-0.15807176406762369</v>
      </c>
    </row>
    <row r="516" spans="2:8" x14ac:dyDescent="0.3">
      <c r="B516" t="s">
        <v>8219</v>
      </c>
      <c r="C516">
        <v>89</v>
      </c>
      <c r="D516" s="22">
        <f t="shared" si="16"/>
        <v>-0.12486708846012977</v>
      </c>
      <c r="F516" t="s">
        <v>8221</v>
      </c>
      <c r="G516">
        <v>3</v>
      </c>
      <c r="H516" s="22">
        <f t="shared" si="17"/>
        <v>-0.23946978474057207</v>
      </c>
    </row>
    <row r="517" spans="2:8" x14ac:dyDescent="0.3">
      <c r="B517" t="s">
        <v>8219</v>
      </c>
      <c r="C517">
        <v>253</v>
      </c>
      <c r="D517" s="22">
        <f t="shared" si="16"/>
        <v>6.9376868574707498E-2</v>
      </c>
      <c r="F517" t="s">
        <v>8221</v>
      </c>
      <c r="G517">
        <v>1</v>
      </c>
      <c r="H517" s="22">
        <f t="shared" si="17"/>
        <v>-0.27202899300975142</v>
      </c>
    </row>
    <row r="518" spans="2:8" x14ac:dyDescent="0.3">
      <c r="B518" t="s">
        <v>8219</v>
      </c>
      <c r="C518">
        <v>140</v>
      </c>
      <c r="D518" s="22">
        <f t="shared" si="16"/>
        <v>-6.4461955479784033E-2</v>
      </c>
      <c r="F518" t="s">
        <v>8221</v>
      </c>
      <c r="G518">
        <v>0</v>
      </c>
      <c r="H518" s="22">
        <f t="shared" si="17"/>
        <v>-0.28830859714434109</v>
      </c>
    </row>
    <row r="519" spans="2:8" x14ac:dyDescent="0.3">
      <c r="B519" t="s">
        <v>8219</v>
      </c>
      <c r="C519">
        <v>103</v>
      </c>
      <c r="D519" s="22">
        <f t="shared" si="16"/>
        <v>-0.10828528724983878</v>
      </c>
      <c r="F519" t="s">
        <v>8221</v>
      </c>
      <c r="G519">
        <v>5</v>
      </c>
      <c r="H519" s="22">
        <f t="shared" si="17"/>
        <v>-0.20691057647139272</v>
      </c>
    </row>
    <row r="520" spans="2:8" x14ac:dyDescent="0.3">
      <c r="B520" t="s">
        <v>8219</v>
      </c>
      <c r="C520">
        <v>138</v>
      </c>
      <c r="D520" s="22">
        <f t="shared" si="16"/>
        <v>-6.6830784224111317E-2</v>
      </c>
      <c r="F520" t="s">
        <v>8221</v>
      </c>
      <c r="G520">
        <v>0</v>
      </c>
      <c r="H520" s="22">
        <f t="shared" si="17"/>
        <v>-0.28830859714434109</v>
      </c>
    </row>
    <row r="521" spans="2:8" x14ac:dyDescent="0.3">
      <c r="B521" t="s">
        <v>8219</v>
      </c>
      <c r="C521">
        <v>191</v>
      </c>
      <c r="D521" s="22">
        <f t="shared" si="16"/>
        <v>-4.0568224994382996E-3</v>
      </c>
      <c r="F521" t="s">
        <v>8221</v>
      </c>
      <c r="G521">
        <v>3</v>
      </c>
      <c r="H521" s="22">
        <f t="shared" si="17"/>
        <v>-0.23946978474057207</v>
      </c>
    </row>
    <row r="522" spans="2:8" x14ac:dyDescent="0.3">
      <c r="B522" t="s">
        <v>8219</v>
      </c>
      <c r="C522">
        <v>45</v>
      </c>
      <c r="D522" s="22">
        <f t="shared" si="16"/>
        <v>-0.17698132083533002</v>
      </c>
      <c r="F522" t="s">
        <v>8221</v>
      </c>
      <c r="G522">
        <v>7</v>
      </c>
      <c r="H522" s="22">
        <f t="shared" si="17"/>
        <v>-0.17435136820221336</v>
      </c>
    </row>
    <row r="523" spans="2:8" x14ac:dyDescent="0.3">
      <c r="B523" t="s">
        <v>8219</v>
      </c>
      <c r="C523">
        <v>17</v>
      </c>
      <c r="D523" s="22">
        <f t="shared" si="16"/>
        <v>-0.210144923255912</v>
      </c>
      <c r="F523" t="s">
        <v>8221</v>
      </c>
      <c r="G523">
        <v>0</v>
      </c>
      <c r="H523" s="22">
        <f t="shared" si="17"/>
        <v>-0.28830859714434109</v>
      </c>
    </row>
    <row r="524" spans="2:8" x14ac:dyDescent="0.3">
      <c r="B524" t="s">
        <v>8219</v>
      </c>
      <c r="C524">
        <v>31</v>
      </c>
      <c r="D524" s="22">
        <f t="shared" si="16"/>
        <v>-0.19356312204562101</v>
      </c>
      <c r="F524" t="s">
        <v>8221</v>
      </c>
      <c r="G524">
        <v>2</v>
      </c>
      <c r="H524" s="22">
        <f t="shared" si="17"/>
        <v>-0.25574938887516174</v>
      </c>
    </row>
    <row r="525" spans="2:8" x14ac:dyDescent="0.3">
      <c r="B525" t="s">
        <v>8219</v>
      </c>
      <c r="C525">
        <v>50</v>
      </c>
      <c r="D525" s="22">
        <f t="shared" si="16"/>
        <v>-0.1710592489745118</v>
      </c>
      <c r="F525" t="s">
        <v>8221</v>
      </c>
      <c r="G525">
        <v>23</v>
      </c>
      <c r="H525" s="22">
        <f t="shared" si="17"/>
        <v>8.6122297951221435E-2</v>
      </c>
    </row>
    <row r="526" spans="2:8" x14ac:dyDescent="0.3">
      <c r="B526" t="s">
        <v>8219</v>
      </c>
      <c r="C526">
        <v>59</v>
      </c>
      <c r="D526" s="22">
        <f t="shared" si="16"/>
        <v>-0.16039951962503904</v>
      </c>
      <c r="F526" t="s">
        <v>8221</v>
      </c>
      <c r="G526">
        <v>1</v>
      </c>
      <c r="H526" s="22">
        <f t="shared" si="17"/>
        <v>-0.27202899300975142</v>
      </c>
    </row>
    <row r="527" spans="2:8" x14ac:dyDescent="0.3">
      <c r="B527" t="s">
        <v>8219</v>
      </c>
      <c r="C527">
        <v>81</v>
      </c>
      <c r="D527" s="22">
        <f t="shared" si="16"/>
        <v>-0.13434240343743892</v>
      </c>
      <c r="F527" t="s">
        <v>8221</v>
      </c>
      <c r="G527">
        <v>2</v>
      </c>
      <c r="H527" s="22">
        <f t="shared" si="17"/>
        <v>-0.25574938887516174</v>
      </c>
    </row>
    <row r="528" spans="2:8" x14ac:dyDescent="0.3">
      <c r="B528" t="s">
        <v>8219</v>
      </c>
      <c r="C528">
        <v>508</v>
      </c>
      <c r="D528" s="22">
        <f t="shared" si="16"/>
        <v>0.3714025334764362</v>
      </c>
      <c r="F528" t="s">
        <v>8221</v>
      </c>
      <c r="G528">
        <v>3</v>
      </c>
      <c r="H528" s="22">
        <f t="shared" si="17"/>
        <v>-0.23946978474057207</v>
      </c>
    </row>
    <row r="529" spans="2:8" x14ac:dyDescent="0.3">
      <c r="B529" t="s">
        <v>8219</v>
      </c>
      <c r="C529">
        <v>74</v>
      </c>
      <c r="D529" s="22">
        <f t="shared" si="16"/>
        <v>-0.1426333040425844</v>
      </c>
      <c r="F529" t="s">
        <v>8221</v>
      </c>
      <c r="G529">
        <v>0</v>
      </c>
      <c r="H529" s="22">
        <f t="shared" si="17"/>
        <v>-0.28830859714434109</v>
      </c>
    </row>
    <row r="530" spans="2:8" x14ac:dyDescent="0.3">
      <c r="B530" t="s">
        <v>8219</v>
      </c>
      <c r="C530">
        <v>141</v>
      </c>
      <c r="D530" s="22">
        <f t="shared" si="16"/>
        <v>-6.3277541107620391E-2</v>
      </c>
      <c r="F530" t="s">
        <v>8221</v>
      </c>
      <c r="G530">
        <v>13</v>
      </c>
      <c r="H530" s="22">
        <f t="shared" si="17"/>
        <v>-7.6673743394675309E-2</v>
      </c>
    </row>
    <row r="531" spans="2:8" x14ac:dyDescent="0.3">
      <c r="B531" t="s">
        <v>8219</v>
      </c>
      <c r="C531">
        <v>711</v>
      </c>
      <c r="D531" s="22">
        <f t="shared" si="16"/>
        <v>0.61183865102565549</v>
      </c>
      <c r="F531" t="s">
        <v>8221</v>
      </c>
      <c r="G531">
        <v>1</v>
      </c>
      <c r="H531" s="22">
        <f t="shared" si="17"/>
        <v>-0.27202899300975142</v>
      </c>
    </row>
    <row r="532" spans="2:8" x14ac:dyDescent="0.3">
      <c r="B532" t="s">
        <v>8219</v>
      </c>
      <c r="C532">
        <v>141</v>
      </c>
      <c r="D532" s="22">
        <f t="shared" si="16"/>
        <v>-6.3277541107620391E-2</v>
      </c>
      <c r="F532" t="s">
        <v>8221</v>
      </c>
      <c r="G532">
        <v>1</v>
      </c>
      <c r="H532" s="22">
        <f t="shared" si="17"/>
        <v>-0.27202899300975142</v>
      </c>
    </row>
    <row r="533" spans="2:8" x14ac:dyDescent="0.3">
      <c r="B533" t="s">
        <v>8219</v>
      </c>
      <c r="C533">
        <v>109</v>
      </c>
      <c r="D533" s="22">
        <f t="shared" si="16"/>
        <v>-0.10117880101685693</v>
      </c>
      <c r="F533" t="s">
        <v>8221</v>
      </c>
      <c r="G533">
        <v>1</v>
      </c>
      <c r="H533" s="22">
        <f t="shared" si="17"/>
        <v>-0.27202899300975142</v>
      </c>
    </row>
    <row r="534" spans="2:8" x14ac:dyDescent="0.3">
      <c r="B534" t="s">
        <v>8219</v>
      </c>
      <c r="C534">
        <v>361</v>
      </c>
      <c r="D534" s="22">
        <f t="shared" si="16"/>
        <v>0.19729362076838083</v>
      </c>
      <c r="F534" t="s">
        <v>8221</v>
      </c>
      <c r="G534">
        <v>6</v>
      </c>
      <c r="H534" s="22">
        <f t="shared" si="17"/>
        <v>-0.19063097233680304</v>
      </c>
    </row>
    <row r="535" spans="2:8" x14ac:dyDescent="0.3">
      <c r="B535" t="s">
        <v>8219</v>
      </c>
      <c r="C535">
        <v>176</v>
      </c>
      <c r="D535" s="22">
        <f t="shared" si="16"/>
        <v>-2.1823038081892929E-2</v>
      </c>
      <c r="F535" t="s">
        <v>8221</v>
      </c>
      <c r="G535">
        <v>39</v>
      </c>
      <c r="H535" s="22">
        <f t="shared" si="17"/>
        <v>0.34659596410465626</v>
      </c>
    </row>
    <row r="536" spans="2:8" x14ac:dyDescent="0.3">
      <c r="B536" t="s">
        <v>8219</v>
      </c>
      <c r="C536">
        <v>670</v>
      </c>
      <c r="D536" s="22">
        <f t="shared" si="16"/>
        <v>0.56327766176694627</v>
      </c>
      <c r="F536" t="s">
        <v>8221</v>
      </c>
      <c r="G536">
        <v>4</v>
      </c>
      <c r="H536" s="22">
        <f t="shared" si="17"/>
        <v>-0.22319018060598239</v>
      </c>
    </row>
    <row r="537" spans="2:8" x14ac:dyDescent="0.3">
      <c r="B537" t="s">
        <v>8219</v>
      </c>
      <c r="C537">
        <v>96</v>
      </c>
      <c r="D537" s="22">
        <f t="shared" si="16"/>
        <v>-0.11657618785498428</v>
      </c>
      <c r="F537" t="s">
        <v>8221</v>
      </c>
      <c r="G537">
        <v>1</v>
      </c>
      <c r="H537" s="22">
        <f t="shared" si="17"/>
        <v>-0.27202899300975142</v>
      </c>
    </row>
    <row r="538" spans="2:8" x14ac:dyDescent="0.3">
      <c r="B538" t="s">
        <v>8219</v>
      </c>
      <c r="C538">
        <v>74</v>
      </c>
      <c r="D538" s="22">
        <f t="shared" si="16"/>
        <v>-0.1426333040425844</v>
      </c>
      <c r="F538" t="s">
        <v>8221</v>
      </c>
      <c r="G538">
        <v>0</v>
      </c>
      <c r="H538" s="22">
        <f t="shared" si="17"/>
        <v>-0.28830859714434109</v>
      </c>
    </row>
    <row r="539" spans="2:8" x14ac:dyDescent="0.3">
      <c r="B539" t="s">
        <v>8219</v>
      </c>
      <c r="C539">
        <v>52</v>
      </c>
      <c r="D539" s="22">
        <f t="shared" si="16"/>
        <v>-0.16869042023018452</v>
      </c>
      <c r="F539" t="s">
        <v>8221</v>
      </c>
      <c r="G539">
        <v>0</v>
      </c>
      <c r="H539" s="22">
        <f t="shared" si="17"/>
        <v>-0.28830859714434109</v>
      </c>
    </row>
    <row r="540" spans="2:8" x14ac:dyDescent="0.3">
      <c r="B540" t="s">
        <v>8219</v>
      </c>
      <c r="C540">
        <v>105</v>
      </c>
      <c r="D540" s="22">
        <f t="shared" si="16"/>
        <v>-0.1059164585055115</v>
      </c>
      <c r="F540" t="s">
        <v>8221</v>
      </c>
      <c r="G540">
        <v>0</v>
      </c>
      <c r="H540" s="22">
        <f t="shared" si="17"/>
        <v>-0.28830859714434109</v>
      </c>
    </row>
    <row r="541" spans="2:8" x14ac:dyDescent="0.3">
      <c r="B541" t="s">
        <v>8219</v>
      </c>
      <c r="C541">
        <v>41</v>
      </c>
      <c r="D541" s="22">
        <f t="shared" si="16"/>
        <v>-0.18171897832398459</v>
      </c>
      <c r="F541" t="s">
        <v>8221</v>
      </c>
      <c r="G541">
        <v>8</v>
      </c>
      <c r="H541" s="22">
        <f t="shared" si="17"/>
        <v>-0.15807176406762369</v>
      </c>
    </row>
    <row r="542" spans="2:8" x14ac:dyDescent="0.3">
      <c r="B542" t="s">
        <v>8219</v>
      </c>
      <c r="C542">
        <v>34</v>
      </c>
      <c r="D542" s="22">
        <f t="shared" si="16"/>
        <v>-0.19000987892913007</v>
      </c>
      <c r="F542" t="s">
        <v>8221</v>
      </c>
      <c r="G542">
        <v>0</v>
      </c>
      <c r="H542" s="22">
        <f t="shared" si="17"/>
        <v>-0.28830859714434109</v>
      </c>
    </row>
    <row r="543" spans="2:8" x14ac:dyDescent="0.3">
      <c r="B543" t="s">
        <v>8219</v>
      </c>
      <c r="C543">
        <v>66</v>
      </c>
      <c r="D543" s="22">
        <f t="shared" si="16"/>
        <v>-0.15210861901989353</v>
      </c>
      <c r="F543" t="s">
        <v>8221</v>
      </c>
      <c r="G543">
        <v>1</v>
      </c>
      <c r="H543" s="22">
        <f t="shared" si="17"/>
        <v>-0.27202899300975142</v>
      </c>
    </row>
    <row r="544" spans="2:8" x14ac:dyDescent="0.3">
      <c r="B544" t="s">
        <v>8219</v>
      </c>
      <c r="C544">
        <v>50</v>
      </c>
      <c r="D544" s="22">
        <f t="shared" si="16"/>
        <v>-0.1710592489745118</v>
      </c>
      <c r="F544" t="s">
        <v>8221</v>
      </c>
      <c r="G544">
        <v>12</v>
      </c>
      <c r="H544" s="22">
        <f t="shared" si="17"/>
        <v>-9.2953347529264985E-2</v>
      </c>
    </row>
    <row r="545" spans="2:8" x14ac:dyDescent="0.3">
      <c r="B545" t="s">
        <v>8219</v>
      </c>
      <c r="C545">
        <v>159</v>
      </c>
      <c r="D545" s="22">
        <f t="shared" si="16"/>
        <v>-4.1958082408674838E-2</v>
      </c>
      <c r="F545" t="s">
        <v>8221</v>
      </c>
      <c r="G545">
        <v>0</v>
      </c>
      <c r="H545" s="22">
        <f t="shared" si="17"/>
        <v>-0.28830859714434109</v>
      </c>
    </row>
    <row r="546" spans="2:8" x14ac:dyDescent="0.3">
      <c r="B546" t="s">
        <v>8219</v>
      </c>
      <c r="C546">
        <v>182</v>
      </c>
      <c r="D546" s="22">
        <f t="shared" si="16"/>
        <v>-1.4716551848911076E-2</v>
      </c>
      <c r="F546" t="s">
        <v>8221</v>
      </c>
      <c r="G546">
        <v>3</v>
      </c>
      <c r="H546" s="22">
        <f t="shared" si="17"/>
        <v>-0.23946978474057207</v>
      </c>
    </row>
    <row r="547" spans="2:8" x14ac:dyDescent="0.3">
      <c r="B547" t="s">
        <v>8219</v>
      </c>
      <c r="C547">
        <v>206</v>
      </c>
      <c r="D547" s="22">
        <f t="shared" si="16"/>
        <v>1.370939308301633E-2</v>
      </c>
      <c r="F547" t="s">
        <v>8221</v>
      </c>
      <c r="G547">
        <v>2</v>
      </c>
      <c r="H547" s="22">
        <f t="shared" si="17"/>
        <v>-0.25574938887516174</v>
      </c>
    </row>
    <row r="548" spans="2:8" x14ac:dyDescent="0.3">
      <c r="B548" t="s">
        <v>8219</v>
      </c>
      <c r="C548">
        <v>169</v>
      </c>
      <c r="D548" s="22">
        <f t="shared" si="16"/>
        <v>-3.0113938687038422E-2</v>
      </c>
      <c r="F548" t="s">
        <v>8221</v>
      </c>
      <c r="G548">
        <v>6</v>
      </c>
      <c r="H548" s="22">
        <f t="shared" si="17"/>
        <v>-0.19063097233680304</v>
      </c>
    </row>
    <row r="549" spans="2:8" x14ac:dyDescent="0.3">
      <c r="B549" t="s">
        <v>8219</v>
      </c>
      <c r="C549">
        <v>31</v>
      </c>
      <c r="D549" s="22">
        <f t="shared" si="16"/>
        <v>-0.19356312204562101</v>
      </c>
      <c r="F549" t="s">
        <v>8221</v>
      </c>
      <c r="G549">
        <v>0</v>
      </c>
      <c r="H549" s="22">
        <f t="shared" si="17"/>
        <v>-0.28830859714434109</v>
      </c>
    </row>
    <row r="550" spans="2:8" x14ac:dyDescent="0.3">
      <c r="B550" t="s">
        <v>8219</v>
      </c>
      <c r="C550">
        <v>28</v>
      </c>
      <c r="D550" s="22">
        <f t="shared" si="16"/>
        <v>-0.19711636516211192</v>
      </c>
      <c r="F550" t="s">
        <v>8221</v>
      </c>
      <c r="G550">
        <v>15</v>
      </c>
      <c r="H550" s="22">
        <f t="shared" si="17"/>
        <v>-4.4114535125495957E-2</v>
      </c>
    </row>
    <row r="551" spans="2:8" x14ac:dyDescent="0.3">
      <c r="B551" t="s">
        <v>8219</v>
      </c>
      <c r="C551">
        <v>54</v>
      </c>
      <c r="D551" s="22">
        <f t="shared" si="16"/>
        <v>-0.16632159148585723</v>
      </c>
      <c r="F551" t="s">
        <v>8221</v>
      </c>
      <c r="G551">
        <v>1</v>
      </c>
      <c r="H551" s="22">
        <f t="shared" si="17"/>
        <v>-0.27202899300975142</v>
      </c>
    </row>
    <row r="552" spans="2:8" x14ac:dyDescent="0.3">
      <c r="B552" t="s">
        <v>8219</v>
      </c>
      <c r="C552">
        <v>467</v>
      </c>
      <c r="D552" s="22">
        <f t="shared" si="16"/>
        <v>0.32284154421772693</v>
      </c>
      <c r="F552" t="s">
        <v>8221</v>
      </c>
      <c r="G552">
        <v>3</v>
      </c>
      <c r="H552" s="22">
        <f t="shared" si="17"/>
        <v>-0.23946978474057207</v>
      </c>
    </row>
    <row r="553" spans="2:8" x14ac:dyDescent="0.3">
      <c r="B553" t="s">
        <v>8219</v>
      </c>
      <c r="C553">
        <v>389</v>
      </c>
      <c r="D553" s="22">
        <f t="shared" si="16"/>
        <v>0.23045722318896281</v>
      </c>
      <c r="F553" t="s">
        <v>8221</v>
      </c>
      <c r="G553">
        <v>8</v>
      </c>
      <c r="H553" s="22">
        <f t="shared" si="17"/>
        <v>-0.15807176406762369</v>
      </c>
    </row>
    <row r="554" spans="2:8" x14ac:dyDescent="0.3">
      <c r="B554" t="s">
        <v>8219</v>
      </c>
      <c r="C554">
        <v>68</v>
      </c>
      <c r="D554" s="22">
        <f t="shared" si="16"/>
        <v>-0.14973979027556625</v>
      </c>
      <c r="F554" t="s">
        <v>8221</v>
      </c>
      <c r="G554">
        <v>0</v>
      </c>
      <c r="H554" s="22">
        <f t="shared" si="17"/>
        <v>-0.28830859714434109</v>
      </c>
    </row>
    <row r="555" spans="2:8" x14ac:dyDescent="0.3">
      <c r="B555" t="s">
        <v>8219</v>
      </c>
      <c r="C555">
        <v>413</v>
      </c>
      <c r="D555" s="22">
        <f t="shared" si="16"/>
        <v>0.25888316812089018</v>
      </c>
      <c r="F555" t="s">
        <v>8221</v>
      </c>
      <c r="G555">
        <v>3</v>
      </c>
      <c r="H555" s="22">
        <f t="shared" si="17"/>
        <v>-0.23946978474057207</v>
      </c>
    </row>
    <row r="556" spans="2:8" x14ac:dyDescent="0.3">
      <c r="B556" t="s">
        <v>8219</v>
      </c>
      <c r="C556">
        <v>190</v>
      </c>
      <c r="D556" s="22">
        <f t="shared" si="16"/>
        <v>-5.2412368716019415E-3</v>
      </c>
      <c r="F556" t="s">
        <v>8221</v>
      </c>
      <c r="G556">
        <v>3</v>
      </c>
      <c r="H556" s="22">
        <f t="shared" si="17"/>
        <v>-0.23946978474057207</v>
      </c>
    </row>
    <row r="557" spans="2:8" x14ac:dyDescent="0.3">
      <c r="B557" t="s">
        <v>8219</v>
      </c>
      <c r="C557">
        <v>189</v>
      </c>
      <c r="D557" s="22">
        <f t="shared" si="16"/>
        <v>-6.4256512437655833E-3</v>
      </c>
      <c r="F557" t="s">
        <v>8221</v>
      </c>
      <c r="G557">
        <v>0</v>
      </c>
      <c r="H557" s="22">
        <f t="shared" si="17"/>
        <v>-0.28830859714434109</v>
      </c>
    </row>
    <row r="558" spans="2:8" x14ac:dyDescent="0.3">
      <c r="B558" t="s">
        <v>8219</v>
      </c>
      <c r="C558">
        <v>130</v>
      </c>
      <c r="D558" s="22">
        <f t="shared" si="16"/>
        <v>-7.6306099201420452E-2</v>
      </c>
      <c r="F558" t="s">
        <v>8221</v>
      </c>
      <c r="G558">
        <v>19</v>
      </c>
      <c r="H558" s="22">
        <f t="shared" si="17"/>
        <v>2.1003881412862739E-2</v>
      </c>
    </row>
    <row r="559" spans="2:8" x14ac:dyDescent="0.3">
      <c r="B559" t="s">
        <v>8219</v>
      </c>
      <c r="C559">
        <v>74</v>
      </c>
      <c r="D559" s="22">
        <f t="shared" si="16"/>
        <v>-0.1426333040425844</v>
      </c>
      <c r="F559" t="s">
        <v>8221</v>
      </c>
      <c r="G559">
        <v>0</v>
      </c>
      <c r="H559" s="22">
        <f t="shared" si="17"/>
        <v>-0.28830859714434109</v>
      </c>
    </row>
    <row r="560" spans="2:8" x14ac:dyDescent="0.3">
      <c r="B560" t="s">
        <v>8219</v>
      </c>
      <c r="C560">
        <v>274</v>
      </c>
      <c r="D560" s="22">
        <f t="shared" si="16"/>
        <v>9.4249570390143977E-2</v>
      </c>
      <c r="F560" t="s">
        <v>8221</v>
      </c>
      <c r="G560">
        <v>2</v>
      </c>
      <c r="H560" s="22">
        <f t="shared" si="17"/>
        <v>-0.25574938887516174</v>
      </c>
    </row>
    <row r="561" spans="2:8" x14ac:dyDescent="0.3">
      <c r="B561" t="s">
        <v>8219</v>
      </c>
      <c r="C561">
        <v>22</v>
      </c>
      <c r="D561" s="22">
        <f t="shared" si="16"/>
        <v>-0.20422285139509377</v>
      </c>
      <c r="F561" t="s">
        <v>8221</v>
      </c>
      <c r="G561">
        <v>0</v>
      </c>
      <c r="H561" s="22">
        <f t="shared" si="17"/>
        <v>-0.28830859714434109</v>
      </c>
    </row>
    <row r="562" spans="2:8" x14ac:dyDescent="0.3">
      <c r="B562" t="s">
        <v>8219</v>
      </c>
      <c r="C562">
        <v>31</v>
      </c>
      <c r="D562" s="22">
        <f t="shared" si="16"/>
        <v>-0.19356312204562101</v>
      </c>
      <c r="F562" t="s">
        <v>8221</v>
      </c>
      <c r="G562">
        <v>0</v>
      </c>
      <c r="H562" s="22">
        <f t="shared" si="17"/>
        <v>-0.28830859714434109</v>
      </c>
    </row>
    <row r="563" spans="2:8" x14ac:dyDescent="0.3">
      <c r="B563" t="s">
        <v>8219</v>
      </c>
      <c r="C563">
        <v>63</v>
      </c>
      <c r="D563" s="22">
        <f t="shared" si="16"/>
        <v>-0.15566186213638447</v>
      </c>
      <c r="F563" t="s">
        <v>8221</v>
      </c>
      <c r="G563">
        <v>25</v>
      </c>
      <c r="H563" s="22">
        <f t="shared" si="17"/>
        <v>0.11868150622040079</v>
      </c>
    </row>
    <row r="564" spans="2:8" x14ac:dyDescent="0.3">
      <c r="B564" t="s">
        <v>8219</v>
      </c>
      <c r="C564">
        <v>20</v>
      </c>
      <c r="D564" s="22">
        <f t="shared" si="16"/>
        <v>-0.20659168013942106</v>
      </c>
      <c r="F564" t="s">
        <v>8221</v>
      </c>
      <c r="G564">
        <v>8</v>
      </c>
      <c r="H564" s="22">
        <f t="shared" si="17"/>
        <v>-0.15807176406762369</v>
      </c>
    </row>
    <row r="565" spans="2:8" x14ac:dyDescent="0.3">
      <c r="B565" t="s">
        <v>8219</v>
      </c>
      <c r="C565">
        <v>25</v>
      </c>
      <c r="D565" s="22">
        <f t="shared" si="16"/>
        <v>-0.20066960827860286</v>
      </c>
      <c r="F565" t="s">
        <v>8221</v>
      </c>
      <c r="G565">
        <v>16</v>
      </c>
      <c r="H565" s="22">
        <f t="shared" si="17"/>
        <v>-2.7834930990906285E-2</v>
      </c>
    </row>
    <row r="566" spans="2:8" x14ac:dyDescent="0.3">
      <c r="B566" t="s">
        <v>8219</v>
      </c>
      <c r="C566">
        <v>61</v>
      </c>
      <c r="D566" s="22">
        <f t="shared" si="16"/>
        <v>-0.15803069088071175</v>
      </c>
      <c r="F566" t="s">
        <v>8221</v>
      </c>
      <c r="G566">
        <v>3</v>
      </c>
      <c r="H566" s="22">
        <f t="shared" si="17"/>
        <v>-0.23946978474057207</v>
      </c>
    </row>
    <row r="567" spans="2:8" x14ac:dyDescent="0.3">
      <c r="B567" t="s">
        <v>8219</v>
      </c>
      <c r="C567">
        <v>52</v>
      </c>
      <c r="D567" s="22">
        <f t="shared" si="16"/>
        <v>-0.16869042023018452</v>
      </c>
      <c r="F567" t="s">
        <v>8221</v>
      </c>
      <c r="G567">
        <v>3</v>
      </c>
      <c r="H567" s="22">
        <f t="shared" si="17"/>
        <v>-0.23946978474057207</v>
      </c>
    </row>
    <row r="568" spans="2:8" x14ac:dyDescent="0.3">
      <c r="B568" t="s">
        <v>8219</v>
      </c>
      <c r="C568">
        <v>86</v>
      </c>
      <c r="D568" s="22">
        <f t="shared" si="16"/>
        <v>-0.12842033157662069</v>
      </c>
      <c r="F568" t="s">
        <v>8221</v>
      </c>
      <c r="G568">
        <v>2</v>
      </c>
      <c r="H568" s="22">
        <f t="shared" si="17"/>
        <v>-0.25574938887516174</v>
      </c>
    </row>
    <row r="569" spans="2:8" x14ac:dyDescent="0.3">
      <c r="B569" t="s">
        <v>8219</v>
      </c>
      <c r="C569">
        <v>42</v>
      </c>
      <c r="D569" s="22">
        <f t="shared" si="16"/>
        <v>-0.18053456395182094</v>
      </c>
      <c r="F569" t="s">
        <v>8221</v>
      </c>
      <c r="G569">
        <v>1</v>
      </c>
      <c r="H569" s="22">
        <f t="shared" si="17"/>
        <v>-0.27202899300975142</v>
      </c>
    </row>
    <row r="570" spans="2:8" x14ac:dyDescent="0.3">
      <c r="B570" t="s">
        <v>8219</v>
      </c>
      <c r="C570">
        <v>52</v>
      </c>
      <c r="D570" s="22">
        <f t="shared" si="16"/>
        <v>-0.16869042023018452</v>
      </c>
      <c r="F570" t="s">
        <v>8221</v>
      </c>
      <c r="G570">
        <v>0</v>
      </c>
      <c r="H570" s="22">
        <f t="shared" si="17"/>
        <v>-0.28830859714434109</v>
      </c>
    </row>
    <row r="571" spans="2:8" x14ac:dyDescent="0.3">
      <c r="B571" t="s">
        <v>8219</v>
      </c>
      <c r="C571">
        <v>120</v>
      </c>
      <c r="D571" s="22">
        <f t="shared" si="16"/>
        <v>-8.8150242923056871E-2</v>
      </c>
      <c r="F571" t="s">
        <v>8221</v>
      </c>
      <c r="G571">
        <v>1</v>
      </c>
      <c r="H571" s="22">
        <f t="shared" si="17"/>
        <v>-0.27202899300975142</v>
      </c>
    </row>
    <row r="572" spans="2:8" x14ac:dyDescent="0.3">
      <c r="B572" t="s">
        <v>8219</v>
      </c>
      <c r="C572">
        <v>22</v>
      </c>
      <c r="D572" s="22">
        <f t="shared" si="16"/>
        <v>-0.20422285139509377</v>
      </c>
      <c r="F572" t="s">
        <v>8221</v>
      </c>
      <c r="G572">
        <v>19</v>
      </c>
      <c r="H572" s="22">
        <f t="shared" si="17"/>
        <v>2.1003881412862739E-2</v>
      </c>
    </row>
    <row r="573" spans="2:8" x14ac:dyDescent="0.3">
      <c r="B573" t="s">
        <v>8219</v>
      </c>
      <c r="C573">
        <v>64</v>
      </c>
      <c r="D573" s="22">
        <f t="shared" si="16"/>
        <v>-0.15447744776422082</v>
      </c>
      <c r="F573" t="s">
        <v>8221</v>
      </c>
      <c r="G573">
        <v>9</v>
      </c>
      <c r="H573" s="22">
        <f t="shared" si="17"/>
        <v>-0.14179215993303401</v>
      </c>
    </row>
    <row r="574" spans="2:8" x14ac:dyDescent="0.3">
      <c r="B574" t="s">
        <v>8219</v>
      </c>
      <c r="C574">
        <v>23</v>
      </c>
      <c r="D574" s="22">
        <f t="shared" si="16"/>
        <v>-0.20303843702293015</v>
      </c>
      <c r="F574" t="s">
        <v>8221</v>
      </c>
      <c r="G574">
        <v>1</v>
      </c>
      <c r="H574" s="22">
        <f t="shared" si="17"/>
        <v>-0.27202899300975142</v>
      </c>
    </row>
    <row r="575" spans="2:8" x14ac:dyDescent="0.3">
      <c r="B575" t="s">
        <v>8219</v>
      </c>
      <c r="C575">
        <v>238</v>
      </c>
      <c r="D575" s="22">
        <f t="shared" si="16"/>
        <v>5.161065299225287E-2</v>
      </c>
      <c r="F575" t="s">
        <v>8221</v>
      </c>
      <c r="G575">
        <v>0</v>
      </c>
      <c r="H575" s="22">
        <f t="shared" si="17"/>
        <v>-0.28830859714434109</v>
      </c>
    </row>
    <row r="576" spans="2:8" x14ac:dyDescent="0.3">
      <c r="B576" t="s">
        <v>8219</v>
      </c>
      <c r="C576">
        <v>33</v>
      </c>
      <c r="D576" s="22">
        <f t="shared" si="16"/>
        <v>-0.19119429330129373</v>
      </c>
      <c r="F576" t="s">
        <v>8221</v>
      </c>
      <c r="G576">
        <v>1</v>
      </c>
      <c r="H576" s="22">
        <f t="shared" si="17"/>
        <v>-0.27202899300975142</v>
      </c>
    </row>
    <row r="577" spans="2:8" x14ac:dyDescent="0.3">
      <c r="B577" t="s">
        <v>8219</v>
      </c>
      <c r="C577">
        <v>32</v>
      </c>
      <c r="D577" s="22">
        <f t="shared" si="16"/>
        <v>-0.19237870767345736</v>
      </c>
      <c r="F577" t="s">
        <v>8221</v>
      </c>
      <c r="G577">
        <v>5</v>
      </c>
      <c r="H577" s="22">
        <f t="shared" si="17"/>
        <v>-0.20691057647139272</v>
      </c>
    </row>
    <row r="578" spans="2:8" x14ac:dyDescent="0.3">
      <c r="B578" t="s">
        <v>8219</v>
      </c>
      <c r="C578">
        <v>24</v>
      </c>
      <c r="D578" s="22">
        <f t="shared" si="16"/>
        <v>-0.20185402265076649</v>
      </c>
      <c r="F578" t="s">
        <v>8221</v>
      </c>
      <c r="G578">
        <v>85</v>
      </c>
      <c r="H578" s="22">
        <f t="shared" si="17"/>
        <v>1.0954577542957813</v>
      </c>
    </row>
    <row r="579" spans="2:8" x14ac:dyDescent="0.3">
      <c r="B579" t="s">
        <v>8219</v>
      </c>
      <c r="C579">
        <v>29</v>
      </c>
      <c r="D579" s="22">
        <f t="shared" ref="D579:D642" si="18">(C579-GETPIVOTDATA("Mean of backers",$I$3,"Outcome","successful"))/GETPIVOTDATA("StdDevp of backers",$I$3,"Outcome","successful")</f>
        <v>-0.19593195078994829</v>
      </c>
      <c r="F579" t="s">
        <v>8221</v>
      </c>
      <c r="G579">
        <v>3</v>
      </c>
      <c r="H579" s="22">
        <f t="shared" ref="H579:H642" si="19">(G579-GETPIVOTDATA("Mean of backers",$I$7,"Outcome","failed"))/GETPIVOTDATA("StdDevp of backers",$I$7,"Outcome","failed")</f>
        <v>-0.23946978474057207</v>
      </c>
    </row>
    <row r="580" spans="2:8" x14ac:dyDescent="0.3">
      <c r="B580" t="s">
        <v>8219</v>
      </c>
      <c r="C580">
        <v>50</v>
      </c>
      <c r="D580" s="22">
        <f t="shared" si="18"/>
        <v>-0.1710592489745118</v>
      </c>
      <c r="F580" t="s">
        <v>8221</v>
      </c>
      <c r="G580">
        <v>4</v>
      </c>
      <c r="H580" s="22">
        <f t="shared" si="19"/>
        <v>-0.22319018060598239</v>
      </c>
    </row>
    <row r="581" spans="2:8" x14ac:dyDescent="0.3">
      <c r="B581" t="s">
        <v>8219</v>
      </c>
      <c r="C581">
        <v>108</v>
      </c>
      <c r="D581" s="22">
        <f t="shared" si="18"/>
        <v>-0.10236321538902057</v>
      </c>
      <c r="F581" t="s">
        <v>8221</v>
      </c>
      <c r="G581">
        <v>3</v>
      </c>
      <c r="H581" s="22">
        <f t="shared" si="19"/>
        <v>-0.23946978474057207</v>
      </c>
    </row>
    <row r="582" spans="2:8" x14ac:dyDescent="0.3">
      <c r="B582" t="s">
        <v>8219</v>
      </c>
      <c r="C582">
        <v>139</v>
      </c>
      <c r="D582" s="22">
        <f t="shared" si="18"/>
        <v>-6.5646369851947675E-2</v>
      </c>
      <c r="F582" t="s">
        <v>8221</v>
      </c>
      <c r="G582">
        <v>5</v>
      </c>
      <c r="H582" s="22">
        <f t="shared" si="19"/>
        <v>-0.20691057647139272</v>
      </c>
    </row>
    <row r="583" spans="2:8" x14ac:dyDescent="0.3">
      <c r="B583" t="s">
        <v>8219</v>
      </c>
      <c r="C583">
        <v>7</v>
      </c>
      <c r="D583" s="22">
        <f t="shared" si="18"/>
        <v>-0.22198906697754842</v>
      </c>
      <c r="F583" t="s">
        <v>8221</v>
      </c>
      <c r="G583">
        <v>17</v>
      </c>
      <c r="H583" s="22">
        <f t="shared" si="19"/>
        <v>-1.1555326856316609E-2</v>
      </c>
    </row>
    <row r="584" spans="2:8" x14ac:dyDescent="0.3">
      <c r="B584" t="s">
        <v>8219</v>
      </c>
      <c r="C584">
        <v>149</v>
      </c>
      <c r="D584" s="22">
        <f t="shared" si="18"/>
        <v>-5.3802226130311263E-2</v>
      </c>
      <c r="F584" t="s">
        <v>8221</v>
      </c>
      <c r="G584">
        <v>3</v>
      </c>
      <c r="H584" s="22">
        <f t="shared" si="19"/>
        <v>-0.23946978474057207</v>
      </c>
    </row>
    <row r="585" spans="2:8" x14ac:dyDescent="0.3">
      <c r="B585" t="s">
        <v>8219</v>
      </c>
      <c r="C585">
        <v>31</v>
      </c>
      <c r="D585" s="22">
        <f t="shared" si="18"/>
        <v>-0.19356312204562101</v>
      </c>
      <c r="F585" t="s">
        <v>8221</v>
      </c>
      <c r="G585">
        <v>2</v>
      </c>
      <c r="H585" s="22">
        <f t="shared" si="19"/>
        <v>-0.25574938887516174</v>
      </c>
    </row>
    <row r="586" spans="2:8" x14ac:dyDescent="0.3">
      <c r="B586" t="s">
        <v>8219</v>
      </c>
      <c r="C586">
        <v>26</v>
      </c>
      <c r="D586" s="22">
        <f t="shared" si="18"/>
        <v>-0.19948519390643921</v>
      </c>
      <c r="F586" t="s">
        <v>8221</v>
      </c>
      <c r="G586">
        <v>6</v>
      </c>
      <c r="H586" s="22">
        <f t="shared" si="19"/>
        <v>-0.19063097233680304</v>
      </c>
    </row>
    <row r="587" spans="2:8" x14ac:dyDescent="0.3">
      <c r="B587" t="s">
        <v>8219</v>
      </c>
      <c r="C587">
        <v>172</v>
      </c>
      <c r="D587" s="22">
        <f t="shared" si="18"/>
        <v>-2.6560695570547497E-2</v>
      </c>
      <c r="F587" t="s">
        <v>8221</v>
      </c>
      <c r="G587">
        <v>0</v>
      </c>
      <c r="H587" s="22">
        <f t="shared" si="19"/>
        <v>-0.28830859714434109</v>
      </c>
    </row>
    <row r="588" spans="2:8" x14ac:dyDescent="0.3">
      <c r="B588" t="s">
        <v>8219</v>
      </c>
      <c r="C588">
        <v>78</v>
      </c>
      <c r="D588" s="22">
        <f t="shared" si="18"/>
        <v>-0.13789564655392983</v>
      </c>
      <c r="F588" t="s">
        <v>8221</v>
      </c>
      <c r="G588">
        <v>1</v>
      </c>
      <c r="H588" s="22">
        <f t="shared" si="19"/>
        <v>-0.27202899300975142</v>
      </c>
    </row>
    <row r="589" spans="2:8" x14ac:dyDescent="0.3">
      <c r="B589" t="s">
        <v>8219</v>
      </c>
      <c r="C589">
        <v>120</v>
      </c>
      <c r="D589" s="22">
        <f t="shared" si="18"/>
        <v>-8.8150242923056871E-2</v>
      </c>
      <c r="F589" t="s">
        <v>8221</v>
      </c>
      <c r="G589">
        <v>3</v>
      </c>
      <c r="H589" s="22">
        <f t="shared" si="19"/>
        <v>-0.23946978474057207</v>
      </c>
    </row>
    <row r="590" spans="2:8" x14ac:dyDescent="0.3">
      <c r="B590" t="s">
        <v>8219</v>
      </c>
      <c r="C590">
        <v>227</v>
      </c>
      <c r="D590" s="22">
        <f t="shared" si="18"/>
        <v>3.8582094898452809E-2</v>
      </c>
      <c r="F590" t="s">
        <v>8221</v>
      </c>
      <c r="G590">
        <v>13</v>
      </c>
      <c r="H590" s="22">
        <f t="shared" si="19"/>
        <v>-7.6673743394675309E-2</v>
      </c>
    </row>
    <row r="591" spans="2:8" x14ac:dyDescent="0.3">
      <c r="B591" t="s">
        <v>8219</v>
      </c>
      <c r="C591">
        <v>42</v>
      </c>
      <c r="D591" s="22">
        <f t="shared" si="18"/>
        <v>-0.18053456395182094</v>
      </c>
      <c r="F591" t="s">
        <v>8221</v>
      </c>
      <c r="G591">
        <v>1</v>
      </c>
      <c r="H591" s="22">
        <f t="shared" si="19"/>
        <v>-0.27202899300975142</v>
      </c>
    </row>
    <row r="592" spans="2:8" x14ac:dyDescent="0.3">
      <c r="B592" t="s">
        <v>8219</v>
      </c>
      <c r="C592">
        <v>64</v>
      </c>
      <c r="D592" s="22">
        <f t="shared" si="18"/>
        <v>-0.15447744776422082</v>
      </c>
      <c r="F592" t="s">
        <v>8221</v>
      </c>
      <c r="G592">
        <v>1</v>
      </c>
      <c r="H592" s="22">
        <f t="shared" si="19"/>
        <v>-0.27202899300975142</v>
      </c>
    </row>
    <row r="593" spans="2:8" x14ac:dyDescent="0.3">
      <c r="B593" t="s">
        <v>8219</v>
      </c>
      <c r="C593">
        <v>121</v>
      </c>
      <c r="D593" s="22">
        <f t="shared" si="18"/>
        <v>-8.6965828550893229E-2</v>
      </c>
      <c r="F593" t="s">
        <v>8221</v>
      </c>
      <c r="G593">
        <v>9</v>
      </c>
      <c r="H593" s="22">
        <f t="shared" si="19"/>
        <v>-0.14179215993303401</v>
      </c>
    </row>
    <row r="594" spans="2:8" x14ac:dyDescent="0.3">
      <c r="B594" t="s">
        <v>8219</v>
      </c>
      <c r="C594">
        <v>87</v>
      </c>
      <c r="D594" s="22">
        <f t="shared" si="18"/>
        <v>-0.12723591720445707</v>
      </c>
      <c r="F594" t="s">
        <v>8221</v>
      </c>
      <c r="G594">
        <v>0</v>
      </c>
      <c r="H594" s="22">
        <f t="shared" si="19"/>
        <v>-0.28830859714434109</v>
      </c>
    </row>
    <row r="595" spans="2:8" x14ac:dyDescent="0.3">
      <c r="B595" t="s">
        <v>8219</v>
      </c>
      <c r="C595">
        <v>65</v>
      </c>
      <c r="D595" s="22">
        <f t="shared" si="18"/>
        <v>-0.15329303339205719</v>
      </c>
      <c r="F595" t="s">
        <v>8221</v>
      </c>
      <c r="G595">
        <v>2</v>
      </c>
      <c r="H595" s="22">
        <f t="shared" si="19"/>
        <v>-0.25574938887516174</v>
      </c>
    </row>
    <row r="596" spans="2:8" x14ac:dyDescent="0.3">
      <c r="B596" t="s">
        <v>8219</v>
      </c>
      <c r="C596">
        <v>49</v>
      </c>
      <c r="D596" s="22">
        <f t="shared" si="18"/>
        <v>-0.17224366334667546</v>
      </c>
      <c r="F596" t="s">
        <v>8221</v>
      </c>
      <c r="G596">
        <v>1</v>
      </c>
      <c r="H596" s="22">
        <f t="shared" si="19"/>
        <v>-0.27202899300975142</v>
      </c>
    </row>
    <row r="597" spans="2:8" x14ac:dyDescent="0.3">
      <c r="B597" t="s">
        <v>8219</v>
      </c>
      <c r="C597">
        <v>19</v>
      </c>
      <c r="D597" s="22">
        <f t="shared" si="18"/>
        <v>-0.20777609451158471</v>
      </c>
      <c r="F597" t="s">
        <v>8221</v>
      </c>
      <c r="G597">
        <v>10</v>
      </c>
      <c r="H597" s="22">
        <f t="shared" si="19"/>
        <v>-0.12551255579844434</v>
      </c>
    </row>
    <row r="598" spans="2:8" x14ac:dyDescent="0.3">
      <c r="B598" t="s">
        <v>8219</v>
      </c>
      <c r="C598">
        <v>81</v>
      </c>
      <c r="D598" s="22">
        <f t="shared" si="18"/>
        <v>-0.13434240343743892</v>
      </c>
      <c r="F598" t="s">
        <v>8221</v>
      </c>
      <c r="G598">
        <v>3</v>
      </c>
      <c r="H598" s="22">
        <f t="shared" si="19"/>
        <v>-0.23946978474057207</v>
      </c>
    </row>
    <row r="599" spans="2:8" x14ac:dyDescent="0.3">
      <c r="B599" t="s">
        <v>8219</v>
      </c>
      <c r="C599">
        <v>264</v>
      </c>
      <c r="D599" s="22">
        <f t="shared" si="18"/>
        <v>8.2405426668507559E-2</v>
      </c>
      <c r="F599" t="s">
        <v>8221</v>
      </c>
      <c r="G599">
        <v>2</v>
      </c>
      <c r="H599" s="22">
        <f t="shared" si="19"/>
        <v>-0.25574938887516174</v>
      </c>
    </row>
    <row r="600" spans="2:8" x14ac:dyDescent="0.3">
      <c r="B600" t="s">
        <v>8219</v>
      </c>
      <c r="C600">
        <v>25</v>
      </c>
      <c r="D600" s="22">
        <f t="shared" si="18"/>
        <v>-0.20066960827860286</v>
      </c>
      <c r="F600" t="s">
        <v>8221</v>
      </c>
      <c r="G600">
        <v>2</v>
      </c>
      <c r="H600" s="22">
        <f t="shared" si="19"/>
        <v>-0.25574938887516174</v>
      </c>
    </row>
    <row r="601" spans="2:8" x14ac:dyDescent="0.3">
      <c r="B601" t="s">
        <v>8219</v>
      </c>
      <c r="C601">
        <v>5</v>
      </c>
      <c r="D601" s="22">
        <f t="shared" si="18"/>
        <v>-0.2243578957218757</v>
      </c>
      <c r="F601" t="s">
        <v>8221</v>
      </c>
      <c r="G601">
        <v>1</v>
      </c>
      <c r="H601" s="22">
        <f t="shared" si="19"/>
        <v>-0.27202899300975142</v>
      </c>
    </row>
    <row r="602" spans="2:8" x14ac:dyDescent="0.3">
      <c r="B602" t="s">
        <v>8219</v>
      </c>
      <c r="C602">
        <v>144</v>
      </c>
      <c r="D602" s="22">
        <f t="shared" si="18"/>
        <v>-5.9724297991129473E-2</v>
      </c>
      <c r="F602" t="s">
        <v>8221</v>
      </c>
      <c r="G602">
        <v>14</v>
      </c>
      <c r="H602" s="22">
        <f t="shared" si="19"/>
        <v>-6.0394139260085633E-2</v>
      </c>
    </row>
    <row r="603" spans="2:8" x14ac:dyDescent="0.3">
      <c r="B603" t="s">
        <v>8219</v>
      </c>
      <c r="C603">
        <v>92</v>
      </c>
      <c r="D603" s="22">
        <f t="shared" si="18"/>
        <v>-0.12131384534363884</v>
      </c>
      <c r="F603" t="s">
        <v>8221</v>
      </c>
      <c r="G603">
        <v>0</v>
      </c>
      <c r="H603" s="22">
        <f t="shared" si="19"/>
        <v>-0.28830859714434109</v>
      </c>
    </row>
    <row r="604" spans="2:8" x14ac:dyDescent="0.3">
      <c r="B604" t="s">
        <v>8219</v>
      </c>
      <c r="C604">
        <v>147</v>
      </c>
      <c r="D604" s="22">
        <f t="shared" si="18"/>
        <v>-5.6171054874638547E-2</v>
      </c>
      <c r="F604" t="s">
        <v>8221</v>
      </c>
      <c r="G604">
        <v>0</v>
      </c>
      <c r="H604" s="22">
        <f t="shared" si="19"/>
        <v>-0.28830859714434109</v>
      </c>
    </row>
    <row r="605" spans="2:8" x14ac:dyDescent="0.3">
      <c r="B605" t="s">
        <v>8219</v>
      </c>
      <c r="C605">
        <v>90</v>
      </c>
      <c r="D605" s="22">
        <f t="shared" si="18"/>
        <v>-0.12368267408796613</v>
      </c>
      <c r="F605" t="s">
        <v>8221</v>
      </c>
      <c r="G605">
        <v>4</v>
      </c>
      <c r="H605" s="22">
        <f t="shared" si="19"/>
        <v>-0.22319018060598239</v>
      </c>
    </row>
    <row r="606" spans="2:8" x14ac:dyDescent="0.3">
      <c r="B606" t="s">
        <v>8219</v>
      </c>
      <c r="C606">
        <v>87</v>
      </c>
      <c r="D606" s="22">
        <f t="shared" si="18"/>
        <v>-0.12723591720445707</v>
      </c>
      <c r="F606" t="s">
        <v>8221</v>
      </c>
      <c r="G606">
        <v>3</v>
      </c>
      <c r="H606" s="22">
        <f t="shared" si="19"/>
        <v>-0.23946978474057207</v>
      </c>
    </row>
    <row r="607" spans="2:8" x14ac:dyDescent="0.3">
      <c r="B607" t="s">
        <v>8219</v>
      </c>
      <c r="C607">
        <v>406</v>
      </c>
      <c r="D607" s="22">
        <f t="shared" si="18"/>
        <v>0.2505922675157447</v>
      </c>
      <c r="F607" t="s">
        <v>8221</v>
      </c>
      <c r="G607">
        <v>0</v>
      </c>
      <c r="H607" s="22">
        <f t="shared" si="19"/>
        <v>-0.28830859714434109</v>
      </c>
    </row>
    <row r="608" spans="2:8" x14ac:dyDescent="0.3">
      <c r="B608" t="s">
        <v>8219</v>
      </c>
      <c r="C608">
        <v>20</v>
      </c>
      <c r="D608" s="22">
        <f t="shared" si="18"/>
        <v>-0.20659168013942106</v>
      </c>
      <c r="F608" t="s">
        <v>8221</v>
      </c>
      <c r="G608">
        <v>5</v>
      </c>
      <c r="H608" s="22">
        <f t="shared" si="19"/>
        <v>-0.20691057647139272</v>
      </c>
    </row>
    <row r="609" spans="2:8" x14ac:dyDescent="0.3">
      <c r="B609" t="s">
        <v>8219</v>
      </c>
      <c r="C609">
        <v>70</v>
      </c>
      <c r="D609" s="22">
        <f t="shared" si="18"/>
        <v>-0.14737096153123896</v>
      </c>
      <c r="F609" t="s">
        <v>8221</v>
      </c>
      <c r="G609">
        <v>47</v>
      </c>
      <c r="H609" s="22">
        <f t="shared" si="19"/>
        <v>0.47683279718137367</v>
      </c>
    </row>
    <row r="610" spans="2:8" x14ac:dyDescent="0.3">
      <c r="B610" t="s">
        <v>8219</v>
      </c>
      <c r="C610">
        <v>16</v>
      </c>
      <c r="D610" s="22">
        <f t="shared" si="18"/>
        <v>-0.21132933762807563</v>
      </c>
      <c r="F610" t="s">
        <v>8221</v>
      </c>
      <c r="G610">
        <v>0</v>
      </c>
      <c r="H610" s="22">
        <f t="shared" si="19"/>
        <v>-0.28830859714434109</v>
      </c>
    </row>
    <row r="611" spans="2:8" x14ac:dyDescent="0.3">
      <c r="B611" t="s">
        <v>8219</v>
      </c>
      <c r="C611">
        <v>52</v>
      </c>
      <c r="D611" s="22">
        <f t="shared" si="18"/>
        <v>-0.16869042023018452</v>
      </c>
      <c r="F611" t="s">
        <v>8221</v>
      </c>
      <c r="G611">
        <v>10</v>
      </c>
      <c r="H611" s="22">
        <f t="shared" si="19"/>
        <v>-0.12551255579844434</v>
      </c>
    </row>
    <row r="612" spans="2:8" x14ac:dyDescent="0.3">
      <c r="B612" t="s">
        <v>8219</v>
      </c>
      <c r="C612">
        <v>66</v>
      </c>
      <c r="D612" s="22">
        <f t="shared" si="18"/>
        <v>-0.15210861901989353</v>
      </c>
      <c r="F612" t="s">
        <v>8221</v>
      </c>
      <c r="G612">
        <v>11</v>
      </c>
      <c r="H612" s="22">
        <f t="shared" si="19"/>
        <v>-0.10923295166385466</v>
      </c>
    </row>
    <row r="613" spans="2:8" x14ac:dyDescent="0.3">
      <c r="B613" t="s">
        <v>8219</v>
      </c>
      <c r="C613">
        <v>109</v>
      </c>
      <c r="D613" s="22">
        <f t="shared" si="18"/>
        <v>-0.10117880101685693</v>
      </c>
      <c r="F613" t="s">
        <v>8221</v>
      </c>
      <c r="G613">
        <v>2</v>
      </c>
      <c r="H613" s="22">
        <f t="shared" si="19"/>
        <v>-0.25574938887516174</v>
      </c>
    </row>
    <row r="614" spans="2:8" x14ac:dyDescent="0.3">
      <c r="B614" t="s">
        <v>8219</v>
      </c>
      <c r="C614">
        <v>168</v>
      </c>
      <c r="D614" s="22">
        <f t="shared" si="18"/>
        <v>-3.1298353059202061E-2</v>
      </c>
      <c r="F614" t="s">
        <v>8221</v>
      </c>
      <c r="G614">
        <v>2</v>
      </c>
      <c r="H614" s="22">
        <f t="shared" si="19"/>
        <v>-0.25574938887516174</v>
      </c>
    </row>
    <row r="615" spans="2:8" x14ac:dyDescent="0.3">
      <c r="B615" t="s">
        <v>8219</v>
      </c>
      <c r="C615">
        <v>31</v>
      </c>
      <c r="D615" s="22">
        <f t="shared" si="18"/>
        <v>-0.19356312204562101</v>
      </c>
      <c r="F615" t="s">
        <v>8221</v>
      </c>
      <c r="G615">
        <v>22</v>
      </c>
      <c r="H615" s="22">
        <f t="shared" si="19"/>
        <v>6.984269381663176E-2</v>
      </c>
    </row>
    <row r="616" spans="2:8" x14ac:dyDescent="0.3">
      <c r="B616" t="s">
        <v>8219</v>
      </c>
      <c r="C616">
        <v>133</v>
      </c>
      <c r="D616" s="22">
        <f t="shared" si="18"/>
        <v>-7.2752856084929526E-2</v>
      </c>
      <c r="F616" t="s">
        <v>8221</v>
      </c>
      <c r="G616">
        <v>8</v>
      </c>
      <c r="H616" s="22">
        <f t="shared" si="19"/>
        <v>-0.15807176406762369</v>
      </c>
    </row>
    <row r="617" spans="2:8" x14ac:dyDescent="0.3">
      <c r="B617" t="s">
        <v>8219</v>
      </c>
      <c r="C617">
        <v>151</v>
      </c>
      <c r="D617" s="22">
        <f t="shared" si="18"/>
        <v>-5.1433397385983973E-2</v>
      </c>
      <c r="F617" t="s">
        <v>8221</v>
      </c>
      <c r="G617">
        <v>6</v>
      </c>
      <c r="H617" s="22">
        <f t="shared" si="19"/>
        <v>-0.19063097233680304</v>
      </c>
    </row>
    <row r="618" spans="2:8" x14ac:dyDescent="0.3">
      <c r="B618" t="s">
        <v>8219</v>
      </c>
      <c r="C618">
        <v>5</v>
      </c>
      <c r="D618" s="22">
        <f t="shared" si="18"/>
        <v>-0.2243578957218757</v>
      </c>
      <c r="F618" t="s">
        <v>8221</v>
      </c>
      <c r="G618">
        <v>1</v>
      </c>
      <c r="H618" s="22">
        <f t="shared" si="19"/>
        <v>-0.27202899300975142</v>
      </c>
    </row>
    <row r="619" spans="2:8" x14ac:dyDescent="0.3">
      <c r="B619" t="s">
        <v>8219</v>
      </c>
      <c r="C619">
        <v>73</v>
      </c>
      <c r="D619" s="22">
        <f t="shared" si="18"/>
        <v>-0.14381771841474805</v>
      </c>
      <c r="F619" t="s">
        <v>8221</v>
      </c>
      <c r="G619">
        <v>3</v>
      </c>
      <c r="H619" s="22">
        <f t="shared" si="19"/>
        <v>-0.23946978474057207</v>
      </c>
    </row>
    <row r="620" spans="2:8" x14ac:dyDescent="0.3">
      <c r="B620" t="s">
        <v>8219</v>
      </c>
      <c r="C620">
        <v>148</v>
      </c>
      <c r="D620" s="22">
        <f t="shared" si="18"/>
        <v>-5.4986640502474905E-2</v>
      </c>
      <c r="F620" t="s">
        <v>8221</v>
      </c>
      <c r="G620">
        <v>0</v>
      </c>
      <c r="H620" s="22">
        <f t="shared" si="19"/>
        <v>-0.28830859714434109</v>
      </c>
    </row>
    <row r="621" spans="2:8" x14ac:dyDescent="0.3">
      <c r="B621" t="s">
        <v>8219</v>
      </c>
      <c r="C621">
        <v>93</v>
      </c>
      <c r="D621" s="22">
        <f t="shared" si="18"/>
        <v>-0.1201294309714752</v>
      </c>
      <c r="F621" t="s">
        <v>8221</v>
      </c>
      <c r="G621">
        <v>0</v>
      </c>
      <c r="H621" s="22">
        <f t="shared" si="19"/>
        <v>-0.28830859714434109</v>
      </c>
    </row>
    <row r="622" spans="2:8" x14ac:dyDescent="0.3">
      <c r="B622" t="s">
        <v>8219</v>
      </c>
      <c r="C622">
        <v>63</v>
      </c>
      <c r="D622" s="22">
        <f t="shared" si="18"/>
        <v>-0.15566186213638447</v>
      </c>
      <c r="F622" t="s">
        <v>8221</v>
      </c>
      <c r="G622">
        <v>0</v>
      </c>
      <c r="H622" s="22">
        <f t="shared" si="19"/>
        <v>-0.28830859714434109</v>
      </c>
    </row>
    <row r="623" spans="2:8" x14ac:dyDescent="0.3">
      <c r="B623" t="s">
        <v>8219</v>
      </c>
      <c r="C623">
        <v>134</v>
      </c>
      <c r="D623" s="22">
        <f t="shared" si="18"/>
        <v>-7.1568441712765885E-2</v>
      </c>
      <c r="F623" t="s">
        <v>8221</v>
      </c>
      <c r="G623">
        <v>0</v>
      </c>
      <c r="H623" s="22">
        <f t="shared" si="19"/>
        <v>-0.28830859714434109</v>
      </c>
    </row>
    <row r="624" spans="2:8" x14ac:dyDescent="0.3">
      <c r="B624" t="s">
        <v>8219</v>
      </c>
      <c r="C624">
        <v>14</v>
      </c>
      <c r="D624" s="22">
        <f t="shared" si="18"/>
        <v>-0.21369816637240291</v>
      </c>
      <c r="F624" t="s">
        <v>8221</v>
      </c>
      <c r="G624">
        <v>0</v>
      </c>
      <c r="H624" s="22">
        <f t="shared" si="19"/>
        <v>-0.28830859714434109</v>
      </c>
    </row>
    <row r="625" spans="2:8" x14ac:dyDescent="0.3">
      <c r="B625" t="s">
        <v>8219</v>
      </c>
      <c r="C625">
        <v>78</v>
      </c>
      <c r="D625" s="22">
        <f t="shared" si="18"/>
        <v>-0.13789564655392983</v>
      </c>
      <c r="F625" t="s">
        <v>8221</v>
      </c>
      <c r="G625">
        <v>3</v>
      </c>
      <c r="H625" s="22">
        <f t="shared" si="19"/>
        <v>-0.23946978474057207</v>
      </c>
    </row>
    <row r="626" spans="2:8" x14ac:dyDescent="0.3">
      <c r="B626" t="s">
        <v>8219</v>
      </c>
      <c r="C626">
        <v>112</v>
      </c>
      <c r="D626" s="22">
        <f t="shared" si="18"/>
        <v>-9.7625557900366006E-2</v>
      </c>
      <c r="F626" t="s">
        <v>8221</v>
      </c>
      <c r="G626">
        <v>0</v>
      </c>
      <c r="H626" s="22">
        <f t="shared" si="19"/>
        <v>-0.28830859714434109</v>
      </c>
    </row>
    <row r="627" spans="2:8" x14ac:dyDescent="0.3">
      <c r="B627" t="s">
        <v>8219</v>
      </c>
      <c r="C627">
        <v>34</v>
      </c>
      <c r="D627" s="22">
        <f t="shared" si="18"/>
        <v>-0.19000987892913007</v>
      </c>
      <c r="F627" t="s">
        <v>8221</v>
      </c>
      <c r="G627">
        <v>0</v>
      </c>
      <c r="H627" s="22">
        <f t="shared" si="19"/>
        <v>-0.28830859714434109</v>
      </c>
    </row>
    <row r="628" spans="2:8" x14ac:dyDescent="0.3">
      <c r="B628" t="s">
        <v>8219</v>
      </c>
      <c r="C628">
        <v>19</v>
      </c>
      <c r="D628" s="22">
        <f t="shared" si="18"/>
        <v>-0.20777609451158471</v>
      </c>
      <c r="F628" t="s">
        <v>8221</v>
      </c>
      <c r="G628">
        <v>1</v>
      </c>
      <c r="H628" s="22">
        <f t="shared" si="19"/>
        <v>-0.27202899300975142</v>
      </c>
    </row>
    <row r="629" spans="2:8" x14ac:dyDescent="0.3">
      <c r="B629" t="s">
        <v>8219</v>
      </c>
      <c r="C629">
        <v>13</v>
      </c>
      <c r="D629" s="22">
        <f t="shared" si="18"/>
        <v>-0.21488258074456656</v>
      </c>
      <c r="F629" t="s">
        <v>8221</v>
      </c>
      <c r="G629">
        <v>6</v>
      </c>
      <c r="H629" s="22">
        <f t="shared" si="19"/>
        <v>-0.19063097233680304</v>
      </c>
    </row>
    <row r="630" spans="2:8" x14ac:dyDescent="0.3">
      <c r="B630" t="s">
        <v>8219</v>
      </c>
      <c r="C630">
        <v>104</v>
      </c>
      <c r="D630" s="22">
        <f t="shared" si="18"/>
        <v>-0.10710087287767514</v>
      </c>
      <c r="F630" t="s">
        <v>8221</v>
      </c>
      <c r="G630">
        <v>1</v>
      </c>
      <c r="H630" s="22">
        <f t="shared" si="19"/>
        <v>-0.27202899300975142</v>
      </c>
    </row>
    <row r="631" spans="2:8" x14ac:dyDescent="0.3">
      <c r="B631" t="s">
        <v>8219</v>
      </c>
      <c r="C631">
        <v>52</v>
      </c>
      <c r="D631" s="22">
        <f t="shared" si="18"/>
        <v>-0.16869042023018452</v>
      </c>
      <c r="F631" t="s">
        <v>8221</v>
      </c>
      <c r="G631">
        <v>2</v>
      </c>
      <c r="H631" s="22">
        <f t="shared" si="19"/>
        <v>-0.25574938887516174</v>
      </c>
    </row>
    <row r="632" spans="2:8" x14ac:dyDescent="0.3">
      <c r="B632" t="s">
        <v>8219</v>
      </c>
      <c r="C632">
        <v>17</v>
      </c>
      <c r="D632" s="22">
        <f t="shared" si="18"/>
        <v>-0.210144923255912</v>
      </c>
      <c r="F632" t="s">
        <v>8221</v>
      </c>
      <c r="G632">
        <v>0</v>
      </c>
      <c r="H632" s="22">
        <f t="shared" si="19"/>
        <v>-0.28830859714434109</v>
      </c>
    </row>
    <row r="633" spans="2:8" x14ac:dyDescent="0.3">
      <c r="B633" t="s">
        <v>8219</v>
      </c>
      <c r="C633">
        <v>82</v>
      </c>
      <c r="D633" s="22">
        <f t="shared" si="18"/>
        <v>-0.13315798906527526</v>
      </c>
      <c r="F633" t="s">
        <v>8221</v>
      </c>
      <c r="G633">
        <v>3</v>
      </c>
      <c r="H633" s="22">
        <f t="shared" si="19"/>
        <v>-0.23946978474057207</v>
      </c>
    </row>
    <row r="634" spans="2:8" x14ac:dyDescent="0.3">
      <c r="B634" t="s">
        <v>8219</v>
      </c>
      <c r="C634">
        <v>73</v>
      </c>
      <c r="D634" s="22">
        <f t="shared" si="18"/>
        <v>-0.14381771841474805</v>
      </c>
      <c r="F634" t="s">
        <v>8221</v>
      </c>
      <c r="G634">
        <v>3</v>
      </c>
      <c r="H634" s="22">
        <f t="shared" si="19"/>
        <v>-0.23946978474057207</v>
      </c>
    </row>
    <row r="635" spans="2:8" x14ac:dyDescent="0.3">
      <c r="B635" t="s">
        <v>8219</v>
      </c>
      <c r="C635">
        <v>158</v>
      </c>
      <c r="D635" s="22">
        <f t="shared" si="18"/>
        <v>-4.314249678083848E-2</v>
      </c>
      <c r="F635" t="s">
        <v>8221</v>
      </c>
      <c r="G635">
        <v>0</v>
      </c>
      <c r="H635" s="22">
        <f t="shared" si="19"/>
        <v>-0.28830859714434109</v>
      </c>
    </row>
    <row r="636" spans="2:8" x14ac:dyDescent="0.3">
      <c r="B636" t="s">
        <v>8219</v>
      </c>
      <c r="C636">
        <v>65</v>
      </c>
      <c r="D636" s="22">
        <f t="shared" si="18"/>
        <v>-0.15329303339205719</v>
      </c>
      <c r="F636" t="s">
        <v>8221</v>
      </c>
      <c r="G636">
        <v>6</v>
      </c>
      <c r="H636" s="22">
        <f t="shared" si="19"/>
        <v>-0.19063097233680304</v>
      </c>
    </row>
    <row r="637" spans="2:8" x14ac:dyDescent="0.3">
      <c r="B637" t="s">
        <v>8219</v>
      </c>
      <c r="C637">
        <v>184</v>
      </c>
      <c r="D637" s="22">
        <f t="shared" si="18"/>
        <v>-1.2347723104583793E-2</v>
      </c>
      <c r="F637" t="s">
        <v>8221</v>
      </c>
      <c r="G637">
        <v>0</v>
      </c>
      <c r="H637" s="22">
        <f t="shared" si="19"/>
        <v>-0.28830859714434109</v>
      </c>
    </row>
    <row r="638" spans="2:8" x14ac:dyDescent="0.3">
      <c r="B638" t="s">
        <v>8219</v>
      </c>
      <c r="C638">
        <v>34</v>
      </c>
      <c r="D638" s="22">
        <f t="shared" si="18"/>
        <v>-0.19000987892913007</v>
      </c>
      <c r="F638" t="s">
        <v>8221</v>
      </c>
      <c r="G638">
        <v>19</v>
      </c>
      <c r="H638" s="22">
        <f t="shared" si="19"/>
        <v>2.1003881412862739E-2</v>
      </c>
    </row>
    <row r="639" spans="2:8" x14ac:dyDescent="0.3">
      <c r="B639" t="s">
        <v>8219</v>
      </c>
      <c r="C639">
        <v>240</v>
      </c>
      <c r="D639" s="22">
        <f t="shared" si="18"/>
        <v>5.3979481736580154E-2</v>
      </c>
      <c r="F639" t="s">
        <v>8221</v>
      </c>
      <c r="G639">
        <v>1</v>
      </c>
      <c r="H639" s="22">
        <f t="shared" si="19"/>
        <v>-0.27202899300975142</v>
      </c>
    </row>
    <row r="640" spans="2:8" x14ac:dyDescent="0.3">
      <c r="B640" t="s">
        <v>8219</v>
      </c>
      <c r="C640">
        <v>113</v>
      </c>
      <c r="D640" s="22">
        <f t="shared" si="18"/>
        <v>-9.6441143528202364E-2</v>
      </c>
      <c r="F640" t="s">
        <v>8221</v>
      </c>
      <c r="G640">
        <v>2</v>
      </c>
      <c r="H640" s="22">
        <f t="shared" si="19"/>
        <v>-0.25574938887516174</v>
      </c>
    </row>
    <row r="641" spans="2:8" x14ac:dyDescent="0.3">
      <c r="B641" t="s">
        <v>8219</v>
      </c>
      <c r="C641">
        <v>66</v>
      </c>
      <c r="D641" s="22">
        <f t="shared" si="18"/>
        <v>-0.15210861901989353</v>
      </c>
      <c r="F641" t="s">
        <v>8221</v>
      </c>
      <c r="G641">
        <v>0</v>
      </c>
      <c r="H641" s="22">
        <f t="shared" si="19"/>
        <v>-0.28830859714434109</v>
      </c>
    </row>
    <row r="642" spans="2:8" x14ac:dyDescent="0.3">
      <c r="B642" t="s">
        <v>8219</v>
      </c>
      <c r="C642">
        <v>340</v>
      </c>
      <c r="D642" s="22">
        <f t="shared" si="18"/>
        <v>0.17242091895294434</v>
      </c>
      <c r="F642" t="s">
        <v>8221</v>
      </c>
      <c r="G642">
        <v>11</v>
      </c>
      <c r="H642" s="22">
        <f t="shared" si="19"/>
        <v>-0.10923295166385466</v>
      </c>
    </row>
    <row r="643" spans="2:8" x14ac:dyDescent="0.3">
      <c r="B643" t="s">
        <v>8219</v>
      </c>
      <c r="C643">
        <v>150</v>
      </c>
      <c r="D643" s="22">
        <f t="shared" ref="D643:D706" si="20">(C643-GETPIVOTDATA("Mean of backers",$I$3,"Outcome","successful"))/GETPIVOTDATA("StdDevp of backers",$I$3,"Outcome","successful")</f>
        <v>-5.2617811758147622E-2</v>
      </c>
      <c r="F643" t="s">
        <v>8221</v>
      </c>
      <c r="G643">
        <v>0</v>
      </c>
      <c r="H643" s="22">
        <f t="shared" ref="H643:H706" si="21">(G643-GETPIVOTDATA("Mean of backers",$I$7,"Outcome","failed"))/GETPIVOTDATA("StdDevp of backers",$I$7,"Outcome","failed")</f>
        <v>-0.28830859714434109</v>
      </c>
    </row>
    <row r="644" spans="2:8" x14ac:dyDescent="0.3">
      <c r="B644" t="s">
        <v>8219</v>
      </c>
      <c r="C644">
        <v>25</v>
      </c>
      <c r="D644" s="22">
        <f t="shared" si="20"/>
        <v>-0.20066960827860286</v>
      </c>
      <c r="F644" t="s">
        <v>8221</v>
      </c>
      <c r="G644">
        <v>0</v>
      </c>
      <c r="H644" s="22">
        <f t="shared" si="21"/>
        <v>-0.28830859714434109</v>
      </c>
    </row>
    <row r="645" spans="2:8" x14ac:dyDescent="0.3">
      <c r="B645" t="s">
        <v>8219</v>
      </c>
      <c r="C645">
        <v>234</v>
      </c>
      <c r="D645" s="22">
        <f t="shared" si="20"/>
        <v>4.6872995503598303E-2</v>
      </c>
      <c r="F645" t="s">
        <v>8221</v>
      </c>
      <c r="G645">
        <v>1</v>
      </c>
      <c r="H645" s="22">
        <f t="shared" si="21"/>
        <v>-0.27202899300975142</v>
      </c>
    </row>
    <row r="646" spans="2:8" x14ac:dyDescent="0.3">
      <c r="B646" t="s">
        <v>8219</v>
      </c>
      <c r="C646">
        <v>2602</v>
      </c>
      <c r="D646" s="22">
        <f t="shared" si="20"/>
        <v>2.8515662287871022</v>
      </c>
      <c r="F646" t="s">
        <v>8221</v>
      </c>
      <c r="G646">
        <v>3</v>
      </c>
      <c r="H646" s="22">
        <f t="shared" si="21"/>
        <v>-0.23946978474057207</v>
      </c>
    </row>
    <row r="647" spans="2:8" x14ac:dyDescent="0.3">
      <c r="B647" t="s">
        <v>8219</v>
      </c>
      <c r="C647">
        <v>248</v>
      </c>
      <c r="D647" s="22">
        <f t="shared" si="20"/>
        <v>6.3454796713889289E-2</v>
      </c>
      <c r="F647" t="s">
        <v>8221</v>
      </c>
      <c r="G647">
        <v>1</v>
      </c>
      <c r="H647" s="22">
        <f t="shared" si="21"/>
        <v>-0.27202899300975142</v>
      </c>
    </row>
    <row r="648" spans="2:8" x14ac:dyDescent="0.3">
      <c r="B648" t="s">
        <v>8219</v>
      </c>
      <c r="C648">
        <v>600</v>
      </c>
      <c r="D648" s="22">
        <f t="shared" si="20"/>
        <v>0.48036865571549126</v>
      </c>
      <c r="F648" t="s">
        <v>8221</v>
      </c>
      <c r="G648">
        <v>15</v>
      </c>
      <c r="H648" s="22">
        <f t="shared" si="21"/>
        <v>-4.4114535125495957E-2</v>
      </c>
    </row>
    <row r="649" spans="2:8" x14ac:dyDescent="0.3">
      <c r="B649" t="s">
        <v>8219</v>
      </c>
      <c r="C649">
        <v>293</v>
      </c>
      <c r="D649" s="22">
        <f t="shared" si="20"/>
        <v>0.11675344346125317</v>
      </c>
      <c r="F649" t="s">
        <v>8221</v>
      </c>
      <c r="G649">
        <v>2</v>
      </c>
      <c r="H649" s="22">
        <f t="shared" si="21"/>
        <v>-0.25574938887516174</v>
      </c>
    </row>
    <row r="650" spans="2:8" x14ac:dyDescent="0.3">
      <c r="B650" t="s">
        <v>8219</v>
      </c>
      <c r="C650">
        <v>321</v>
      </c>
      <c r="D650" s="22">
        <f t="shared" si="20"/>
        <v>0.14991704588183516</v>
      </c>
      <c r="F650" t="s">
        <v>8221</v>
      </c>
      <c r="G650">
        <v>1</v>
      </c>
      <c r="H650" s="22">
        <f t="shared" si="21"/>
        <v>-0.27202899300975142</v>
      </c>
    </row>
    <row r="651" spans="2:8" x14ac:dyDescent="0.3">
      <c r="B651" t="s">
        <v>8219</v>
      </c>
      <c r="C651">
        <v>81</v>
      </c>
      <c r="D651" s="22">
        <f t="shared" si="20"/>
        <v>-0.13434240343743892</v>
      </c>
      <c r="F651" t="s">
        <v>8221</v>
      </c>
      <c r="G651">
        <v>1</v>
      </c>
      <c r="H651" s="22">
        <f t="shared" si="21"/>
        <v>-0.27202899300975142</v>
      </c>
    </row>
    <row r="652" spans="2:8" x14ac:dyDescent="0.3">
      <c r="B652" t="s">
        <v>8219</v>
      </c>
      <c r="C652">
        <v>343</v>
      </c>
      <c r="D652" s="22">
        <f t="shared" si="20"/>
        <v>0.17597416206943528</v>
      </c>
      <c r="F652" t="s">
        <v>8221</v>
      </c>
      <c r="G652">
        <v>0</v>
      </c>
      <c r="H652" s="22">
        <f t="shared" si="21"/>
        <v>-0.28830859714434109</v>
      </c>
    </row>
    <row r="653" spans="2:8" x14ac:dyDescent="0.3">
      <c r="B653" t="s">
        <v>8219</v>
      </c>
      <c r="C653">
        <v>336</v>
      </c>
      <c r="D653" s="22">
        <f t="shared" si="20"/>
        <v>0.16768326146428977</v>
      </c>
      <c r="F653" t="s">
        <v>8221</v>
      </c>
      <c r="G653">
        <v>1</v>
      </c>
      <c r="H653" s="22">
        <f t="shared" si="21"/>
        <v>-0.27202899300975142</v>
      </c>
    </row>
    <row r="654" spans="2:8" x14ac:dyDescent="0.3">
      <c r="B654" t="s">
        <v>8219</v>
      </c>
      <c r="C654">
        <v>47</v>
      </c>
      <c r="D654" s="22">
        <f t="shared" si="20"/>
        <v>-0.17461249209100274</v>
      </c>
      <c r="F654" t="s">
        <v>8221</v>
      </c>
      <c r="G654">
        <v>11</v>
      </c>
      <c r="H654" s="22">
        <f t="shared" si="21"/>
        <v>-0.10923295166385466</v>
      </c>
    </row>
    <row r="655" spans="2:8" x14ac:dyDescent="0.3">
      <c r="B655" t="s">
        <v>8219</v>
      </c>
      <c r="C655">
        <v>76</v>
      </c>
      <c r="D655" s="22">
        <f t="shared" si="20"/>
        <v>-0.14026447529825711</v>
      </c>
      <c r="F655" t="s">
        <v>8221</v>
      </c>
      <c r="G655">
        <v>0</v>
      </c>
      <c r="H655" s="22">
        <f t="shared" si="21"/>
        <v>-0.28830859714434109</v>
      </c>
    </row>
    <row r="656" spans="2:8" x14ac:dyDescent="0.3">
      <c r="B656" t="s">
        <v>8219</v>
      </c>
      <c r="C656">
        <v>441</v>
      </c>
      <c r="D656" s="22">
        <f t="shared" si="20"/>
        <v>0.29204677054147216</v>
      </c>
      <c r="F656" t="s">
        <v>8221</v>
      </c>
      <c r="G656">
        <v>1</v>
      </c>
      <c r="H656" s="22">
        <f t="shared" si="21"/>
        <v>-0.27202899300975142</v>
      </c>
    </row>
    <row r="657" spans="2:8" x14ac:dyDescent="0.3">
      <c r="B657" t="s">
        <v>8219</v>
      </c>
      <c r="C657">
        <v>916</v>
      </c>
      <c r="D657" s="22">
        <f t="shared" si="20"/>
        <v>0.85464359731920214</v>
      </c>
      <c r="F657" t="s">
        <v>8221</v>
      </c>
      <c r="G657">
        <v>6</v>
      </c>
      <c r="H657" s="22">
        <f t="shared" si="21"/>
        <v>-0.19063097233680304</v>
      </c>
    </row>
    <row r="658" spans="2:8" x14ac:dyDescent="0.3">
      <c r="B658" t="s">
        <v>8219</v>
      </c>
      <c r="C658">
        <v>369</v>
      </c>
      <c r="D658" s="22">
        <f t="shared" si="20"/>
        <v>0.20676893574568997</v>
      </c>
      <c r="F658" t="s">
        <v>8221</v>
      </c>
      <c r="G658">
        <v>7</v>
      </c>
      <c r="H658" s="22">
        <f t="shared" si="21"/>
        <v>-0.17435136820221336</v>
      </c>
    </row>
    <row r="659" spans="2:8" x14ac:dyDescent="0.3">
      <c r="B659" t="s">
        <v>8219</v>
      </c>
      <c r="C659">
        <v>20242</v>
      </c>
      <c r="D659" s="22">
        <f t="shared" si="20"/>
        <v>23.744635753753748</v>
      </c>
      <c r="F659" t="s">
        <v>8221</v>
      </c>
      <c r="G659">
        <v>0</v>
      </c>
      <c r="H659" s="22">
        <f t="shared" si="21"/>
        <v>-0.28830859714434109</v>
      </c>
    </row>
    <row r="660" spans="2:8" x14ac:dyDescent="0.3">
      <c r="B660" t="s">
        <v>8219</v>
      </c>
      <c r="C660">
        <v>71</v>
      </c>
      <c r="D660" s="22">
        <f t="shared" si="20"/>
        <v>-0.14618654715907534</v>
      </c>
      <c r="F660" t="s">
        <v>8221</v>
      </c>
      <c r="G660">
        <v>16</v>
      </c>
      <c r="H660" s="22">
        <f t="shared" si="21"/>
        <v>-2.7834930990906285E-2</v>
      </c>
    </row>
    <row r="661" spans="2:8" x14ac:dyDescent="0.3">
      <c r="B661" t="s">
        <v>8219</v>
      </c>
      <c r="C661">
        <v>635</v>
      </c>
      <c r="D661" s="22">
        <f t="shared" si="20"/>
        <v>0.52182315874121876</v>
      </c>
      <c r="F661" t="s">
        <v>8221</v>
      </c>
      <c r="G661">
        <v>0</v>
      </c>
      <c r="H661" s="22">
        <f t="shared" si="21"/>
        <v>-0.28830859714434109</v>
      </c>
    </row>
    <row r="662" spans="2:8" x14ac:dyDescent="0.3">
      <c r="B662" t="s">
        <v>8219</v>
      </c>
      <c r="C662">
        <v>885</v>
      </c>
      <c r="D662" s="22">
        <f t="shared" si="20"/>
        <v>0.81792675178212926</v>
      </c>
      <c r="F662" t="s">
        <v>8221</v>
      </c>
      <c r="G662">
        <v>0</v>
      </c>
      <c r="H662" s="22">
        <f t="shared" si="21"/>
        <v>-0.28830859714434109</v>
      </c>
    </row>
    <row r="663" spans="2:8" x14ac:dyDescent="0.3">
      <c r="B663" t="s">
        <v>8219</v>
      </c>
      <c r="C663">
        <v>329</v>
      </c>
      <c r="D663" s="22">
        <f t="shared" si="20"/>
        <v>0.15939236085914429</v>
      </c>
      <c r="F663" t="s">
        <v>8221</v>
      </c>
      <c r="G663">
        <v>0</v>
      </c>
      <c r="H663" s="22">
        <f t="shared" si="21"/>
        <v>-0.28830859714434109</v>
      </c>
    </row>
    <row r="664" spans="2:8" x14ac:dyDescent="0.3">
      <c r="B664" t="s">
        <v>8219</v>
      </c>
      <c r="C664">
        <v>71</v>
      </c>
      <c r="D664" s="22">
        <f t="shared" si="20"/>
        <v>-0.14618654715907534</v>
      </c>
      <c r="F664" t="s">
        <v>8221</v>
      </c>
      <c r="G664">
        <v>12</v>
      </c>
      <c r="H664" s="22">
        <f t="shared" si="21"/>
        <v>-9.2953347529264985E-2</v>
      </c>
    </row>
    <row r="665" spans="2:8" x14ac:dyDescent="0.3">
      <c r="B665" t="s">
        <v>8219</v>
      </c>
      <c r="C665">
        <v>269</v>
      </c>
      <c r="D665" s="22">
        <f t="shared" si="20"/>
        <v>8.8327498529325768E-2</v>
      </c>
      <c r="F665" t="s">
        <v>8221</v>
      </c>
      <c r="G665">
        <v>1</v>
      </c>
      <c r="H665" s="22">
        <f t="shared" si="21"/>
        <v>-0.27202899300975142</v>
      </c>
    </row>
    <row r="666" spans="2:8" x14ac:dyDescent="0.3">
      <c r="B666" t="s">
        <v>8219</v>
      </c>
      <c r="C666">
        <v>345</v>
      </c>
      <c r="D666" s="22">
        <f t="shared" si="20"/>
        <v>0.17834299081376256</v>
      </c>
      <c r="F666" t="s">
        <v>8221</v>
      </c>
      <c r="G666">
        <v>3</v>
      </c>
      <c r="H666" s="22">
        <f t="shared" si="21"/>
        <v>-0.23946978474057207</v>
      </c>
    </row>
    <row r="667" spans="2:8" x14ac:dyDescent="0.3">
      <c r="B667" t="s">
        <v>8219</v>
      </c>
      <c r="C667">
        <v>43</v>
      </c>
      <c r="D667" s="22">
        <f t="shared" si="20"/>
        <v>-0.17935014957965731</v>
      </c>
      <c r="F667" t="s">
        <v>8221</v>
      </c>
      <c r="G667">
        <v>1</v>
      </c>
      <c r="H667" s="22">
        <f t="shared" si="21"/>
        <v>-0.27202899300975142</v>
      </c>
    </row>
    <row r="668" spans="2:8" x14ac:dyDescent="0.3">
      <c r="B668" t="s">
        <v>8219</v>
      </c>
      <c r="C668">
        <v>33</v>
      </c>
      <c r="D668" s="22">
        <f t="shared" si="20"/>
        <v>-0.19119429330129373</v>
      </c>
      <c r="F668" t="s">
        <v>8221</v>
      </c>
      <c r="G668">
        <v>4</v>
      </c>
      <c r="H668" s="22">
        <f t="shared" si="21"/>
        <v>-0.22319018060598239</v>
      </c>
    </row>
    <row r="669" spans="2:8" x14ac:dyDescent="0.3">
      <c r="B669" t="s">
        <v>8219</v>
      </c>
      <c r="C669">
        <v>211</v>
      </c>
      <c r="D669" s="22">
        <f t="shared" si="20"/>
        <v>1.963146494383454E-2</v>
      </c>
      <c r="F669" t="s">
        <v>8221</v>
      </c>
      <c r="G669">
        <v>1</v>
      </c>
      <c r="H669" s="22">
        <f t="shared" si="21"/>
        <v>-0.27202899300975142</v>
      </c>
    </row>
    <row r="670" spans="2:8" x14ac:dyDescent="0.3">
      <c r="B670" t="s">
        <v>8219</v>
      </c>
      <c r="C670">
        <v>196</v>
      </c>
      <c r="D670" s="22">
        <f t="shared" si="20"/>
        <v>1.8652493613799104E-3</v>
      </c>
      <c r="F670" t="s">
        <v>8221</v>
      </c>
      <c r="G670">
        <v>3</v>
      </c>
      <c r="H670" s="22">
        <f t="shared" si="21"/>
        <v>-0.23946978474057207</v>
      </c>
    </row>
    <row r="671" spans="2:8" x14ac:dyDescent="0.3">
      <c r="B671" t="s">
        <v>8219</v>
      </c>
      <c r="C671">
        <v>405</v>
      </c>
      <c r="D671" s="22">
        <f t="shared" si="20"/>
        <v>0.24940785314358108</v>
      </c>
      <c r="F671" t="s">
        <v>8221</v>
      </c>
      <c r="G671">
        <v>1</v>
      </c>
      <c r="H671" s="22">
        <f t="shared" si="21"/>
        <v>-0.27202899300975142</v>
      </c>
    </row>
    <row r="672" spans="2:8" x14ac:dyDescent="0.3">
      <c r="B672" t="s">
        <v>8219</v>
      </c>
      <c r="C672">
        <v>206</v>
      </c>
      <c r="D672" s="22">
        <f t="shared" si="20"/>
        <v>1.370939308301633E-2</v>
      </c>
      <c r="F672" t="s">
        <v>8221</v>
      </c>
      <c r="G672">
        <v>0</v>
      </c>
      <c r="H672" s="22">
        <f t="shared" si="21"/>
        <v>-0.28830859714434109</v>
      </c>
    </row>
    <row r="673" spans="2:8" x14ac:dyDescent="0.3">
      <c r="B673" t="s">
        <v>8219</v>
      </c>
      <c r="C673">
        <v>335</v>
      </c>
      <c r="D673" s="22">
        <f t="shared" si="20"/>
        <v>0.16649884709212615</v>
      </c>
      <c r="F673" t="s">
        <v>8221</v>
      </c>
      <c r="G673">
        <v>12</v>
      </c>
      <c r="H673" s="22">
        <f t="shared" si="21"/>
        <v>-9.2953347529264985E-2</v>
      </c>
    </row>
    <row r="674" spans="2:8" x14ac:dyDescent="0.3">
      <c r="B674" t="s">
        <v>8219</v>
      </c>
      <c r="C674">
        <v>215</v>
      </c>
      <c r="D674" s="22">
        <f t="shared" si="20"/>
        <v>2.4369122432489107E-2</v>
      </c>
      <c r="F674" t="s">
        <v>8221</v>
      </c>
      <c r="G674">
        <v>0</v>
      </c>
      <c r="H674" s="22">
        <f t="shared" si="21"/>
        <v>-0.28830859714434109</v>
      </c>
    </row>
    <row r="675" spans="2:8" x14ac:dyDescent="0.3">
      <c r="B675" t="s">
        <v>8219</v>
      </c>
      <c r="C675">
        <v>176</v>
      </c>
      <c r="D675" s="22">
        <f t="shared" si="20"/>
        <v>-2.1823038081892929E-2</v>
      </c>
      <c r="F675" t="s">
        <v>8221</v>
      </c>
      <c r="G675">
        <v>1</v>
      </c>
      <c r="H675" s="22">
        <f t="shared" si="21"/>
        <v>-0.27202899300975142</v>
      </c>
    </row>
    <row r="676" spans="2:8" x14ac:dyDescent="0.3">
      <c r="B676" t="s">
        <v>8219</v>
      </c>
      <c r="C676">
        <v>555</v>
      </c>
      <c r="D676" s="22">
        <f t="shared" si="20"/>
        <v>0.42707000896812741</v>
      </c>
      <c r="F676" t="s">
        <v>8221</v>
      </c>
      <c r="G676">
        <v>0</v>
      </c>
      <c r="H676" s="22">
        <f t="shared" si="21"/>
        <v>-0.28830859714434109</v>
      </c>
    </row>
    <row r="677" spans="2:8" x14ac:dyDescent="0.3">
      <c r="B677" t="s">
        <v>8219</v>
      </c>
      <c r="C677">
        <v>116</v>
      </c>
      <c r="D677" s="22">
        <f t="shared" si="20"/>
        <v>-9.2887900411711438E-2</v>
      </c>
      <c r="F677" t="s">
        <v>8221</v>
      </c>
      <c r="G677">
        <v>0</v>
      </c>
      <c r="H677" s="22">
        <f t="shared" si="21"/>
        <v>-0.28830859714434109</v>
      </c>
    </row>
    <row r="678" spans="2:8" x14ac:dyDescent="0.3">
      <c r="B678" t="s">
        <v>8219</v>
      </c>
      <c r="C678">
        <v>615</v>
      </c>
      <c r="D678" s="22">
        <f t="shared" si="20"/>
        <v>0.49813487129794592</v>
      </c>
      <c r="F678" t="s">
        <v>8221</v>
      </c>
      <c r="G678">
        <v>2</v>
      </c>
      <c r="H678" s="22">
        <f t="shared" si="21"/>
        <v>-0.25574938887516174</v>
      </c>
    </row>
    <row r="679" spans="2:8" x14ac:dyDescent="0.3">
      <c r="B679" t="s">
        <v>8219</v>
      </c>
      <c r="C679">
        <v>236</v>
      </c>
      <c r="D679" s="22">
        <f t="shared" si="20"/>
        <v>4.9241824247925586E-2</v>
      </c>
      <c r="F679" t="s">
        <v>8221</v>
      </c>
      <c r="G679">
        <v>92</v>
      </c>
      <c r="H679" s="22">
        <f t="shared" si="21"/>
        <v>1.2094149832379089</v>
      </c>
    </row>
    <row r="680" spans="2:8" x14ac:dyDescent="0.3">
      <c r="B680" t="s">
        <v>8219</v>
      </c>
      <c r="C680">
        <v>145</v>
      </c>
      <c r="D680" s="22">
        <f t="shared" si="20"/>
        <v>-5.8539883618965831E-2</v>
      </c>
      <c r="F680" t="s">
        <v>8221</v>
      </c>
      <c r="G680">
        <v>0</v>
      </c>
      <c r="H680" s="22">
        <f t="shared" si="21"/>
        <v>-0.28830859714434109</v>
      </c>
    </row>
    <row r="681" spans="2:8" x14ac:dyDescent="0.3">
      <c r="B681" t="s">
        <v>8219</v>
      </c>
      <c r="C681">
        <v>167</v>
      </c>
      <c r="D681" s="22">
        <f t="shared" si="20"/>
        <v>-3.2482767431365703E-2</v>
      </c>
      <c r="F681" t="s">
        <v>8221</v>
      </c>
      <c r="G681">
        <v>3</v>
      </c>
      <c r="H681" s="22">
        <f t="shared" si="21"/>
        <v>-0.23946978474057207</v>
      </c>
    </row>
    <row r="682" spans="2:8" x14ac:dyDescent="0.3">
      <c r="B682" t="s">
        <v>8219</v>
      </c>
      <c r="C682">
        <v>235</v>
      </c>
      <c r="D682" s="22">
        <f t="shared" si="20"/>
        <v>4.8057409875761944E-2</v>
      </c>
      <c r="F682" t="s">
        <v>8221</v>
      </c>
      <c r="G682">
        <v>10</v>
      </c>
      <c r="H682" s="22">
        <f t="shared" si="21"/>
        <v>-0.12551255579844434</v>
      </c>
    </row>
    <row r="683" spans="2:8" x14ac:dyDescent="0.3">
      <c r="B683" t="s">
        <v>8219</v>
      </c>
      <c r="C683">
        <v>452</v>
      </c>
      <c r="D683" s="22">
        <f t="shared" si="20"/>
        <v>0.30507532863527226</v>
      </c>
      <c r="F683" t="s">
        <v>8221</v>
      </c>
      <c r="G683">
        <v>7</v>
      </c>
      <c r="H683" s="22">
        <f t="shared" si="21"/>
        <v>-0.17435136820221336</v>
      </c>
    </row>
    <row r="684" spans="2:8" x14ac:dyDescent="0.3">
      <c r="B684" t="s">
        <v>8219</v>
      </c>
      <c r="C684">
        <v>241</v>
      </c>
      <c r="D684" s="22">
        <f t="shared" si="20"/>
        <v>5.5163896108743796E-2</v>
      </c>
      <c r="F684" t="s">
        <v>8221</v>
      </c>
      <c r="G684">
        <v>3</v>
      </c>
      <c r="H684" s="22">
        <f t="shared" si="21"/>
        <v>-0.23946978474057207</v>
      </c>
    </row>
    <row r="685" spans="2:8" x14ac:dyDescent="0.3">
      <c r="B685" t="s">
        <v>8219</v>
      </c>
      <c r="C685">
        <v>28</v>
      </c>
      <c r="D685" s="22">
        <f t="shared" si="20"/>
        <v>-0.19711636516211192</v>
      </c>
      <c r="F685" t="s">
        <v>8221</v>
      </c>
      <c r="G685">
        <v>0</v>
      </c>
      <c r="H685" s="22">
        <f t="shared" si="21"/>
        <v>-0.28830859714434109</v>
      </c>
    </row>
    <row r="686" spans="2:8" x14ac:dyDescent="0.3">
      <c r="B686" t="s">
        <v>8219</v>
      </c>
      <c r="C686">
        <v>140</v>
      </c>
      <c r="D686" s="22">
        <f t="shared" si="20"/>
        <v>-6.4461955479784033E-2</v>
      </c>
      <c r="F686" t="s">
        <v>8221</v>
      </c>
      <c r="G686">
        <v>1</v>
      </c>
      <c r="H686" s="22">
        <f t="shared" si="21"/>
        <v>-0.27202899300975142</v>
      </c>
    </row>
    <row r="687" spans="2:8" x14ac:dyDescent="0.3">
      <c r="B687" t="s">
        <v>8219</v>
      </c>
      <c r="C687">
        <v>280</v>
      </c>
      <c r="D687" s="22">
        <f t="shared" si="20"/>
        <v>0.10135605662312583</v>
      </c>
      <c r="F687" t="s">
        <v>8221</v>
      </c>
      <c r="G687">
        <v>0</v>
      </c>
      <c r="H687" s="22">
        <f t="shared" si="21"/>
        <v>-0.28830859714434109</v>
      </c>
    </row>
    <row r="688" spans="2:8" x14ac:dyDescent="0.3">
      <c r="B688" t="s">
        <v>8219</v>
      </c>
      <c r="C688">
        <v>70</v>
      </c>
      <c r="D688" s="22">
        <f t="shared" si="20"/>
        <v>-0.14737096153123896</v>
      </c>
      <c r="F688" t="s">
        <v>8221</v>
      </c>
      <c r="G688">
        <v>9</v>
      </c>
      <c r="H688" s="22">
        <f t="shared" si="21"/>
        <v>-0.14179215993303401</v>
      </c>
    </row>
    <row r="689" spans="2:8" x14ac:dyDescent="0.3">
      <c r="B689" t="s">
        <v>8219</v>
      </c>
      <c r="C689">
        <v>160</v>
      </c>
      <c r="D689" s="22">
        <f t="shared" si="20"/>
        <v>-4.0773668036511196E-2</v>
      </c>
      <c r="F689" t="s">
        <v>8221</v>
      </c>
      <c r="G689">
        <v>2</v>
      </c>
      <c r="H689" s="22">
        <f t="shared" si="21"/>
        <v>-0.25574938887516174</v>
      </c>
    </row>
    <row r="690" spans="2:8" x14ac:dyDescent="0.3">
      <c r="B690" t="s">
        <v>8219</v>
      </c>
      <c r="C690">
        <v>141</v>
      </c>
      <c r="D690" s="22">
        <f t="shared" si="20"/>
        <v>-6.3277541107620391E-2</v>
      </c>
      <c r="F690" t="s">
        <v>8221</v>
      </c>
      <c r="G690">
        <v>1</v>
      </c>
      <c r="H690" s="22">
        <f t="shared" si="21"/>
        <v>-0.27202899300975142</v>
      </c>
    </row>
    <row r="691" spans="2:8" x14ac:dyDescent="0.3">
      <c r="B691" t="s">
        <v>8219</v>
      </c>
      <c r="C691">
        <v>874</v>
      </c>
      <c r="D691" s="22">
        <f t="shared" si="20"/>
        <v>0.80489819368832916</v>
      </c>
      <c r="F691" t="s">
        <v>8221</v>
      </c>
      <c r="G691">
        <v>2</v>
      </c>
      <c r="H691" s="22">
        <f t="shared" si="21"/>
        <v>-0.25574938887516174</v>
      </c>
    </row>
    <row r="692" spans="2:8" x14ac:dyDescent="0.3">
      <c r="B692" t="s">
        <v>8219</v>
      </c>
      <c r="C692">
        <v>73</v>
      </c>
      <c r="D692" s="22">
        <f t="shared" si="20"/>
        <v>-0.14381771841474805</v>
      </c>
      <c r="F692" t="s">
        <v>8221</v>
      </c>
      <c r="G692">
        <v>11</v>
      </c>
      <c r="H692" s="22">
        <f t="shared" si="21"/>
        <v>-0.10923295166385466</v>
      </c>
    </row>
    <row r="693" spans="2:8" x14ac:dyDescent="0.3">
      <c r="B693" t="s">
        <v>8219</v>
      </c>
      <c r="C693">
        <v>294</v>
      </c>
      <c r="D693" s="22">
        <f t="shared" si="20"/>
        <v>0.11793785783341681</v>
      </c>
      <c r="F693" t="s">
        <v>8221</v>
      </c>
      <c r="G693">
        <v>0</v>
      </c>
      <c r="H693" s="22">
        <f t="shared" si="21"/>
        <v>-0.28830859714434109</v>
      </c>
    </row>
    <row r="694" spans="2:8" x14ac:dyDescent="0.3">
      <c r="B694" t="s">
        <v>8219</v>
      </c>
      <c r="C694">
        <v>740</v>
      </c>
      <c r="D694" s="22">
        <f t="shared" si="20"/>
        <v>0.64618666781840117</v>
      </c>
      <c r="F694" t="s">
        <v>8221</v>
      </c>
      <c r="G694">
        <v>0</v>
      </c>
      <c r="H694" s="22">
        <f t="shared" si="21"/>
        <v>-0.28830859714434109</v>
      </c>
    </row>
    <row r="695" spans="2:8" x14ac:dyDescent="0.3">
      <c r="B695" t="s">
        <v>8219</v>
      </c>
      <c r="C695">
        <v>369</v>
      </c>
      <c r="D695" s="22">
        <f t="shared" si="20"/>
        <v>0.20676893574568997</v>
      </c>
      <c r="F695" t="s">
        <v>8221</v>
      </c>
      <c r="G695">
        <v>9</v>
      </c>
      <c r="H695" s="22">
        <f t="shared" si="21"/>
        <v>-0.14179215993303401</v>
      </c>
    </row>
    <row r="696" spans="2:8" x14ac:dyDescent="0.3">
      <c r="B696" t="s">
        <v>8219</v>
      </c>
      <c r="C696">
        <v>110</v>
      </c>
      <c r="D696" s="22">
        <f t="shared" si="20"/>
        <v>-9.9994386644693289E-2</v>
      </c>
      <c r="F696" t="s">
        <v>8221</v>
      </c>
      <c r="G696">
        <v>0</v>
      </c>
      <c r="H696" s="22">
        <f t="shared" si="21"/>
        <v>-0.28830859714434109</v>
      </c>
    </row>
    <row r="697" spans="2:8" x14ac:dyDescent="0.3">
      <c r="B697" t="s">
        <v>8219</v>
      </c>
      <c r="C697">
        <v>455</v>
      </c>
      <c r="D697" s="22">
        <f t="shared" si="20"/>
        <v>0.30862857175176323</v>
      </c>
      <c r="F697" t="s">
        <v>8221</v>
      </c>
      <c r="G697">
        <v>4</v>
      </c>
      <c r="H697" s="22">
        <f t="shared" si="21"/>
        <v>-0.22319018060598239</v>
      </c>
    </row>
    <row r="698" spans="2:8" x14ac:dyDescent="0.3">
      <c r="B698" t="s">
        <v>8219</v>
      </c>
      <c r="C698">
        <v>224</v>
      </c>
      <c r="D698" s="22">
        <f t="shared" si="20"/>
        <v>3.5028851781961884E-2</v>
      </c>
      <c r="F698" t="s">
        <v>8221</v>
      </c>
      <c r="G698">
        <v>1</v>
      </c>
      <c r="H698" s="22">
        <f t="shared" si="21"/>
        <v>-0.27202899300975142</v>
      </c>
    </row>
    <row r="699" spans="2:8" x14ac:dyDescent="0.3">
      <c r="B699" t="s">
        <v>8219</v>
      </c>
      <c r="C699">
        <v>46</v>
      </c>
      <c r="D699" s="22">
        <f t="shared" si="20"/>
        <v>-0.17579690646316637</v>
      </c>
      <c r="F699" t="s">
        <v>8221</v>
      </c>
      <c r="G699">
        <v>2</v>
      </c>
      <c r="H699" s="22">
        <f t="shared" si="21"/>
        <v>-0.25574938887516174</v>
      </c>
    </row>
    <row r="700" spans="2:8" x14ac:dyDescent="0.3">
      <c r="B700" t="s">
        <v>8219</v>
      </c>
      <c r="C700">
        <v>284</v>
      </c>
      <c r="D700" s="22">
        <f t="shared" si="20"/>
        <v>0.1060937141117804</v>
      </c>
      <c r="F700" t="s">
        <v>8221</v>
      </c>
      <c r="G700">
        <v>0</v>
      </c>
      <c r="H700" s="22">
        <f t="shared" si="21"/>
        <v>-0.28830859714434109</v>
      </c>
    </row>
    <row r="701" spans="2:8" x14ac:dyDescent="0.3">
      <c r="B701" t="s">
        <v>8219</v>
      </c>
      <c r="C701">
        <v>98</v>
      </c>
      <c r="D701" s="22">
        <f t="shared" si="20"/>
        <v>-0.11420735911065699</v>
      </c>
      <c r="F701" t="s">
        <v>8221</v>
      </c>
      <c r="G701">
        <v>1</v>
      </c>
      <c r="H701" s="22">
        <f t="shared" si="21"/>
        <v>-0.27202899300975142</v>
      </c>
    </row>
    <row r="702" spans="2:8" x14ac:dyDescent="0.3">
      <c r="B702" t="s">
        <v>8219</v>
      </c>
      <c r="C702">
        <v>56</v>
      </c>
      <c r="D702" s="22">
        <f t="shared" si="20"/>
        <v>-0.16395276274152995</v>
      </c>
      <c r="F702" t="s">
        <v>8221</v>
      </c>
      <c r="G702">
        <v>17</v>
      </c>
      <c r="H702" s="22">
        <f t="shared" si="21"/>
        <v>-1.1555326856316609E-2</v>
      </c>
    </row>
    <row r="703" spans="2:8" x14ac:dyDescent="0.3">
      <c r="B703" t="s">
        <v>8219</v>
      </c>
      <c r="C703">
        <v>32</v>
      </c>
      <c r="D703" s="22">
        <f t="shared" si="20"/>
        <v>-0.19237870767345736</v>
      </c>
      <c r="F703" t="s">
        <v>8221</v>
      </c>
      <c r="G703">
        <v>2</v>
      </c>
      <c r="H703" s="22">
        <f t="shared" si="21"/>
        <v>-0.25574938887516174</v>
      </c>
    </row>
    <row r="704" spans="2:8" x14ac:dyDescent="0.3">
      <c r="B704" t="s">
        <v>8219</v>
      </c>
      <c r="C704">
        <v>30</v>
      </c>
      <c r="D704" s="22">
        <f t="shared" si="20"/>
        <v>-0.19474753641778464</v>
      </c>
      <c r="F704" t="s">
        <v>8221</v>
      </c>
      <c r="G704">
        <v>3</v>
      </c>
      <c r="H704" s="22">
        <f t="shared" si="21"/>
        <v>-0.23946978474057207</v>
      </c>
    </row>
    <row r="705" spans="2:8" x14ac:dyDescent="0.3">
      <c r="B705" t="s">
        <v>8219</v>
      </c>
      <c r="C705">
        <v>70</v>
      </c>
      <c r="D705" s="22">
        <f t="shared" si="20"/>
        <v>-0.14737096153123896</v>
      </c>
      <c r="F705" t="s">
        <v>8221</v>
      </c>
      <c r="G705">
        <v>41</v>
      </c>
      <c r="H705" s="22">
        <f t="shared" si="21"/>
        <v>0.37915517237383561</v>
      </c>
    </row>
    <row r="706" spans="2:8" x14ac:dyDescent="0.3">
      <c r="B706" t="s">
        <v>8219</v>
      </c>
      <c r="C706">
        <v>44</v>
      </c>
      <c r="D706" s="22">
        <f t="shared" si="20"/>
        <v>-0.17816573520749365</v>
      </c>
      <c r="F706" t="s">
        <v>8221</v>
      </c>
      <c r="G706">
        <v>2</v>
      </c>
      <c r="H706" s="22">
        <f t="shared" si="21"/>
        <v>-0.25574938887516174</v>
      </c>
    </row>
    <row r="707" spans="2:8" x14ac:dyDescent="0.3">
      <c r="B707" t="s">
        <v>8219</v>
      </c>
      <c r="C707">
        <v>92</v>
      </c>
      <c r="D707" s="22">
        <f t="shared" ref="D707:D770" si="22">(C707-GETPIVOTDATA("Mean of backers",$I$3,"Outcome","successful"))/GETPIVOTDATA("StdDevp of backers",$I$3,"Outcome","successful")</f>
        <v>-0.12131384534363884</v>
      </c>
      <c r="F707" t="s">
        <v>8221</v>
      </c>
      <c r="G707">
        <v>3</v>
      </c>
      <c r="H707" s="22">
        <f t="shared" ref="H707:H770" si="23">(G707-GETPIVOTDATA("Mean of backers",$I$7,"Outcome","failed"))/GETPIVOTDATA("StdDevp of backers",$I$7,"Outcome","failed")</f>
        <v>-0.23946978474057207</v>
      </c>
    </row>
    <row r="708" spans="2:8" x14ac:dyDescent="0.3">
      <c r="B708" t="s">
        <v>8219</v>
      </c>
      <c r="C708">
        <v>205</v>
      </c>
      <c r="D708" s="22">
        <f t="shared" si="22"/>
        <v>1.2524978710852688E-2</v>
      </c>
      <c r="F708" t="s">
        <v>8221</v>
      </c>
      <c r="G708">
        <v>8</v>
      </c>
      <c r="H708" s="22">
        <f t="shared" si="23"/>
        <v>-0.15807176406762369</v>
      </c>
    </row>
    <row r="709" spans="2:8" x14ac:dyDescent="0.3">
      <c r="B709" t="s">
        <v>8219</v>
      </c>
      <c r="C709">
        <v>23</v>
      </c>
      <c r="D709" s="22">
        <f t="shared" si="22"/>
        <v>-0.20303843702293015</v>
      </c>
      <c r="F709" t="s">
        <v>8221</v>
      </c>
      <c r="G709">
        <v>0</v>
      </c>
      <c r="H709" s="22">
        <f t="shared" si="23"/>
        <v>-0.28830859714434109</v>
      </c>
    </row>
    <row r="710" spans="2:8" x14ac:dyDescent="0.3">
      <c r="B710" t="s">
        <v>8219</v>
      </c>
      <c r="C710">
        <v>4</v>
      </c>
      <c r="D710" s="22">
        <f t="shared" si="22"/>
        <v>-0.22554231009403933</v>
      </c>
      <c r="F710" t="s">
        <v>8221</v>
      </c>
      <c r="G710">
        <v>1</v>
      </c>
      <c r="H710" s="22">
        <f t="shared" si="23"/>
        <v>-0.27202899300975142</v>
      </c>
    </row>
    <row r="711" spans="2:8" x14ac:dyDescent="0.3">
      <c r="B711" t="s">
        <v>8219</v>
      </c>
      <c r="C711">
        <v>112</v>
      </c>
      <c r="D711" s="22">
        <f t="shared" si="22"/>
        <v>-9.7625557900366006E-2</v>
      </c>
      <c r="F711" t="s">
        <v>8221</v>
      </c>
      <c r="G711">
        <v>3</v>
      </c>
      <c r="H711" s="22">
        <f t="shared" si="23"/>
        <v>-0.23946978474057207</v>
      </c>
    </row>
    <row r="712" spans="2:8" x14ac:dyDescent="0.3">
      <c r="B712" t="s">
        <v>8219</v>
      </c>
      <c r="C712">
        <v>27</v>
      </c>
      <c r="D712" s="22">
        <f t="shared" si="22"/>
        <v>-0.19830077953427558</v>
      </c>
      <c r="F712" t="s">
        <v>8221</v>
      </c>
      <c r="G712">
        <v>4</v>
      </c>
      <c r="H712" s="22">
        <f t="shared" si="23"/>
        <v>-0.22319018060598239</v>
      </c>
    </row>
    <row r="713" spans="2:8" x14ac:dyDescent="0.3">
      <c r="B713" t="s">
        <v>8219</v>
      </c>
      <c r="C713">
        <v>11</v>
      </c>
      <c r="D713" s="22">
        <f t="shared" si="22"/>
        <v>-0.21725140948889385</v>
      </c>
      <c r="F713" t="s">
        <v>8221</v>
      </c>
      <c r="G713">
        <v>9</v>
      </c>
      <c r="H713" s="22">
        <f t="shared" si="23"/>
        <v>-0.14179215993303401</v>
      </c>
    </row>
    <row r="714" spans="2:8" x14ac:dyDescent="0.3">
      <c r="B714" t="s">
        <v>8219</v>
      </c>
      <c r="C714">
        <v>26</v>
      </c>
      <c r="D714" s="22">
        <f t="shared" si="22"/>
        <v>-0.19948519390643921</v>
      </c>
      <c r="F714" t="s">
        <v>8221</v>
      </c>
      <c r="G714">
        <v>16</v>
      </c>
      <c r="H714" s="22">
        <f t="shared" si="23"/>
        <v>-2.7834930990906285E-2</v>
      </c>
    </row>
    <row r="715" spans="2:8" x14ac:dyDescent="0.3">
      <c r="B715" t="s">
        <v>8219</v>
      </c>
      <c r="C715">
        <v>77</v>
      </c>
      <c r="D715" s="22">
        <f t="shared" si="22"/>
        <v>-0.13908006092609349</v>
      </c>
      <c r="F715" t="s">
        <v>8221</v>
      </c>
      <c r="G715">
        <v>1</v>
      </c>
      <c r="H715" s="22">
        <f t="shared" si="23"/>
        <v>-0.27202899300975142</v>
      </c>
    </row>
    <row r="716" spans="2:8" x14ac:dyDescent="0.3">
      <c r="B716" t="s">
        <v>8219</v>
      </c>
      <c r="C716">
        <v>136</v>
      </c>
      <c r="D716" s="22">
        <f t="shared" si="22"/>
        <v>-6.9199612968438601E-2</v>
      </c>
      <c r="F716" t="s">
        <v>8221</v>
      </c>
      <c r="G716">
        <v>7</v>
      </c>
      <c r="H716" s="22">
        <f t="shared" si="23"/>
        <v>-0.17435136820221336</v>
      </c>
    </row>
    <row r="717" spans="2:8" x14ac:dyDescent="0.3">
      <c r="B717" t="s">
        <v>8219</v>
      </c>
      <c r="C717">
        <v>157</v>
      </c>
      <c r="D717" s="22">
        <f t="shared" si="22"/>
        <v>-4.4326911153002121E-2</v>
      </c>
      <c r="F717" t="s">
        <v>8221</v>
      </c>
      <c r="G717">
        <v>0</v>
      </c>
      <c r="H717" s="22">
        <f t="shared" si="23"/>
        <v>-0.28830859714434109</v>
      </c>
    </row>
    <row r="718" spans="2:8" x14ac:dyDescent="0.3">
      <c r="B718" t="s">
        <v>8219</v>
      </c>
      <c r="C718">
        <v>158</v>
      </c>
      <c r="D718" s="22">
        <f t="shared" si="22"/>
        <v>-4.314249678083848E-2</v>
      </c>
      <c r="F718" t="s">
        <v>8221</v>
      </c>
      <c r="G718">
        <v>0</v>
      </c>
      <c r="H718" s="22">
        <f t="shared" si="23"/>
        <v>-0.28830859714434109</v>
      </c>
    </row>
    <row r="719" spans="2:8" x14ac:dyDescent="0.3">
      <c r="B719" t="s">
        <v>8219</v>
      </c>
      <c r="C719">
        <v>27</v>
      </c>
      <c r="D719" s="22">
        <f t="shared" si="22"/>
        <v>-0.19830077953427558</v>
      </c>
      <c r="F719" t="s">
        <v>8221</v>
      </c>
      <c r="G719">
        <v>0</v>
      </c>
      <c r="H719" s="22">
        <f t="shared" si="23"/>
        <v>-0.28830859714434109</v>
      </c>
    </row>
    <row r="720" spans="2:8" x14ac:dyDescent="0.3">
      <c r="B720" t="s">
        <v>8219</v>
      </c>
      <c r="C720">
        <v>23</v>
      </c>
      <c r="D720" s="22">
        <f t="shared" si="22"/>
        <v>-0.20303843702293015</v>
      </c>
      <c r="F720" t="s">
        <v>8221</v>
      </c>
      <c r="G720">
        <v>0</v>
      </c>
      <c r="H720" s="22">
        <f t="shared" si="23"/>
        <v>-0.28830859714434109</v>
      </c>
    </row>
    <row r="721" spans="2:8" x14ac:dyDescent="0.3">
      <c r="B721" t="s">
        <v>8219</v>
      </c>
      <c r="C721">
        <v>17</v>
      </c>
      <c r="D721" s="22">
        <f t="shared" si="22"/>
        <v>-0.210144923255912</v>
      </c>
      <c r="F721" t="s">
        <v>8221</v>
      </c>
      <c r="G721">
        <v>0</v>
      </c>
      <c r="H721" s="22">
        <f t="shared" si="23"/>
        <v>-0.28830859714434109</v>
      </c>
    </row>
    <row r="722" spans="2:8" x14ac:dyDescent="0.3">
      <c r="B722" t="s">
        <v>8219</v>
      </c>
      <c r="C722">
        <v>37</v>
      </c>
      <c r="D722" s="22">
        <f t="shared" si="22"/>
        <v>-0.18645663581263916</v>
      </c>
      <c r="F722" t="s">
        <v>8221</v>
      </c>
      <c r="G722">
        <v>1</v>
      </c>
      <c r="H722" s="22">
        <f t="shared" si="23"/>
        <v>-0.27202899300975142</v>
      </c>
    </row>
    <row r="723" spans="2:8" x14ac:dyDescent="0.3">
      <c r="B723" t="s">
        <v>8219</v>
      </c>
      <c r="C723">
        <v>65</v>
      </c>
      <c r="D723" s="22">
        <f t="shared" si="22"/>
        <v>-0.15329303339205719</v>
      </c>
      <c r="F723" t="s">
        <v>8221</v>
      </c>
      <c r="G723">
        <v>2</v>
      </c>
      <c r="H723" s="22">
        <f t="shared" si="23"/>
        <v>-0.25574938887516174</v>
      </c>
    </row>
    <row r="724" spans="2:8" x14ac:dyDescent="0.3">
      <c r="B724" t="s">
        <v>8219</v>
      </c>
      <c r="C724">
        <v>18</v>
      </c>
      <c r="D724" s="22">
        <f t="shared" si="22"/>
        <v>-0.20896050888374834</v>
      </c>
      <c r="F724" t="s">
        <v>8221</v>
      </c>
      <c r="G724">
        <v>1</v>
      </c>
      <c r="H724" s="22">
        <f t="shared" si="23"/>
        <v>-0.27202899300975142</v>
      </c>
    </row>
    <row r="725" spans="2:8" x14ac:dyDescent="0.3">
      <c r="B725" t="s">
        <v>8219</v>
      </c>
      <c r="C725">
        <v>25</v>
      </c>
      <c r="D725" s="22">
        <f t="shared" si="22"/>
        <v>-0.20066960827860286</v>
      </c>
      <c r="F725" t="s">
        <v>8221</v>
      </c>
      <c r="G725">
        <v>15</v>
      </c>
      <c r="H725" s="22">
        <f t="shared" si="23"/>
        <v>-4.4114535125495957E-2</v>
      </c>
    </row>
    <row r="726" spans="2:8" x14ac:dyDescent="0.3">
      <c r="B726" t="s">
        <v>8219</v>
      </c>
      <c r="C726">
        <v>104</v>
      </c>
      <c r="D726" s="22">
        <f t="shared" si="22"/>
        <v>-0.10710087287767514</v>
      </c>
      <c r="F726" t="s">
        <v>8221</v>
      </c>
      <c r="G726">
        <v>1</v>
      </c>
      <c r="H726" s="22">
        <f t="shared" si="23"/>
        <v>-0.27202899300975142</v>
      </c>
    </row>
    <row r="727" spans="2:8" x14ac:dyDescent="0.3">
      <c r="B727" t="s">
        <v>8219</v>
      </c>
      <c r="C727">
        <v>108</v>
      </c>
      <c r="D727" s="22">
        <f t="shared" si="22"/>
        <v>-0.10236321538902057</v>
      </c>
      <c r="F727" t="s">
        <v>8221</v>
      </c>
      <c r="G727">
        <v>1</v>
      </c>
      <c r="H727" s="22">
        <f t="shared" si="23"/>
        <v>-0.27202899300975142</v>
      </c>
    </row>
    <row r="728" spans="2:8" x14ac:dyDescent="0.3">
      <c r="B728" t="s">
        <v>8219</v>
      </c>
      <c r="C728">
        <v>38</v>
      </c>
      <c r="D728" s="22">
        <f t="shared" si="22"/>
        <v>-0.1852722214404755</v>
      </c>
      <c r="F728" t="s">
        <v>8221</v>
      </c>
      <c r="G728">
        <v>0</v>
      </c>
      <c r="H728" s="22">
        <f t="shared" si="23"/>
        <v>-0.28830859714434109</v>
      </c>
    </row>
    <row r="729" spans="2:8" x14ac:dyDescent="0.3">
      <c r="B729" t="s">
        <v>8219</v>
      </c>
      <c r="C729">
        <v>88</v>
      </c>
      <c r="D729" s="22">
        <f t="shared" si="22"/>
        <v>-0.12605150283229341</v>
      </c>
      <c r="F729" t="s">
        <v>8221</v>
      </c>
      <c r="G729">
        <v>39</v>
      </c>
      <c r="H729" s="22">
        <f t="shared" si="23"/>
        <v>0.34659596410465626</v>
      </c>
    </row>
    <row r="730" spans="2:8" x14ac:dyDescent="0.3">
      <c r="B730" t="s">
        <v>8219</v>
      </c>
      <c r="C730">
        <v>82</v>
      </c>
      <c r="D730" s="22">
        <f t="shared" si="22"/>
        <v>-0.13315798906527526</v>
      </c>
      <c r="F730" t="s">
        <v>8221</v>
      </c>
      <c r="G730">
        <v>103</v>
      </c>
      <c r="H730" s="22">
        <f t="shared" si="23"/>
        <v>1.3884906287183953</v>
      </c>
    </row>
    <row r="731" spans="2:8" x14ac:dyDescent="0.3">
      <c r="B731" t="s">
        <v>8219</v>
      </c>
      <c r="C731">
        <v>126</v>
      </c>
      <c r="D731" s="22">
        <f t="shared" si="22"/>
        <v>-8.1043756690075019E-2</v>
      </c>
      <c r="F731" t="s">
        <v>8221</v>
      </c>
      <c r="G731">
        <v>0</v>
      </c>
      <c r="H731" s="22">
        <f t="shared" si="23"/>
        <v>-0.28830859714434109</v>
      </c>
    </row>
    <row r="732" spans="2:8" x14ac:dyDescent="0.3">
      <c r="B732" t="s">
        <v>8219</v>
      </c>
      <c r="C732">
        <v>133</v>
      </c>
      <c r="D732" s="22">
        <f t="shared" si="22"/>
        <v>-7.2752856084929526E-2</v>
      </c>
      <c r="F732" t="s">
        <v>8221</v>
      </c>
      <c r="G732">
        <v>39</v>
      </c>
      <c r="H732" s="22">
        <f t="shared" si="23"/>
        <v>0.34659596410465626</v>
      </c>
    </row>
    <row r="733" spans="2:8" x14ac:dyDescent="0.3">
      <c r="B733" t="s">
        <v>8219</v>
      </c>
      <c r="C733">
        <v>47</v>
      </c>
      <c r="D733" s="22">
        <f t="shared" si="22"/>
        <v>-0.17461249209100274</v>
      </c>
      <c r="F733" t="s">
        <v>8221</v>
      </c>
      <c r="G733">
        <v>15</v>
      </c>
      <c r="H733" s="22">
        <f t="shared" si="23"/>
        <v>-4.4114535125495957E-2</v>
      </c>
    </row>
    <row r="734" spans="2:8" x14ac:dyDescent="0.3">
      <c r="B734" t="s">
        <v>8219</v>
      </c>
      <c r="C734">
        <v>58</v>
      </c>
      <c r="D734" s="22">
        <f t="shared" si="22"/>
        <v>-0.16158393399720267</v>
      </c>
      <c r="F734" t="s">
        <v>8221</v>
      </c>
      <c r="G734">
        <v>22</v>
      </c>
      <c r="H734" s="22">
        <f t="shared" si="23"/>
        <v>6.984269381663176E-2</v>
      </c>
    </row>
    <row r="735" spans="2:8" x14ac:dyDescent="0.3">
      <c r="B735" t="s">
        <v>8219</v>
      </c>
      <c r="C735">
        <v>32</v>
      </c>
      <c r="D735" s="22">
        <f t="shared" si="22"/>
        <v>-0.19237870767345736</v>
      </c>
      <c r="F735" t="s">
        <v>8221</v>
      </c>
      <c r="G735">
        <v>92</v>
      </c>
      <c r="H735" s="22">
        <f t="shared" si="23"/>
        <v>1.2094149832379089</v>
      </c>
    </row>
    <row r="736" spans="2:8" x14ac:dyDescent="0.3">
      <c r="B736" t="s">
        <v>8219</v>
      </c>
      <c r="C736">
        <v>37</v>
      </c>
      <c r="D736" s="22">
        <f t="shared" si="22"/>
        <v>-0.18645663581263916</v>
      </c>
      <c r="F736" t="s">
        <v>8221</v>
      </c>
      <c r="G736">
        <v>25</v>
      </c>
      <c r="H736" s="22">
        <f t="shared" si="23"/>
        <v>0.11868150622040079</v>
      </c>
    </row>
    <row r="737" spans="2:8" x14ac:dyDescent="0.3">
      <c r="B737" t="s">
        <v>8219</v>
      </c>
      <c r="C737">
        <v>87</v>
      </c>
      <c r="D737" s="22">
        <f t="shared" si="22"/>
        <v>-0.12723591720445707</v>
      </c>
      <c r="F737" t="s">
        <v>8221</v>
      </c>
      <c r="G737">
        <v>19</v>
      </c>
      <c r="H737" s="22">
        <f t="shared" si="23"/>
        <v>2.1003881412862739E-2</v>
      </c>
    </row>
    <row r="738" spans="2:8" x14ac:dyDescent="0.3">
      <c r="B738" t="s">
        <v>8219</v>
      </c>
      <c r="C738">
        <v>15</v>
      </c>
      <c r="D738" s="22">
        <f t="shared" si="22"/>
        <v>-0.21251375200023928</v>
      </c>
      <c r="F738" t="s">
        <v>8221</v>
      </c>
      <c r="G738">
        <v>19</v>
      </c>
      <c r="H738" s="22">
        <f t="shared" si="23"/>
        <v>2.1003881412862739E-2</v>
      </c>
    </row>
    <row r="739" spans="2:8" x14ac:dyDescent="0.3">
      <c r="B739" t="s">
        <v>8219</v>
      </c>
      <c r="C739">
        <v>27</v>
      </c>
      <c r="D739" s="22">
        <f t="shared" si="22"/>
        <v>-0.19830077953427558</v>
      </c>
      <c r="F739" t="s">
        <v>8221</v>
      </c>
      <c r="G739">
        <v>13</v>
      </c>
      <c r="H739" s="22">
        <f t="shared" si="23"/>
        <v>-7.6673743394675309E-2</v>
      </c>
    </row>
    <row r="740" spans="2:8" x14ac:dyDescent="0.3">
      <c r="B740" t="s">
        <v>8219</v>
      </c>
      <c r="C740">
        <v>19</v>
      </c>
      <c r="D740" s="22">
        <f t="shared" si="22"/>
        <v>-0.20777609451158471</v>
      </c>
      <c r="F740" t="s">
        <v>8221</v>
      </c>
      <c r="G740">
        <v>124</v>
      </c>
      <c r="H740" s="22">
        <f t="shared" si="23"/>
        <v>1.7303623155447785</v>
      </c>
    </row>
    <row r="741" spans="2:8" x14ac:dyDescent="0.3">
      <c r="B741" t="s">
        <v>8219</v>
      </c>
      <c r="C741">
        <v>17</v>
      </c>
      <c r="D741" s="22">
        <f t="shared" si="22"/>
        <v>-0.210144923255912</v>
      </c>
      <c r="F741" t="s">
        <v>8221</v>
      </c>
      <c r="G741">
        <v>4</v>
      </c>
      <c r="H741" s="22">
        <f t="shared" si="23"/>
        <v>-0.22319018060598239</v>
      </c>
    </row>
    <row r="742" spans="2:8" x14ac:dyDescent="0.3">
      <c r="B742" t="s">
        <v>8219</v>
      </c>
      <c r="C742">
        <v>26</v>
      </c>
      <c r="D742" s="22">
        <f t="shared" si="22"/>
        <v>-0.19948519390643921</v>
      </c>
      <c r="F742" t="s">
        <v>8221</v>
      </c>
      <c r="G742">
        <v>10</v>
      </c>
      <c r="H742" s="22">
        <f t="shared" si="23"/>
        <v>-0.12551255579844434</v>
      </c>
    </row>
    <row r="743" spans="2:8" x14ac:dyDescent="0.3">
      <c r="B743" t="s">
        <v>8219</v>
      </c>
      <c r="C743">
        <v>28</v>
      </c>
      <c r="D743" s="22">
        <f t="shared" si="22"/>
        <v>-0.19711636516211192</v>
      </c>
      <c r="F743" t="s">
        <v>8221</v>
      </c>
      <c r="G743">
        <v>15</v>
      </c>
      <c r="H743" s="22">
        <f t="shared" si="23"/>
        <v>-4.4114535125495957E-2</v>
      </c>
    </row>
    <row r="744" spans="2:8" x14ac:dyDescent="0.3">
      <c r="B744" t="s">
        <v>8219</v>
      </c>
      <c r="C744">
        <v>37</v>
      </c>
      <c r="D744" s="22">
        <f t="shared" si="22"/>
        <v>-0.18645663581263916</v>
      </c>
      <c r="F744" t="s">
        <v>8221</v>
      </c>
      <c r="G744">
        <v>38</v>
      </c>
      <c r="H744" s="22">
        <f t="shared" si="23"/>
        <v>0.33031635997006659</v>
      </c>
    </row>
    <row r="745" spans="2:8" x14ac:dyDescent="0.3">
      <c r="B745" t="s">
        <v>8219</v>
      </c>
      <c r="C745">
        <v>128</v>
      </c>
      <c r="D745" s="22">
        <f t="shared" si="22"/>
        <v>-7.8674927945747736E-2</v>
      </c>
      <c r="F745" t="s">
        <v>8221</v>
      </c>
      <c r="G745">
        <v>152</v>
      </c>
      <c r="H745" s="22">
        <f t="shared" si="23"/>
        <v>2.1861912313132894</v>
      </c>
    </row>
    <row r="746" spans="2:8" x14ac:dyDescent="0.3">
      <c r="B746" t="s">
        <v>8219</v>
      </c>
      <c r="C746">
        <v>10</v>
      </c>
      <c r="D746" s="22">
        <f t="shared" si="22"/>
        <v>-0.21843582386105748</v>
      </c>
      <c r="F746" t="s">
        <v>8221</v>
      </c>
      <c r="G746">
        <v>24</v>
      </c>
      <c r="H746" s="22">
        <f t="shared" si="23"/>
        <v>0.10240190208581111</v>
      </c>
    </row>
    <row r="747" spans="2:8" x14ac:dyDescent="0.3">
      <c r="B747" t="s">
        <v>8219</v>
      </c>
      <c r="C747">
        <v>83</v>
      </c>
      <c r="D747" s="22">
        <f t="shared" si="22"/>
        <v>-0.13197357469311163</v>
      </c>
      <c r="F747" t="s">
        <v>8221</v>
      </c>
      <c r="G747">
        <v>76</v>
      </c>
      <c r="H747" s="22">
        <f t="shared" si="23"/>
        <v>0.94894131708447427</v>
      </c>
    </row>
    <row r="748" spans="2:8" x14ac:dyDescent="0.3">
      <c r="B748" t="s">
        <v>8219</v>
      </c>
      <c r="C748">
        <v>46</v>
      </c>
      <c r="D748" s="22">
        <f t="shared" si="22"/>
        <v>-0.17579690646316637</v>
      </c>
      <c r="F748" t="s">
        <v>8221</v>
      </c>
      <c r="G748">
        <v>185</v>
      </c>
      <c r="H748" s="22">
        <f t="shared" si="23"/>
        <v>2.7234181677547489</v>
      </c>
    </row>
    <row r="749" spans="2:8" x14ac:dyDescent="0.3">
      <c r="B749" t="s">
        <v>8219</v>
      </c>
      <c r="C749">
        <v>90</v>
      </c>
      <c r="D749" s="22">
        <f t="shared" si="22"/>
        <v>-0.12368267408796613</v>
      </c>
      <c r="F749" t="s">
        <v>8221</v>
      </c>
      <c r="G749">
        <v>33</v>
      </c>
      <c r="H749" s="22">
        <f t="shared" si="23"/>
        <v>0.24891833929711821</v>
      </c>
    </row>
    <row r="750" spans="2:8" x14ac:dyDescent="0.3">
      <c r="B750" t="s">
        <v>8219</v>
      </c>
      <c r="C750">
        <v>81</v>
      </c>
      <c r="D750" s="22">
        <f t="shared" si="22"/>
        <v>-0.13434240343743892</v>
      </c>
      <c r="F750" t="s">
        <v>8221</v>
      </c>
      <c r="G750">
        <v>108</v>
      </c>
      <c r="H750" s="22">
        <f t="shared" si="23"/>
        <v>1.4698886493913437</v>
      </c>
    </row>
    <row r="751" spans="2:8" x14ac:dyDescent="0.3">
      <c r="B751" t="s">
        <v>8219</v>
      </c>
      <c r="C751">
        <v>32</v>
      </c>
      <c r="D751" s="22">
        <f t="shared" si="22"/>
        <v>-0.19237870767345736</v>
      </c>
      <c r="F751" t="s">
        <v>8221</v>
      </c>
      <c r="G751">
        <v>29</v>
      </c>
      <c r="H751" s="22">
        <f t="shared" si="23"/>
        <v>0.1837999227587595</v>
      </c>
    </row>
    <row r="752" spans="2:8" x14ac:dyDescent="0.3">
      <c r="B752" t="s">
        <v>8219</v>
      </c>
      <c r="C752">
        <v>20</v>
      </c>
      <c r="D752" s="22">
        <f t="shared" si="22"/>
        <v>-0.20659168013942106</v>
      </c>
      <c r="F752" t="s">
        <v>8221</v>
      </c>
      <c r="G752">
        <v>24</v>
      </c>
      <c r="H752" s="22">
        <f t="shared" si="23"/>
        <v>0.10240190208581111</v>
      </c>
    </row>
    <row r="753" spans="2:8" x14ac:dyDescent="0.3">
      <c r="B753" t="s">
        <v>8219</v>
      </c>
      <c r="C753">
        <v>70</v>
      </c>
      <c r="D753" s="22">
        <f t="shared" si="22"/>
        <v>-0.14737096153123896</v>
      </c>
      <c r="F753" t="s">
        <v>8221</v>
      </c>
      <c r="G753">
        <v>4</v>
      </c>
      <c r="H753" s="22">
        <f t="shared" si="23"/>
        <v>-0.22319018060598239</v>
      </c>
    </row>
    <row r="754" spans="2:8" x14ac:dyDescent="0.3">
      <c r="B754" t="s">
        <v>8219</v>
      </c>
      <c r="C754">
        <v>168</v>
      </c>
      <c r="D754" s="22">
        <f t="shared" si="22"/>
        <v>-3.1298353059202061E-2</v>
      </c>
      <c r="F754" t="s">
        <v>8221</v>
      </c>
      <c r="G754">
        <v>4</v>
      </c>
      <c r="H754" s="22">
        <f t="shared" si="23"/>
        <v>-0.22319018060598239</v>
      </c>
    </row>
    <row r="755" spans="2:8" x14ac:dyDescent="0.3">
      <c r="B755" t="s">
        <v>8219</v>
      </c>
      <c r="C755">
        <v>34</v>
      </c>
      <c r="D755" s="22">
        <f t="shared" si="22"/>
        <v>-0.19000987892913007</v>
      </c>
      <c r="F755" t="s">
        <v>8221</v>
      </c>
      <c r="G755">
        <v>15</v>
      </c>
      <c r="H755" s="22">
        <f t="shared" si="23"/>
        <v>-4.4114535125495957E-2</v>
      </c>
    </row>
    <row r="756" spans="2:8" x14ac:dyDescent="0.3">
      <c r="B756" t="s">
        <v>8219</v>
      </c>
      <c r="C756">
        <v>48</v>
      </c>
      <c r="D756" s="22">
        <f t="shared" si="22"/>
        <v>-0.17342807771883909</v>
      </c>
      <c r="F756" t="s">
        <v>8221</v>
      </c>
      <c r="G756">
        <v>4</v>
      </c>
      <c r="H756" s="22">
        <f t="shared" si="23"/>
        <v>-0.22319018060598239</v>
      </c>
    </row>
    <row r="757" spans="2:8" x14ac:dyDescent="0.3">
      <c r="B757" t="s">
        <v>8219</v>
      </c>
      <c r="C757">
        <v>48</v>
      </c>
      <c r="D757" s="22">
        <f t="shared" si="22"/>
        <v>-0.17342807771883909</v>
      </c>
      <c r="F757" t="s">
        <v>8221</v>
      </c>
      <c r="G757">
        <v>139</v>
      </c>
      <c r="H757" s="22">
        <f t="shared" si="23"/>
        <v>1.9745563775636237</v>
      </c>
    </row>
    <row r="758" spans="2:8" x14ac:dyDescent="0.3">
      <c r="B758" t="s">
        <v>8219</v>
      </c>
      <c r="C758">
        <v>221</v>
      </c>
      <c r="D758" s="22">
        <f t="shared" si="22"/>
        <v>3.1475608665470958E-2</v>
      </c>
      <c r="F758" t="s">
        <v>8221</v>
      </c>
      <c r="G758">
        <v>2</v>
      </c>
      <c r="H758" s="22">
        <f t="shared" si="23"/>
        <v>-0.25574938887516174</v>
      </c>
    </row>
    <row r="759" spans="2:8" x14ac:dyDescent="0.3">
      <c r="B759" t="s">
        <v>8219</v>
      </c>
      <c r="C759">
        <v>107</v>
      </c>
      <c r="D759" s="22">
        <f t="shared" si="22"/>
        <v>-0.10354762976118422</v>
      </c>
      <c r="F759" t="s">
        <v>8221</v>
      </c>
      <c r="G759">
        <v>18</v>
      </c>
      <c r="H759" s="22">
        <f t="shared" si="23"/>
        <v>4.7242772782730659E-3</v>
      </c>
    </row>
    <row r="760" spans="2:8" x14ac:dyDescent="0.3">
      <c r="B760" t="s">
        <v>8219</v>
      </c>
      <c r="C760">
        <v>45</v>
      </c>
      <c r="D760" s="22">
        <f t="shared" si="22"/>
        <v>-0.17698132083533002</v>
      </c>
      <c r="F760" t="s">
        <v>8221</v>
      </c>
      <c r="G760">
        <v>81</v>
      </c>
      <c r="H760" s="22">
        <f t="shared" si="23"/>
        <v>1.0303393377574226</v>
      </c>
    </row>
    <row r="761" spans="2:8" x14ac:dyDescent="0.3">
      <c r="B761" t="s">
        <v>8219</v>
      </c>
      <c r="C761">
        <v>36</v>
      </c>
      <c r="D761" s="22">
        <f t="shared" si="22"/>
        <v>-0.18764105018480279</v>
      </c>
      <c r="F761" t="s">
        <v>8221</v>
      </c>
      <c r="G761">
        <v>86</v>
      </c>
      <c r="H761" s="22">
        <f t="shared" si="23"/>
        <v>1.1117373584303709</v>
      </c>
    </row>
    <row r="762" spans="2:8" x14ac:dyDescent="0.3">
      <c r="B762" t="s">
        <v>8219</v>
      </c>
      <c r="C762">
        <v>101</v>
      </c>
      <c r="D762" s="22">
        <f t="shared" si="22"/>
        <v>-0.11065411599416607</v>
      </c>
      <c r="F762" t="s">
        <v>8221</v>
      </c>
      <c r="G762">
        <v>140</v>
      </c>
      <c r="H762" s="22">
        <f t="shared" si="23"/>
        <v>1.9908359816982133</v>
      </c>
    </row>
    <row r="763" spans="2:8" x14ac:dyDescent="0.3">
      <c r="B763" t="s">
        <v>8219</v>
      </c>
      <c r="C763">
        <v>62</v>
      </c>
      <c r="D763" s="22">
        <f t="shared" si="22"/>
        <v>-0.1568462765085481</v>
      </c>
      <c r="F763" t="s">
        <v>8221</v>
      </c>
      <c r="G763">
        <v>37</v>
      </c>
      <c r="H763" s="22">
        <f t="shared" si="23"/>
        <v>0.31403675583547691</v>
      </c>
    </row>
    <row r="764" spans="2:8" x14ac:dyDescent="0.3">
      <c r="B764" t="s">
        <v>8219</v>
      </c>
      <c r="C764">
        <v>32</v>
      </c>
      <c r="D764" s="22">
        <f t="shared" si="22"/>
        <v>-0.19237870767345736</v>
      </c>
      <c r="F764" t="s">
        <v>8221</v>
      </c>
      <c r="G764">
        <v>6</v>
      </c>
      <c r="H764" s="22">
        <f t="shared" si="23"/>
        <v>-0.19063097233680304</v>
      </c>
    </row>
    <row r="765" spans="2:8" x14ac:dyDescent="0.3">
      <c r="B765" t="s">
        <v>8219</v>
      </c>
      <c r="C765">
        <v>89</v>
      </c>
      <c r="D765" s="22">
        <f t="shared" si="22"/>
        <v>-0.12486708846012977</v>
      </c>
      <c r="F765" t="s">
        <v>8221</v>
      </c>
      <c r="G765">
        <v>113</v>
      </c>
      <c r="H765" s="22">
        <f t="shared" si="23"/>
        <v>1.551286670064292</v>
      </c>
    </row>
    <row r="766" spans="2:8" x14ac:dyDescent="0.3">
      <c r="B766" t="s">
        <v>8219</v>
      </c>
      <c r="C766">
        <v>93</v>
      </c>
      <c r="D766" s="22">
        <f t="shared" si="22"/>
        <v>-0.1201294309714752</v>
      </c>
      <c r="F766" t="s">
        <v>8221</v>
      </c>
      <c r="G766">
        <v>37</v>
      </c>
      <c r="H766" s="22">
        <f t="shared" si="23"/>
        <v>0.31403675583547691</v>
      </c>
    </row>
    <row r="767" spans="2:8" x14ac:dyDescent="0.3">
      <c r="B767" t="s">
        <v>8219</v>
      </c>
      <c r="C767">
        <v>98</v>
      </c>
      <c r="D767" s="22">
        <f t="shared" si="22"/>
        <v>-0.11420735911065699</v>
      </c>
      <c r="F767" t="s">
        <v>8221</v>
      </c>
      <c r="G767">
        <v>18</v>
      </c>
      <c r="H767" s="22">
        <f t="shared" si="23"/>
        <v>4.7242772782730659E-3</v>
      </c>
    </row>
    <row r="768" spans="2:8" x14ac:dyDescent="0.3">
      <c r="B768" t="s">
        <v>8219</v>
      </c>
      <c r="C768">
        <v>82</v>
      </c>
      <c r="D768" s="22">
        <f t="shared" si="22"/>
        <v>-0.13315798906527526</v>
      </c>
      <c r="F768" t="s">
        <v>8221</v>
      </c>
      <c r="G768">
        <v>75</v>
      </c>
      <c r="H768" s="22">
        <f t="shared" si="23"/>
        <v>0.93266171294988454</v>
      </c>
    </row>
    <row r="769" spans="2:8" x14ac:dyDescent="0.3">
      <c r="B769" t="s">
        <v>8219</v>
      </c>
      <c r="C769">
        <v>116</v>
      </c>
      <c r="D769" s="22">
        <f t="shared" si="22"/>
        <v>-9.2887900411711438E-2</v>
      </c>
      <c r="F769" t="s">
        <v>8221</v>
      </c>
      <c r="G769">
        <v>52</v>
      </c>
      <c r="H769" s="22">
        <f t="shared" si="23"/>
        <v>0.55823081785432205</v>
      </c>
    </row>
    <row r="770" spans="2:8" x14ac:dyDescent="0.3">
      <c r="B770" t="s">
        <v>8219</v>
      </c>
      <c r="C770">
        <v>52</v>
      </c>
      <c r="D770" s="22">
        <f t="shared" si="22"/>
        <v>-0.16869042023018452</v>
      </c>
      <c r="F770" t="s">
        <v>8221</v>
      </c>
      <c r="G770">
        <v>122</v>
      </c>
      <c r="H770" s="22">
        <f t="shared" si="23"/>
        <v>1.6978031072755992</v>
      </c>
    </row>
    <row r="771" spans="2:8" x14ac:dyDescent="0.3">
      <c r="B771" t="s">
        <v>8219</v>
      </c>
      <c r="C771">
        <v>23</v>
      </c>
      <c r="D771" s="22">
        <f t="shared" ref="D771:D834" si="24">(C771-GETPIVOTDATA("Mean of backers",$I$3,"Outcome","successful"))/GETPIVOTDATA("StdDevp of backers",$I$3,"Outcome","successful")</f>
        <v>-0.20303843702293015</v>
      </c>
      <c r="F771" t="s">
        <v>8221</v>
      </c>
      <c r="G771">
        <v>8</v>
      </c>
      <c r="H771" s="22">
        <f t="shared" ref="H771:H834" si="25">(G771-GETPIVOTDATA("Mean of backers",$I$7,"Outcome","failed"))/GETPIVOTDATA("StdDevp of backers",$I$7,"Outcome","failed")</f>
        <v>-0.15807176406762369</v>
      </c>
    </row>
    <row r="772" spans="2:8" x14ac:dyDescent="0.3">
      <c r="B772" t="s">
        <v>8219</v>
      </c>
      <c r="C772">
        <v>77</v>
      </c>
      <c r="D772" s="22">
        <f t="shared" si="24"/>
        <v>-0.13908006092609349</v>
      </c>
      <c r="F772" t="s">
        <v>8221</v>
      </c>
      <c r="G772">
        <v>8</v>
      </c>
      <c r="H772" s="22">
        <f t="shared" si="25"/>
        <v>-0.15807176406762369</v>
      </c>
    </row>
    <row r="773" spans="2:8" x14ac:dyDescent="0.3">
      <c r="B773" t="s">
        <v>8219</v>
      </c>
      <c r="C773">
        <v>49</v>
      </c>
      <c r="D773" s="22">
        <f t="shared" si="24"/>
        <v>-0.17224366334667546</v>
      </c>
      <c r="F773" t="s">
        <v>8221</v>
      </c>
      <c r="G773">
        <v>96</v>
      </c>
      <c r="H773" s="22">
        <f t="shared" si="25"/>
        <v>1.2745333997762676</v>
      </c>
    </row>
    <row r="774" spans="2:8" x14ac:dyDescent="0.3">
      <c r="B774" t="s">
        <v>8219</v>
      </c>
      <c r="C774">
        <v>59</v>
      </c>
      <c r="D774" s="22">
        <f t="shared" si="24"/>
        <v>-0.16039951962503904</v>
      </c>
      <c r="F774" t="s">
        <v>8221</v>
      </c>
      <c r="G774">
        <v>9</v>
      </c>
      <c r="H774" s="22">
        <f t="shared" si="25"/>
        <v>-0.14179215993303401</v>
      </c>
    </row>
    <row r="775" spans="2:8" x14ac:dyDescent="0.3">
      <c r="B775" t="s">
        <v>8219</v>
      </c>
      <c r="C775">
        <v>113</v>
      </c>
      <c r="D775" s="22">
        <f t="shared" si="24"/>
        <v>-9.6441143528202364E-2</v>
      </c>
      <c r="F775" t="s">
        <v>8221</v>
      </c>
      <c r="G775">
        <v>2</v>
      </c>
      <c r="H775" s="22">
        <f t="shared" si="25"/>
        <v>-0.25574938887516174</v>
      </c>
    </row>
    <row r="776" spans="2:8" x14ac:dyDescent="0.3">
      <c r="B776" t="s">
        <v>8219</v>
      </c>
      <c r="C776">
        <v>34</v>
      </c>
      <c r="D776" s="22">
        <f t="shared" si="24"/>
        <v>-0.19000987892913007</v>
      </c>
      <c r="F776" t="s">
        <v>8221</v>
      </c>
      <c r="G776">
        <v>26</v>
      </c>
      <c r="H776" s="22">
        <f t="shared" si="25"/>
        <v>0.13496111035499048</v>
      </c>
    </row>
    <row r="777" spans="2:8" x14ac:dyDescent="0.3">
      <c r="B777" t="s">
        <v>8219</v>
      </c>
      <c r="C777">
        <v>42</v>
      </c>
      <c r="D777" s="22">
        <f t="shared" si="24"/>
        <v>-0.18053456395182094</v>
      </c>
      <c r="F777" t="s">
        <v>8221</v>
      </c>
      <c r="G777">
        <v>23</v>
      </c>
      <c r="H777" s="22">
        <f t="shared" si="25"/>
        <v>8.6122297951221435E-2</v>
      </c>
    </row>
    <row r="778" spans="2:8" x14ac:dyDescent="0.3">
      <c r="B778" t="s">
        <v>8219</v>
      </c>
      <c r="C778">
        <v>42</v>
      </c>
      <c r="D778" s="22">
        <f t="shared" si="24"/>
        <v>-0.18053456395182094</v>
      </c>
      <c r="F778" t="s">
        <v>8221</v>
      </c>
      <c r="G778">
        <v>0</v>
      </c>
      <c r="H778" s="22">
        <f t="shared" si="25"/>
        <v>-0.28830859714434109</v>
      </c>
    </row>
    <row r="779" spans="2:8" x14ac:dyDescent="0.3">
      <c r="B779" t="s">
        <v>8219</v>
      </c>
      <c r="C779">
        <v>49</v>
      </c>
      <c r="D779" s="22">
        <f t="shared" si="24"/>
        <v>-0.17224366334667546</v>
      </c>
      <c r="F779" t="s">
        <v>8221</v>
      </c>
      <c r="G779">
        <v>140</v>
      </c>
      <c r="H779" s="22">
        <f t="shared" si="25"/>
        <v>1.9908359816982133</v>
      </c>
    </row>
    <row r="780" spans="2:8" x14ac:dyDescent="0.3">
      <c r="B780" t="s">
        <v>8219</v>
      </c>
      <c r="C780">
        <v>56</v>
      </c>
      <c r="D780" s="22">
        <f t="shared" si="24"/>
        <v>-0.16395276274152995</v>
      </c>
      <c r="F780" t="s">
        <v>8221</v>
      </c>
      <c r="G780">
        <v>0</v>
      </c>
      <c r="H780" s="22">
        <f t="shared" si="25"/>
        <v>-0.28830859714434109</v>
      </c>
    </row>
    <row r="781" spans="2:8" x14ac:dyDescent="0.3">
      <c r="B781" t="s">
        <v>8219</v>
      </c>
      <c r="C781">
        <v>25</v>
      </c>
      <c r="D781" s="22">
        <f t="shared" si="24"/>
        <v>-0.20066960827860286</v>
      </c>
      <c r="F781" t="s">
        <v>8221</v>
      </c>
      <c r="G781">
        <v>6</v>
      </c>
      <c r="H781" s="22">
        <f t="shared" si="25"/>
        <v>-0.19063097233680304</v>
      </c>
    </row>
    <row r="782" spans="2:8" x14ac:dyDescent="0.3">
      <c r="B782" t="s">
        <v>8219</v>
      </c>
      <c r="C782">
        <v>52</v>
      </c>
      <c r="D782" s="22">
        <f t="shared" si="24"/>
        <v>-0.16869042023018452</v>
      </c>
      <c r="F782" t="s">
        <v>8221</v>
      </c>
      <c r="G782">
        <v>100</v>
      </c>
      <c r="H782" s="22">
        <f t="shared" si="25"/>
        <v>1.3396518163146263</v>
      </c>
    </row>
    <row r="783" spans="2:8" x14ac:dyDescent="0.3">
      <c r="B783" t="s">
        <v>8219</v>
      </c>
      <c r="C783">
        <v>34</v>
      </c>
      <c r="D783" s="22">
        <f t="shared" si="24"/>
        <v>-0.19000987892913007</v>
      </c>
      <c r="F783" t="s">
        <v>8221</v>
      </c>
      <c r="G783">
        <v>0</v>
      </c>
      <c r="H783" s="22">
        <f t="shared" si="25"/>
        <v>-0.28830859714434109</v>
      </c>
    </row>
    <row r="784" spans="2:8" x14ac:dyDescent="0.3">
      <c r="B784" t="s">
        <v>8219</v>
      </c>
      <c r="C784">
        <v>67</v>
      </c>
      <c r="D784" s="22">
        <f t="shared" si="24"/>
        <v>-0.1509242046477299</v>
      </c>
      <c r="F784" t="s">
        <v>8221</v>
      </c>
      <c r="G784">
        <v>4</v>
      </c>
      <c r="H784" s="22">
        <f t="shared" si="25"/>
        <v>-0.22319018060598239</v>
      </c>
    </row>
    <row r="785" spans="2:8" x14ac:dyDescent="0.3">
      <c r="B785" t="s">
        <v>8219</v>
      </c>
      <c r="C785">
        <v>70</v>
      </c>
      <c r="D785" s="22">
        <f t="shared" si="24"/>
        <v>-0.14737096153123896</v>
      </c>
      <c r="F785" t="s">
        <v>8221</v>
      </c>
      <c r="G785">
        <v>8</v>
      </c>
      <c r="H785" s="22">
        <f t="shared" si="25"/>
        <v>-0.15807176406762369</v>
      </c>
    </row>
    <row r="786" spans="2:8" x14ac:dyDescent="0.3">
      <c r="B786" t="s">
        <v>8219</v>
      </c>
      <c r="C786">
        <v>89</v>
      </c>
      <c r="D786" s="22">
        <f t="shared" si="24"/>
        <v>-0.12486708846012977</v>
      </c>
      <c r="F786" t="s">
        <v>8221</v>
      </c>
      <c r="G786">
        <v>0</v>
      </c>
      <c r="H786" s="22">
        <f t="shared" si="25"/>
        <v>-0.28830859714434109</v>
      </c>
    </row>
    <row r="787" spans="2:8" x14ac:dyDescent="0.3">
      <c r="B787" t="s">
        <v>8219</v>
      </c>
      <c r="C787">
        <v>107</v>
      </c>
      <c r="D787" s="22">
        <f t="shared" si="24"/>
        <v>-0.10354762976118422</v>
      </c>
      <c r="F787" t="s">
        <v>8221</v>
      </c>
      <c r="G787">
        <v>16</v>
      </c>
      <c r="H787" s="22">
        <f t="shared" si="25"/>
        <v>-2.7834930990906285E-2</v>
      </c>
    </row>
    <row r="788" spans="2:8" x14ac:dyDescent="0.3">
      <c r="B788" t="s">
        <v>8219</v>
      </c>
      <c r="C788">
        <v>159</v>
      </c>
      <c r="D788" s="22">
        <f t="shared" si="24"/>
        <v>-4.1958082408674838E-2</v>
      </c>
      <c r="F788" t="s">
        <v>8221</v>
      </c>
      <c r="G788">
        <v>2</v>
      </c>
      <c r="H788" s="22">
        <f t="shared" si="25"/>
        <v>-0.25574938887516174</v>
      </c>
    </row>
    <row r="789" spans="2:8" x14ac:dyDescent="0.3">
      <c r="B789" t="s">
        <v>8219</v>
      </c>
      <c r="C789">
        <v>181</v>
      </c>
      <c r="D789" s="22">
        <f t="shared" si="24"/>
        <v>-1.590096622107472E-2</v>
      </c>
      <c r="F789" t="s">
        <v>8221</v>
      </c>
      <c r="G789">
        <v>48</v>
      </c>
      <c r="H789" s="22">
        <f t="shared" si="25"/>
        <v>0.49311240131596334</v>
      </c>
    </row>
    <row r="790" spans="2:8" x14ac:dyDescent="0.3">
      <c r="B790" t="s">
        <v>8219</v>
      </c>
      <c r="C790">
        <v>131</v>
      </c>
      <c r="D790" s="22">
        <f t="shared" si="24"/>
        <v>-7.512168482925681E-2</v>
      </c>
      <c r="F790" t="s">
        <v>8221</v>
      </c>
      <c r="G790">
        <v>2</v>
      </c>
      <c r="H790" s="22">
        <f t="shared" si="25"/>
        <v>-0.25574938887516174</v>
      </c>
    </row>
    <row r="791" spans="2:8" x14ac:dyDescent="0.3">
      <c r="B791" t="s">
        <v>8219</v>
      </c>
      <c r="C791">
        <v>125</v>
      </c>
      <c r="D791" s="22">
        <f t="shared" si="24"/>
        <v>-8.2228171062238661E-2</v>
      </c>
      <c r="F791" t="s">
        <v>8221</v>
      </c>
      <c r="G791">
        <v>2</v>
      </c>
      <c r="H791" s="22">
        <f t="shared" si="25"/>
        <v>-0.25574938887516174</v>
      </c>
    </row>
    <row r="792" spans="2:8" x14ac:dyDescent="0.3">
      <c r="B792" t="s">
        <v>8219</v>
      </c>
      <c r="C792">
        <v>61</v>
      </c>
      <c r="D792" s="22">
        <f t="shared" si="24"/>
        <v>-0.15803069088071175</v>
      </c>
      <c r="F792" t="s">
        <v>8221</v>
      </c>
      <c r="G792">
        <v>1</v>
      </c>
      <c r="H792" s="22">
        <f t="shared" si="25"/>
        <v>-0.27202899300975142</v>
      </c>
    </row>
    <row r="793" spans="2:8" x14ac:dyDescent="0.3">
      <c r="B793" t="s">
        <v>8219</v>
      </c>
      <c r="C793">
        <v>90</v>
      </c>
      <c r="D793" s="22">
        <f t="shared" si="24"/>
        <v>-0.12368267408796613</v>
      </c>
      <c r="F793" t="s">
        <v>8221</v>
      </c>
      <c r="G793">
        <v>17</v>
      </c>
      <c r="H793" s="22">
        <f t="shared" si="25"/>
        <v>-1.1555326856316609E-2</v>
      </c>
    </row>
    <row r="794" spans="2:8" x14ac:dyDescent="0.3">
      <c r="B794" t="s">
        <v>8219</v>
      </c>
      <c r="C794">
        <v>35</v>
      </c>
      <c r="D794" s="22">
        <f t="shared" si="24"/>
        <v>-0.18882546455696644</v>
      </c>
      <c r="F794" t="s">
        <v>8221</v>
      </c>
      <c r="G794">
        <v>0</v>
      </c>
      <c r="H794" s="22">
        <f t="shared" si="25"/>
        <v>-0.28830859714434109</v>
      </c>
    </row>
    <row r="795" spans="2:8" x14ac:dyDescent="0.3">
      <c r="B795" t="s">
        <v>8219</v>
      </c>
      <c r="C795">
        <v>90</v>
      </c>
      <c r="D795" s="22">
        <f t="shared" si="24"/>
        <v>-0.12368267408796613</v>
      </c>
      <c r="F795" t="s">
        <v>8221</v>
      </c>
      <c r="G795">
        <v>11</v>
      </c>
      <c r="H795" s="22">
        <f t="shared" si="25"/>
        <v>-0.10923295166385466</v>
      </c>
    </row>
    <row r="796" spans="2:8" x14ac:dyDescent="0.3">
      <c r="B796" t="s">
        <v>8219</v>
      </c>
      <c r="C796">
        <v>4</v>
      </c>
      <c r="D796" s="22">
        <f t="shared" si="24"/>
        <v>-0.22554231009403933</v>
      </c>
      <c r="F796" t="s">
        <v>8221</v>
      </c>
      <c r="G796">
        <v>95</v>
      </c>
      <c r="H796" s="22">
        <f t="shared" si="25"/>
        <v>1.2582537956416779</v>
      </c>
    </row>
    <row r="797" spans="2:8" x14ac:dyDescent="0.3">
      <c r="B797" t="s">
        <v>8219</v>
      </c>
      <c r="C797">
        <v>120</v>
      </c>
      <c r="D797" s="22">
        <f t="shared" si="24"/>
        <v>-8.8150242923056871E-2</v>
      </c>
      <c r="F797" t="s">
        <v>8221</v>
      </c>
      <c r="G797">
        <v>13</v>
      </c>
      <c r="H797" s="22">
        <f t="shared" si="25"/>
        <v>-7.6673743394675309E-2</v>
      </c>
    </row>
    <row r="798" spans="2:8" x14ac:dyDescent="0.3">
      <c r="B798" t="s">
        <v>8219</v>
      </c>
      <c r="C798">
        <v>14</v>
      </c>
      <c r="D798" s="22">
        <f t="shared" si="24"/>
        <v>-0.21369816637240291</v>
      </c>
      <c r="F798" t="s">
        <v>8221</v>
      </c>
      <c r="G798">
        <v>2</v>
      </c>
      <c r="H798" s="22">
        <f t="shared" si="25"/>
        <v>-0.25574938887516174</v>
      </c>
    </row>
    <row r="799" spans="2:8" x14ac:dyDescent="0.3">
      <c r="B799" t="s">
        <v>8219</v>
      </c>
      <c r="C799">
        <v>27</v>
      </c>
      <c r="D799" s="22">
        <f t="shared" si="24"/>
        <v>-0.19830077953427558</v>
      </c>
      <c r="F799" t="s">
        <v>8221</v>
      </c>
      <c r="G799">
        <v>2</v>
      </c>
      <c r="H799" s="22">
        <f t="shared" si="25"/>
        <v>-0.25574938887516174</v>
      </c>
    </row>
    <row r="800" spans="2:8" x14ac:dyDescent="0.3">
      <c r="B800" t="s">
        <v>8219</v>
      </c>
      <c r="C800">
        <v>49</v>
      </c>
      <c r="D800" s="22">
        <f t="shared" si="24"/>
        <v>-0.17224366334667546</v>
      </c>
      <c r="F800" t="s">
        <v>8221</v>
      </c>
      <c r="G800">
        <v>3</v>
      </c>
      <c r="H800" s="22">
        <f t="shared" si="25"/>
        <v>-0.23946978474057207</v>
      </c>
    </row>
    <row r="801" spans="2:8" x14ac:dyDescent="0.3">
      <c r="B801" t="s">
        <v>8219</v>
      </c>
      <c r="C801">
        <v>102</v>
      </c>
      <c r="D801" s="22">
        <f t="shared" si="24"/>
        <v>-0.10946970162200242</v>
      </c>
      <c r="F801" t="s">
        <v>8221</v>
      </c>
      <c r="G801">
        <v>0</v>
      </c>
      <c r="H801" s="22">
        <f t="shared" si="25"/>
        <v>-0.28830859714434109</v>
      </c>
    </row>
    <row r="802" spans="2:8" x14ac:dyDescent="0.3">
      <c r="B802" t="s">
        <v>8219</v>
      </c>
      <c r="C802">
        <v>3</v>
      </c>
      <c r="D802" s="22">
        <f t="shared" si="24"/>
        <v>-0.22672672446620298</v>
      </c>
      <c r="F802" t="s">
        <v>8221</v>
      </c>
      <c r="G802">
        <v>0</v>
      </c>
      <c r="H802" s="22">
        <f t="shared" si="25"/>
        <v>-0.28830859714434109</v>
      </c>
    </row>
    <row r="803" spans="2:8" x14ac:dyDescent="0.3">
      <c r="B803" t="s">
        <v>8219</v>
      </c>
      <c r="C803">
        <v>25</v>
      </c>
      <c r="D803" s="22">
        <f t="shared" si="24"/>
        <v>-0.20066960827860286</v>
      </c>
      <c r="F803" t="s">
        <v>8221</v>
      </c>
      <c r="G803">
        <v>0</v>
      </c>
      <c r="H803" s="22">
        <f t="shared" si="25"/>
        <v>-0.28830859714434109</v>
      </c>
    </row>
    <row r="804" spans="2:8" x14ac:dyDescent="0.3">
      <c r="B804" t="s">
        <v>8219</v>
      </c>
      <c r="C804">
        <v>118</v>
      </c>
      <c r="D804" s="22">
        <f t="shared" si="24"/>
        <v>-9.0519071667384154E-2</v>
      </c>
      <c r="F804" t="s">
        <v>8221</v>
      </c>
      <c r="G804">
        <v>2</v>
      </c>
      <c r="H804" s="22">
        <f t="shared" si="25"/>
        <v>-0.25574938887516174</v>
      </c>
    </row>
    <row r="805" spans="2:8" x14ac:dyDescent="0.3">
      <c r="B805" t="s">
        <v>8219</v>
      </c>
      <c r="C805">
        <v>57</v>
      </c>
      <c r="D805" s="22">
        <f t="shared" si="24"/>
        <v>-0.16276834836936632</v>
      </c>
      <c r="F805" t="s">
        <v>8221</v>
      </c>
      <c r="G805">
        <v>24</v>
      </c>
      <c r="H805" s="22">
        <f t="shared" si="25"/>
        <v>0.10240190208581111</v>
      </c>
    </row>
    <row r="806" spans="2:8" x14ac:dyDescent="0.3">
      <c r="B806" t="s">
        <v>8219</v>
      </c>
      <c r="C806">
        <v>11</v>
      </c>
      <c r="D806" s="22">
        <f t="shared" si="24"/>
        <v>-0.21725140948889385</v>
      </c>
      <c r="F806" t="s">
        <v>8221</v>
      </c>
      <c r="G806">
        <v>25</v>
      </c>
      <c r="H806" s="22">
        <f t="shared" si="25"/>
        <v>0.11868150622040079</v>
      </c>
    </row>
    <row r="807" spans="2:8" x14ac:dyDescent="0.3">
      <c r="B807" t="s">
        <v>8219</v>
      </c>
      <c r="C807">
        <v>33</v>
      </c>
      <c r="D807" s="22">
        <f t="shared" si="24"/>
        <v>-0.19119429330129373</v>
      </c>
      <c r="F807" t="s">
        <v>8221</v>
      </c>
      <c r="G807">
        <v>3</v>
      </c>
      <c r="H807" s="22">
        <f t="shared" si="25"/>
        <v>-0.23946978474057207</v>
      </c>
    </row>
    <row r="808" spans="2:8" x14ac:dyDescent="0.3">
      <c r="B808" t="s">
        <v>8219</v>
      </c>
      <c r="C808">
        <v>40</v>
      </c>
      <c r="D808" s="22">
        <f t="shared" si="24"/>
        <v>-0.18290339269614822</v>
      </c>
      <c r="F808" t="s">
        <v>8221</v>
      </c>
      <c r="G808">
        <v>41</v>
      </c>
      <c r="H808" s="22">
        <f t="shared" si="25"/>
        <v>0.37915517237383561</v>
      </c>
    </row>
    <row r="809" spans="2:8" x14ac:dyDescent="0.3">
      <c r="B809" t="s">
        <v>8219</v>
      </c>
      <c r="C809">
        <v>50</v>
      </c>
      <c r="D809" s="22">
        <f t="shared" si="24"/>
        <v>-0.1710592489745118</v>
      </c>
      <c r="F809" t="s">
        <v>8221</v>
      </c>
      <c r="G809">
        <v>2</v>
      </c>
      <c r="H809" s="22">
        <f t="shared" si="25"/>
        <v>-0.25574938887516174</v>
      </c>
    </row>
    <row r="810" spans="2:8" x14ac:dyDescent="0.3">
      <c r="B810" t="s">
        <v>8219</v>
      </c>
      <c r="C810">
        <v>38</v>
      </c>
      <c r="D810" s="22">
        <f t="shared" si="24"/>
        <v>-0.1852722214404755</v>
      </c>
      <c r="F810" t="s">
        <v>8221</v>
      </c>
      <c r="G810">
        <v>4</v>
      </c>
      <c r="H810" s="22">
        <f t="shared" si="25"/>
        <v>-0.22319018060598239</v>
      </c>
    </row>
    <row r="811" spans="2:8" x14ac:dyDescent="0.3">
      <c r="B811" t="s">
        <v>8219</v>
      </c>
      <c r="C811">
        <v>96</v>
      </c>
      <c r="D811" s="22">
        <f t="shared" si="24"/>
        <v>-0.11657618785498428</v>
      </c>
      <c r="F811" t="s">
        <v>8221</v>
      </c>
      <c r="G811">
        <v>99</v>
      </c>
      <c r="H811" s="22">
        <f t="shared" si="25"/>
        <v>1.3233722121800366</v>
      </c>
    </row>
    <row r="812" spans="2:8" x14ac:dyDescent="0.3">
      <c r="B812" t="s">
        <v>8219</v>
      </c>
      <c r="C812">
        <v>48</v>
      </c>
      <c r="D812" s="22">
        <f t="shared" si="24"/>
        <v>-0.17342807771883909</v>
      </c>
      <c r="F812" t="s">
        <v>8221</v>
      </c>
      <c r="G812">
        <v>4</v>
      </c>
      <c r="H812" s="22">
        <f t="shared" si="25"/>
        <v>-0.22319018060598239</v>
      </c>
    </row>
    <row r="813" spans="2:8" x14ac:dyDescent="0.3">
      <c r="B813" t="s">
        <v>8219</v>
      </c>
      <c r="C813">
        <v>33</v>
      </c>
      <c r="D813" s="22">
        <f t="shared" si="24"/>
        <v>-0.19119429330129373</v>
      </c>
      <c r="F813" t="s">
        <v>8221</v>
      </c>
      <c r="G813">
        <v>4</v>
      </c>
      <c r="H813" s="22">
        <f t="shared" si="25"/>
        <v>-0.22319018060598239</v>
      </c>
    </row>
    <row r="814" spans="2:8" x14ac:dyDescent="0.3">
      <c r="B814" t="s">
        <v>8219</v>
      </c>
      <c r="C814">
        <v>226</v>
      </c>
      <c r="D814" s="22">
        <f t="shared" si="24"/>
        <v>3.7397680526289168E-2</v>
      </c>
      <c r="F814" t="s">
        <v>8221</v>
      </c>
      <c r="G814">
        <v>38</v>
      </c>
      <c r="H814" s="22">
        <f t="shared" si="25"/>
        <v>0.33031635997006659</v>
      </c>
    </row>
    <row r="815" spans="2:8" x14ac:dyDescent="0.3">
      <c r="B815" t="s">
        <v>8219</v>
      </c>
      <c r="C815">
        <v>14</v>
      </c>
      <c r="D815" s="22">
        <f t="shared" si="24"/>
        <v>-0.21369816637240291</v>
      </c>
      <c r="F815" t="s">
        <v>8221</v>
      </c>
      <c r="G815">
        <v>285</v>
      </c>
      <c r="H815" s="22">
        <f t="shared" si="25"/>
        <v>4.3513785812137167</v>
      </c>
    </row>
    <row r="816" spans="2:8" x14ac:dyDescent="0.3">
      <c r="B816" t="s">
        <v>8219</v>
      </c>
      <c r="C816">
        <v>20</v>
      </c>
      <c r="D816" s="22">
        <f t="shared" si="24"/>
        <v>-0.20659168013942106</v>
      </c>
      <c r="F816" t="s">
        <v>8221</v>
      </c>
      <c r="G816">
        <v>1</v>
      </c>
      <c r="H816" s="22">
        <f t="shared" si="25"/>
        <v>-0.27202899300975142</v>
      </c>
    </row>
    <row r="817" spans="2:8" x14ac:dyDescent="0.3">
      <c r="B817" t="s">
        <v>8219</v>
      </c>
      <c r="C817">
        <v>25</v>
      </c>
      <c r="D817" s="22">
        <f t="shared" si="24"/>
        <v>-0.20066960827860286</v>
      </c>
      <c r="F817" t="s">
        <v>8221</v>
      </c>
      <c r="G817">
        <v>42</v>
      </c>
      <c r="H817" s="22">
        <f t="shared" si="25"/>
        <v>0.39543477650842529</v>
      </c>
    </row>
    <row r="818" spans="2:8" x14ac:dyDescent="0.3">
      <c r="B818" t="s">
        <v>8219</v>
      </c>
      <c r="C818">
        <v>90</v>
      </c>
      <c r="D818" s="22">
        <f t="shared" si="24"/>
        <v>-0.12368267408796613</v>
      </c>
      <c r="F818" t="s">
        <v>8221</v>
      </c>
      <c r="G818">
        <v>26</v>
      </c>
      <c r="H818" s="22">
        <f t="shared" si="25"/>
        <v>0.13496111035499048</v>
      </c>
    </row>
    <row r="819" spans="2:8" x14ac:dyDescent="0.3">
      <c r="B819" t="s">
        <v>8219</v>
      </c>
      <c r="C819">
        <v>11</v>
      </c>
      <c r="D819" s="22">
        <f t="shared" si="24"/>
        <v>-0.21725140948889385</v>
      </c>
      <c r="F819" t="s">
        <v>8221</v>
      </c>
      <c r="G819">
        <v>2</v>
      </c>
      <c r="H819" s="22">
        <f t="shared" si="25"/>
        <v>-0.25574938887516174</v>
      </c>
    </row>
    <row r="820" spans="2:8" x14ac:dyDescent="0.3">
      <c r="B820" t="s">
        <v>8219</v>
      </c>
      <c r="C820">
        <v>55</v>
      </c>
      <c r="D820" s="22">
        <f t="shared" si="24"/>
        <v>-0.16513717711369361</v>
      </c>
      <c r="F820" t="s">
        <v>8221</v>
      </c>
      <c r="G820">
        <v>4</v>
      </c>
      <c r="H820" s="22">
        <f t="shared" si="25"/>
        <v>-0.22319018060598239</v>
      </c>
    </row>
    <row r="821" spans="2:8" x14ac:dyDescent="0.3">
      <c r="B821" t="s">
        <v>8219</v>
      </c>
      <c r="C821">
        <v>30</v>
      </c>
      <c r="D821" s="22">
        <f t="shared" si="24"/>
        <v>-0.19474753641778464</v>
      </c>
      <c r="F821" t="s">
        <v>8221</v>
      </c>
      <c r="G821">
        <v>6</v>
      </c>
      <c r="H821" s="22">
        <f t="shared" si="25"/>
        <v>-0.19063097233680304</v>
      </c>
    </row>
    <row r="822" spans="2:8" x14ac:dyDescent="0.3">
      <c r="B822" t="s">
        <v>8219</v>
      </c>
      <c r="C822">
        <v>28</v>
      </c>
      <c r="D822" s="22">
        <f t="shared" si="24"/>
        <v>-0.19711636516211192</v>
      </c>
      <c r="F822" t="s">
        <v>8221</v>
      </c>
      <c r="G822">
        <v>70</v>
      </c>
      <c r="H822" s="22">
        <f t="shared" si="25"/>
        <v>0.85126369227693621</v>
      </c>
    </row>
    <row r="823" spans="2:8" x14ac:dyDescent="0.3">
      <c r="B823" t="s">
        <v>8219</v>
      </c>
      <c r="C823">
        <v>45</v>
      </c>
      <c r="D823" s="22">
        <f t="shared" si="24"/>
        <v>-0.17698132083533002</v>
      </c>
      <c r="F823" t="s">
        <v>8221</v>
      </c>
      <c r="G823">
        <v>9</v>
      </c>
      <c r="H823" s="22">
        <f t="shared" si="25"/>
        <v>-0.14179215993303401</v>
      </c>
    </row>
    <row r="824" spans="2:8" x14ac:dyDescent="0.3">
      <c r="B824" t="s">
        <v>8219</v>
      </c>
      <c r="C824">
        <v>13</v>
      </c>
      <c r="D824" s="22">
        <f t="shared" si="24"/>
        <v>-0.21488258074456656</v>
      </c>
      <c r="F824" t="s">
        <v>8221</v>
      </c>
      <c r="G824">
        <v>8</v>
      </c>
      <c r="H824" s="22">
        <f t="shared" si="25"/>
        <v>-0.15807176406762369</v>
      </c>
    </row>
    <row r="825" spans="2:8" x14ac:dyDescent="0.3">
      <c r="B825" t="s">
        <v>8219</v>
      </c>
      <c r="C825">
        <v>40</v>
      </c>
      <c r="D825" s="22">
        <f t="shared" si="24"/>
        <v>-0.18290339269614822</v>
      </c>
      <c r="F825" t="s">
        <v>8221</v>
      </c>
      <c r="G825">
        <v>105</v>
      </c>
      <c r="H825" s="22">
        <f t="shared" si="25"/>
        <v>1.4210498369875746</v>
      </c>
    </row>
    <row r="826" spans="2:8" x14ac:dyDescent="0.3">
      <c r="B826" t="s">
        <v>8219</v>
      </c>
      <c r="C826">
        <v>21</v>
      </c>
      <c r="D826" s="22">
        <f t="shared" si="24"/>
        <v>-0.20540726576725743</v>
      </c>
      <c r="F826" t="s">
        <v>8221</v>
      </c>
      <c r="G826">
        <v>12</v>
      </c>
      <c r="H826" s="22">
        <f t="shared" si="25"/>
        <v>-9.2953347529264985E-2</v>
      </c>
    </row>
    <row r="827" spans="2:8" x14ac:dyDescent="0.3">
      <c r="B827" t="s">
        <v>8219</v>
      </c>
      <c r="C827">
        <v>134</v>
      </c>
      <c r="D827" s="22">
        <f t="shared" si="24"/>
        <v>-7.1568441712765885E-2</v>
      </c>
      <c r="F827" t="s">
        <v>8221</v>
      </c>
      <c r="G827">
        <v>0</v>
      </c>
      <c r="H827" s="22">
        <f t="shared" si="25"/>
        <v>-0.28830859714434109</v>
      </c>
    </row>
    <row r="828" spans="2:8" x14ac:dyDescent="0.3">
      <c r="B828" t="s">
        <v>8219</v>
      </c>
      <c r="C828">
        <v>20</v>
      </c>
      <c r="D828" s="22">
        <f t="shared" si="24"/>
        <v>-0.20659168013942106</v>
      </c>
      <c r="F828" t="s">
        <v>8221</v>
      </c>
      <c r="G828">
        <v>16</v>
      </c>
      <c r="H828" s="22">
        <f t="shared" si="25"/>
        <v>-2.7834930990906285E-2</v>
      </c>
    </row>
    <row r="829" spans="2:8" x14ac:dyDescent="0.3">
      <c r="B829" t="s">
        <v>8219</v>
      </c>
      <c r="C829">
        <v>19</v>
      </c>
      <c r="D829" s="22">
        <f t="shared" si="24"/>
        <v>-0.20777609451158471</v>
      </c>
      <c r="F829" t="s">
        <v>8221</v>
      </c>
      <c r="G829">
        <v>7</v>
      </c>
      <c r="H829" s="22">
        <f t="shared" si="25"/>
        <v>-0.17435136820221336</v>
      </c>
    </row>
    <row r="830" spans="2:8" x14ac:dyDescent="0.3">
      <c r="B830" t="s">
        <v>8219</v>
      </c>
      <c r="C830">
        <v>209</v>
      </c>
      <c r="D830" s="22">
        <f t="shared" si="24"/>
        <v>1.7262636199507256E-2</v>
      </c>
      <c r="F830" t="s">
        <v>8221</v>
      </c>
      <c r="G830">
        <v>4</v>
      </c>
      <c r="H830" s="22">
        <f t="shared" si="25"/>
        <v>-0.22319018060598239</v>
      </c>
    </row>
    <row r="831" spans="2:8" x14ac:dyDescent="0.3">
      <c r="B831" t="s">
        <v>8219</v>
      </c>
      <c r="C831">
        <v>38</v>
      </c>
      <c r="D831" s="22">
        <f t="shared" si="24"/>
        <v>-0.1852722214404755</v>
      </c>
      <c r="F831" t="s">
        <v>8221</v>
      </c>
      <c r="G831">
        <v>1</v>
      </c>
      <c r="H831" s="22">
        <f t="shared" si="25"/>
        <v>-0.27202899300975142</v>
      </c>
    </row>
    <row r="832" spans="2:8" x14ac:dyDescent="0.3">
      <c r="B832" t="s">
        <v>8219</v>
      </c>
      <c r="C832">
        <v>24</v>
      </c>
      <c r="D832" s="22">
        <f t="shared" si="24"/>
        <v>-0.20185402265076649</v>
      </c>
      <c r="F832" t="s">
        <v>8221</v>
      </c>
      <c r="G832">
        <v>28</v>
      </c>
      <c r="H832" s="22">
        <f t="shared" si="25"/>
        <v>0.16752031862416983</v>
      </c>
    </row>
    <row r="833" spans="2:8" x14ac:dyDescent="0.3">
      <c r="B833" t="s">
        <v>8219</v>
      </c>
      <c r="C833">
        <v>8</v>
      </c>
      <c r="D833" s="22">
        <f t="shared" si="24"/>
        <v>-0.22080465260538476</v>
      </c>
      <c r="F833" t="s">
        <v>8221</v>
      </c>
      <c r="G833">
        <v>1</v>
      </c>
      <c r="H833" s="22">
        <f t="shared" si="25"/>
        <v>-0.27202899300975142</v>
      </c>
    </row>
    <row r="834" spans="2:8" x14ac:dyDescent="0.3">
      <c r="B834" t="s">
        <v>8219</v>
      </c>
      <c r="C834">
        <v>179</v>
      </c>
      <c r="D834" s="22">
        <f t="shared" si="24"/>
        <v>-1.8269794965402004E-2</v>
      </c>
      <c r="F834" t="s">
        <v>8221</v>
      </c>
      <c r="G834">
        <v>1</v>
      </c>
      <c r="H834" s="22">
        <f t="shared" si="25"/>
        <v>-0.27202899300975142</v>
      </c>
    </row>
    <row r="835" spans="2:8" x14ac:dyDescent="0.3">
      <c r="B835" t="s">
        <v>8219</v>
      </c>
      <c r="C835">
        <v>26</v>
      </c>
      <c r="D835" s="22">
        <f t="shared" ref="D835:D898" si="26">(C835-GETPIVOTDATA("Mean of backers",$I$3,"Outcome","successful"))/GETPIVOTDATA("StdDevp of backers",$I$3,"Outcome","successful")</f>
        <v>-0.19948519390643921</v>
      </c>
      <c r="F835" t="s">
        <v>8221</v>
      </c>
      <c r="G835">
        <v>5</v>
      </c>
      <c r="H835" s="22">
        <f t="shared" ref="H835:H898" si="27">(G835-GETPIVOTDATA("Mean of backers",$I$7,"Outcome","failed"))/GETPIVOTDATA("StdDevp of backers",$I$7,"Outcome","failed")</f>
        <v>-0.20691057647139272</v>
      </c>
    </row>
    <row r="836" spans="2:8" x14ac:dyDescent="0.3">
      <c r="B836" t="s">
        <v>8219</v>
      </c>
      <c r="C836">
        <v>131</v>
      </c>
      <c r="D836" s="22">
        <f t="shared" si="26"/>
        <v>-7.512168482925681E-2</v>
      </c>
      <c r="F836" t="s">
        <v>8221</v>
      </c>
      <c r="G836">
        <v>3</v>
      </c>
      <c r="H836" s="22">
        <f t="shared" si="27"/>
        <v>-0.23946978474057207</v>
      </c>
    </row>
    <row r="837" spans="2:8" x14ac:dyDescent="0.3">
      <c r="B837" t="s">
        <v>8219</v>
      </c>
      <c r="C837">
        <v>14</v>
      </c>
      <c r="D837" s="22">
        <f t="shared" si="26"/>
        <v>-0.21369816637240291</v>
      </c>
      <c r="F837" t="s">
        <v>8221</v>
      </c>
      <c r="G837">
        <v>2</v>
      </c>
      <c r="H837" s="22">
        <f t="shared" si="27"/>
        <v>-0.25574938887516174</v>
      </c>
    </row>
    <row r="838" spans="2:8" x14ac:dyDescent="0.3">
      <c r="B838" t="s">
        <v>8219</v>
      </c>
      <c r="C838">
        <v>174</v>
      </c>
      <c r="D838" s="22">
        <f t="shared" si="26"/>
        <v>-2.4191866826220213E-2</v>
      </c>
      <c r="F838" t="s">
        <v>8221</v>
      </c>
      <c r="G838">
        <v>0</v>
      </c>
      <c r="H838" s="22">
        <f t="shared" si="27"/>
        <v>-0.28830859714434109</v>
      </c>
    </row>
    <row r="839" spans="2:8" x14ac:dyDescent="0.3">
      <c r="B839" t="s">
        <v>8219</v>
      </c>
      <c r="C839">
        <v>191</v>
      </c>
      <c r="D839" s="22">
        <f t="shared" si="26"/>
        <v>-4.0568224994382996E-3</v>
      </c>
      <c r="F839" t="s">
        <v>8221</v>
      </c>
      <c r="G839">
        <v>0</v>
      </c>
      <c r="H839" s="22">
        <f t="shared" si="27"/>
        <v>-0.28830859714434109</v>
      </c>
    </row>
    <row r="840" spans="2:8" x14ac:dyDescent="0.3">
      <c r="B840" t="s">
        <v>8219</v>
      </c>
      <c r="C840">
        <v>38</v>
      </c>
      <c r="D840" s="22">
        <f t="shared" si="26"/>
        <v>-0.1852722214404755</v>
      </c>
      <c r="F840" t="s">
        <v>8221</v>
      </c>
      <c r="G840">
        <v>3</v>
      </c>
      <c r="H840" s="22">
        <f t="shared" si="27"/>
        <v>-0.23946978474057207</v>
      </c>
    </row>
    <row r="841" spans="2:8" x14ac:dyDescent="0.3">
      <c r="B841" t="s">
        <v>8219</v>
      </c>
      <c r="C841">
        <v>22</v>
      </c>
      <c r="D841" s="22">
        <f t="shared" si="26"/>
        <v>-0.20422285139509377</v>
      </c>
      <c r="F841" t="s">
        <v>8221</v>
      </c>
      <c r="G841">
        <v>0</v>
      </c>
      <c r="H841" s="22">
        <f t="shared" si="27"/>
        <v>-0.28830859714434109</v>
      </c>
    </row>
    <row r="842" spans="2:8" x14ac:dyDescent="0.3">
      <c r="B842" t="s">
        <v>8219</v>
      </c>
      <c r="C842">
        <v>149</v>
      </c>
      <c r="D842" s="22">
        <f t="shared" si="26"/>
        <v>-5.3802226130311263E-2</v>
      </c>
      <c r="F842" t="s">
        <v>8221</v>
      </c>
      <c r="G842">
        <v>0</v>
      </c>
      <c r="H842" s="22">
        <f t="shared" si="27"/>
        <v>-0.28830859714434109</v>
      </c>
    </row>
    <row r="843" spans="2:8" x14ac:dyDescent="0.3">
      <c r="B843" t="s">
        <v>8219</v>
      </c>
      <c r="C843">
        <v>56</v>
      </c>
      <c r="D843" s="22">
        <f t="shared" si="26"/>
        <v>-0.16395276274152995</v>
      </c>
      <c r="F843" t="s">
        <v>8221</v>
      </c>
      <c r="G843">
        <v>3</v>
      </c>
      <c r="H843" s="22">
        <f t="shared" si="27"/>
        <v>-0.23946978474057207</v>
      </c>
    </row>
    <row r="844" spans="2:8" x14ac:dyDescent="0.3">
      <c r="B844" t="s">
        <v>8219</v>
      </c>
      <c r="C844">
        <v>19</v>
      </c>
      <c r="D844" s="22">
        <f t="shared" si="26"/>
        <v>-0.20777609451158471</v>
      </c>
      <c r="F844" t="s">
        <v>8221</v>
      </c>
      <c r="G844">
        <v>7</v>
      </c>
      <c r="H844" s="22">
        <f t="shared" si="27"/>
        <v>-0.17435136820221336</v>
      </c>
    </row>
    <row r="845" spans="2:8" x14ac:dyDescent="0.3">
      <c r="B845" t="s">
        <v>8219</v>
      </c>
      <c r="C845">
        <v>70</v>
      </c>
      <c r="D845" s="22">
        <f t="shared" si="26"/>
        <v>-0.14737096153123896</v>
      </c>
      <c r="F845" t="s">
        <v>8221</v>
      </c>
      <c r="G845">
        <v>25</v>
      </c>
      <c r="H845" s="22">
        <f t="shared" si="27"/>
        <v>0.11868150622040079</v>
      </c>
    </row>
    <row r="846" spans="2:8" x14ac:dyDescent="0.3">
      <c r="B846" t="s">
        <v>8219</v>
      </c>
      <c r="C846">
        <v>81</v>
      </c>
      <c r="D846" s="22">
        <f t="shared" si="26"/>
        <v>-0.13434240343743892</v>
      </c>
      <c r="F846" t="s">
        <v>8221</v>
      </c>
      <c r="G846">
        <v>10</v>
      </c>
      <c r="H846" s="22">
        <f t="shared" si="27"/>
        <v>-0.12551255579844434</v>
      </c>
    </row>
    <row r="847" spans="2:8" x14ac:dyDescent="0.3">
      <c r="B847" t="s">
        <v>8219</v>
      </c>
      <c r="C847">
        <v>32</v>
      </c>
      <c r="D847" s="22">
        <f t="shared" si="26"/>
        <v>-0.19237870767345736</v>
      </c>
      <c r="F847" t="s">
        <v>8221</v>
      </c>
      <c r="G847">
        <v>3</v>
      </c>
      <c r="H847" s="22">
        <f t="shared" si="27"/>
        <v>-0.23946978474057207</v>
      </c>
    </row>
    <row r="848" spans="2:8" x14ac:dyDescent="0.3">
      <c r="B848" t="s">
        <v>8219</v>
      </c>
      <c r="C848">
        <v>26</v>
      </c>
      <c r="D848" s="22">
        <f t="shared" si="26"/>
        <v>-0.19948519390643921</v>
      </c>
      <c r="F848" t="s">
        <v>8221</v>
      </c>
      <c r="G848">
        <v>5</v>
      </c>
      <c r="H848" s="22">
        <f t="shared" si="27"/>
        <v>-0.20691057647139272</v>
      </c>
    </row>
    <row r="849" spans="2:8" x14ac:dyDescent="0.3">
      <c r="B849" t="s">
        <v>8219</v>
      </c>
      <c r="C849">
        <v>105</v>
      </c>
      <c r="D849" s="22">
        <f t="shared" si="26"/>
        <v>-0.1059164585055115</v>
      </c>
      <c r="F849" t="s">
        <v>8221</v>
      </c>
      <c r="G849">
        <v>5</v>
      </c>
      <c r="H849" s="22">
        <f t="shared" si="27"/>
        <v>-0.20691057647139272</v>
      </c>
    </row>
    <row r="850" spans="2:8" x14ac:dyDescent="0.3">
      <c r="B850" t="s">
        <v>8219</v>
      </c>
      <c r="C850">
        <v>29</v>
      </c>
      <c r="D850" s="22">
        <f t="shared" si="26"/>
        <v>-0.19593195078994829</v>
      </c>
      <c r="F850" t="s">
        <v>8221</v>
      </c>
      <c r="G850">
        <v>27</v>
      </c>
      <c r="H850" s="22">
        <f t="shared" si="27"/>
        <v>0.15124071448958015</v>
      </c>
    </row>
    <row r="851" spans="2:8" x14ac:dyDescent="0.3">
      <c r="B851" t="s">
        <v>8219</v>
      </c>
      <c r="C851">
        <v>8</v>
      </c>
      <c r="D851" s="22">
        <f t="shared" si="26"/>
        <v>-0.22080465260538476</v>
      </c>
      <c r="F851" t="s">
        <v>8221</v>
      </c>
      <c r="G851">
        <v>2</v>
      </c>
      <c r="H851" s="22">
        <f t="shared" si="27"/>
        <v>-0.25574938887516174</v>
      </c>
    </row>
    <row r="852" spans="2:8" x14ac:dyDescent="0.3">
      <c r="B852" t="s">
        <v>8219</v>
      </c>
      <c r="C852">
        <v>89</v>
      </c>
      <c r="D852" s="22">
        <f t="shared" si="26"/>
        <v>-0.12486708846012977</v>
      </c>
      <c r="F852" t="s">
        <v>8221</v>
      </c>
      <c r="G852">
        <v>236</v>
      </c>
      <c r="H852" s="22">
        <f t="shared" si="27"/>
        <v>3.553677978618822</v>
      </c>
    </row>
    <row r="853" spans="2:8" x14ac:dyDescent="0.3">
      <c r="B853" t="s">
        <v>8219</v>
      </c>
      <c r="C853">
        <v>44</v>
      </c>
      <c r="D853" s="22">
        <f t="shared" si="26"/>
        <v>-0.17816573520749365</v>
      </c>
      <c r="F853" t="s">
        <v>8221</v>
      </c>
      <c r="G853">
        <v>1</v>
      </c>
      <c r="H853" s="22">
        <f t="shared" si="27"/>
        <v>-0.27202899300975142</v>
      </c>
    </row>
    <row r="854" spans="2:8" x14ac:dyDescent="0.3">
      <c r="B854" t="s">
        <v>8219</v>
      </c>
      <c r="C854">
        <v>246</v>
      </c>
      <c r="D854" s="22">
        <f t="shared" si="26"/>
        <v>6.1085967969562005E-2</v>
      </c>
      <c r="F854" t="s">
        <v>8221</v>
      </c>
      <c r="G854">
        <v>12</v>
      </c>
      <c r="H854" s="22">
        <f t="shared" si="27"/>
        <v>-9.2953347529264985E-2</v>
      </c>
    </row>
    <row r="855" spans="2:8" x14ac:dyDescent="0.3">
      <c r="B855" t="s">
        <v>8219</v>
      </c>
      <c r="C855">
        <v>120</v>
      </c>
      <c r="D855" s="22">
        <f t="shared" si="26"/>
        <v>-8.8150242923056871E-2</v>
      </c>
      <c r="F855" t="s">
        <v>8221</v>
      </c>
      <c r="G855">
        <v>4</v>
      </c>
      <c r="H855" s="22">
        <f t="shared" si="27"/>
        <v>-0.22319018060598239</v>
      </c>
    </row>
    <row r="856" spans="2:8" x14ac:dyDescent="0.3">
      <c r="B856" t="s">
        <v>8219</v>
      </c>
      <c r="C856">
        <v>26</v>
      </c>
      <c r="D856" s="22">
        <f t="shared" si="26"/>
        <v>-0.19948519390643921</v>
      </c>
      <c r="F856" t="s">
        <v>8221</v>
      </c>
      <c r="G856">
        <v>3</v>
      </c>
      <c r="H856" s="22">
        <f t="shared" si="27"/>
        <v>-0.23946978474057207</v>
      </c>
    </row>
    <row r="857" spans="2:8" x14ac:dyDescent="0.3">
      <c r="B857" t="s">
        <v>8219</v>
      </c>
      <c r="C857">
        <v>45</v>
      </c>
      <c r="D857" s="22">
        <f t="shared" si="26"/>
        <v>-0.17698132083533002</v>
      </c>
      <c r="F857" t="s">
        <v>8221</v>
      </c>
      <c r="G857">
        <v>99</v>
      </c>
      <c r="H857" s="22">
        <f t="shared" si="27"/>
        <v>1.3233722121800366</v>
      </c>
    </row>
    <row r="858" spans="2:8" x14ac:dyDescent="0.3">
      <c r="B858" t="s">
        <v>8219</v>
      </c>
      <c r="C858">
        <v>20</v>
      </c>
      <c r="D858" s="22">
        <f t="shared" si="26"/>
        <v>-0.20659168013942106</v>
      </c>
      <c r="F858" t="s">
        <v>8221</v>
      </c>
      <c r="G858">
        <v>3</v>
      </c>
      <c r="H858" s="22">
        <f t="shared" si="27"/>
        <v>-0.23946978474057207</v>
      </c>
    </row>
    <row r="859" spans="2:8" x14ac:dyDescent="0.3">
      <c r="B859" t="s">
        <v>8219</v>
      </c>
      <c r="C859">
        <v>47</v>
      </c>
      <c r="D859" s="22">
        <f t="shared" si="26"/>
        <v>-0.17461249209100274</v>
      </c>
      <c r="F859" t="s">
        <v>8221</v>
      </c>
      <c r="G859">
        <v>3</v>
      </c>
      <c r="H859" s="22">
        <f t="shared" si="27"/>
        <v>-0.23946978474057207</v>
      </c>
    </row>
    <row r="860" spans="2:8" x14ac:dyDescent="0.3">
      <c r="B860" t="s">
        <v>8219</v>
      </c>
      <c r="C860">
        <v>13</v>
      </c>
      <c r="D860" s="22">
        <f t="shared" si="26"/>
        <v>-0.21488258074456656</v>
      </c>
      <c r="F860" t="s">
        <v>8221</v>
      </c>
      <c r="G860">
        <v>22</v>
      </c>
      <c r="H860" s="22">
        <f t="shared" si="27"/>
        <v>6.984269381663176E-2</v>
      </c>
    </row>
    <row r="861" spans="2:8" x14ac:dyDescent="0.3">
      <c r="B861" t="s">
        <v>8219</v>
      </c>
      <c r="C861">
        <v>183</v>
      </c>
      <c r="D861" s="22">
        <f t="shared" si="26"/>
        <v>-1.3532137476747435E-2</v>
      </c>
      <c r="F861" t="s">
        <v>8221</v>
      </c>
      <c r="G861">
        <v>4</v>
      </c>
      <c r="H861" s="22">
        <f t="shared" si="27"/>
        <v>-0.22319018060598239</v>
      </c>
    </row>
    <row r="862" spans="2:8" x14ac:dyDescent="0.3">
      <c r="B862" t="s">
        <v>8219</v>
      </c>
      <c r="C862">
        <v>21</v>
      </c>
      <c r="D862" s="22">
        <f t="shared" si="26"/>
        <v>-0.20540726576725743</v>
      </c>
      <c r="F862" t="s">
        <v>8221</v>
      </c>
      <c r="G862">
        <v>534</v>
      </c>
      <c r="H862" s="22">
        <f t="shared" si="27"/>
        <v>8.4050000107265443</v>
      </c>
    </row>
    <row r="863" spans="2:8" x14ac:dyDescent="0.3">
      <c r="B863" t="s">
        <v>8219</v>
      </c>
      <c r="C863">
        <v>42</v>
      </c>
      <c r="D863" s="22">
        <f t="shared" si="26"/>
        <v>-0.18053456395182094</v>
      </c>
      <c r="F863" t="s">
        <v>8221</v>
      </c>
      <c r="G863">
        <v>12</v>
      </c>
      <c r="H863" s="22">
        <f t="shared" si="27"/>
        <v>-9.2953347529264985E-2</v>
      </c>
    </row>
    <row r="864" spans="2:8" x14ac:dyDescent="0.3">
      <c r="B864" t="s">
        <v>8219</v>
      </c>
      <c r="C864">
        <v>54</v>
      </c>
      <c r="D864" s="22">
        <f t="shared" si="26"/>
        <v>-0.16632159148585723</v>
      </c>
      <c r="F864" t="s">
        <v>8221</v>
      </c>
      <c r="G864">
        <v>56</v>
      </c>
      <c r="H864" s="22">
        <f t="shared" si="27"/>
        <v>0.62334923439268075</v>
      </c>
    </row>
    <row r="865" spans="2:8" x14ac:dyDescent="0.3">
      <c r="B865" t="s">
        <v>8219</v>
      </c>
      <c r="C865">
        <v>38</v>
      </c>
      <c r="D865" s="22">
        <f t="shared" si="26"/>
        <v>-0.1852722214404755</v>
      </c>
      <c r="F865" t="s">
        <v>8221</v>
      </c>
      <c r="G865">
        <v>11</v>
      </c>
      <c r="H865" s="22">
        <f t="shared" si="27"/>
        <v>-0.10923295166385466</v>
      </c>
    </row>
    <row r="866" spans="2:8" x14ac:dyDescent="0.3">
      <c r="B866" t="s">
        <v>8219</v>
      </c>
      <c r="C866">
        <v>64</v>
      </c>
      <c r="D866" s="22">
        <f t="shared" si="26"/>
        <v>-0.15447744776422082</v>
      </c>
      <c r="F866" t="s">
        <v>8221</v>
      </c>
      <c r="G866">
        <v>0</v>
      </c>
      <c r="H866" s="22">
        <f t="shared" si="27"/>
        <v>-0.28830859714434109</v>
      </c>
    </row>
    <row r="867" spans="2:8" x14ac:dyDescent="0.3">
      <c r="B867" t="s">
        <v>8219</v>
      </c>
      <c r="C867">
        <v>13</v>
      </c>
      <c r="D867" s="22">
        <f t="shared" si="26"/>
        <v>-0.21488258074456656</v>
      </c>
      <c r="F867" t="s">
        <v>8221</v>
      </c>
      <c r="G867">
        <v>12</v>
      </c>
      <c r="H867" s="22">
        <f t="shared" si="27"/>
        <v>-9.2953347529264985E-2</v>
      </c>
    </row>
    <row r="868" spans="2:8" x14ac:dyDescent="0.3">
      <c r="B868" t="s">
        <v>8219</v>
      </c>
      <c r="C868">
        <v>33</v>
      </c>
      <c r="D868" s="22">
        <f t="shared" si="26"/>
        <v>-0.19119429330129373</v>
      </c>
      <c r="F868" t="s">
        <v>8221</v>
      </c>
      <c r="G868">
        <v>5</v>
      </c>
      <c r="H868" s="22">
        <f t="shared" si="27"/>
        <v>-0.20691057647139272</v>
      </c>
    </row>
    <row r="869" spans="2:8" x14ac:dyDescent="0.3">
      <c r="B869" t="s">
        <v>8219</v>
      </c>
      <c r="C869">
        <v>52</v>
      </c>
      <c r="D869" s="22">
        <f t="shared" si="26"/>
        <v>-0.16869042023018452</v>
      </c>
      <c r="F869" t="s">
        <v>8221</v>
      </c>
      <c r="G869">
        <v>24</v>
      </c>
      <c r="H869" s="22">
        <f t="shared" si="27"/>
        <v>0.10240190208581111</v>
      </c>
    </row>
    <row r="870" spans="2:8" x14ac:dyDescent="0.3">
      <c r="B870" t="s">
        <v>8219</v>
      </c>
      <c r="C870">
        <v>107</v>
      </c>
      <c r="D870" s="22">
        <f t="shared" si="26"/>
        <v>-0.10354762976118422</v>
      </c>
      <c r="F870" t="s">
        <v>8221</v>
      </c>
      <c r="G870">
        <v>89</v>
      </c>
      <c r="H870" s="22">
        <f t="shared" si="27"/>
        <v>1.16057617083414</v>
      </c>
    </row>
    <row r="871" spans="2:8" x14ac:dyDescent="0.3">
      <c r="B871" t="s">
        <v>8219</v>
      </c>
      <c r="C871">
        <v>11</v>
      </c>
      <c r="D871" s="22">
        <f t="shared" si="26"/>
        <v>-0.21725140948889385</v>
      </c>
      <c r="F871" t="s">
        <v>8221</v>
      </c>
      <c r="G871">
        <v>1</v>
      </c>
      <c r="H871" s="22">
        <f t="shared" si="27"/>
        <v>-0.27202899300975142</v>
      </c>
    </row>
    <row r="872" spans="2:8" x14ac:dyDescent="0.3">
      <c r="B872" t="s">
        <v>8219</v>
      </c>
      <c r="C872">
        <v>34</v>
      </c>
      <c r="D872" s="22">
        <f t="shared" si="26"/>
        <v>-0.19000987892913007</v>
      </c>
      <c r="F872" t="s">
        <v>8221</v>
      </c>
      <c r="G872">
        <v>55</v>
      </c>
      <c r="H872" s="22">
        <f t="shared" si="27"/>
        <v>0.60706963025809102</v>
      </c>
    </row>
    <row r="873" spans="2:8" x14ac:dyDescent="0.3">
      <c r="B873" t="s">
        <v>8219</v>
      </c>
      <c r="C873">
        <v>75</v>
      </c>
      <c r="D873" s="22">
        <f t="shared" si="26"/>
        <v>-0.14144888967042077</v>
      </c>
      <c r="F873" t="s">
        <v>8221</v>
      </c>
      <c r="G873">
        <v>2</v>
      </c>
      <c r="H873" s="22">
        <f t="shared" si="27"/>
        <v>-0.25574938887516174</v>
      </c>
    </row>
    <row r="874" spans="2:8" x14ac:dyDescent="0.3">
      <c r="B874" t="s">
        <v>8219</v>
      </c>
      <c r="C874">
        <v>26</v>
      </c>
      <c r="D874" s="22">
        <f t="shared" si="26"/>
        <v>-0.19948519390643921</v>
      </c>
      <c r="F874" t="s">
        <v>8221</v>
      </c>
      <c r="G874">
        <v>0</v>
      </c>
      <c r="H874" s="22">
        <f t="shared" si="27"/>
        <v>-0.28830859714434109</v>
      </c>
    </row>
    <row r="875" spans="2:8" x14ac:dyDescent="0.3">
      <c r="B875" t="s">
        <v>8219</v>
      </c>
      <c r="C875">
        <v>50</v>
      </c>
      <c r="D875" s="22">
        <f t="shared" si="26"/>
        <v>-0.1710592489745118</v>
      </c>
      <c r="F875" t="s">
        <v>8221</v>
      </c>
      <c r="G875">
        <v>4</v>
      </c>
      <c r="H875" s="22">
        <f t="shared" si="27"/>
        <v>-0.22319018060598239</v>
      </c>
    </row>
    <row r="876" spans="2:8" x14ac:dyDescent="0.3">
      <c r="B876" t="s">
        <v>8219</v>
      </c>
      <c r="C876">
        <v>80</v>
      </c>
      <c r="D876" s="22">
        <f t="shared" si="26"/>
        <v>-0.13552681780960255</v>
      </c>
      <c r="F876" t="s">
        <v>8221</v>
      </c>
      <c r="G876">
        <v>6</v>
      </c>
      <c r="H876" s="22">
        <f t="shared" si="27"/>
        <v>-0.19063097233680304</v>
      </c>
    </row>
    <row r="877" spans="2:8" x14ac:dyDescent="0.3">
      <c r="B877" t="s">
        <v>8219</v>
      </c>
      <c r="C877">
        <v>110</v>
      </c>
      <c r="D877" s="22">
        <f t="shared" si="26"/>
        <v>-9.9994386644693289E-2</v>
      </c>
      <c r="F877" t="s">
        <v>8221</v>
      </c>
      <c r="G877">
        <v>4</v>
      </c>
      <c r="H877" s="22">
        <f t="shared" si="27"/>
        <v>-0.22319018060598239</v>
      </c>
    </row>
    <row r="878" spans="2:8" x14ac:dyDescent="0.3">
      <c r="B878" t="s">
        <v>8219</v>
      </c>
      <c r="C878">
        <v>77</v>
      </c>
      <c r="D878" s="22">
        <f t="shared" si="26"/>
        <v>-0.13908006092609349</v>
      </c>
      <c r="F878" t="s">
        <v>8221</v>
      </c>
      <c r="G878">
        <v>4</v>
      </c>
      <c r="H878" s="22">
        <f t="shared" si="27"/>
        <v>-0.22319018060598239</v>
      </c>
    </row>
    <row r="879" spans="2:8" x14ac:dyDescent="0.3">
      <c r="B879" t="s">
        <v>8219</v>
      </c>
      <c r="C879">
        <v>50</v>
      </c>
      <c r="D879" s="22">
        <f t="shared" si="26"/>
        <v>-0.1710592489745118</v>
      </c>
      <c r="F879" t="s">
        <v>8221</v>
      </c>
      <c r="G879">
        <v>2</v>
      </c>
      <c r="H879" s="22">
        <f t="shared" si="27"/>
        <v>-0.25574938887516174</v>
      </c>
    </row>
    <row r="880" spans="2:8" x14ac:dyDescent="0.3">
      <c r="B880" t="s">
        <v>8219</v>
      </c>
      <c r="C880">
        <v>145</v>
      </c>
      <c r="D880" s="22">
        <f t="shared" si="26"/>
        <v>-5.8539883618965831E-2</v>
      </c>
      <c r="F880" t="s">
        <v>8221</v>
      </c>
      <c r="G880">
        <v>5</v>
      </c>
      <c r="H880" s="22">
        <f t="shared" si="27"/>
        <v>-0.20691057647139272</v>
      </c>
    </row>
    <row r="881" spans="2:8" x14ac:dyDescent="0.3">
      <c r="B881" t="s">
        <v>8219</v>
      </c>
      <c r="C881">
        <v>29</v>
      </c>
      <c r="D881" s="22">
        <f t="shared" si="26"/>
        <v>-0.19593195078994829</v>
      </c>
      <c r="F881" t="s">
        <v>8221</v>
      </c>
      <c r="G881">
        <v>83</v>
      </c>
      <c r="H881" s="22">
        <f t="shared" si="27"/>
        <v>1.0628985460266018</v>
      </c>
    </row>
    <row r="882" spans="2:8" x14ac:dyDescent="0.3">
      <c r="B882" t="s">
        <v>8219</v>
      </c>
      <c r="C882">
        <v>114</v>
      </c>
      <c r="D882" s="22">
        <f t="shared" si="26"/>
        <v>-9.5256729156038722E-2</v>
      </c>
      <c r="F882" t="s">
        <v>8221</v>
      </c>
      <c r="G882">
        <v>57</v>
      </c>
      <c r="H882" s="22">
        <f t="shared" si="27"/>
        <v>0.63962883852727037</v>
      </c>
    </row>
    <row r="883" spans="2:8" x14ac:dyDescent="0.3">
      <c r="B883" t="s">
        <v>8219</v>
      </c>
      <c r="C883">
        <v>96</v>
      </c>
      <c r="D883" s="22">
        <f t="shared" si="26"/>
        <v>-0.11657618785498428</v>
      </c>
      <c r="F883" t="s">
        <v>8221</v>
      </c>
      <c r="G883">
        <v>311</v>
      </c>
      <c r="H883" s="22">
        <f t="shared" si="27"/>
        <v>4.7746482887130481</v>
      </c>
    </row>
    <row r="884" spans="2:8" x14ac:dyDescent="0.3">
      <c r="B884" t="s">
        <v>8219</v>
      </c>
      <c r="C884">
        <v>31</v>
      </c>
      <c r="D884" s="22">
        <f t="shared" si="26"/>
        <v>-0.19356312204562101</v>
      </c>
      <c r="F884" t="s">
        <v>8221</v>
      </c>
      <c r="G884">
        <v>2</v>
      </c>
      <c r="H884" s="22">
        <f t="shared" si="27"/>
        <v>-0.25574938887516174</v>
      </c>
    </row>
    <row r="885" spans="2:8" x14ac:dyDescent="0.3">
      <c r="B885" t="s">
        <v>8219</v>
      </c>
      <c r="C885">
        <v>4883</v>
      </c>
      <c r="D885" s="22">
        <f t="shared" si="26"/>
        <v>5.5532154116923698</v>
      </c>
      <c r="F885" t="s">
        <v>8221</v>
      </c>
      <c r="G885">
        <v>16</v>
      </c>
      <c r="H885" s="22">
        <f t="shared" si="27"/>
        <v>-2.7834930990906285E-2</v>
      </c>
    </row>
    <row r="886" spans="2:8" x14ac:dyDescent="0.3">
      <c r="B886" t="s">
        <v>8219</v>
      </c>
      <c r="C886">
        <v>95</v>
      </c>
      <c r="D886" s="22">
        <f t="shared" si="26"/>
        <v>-0.11776060222714792</v>
      </c>
      <c r="F886" t="s">
        <v>8221</v>
      </c>
      <c r="G886">
        <v>9</v>
      </c>
      <c r="H886" s="22">
        <f t="shared" si="27"/>
        <v>-0.14179215993303401</v>
      </c>
    </row>
    <row r="887" spans="2:8" x14ac:dyDescent="0.3">
      <c r="B887" t="s">
        <v>8219</v>
      </c>
      <c r="C887">
        <v>2478</v>
      </c>
      <c r="D887" s="22">
        <f t="shared" si="26"/>
        <v>2.7046988466388107</v>
      </c>
      <c r="F887" t="s">
        <v>8221</v>
      </c>
      <c r="G887">
        <v>1</v>
      </c>
      <c r="H887" s="22">
        <f t="shared" si="27"/>
        <v>-0.27202899300975142</v>
      </c>
    </row>
    <row r="888" spans="2:8" x14ac:dyDescent="0.3">
      <c r="B888" t="s">
        <v>8219</v>
      </c>
      <c r="C888">
        <v>1789</v>
      </c>
      <c r="D888" s="22">
        <f t="shared" si="26"/>
        <v>1.8886373442180613</v>
      </c>
      <c r="F888" t="s">
        <v>8221</v>
      </c>
      <c r="G888">
        <v>12</v>
      </c>
      <c r="H888" s="22">
        <f t="shared" si="27"/>
        <v>-9.2953347529264985E-2</v>
      </c>
    </row>
    <row r="889" spans="2:8" x14ac:dyDescent="0.3">
      <c r="B889" t="s">
        <v>8219</v>
      </c>
      <c r="C889">
        <v>680</v>
      </c>
      <c r="D889" s="22">
        <f t="shared" si="26"/>
        <v>0.5751218054885826</v>
      </c>
      <c r="F889" t="s">
        <v>8221</v>
      </c>
      <c r="G889">
        <v>0</v>
      </c>
      <c r="H889" s="22">
        <f t="shared" si="27"/>
        <v>-0.28830859714434109</v>
      </c>
    </row>
    <row r="890" spans="2:8" x14ac:dyDescent="0.3">
      <c r="B890" t="s">
        <v>8219</v>
      </c>
      <c r="C890">
        <v>70</v>
      </c>
      <c r="D890" s="22">
        <f t="shared" si="26"/>
        <v>-0.14737096153123896</v>
      </c>
      <c r="F890" t="s">
        <v>8221</v>
      </c>
      <c r="G890">
        <v>20</v>
      </c>
      <c r="H890" s="22">
        <f t="shared" si="27"/>
        <v>3.7283485547452415E-2</v>
      </c>
    </row>
    <row r="891" spans="2:8" x14ac:dyDescent="0.3">
      <c r="B891" t="s">
        <v>8219</v>
      </c>
      <c r="C891">
        <v>23</v>
      </c>
      <c r="D891" s="22">
        <f t="shared" si="26"/>
        <v>-0.20303843702293015</v>
      </c>
      <c r="F891" t="s">
        <v>8221</v>
      </c>
      <c r="G891">
        <v>16</v>
      </c>
      <c r="H891" s="22">
        <f t="shared" si="27"/>
        <v>-2.7834930990906285E-2</v>
      </c>
    </row>
    <row r="892" spans="2:8" x14ac:dyDescent="0.3">
      <c r="B892" t="s">
        <v>8219</v>
      </c>
      <c r="C892">
        <v>4245</v>
      </c>
      <c r="D892" s="22">
        <f t="shared" si="26"/>
        <v>4.7975590422519661</v>
      </c>
      <c r="F892" t="s">
        <v>8221</v>
      </c>
      <c r="G892">
        <v>33</v>
      </c>
      <c r="H892" s="22">
        <f t="shared" si="27"/>
        <v>0.24891833929711821</v>
      </c>
    </row>
    <row r="893" spans="2:8" x14ac:dyDescent="0.3">
      <c r="B893" t="s">
        <v>8219</v>
      </c>
      <c r="C893">
        <v>943</v>
      </c>
      <c r="D893" s="22">
        <f t="shared" si="26"/>
        <v>0.88662278536762051</v>
      </c>
      <c r="F893" t="s">
        <v>8221</v>
      </c>
      <c r="G893">
        <v>2</v>
      </c>
      <c r="H893" s="22">
        <f t="shared" si="27"/>
        <v>-0.25574938887516174</v>
      </c>
    </row>
    <row r="894" spans="2:8" x14ac:dyDescent="0.3">
      <c r="B894" t="s">
        <v>8219</v>
      </c>
      <c r="C894">
        <v>1876</v>
      </c>
      <c r="D894" s="22">
        <f t="shared" si="26"/>
        <v>1.9916813945962983</v>
      </c>
      <c r="F894" t="s">
        <v>8221</v>
      </c>
      <c r="G894">
        <v>6</v>
      </c>
      <c r="H894" s="22">
        <f t="shared" si="27"/>
        <v>-0.19063097233680304</v>
      </c>
    </row>
    <row r="895" spans="2:8" x14ac:dyDescent="0.3">
      <c r="B895" t="s">
        <v>8219</v>
      </c>
      <c r="C895">
        <v>834</v>
      </c>
      <c r="D895" s="22">
        <f t="shared" si="26"/>
        <v>0.75752161880178348</v>
      </c>
      <c r="F895" t="s">
        <v>8221</v>
      </c>
      <c r="G895">
        <v>0</v>
      </c>
      <c r="H895" s="22">
        <f t="shared" si="27"/>
        <v>-0.28830859714434109</v>
      </c>
    </row>
    <row r="896" spans="2:8" x14ac:dyDescent="0.3">
      <c r="B896" t="s">
        <v>8219</v>
      </c>
      <c r="C896">
        <v>682</v>
      </c>
      <c r="D896" s="22">
        <f t="shared" si="26"/>
        <v>0.57749063423290992</v>
      </c>
      <c r="F896" t="s">
        <v>8221</v>
      </c>
      <c r="G896">
        <v>3</v>
      </c>
      <c r="H896" s="22">
        <f t="shared" si="27"/>
        <v>-0.23946978474057207</v>
      </c>
    </row>
    <row r="897" spans="2:8" x14ac:dyDescent="0.3">
      <c r="B897" t="s">
        <v>8219</v>
      </c>
      <c r="C897">
        <v>147</v>
      </c>
      <c r="D897" s="22">
        <f t="shared" si="26"/>
        <v>-5.6171054874638547E-2</v>
      </c>
      <c r="F897" t="s">
        <v>8221</v>
      </c>
      <c r="G897">
        <v>0</v>
      </c>
      <c r="H897" s="22">
        <f t="shared" si="27"/>
        <v>-0.28830859714434109</v>
      </c>
    </row>
    <row r="898" spans="2:8" x14ac:dyDescent="0.3">
      <c r="B898" t="s">
        <v>8219</v>
      </c>
      <c r="C898">
        <v>415</v>
      </c>
      <c r="D898" s="22">
        <f t="shared" si="26"/>
        <v>0.2612519968652175</v>
      </c>
      <c r="F898" t="s">
        <v>8221</v>
      </c>
      <c r="G898">
        <v>3</v>
      </c>
      <c r="H898" s="22">
        <f t="shared" si="27"/>
        <v>-0.23946978474057207</v>
      </c>
    </row>
    <row r="899" spans="2:8" x14ac:dyDescent="0.3">
      <c r="B899" t="s">
        <v>8219</v>
      </c>
      <c r="C899">
        <v>290</v>
      </c>
      <c r="D899" s="22">
        <f t="shared" ref="D899:D962" si="28">(C899-GETPIVOTDATA("Mean of backers",$I$3,"Outcome","successful"))/GETPIVOTDATA("StdDevp of backers",$I$3,"Outcome","successful")</f>
        <v>0.11320020034476225</v>
      </c>
      <c r="F899" t="s">
        <v>8221</v>
      </c>
      <c r="G899">
        <v>13</v>
      </c>
      <c r="H899" s="22">
        <f t="shared" ref="H899:H962" si="29">(G899-GETPIVOTDATA("Mean of backers",$I$7,"Outcome","failed"))/GETPIVOTDATA("StdDevp of backers",$I$7,"Outcome","failed")</f>
        <v>-7.6673743394675309E-2</v>
      </c>
    </row>
    <row r="900" spans="2:8" x14ac:dyDescent="0.3">
      <c r="B900" t="s">
        <v>8219</v>
      </c>
      <c r="C900">
        <v>365</v>
      </c>
      <c r="D900" s="22">
        <f t="shared" si="28"/>
        <v>0.2020312782570354</v>
      </c>
      <c r="F900" t="s">
        <v>8221</v>
      </c>
      <c r="G900">
        <v>6</v>
      </c>
      <c r="H900" s="22">
        <f t="shared" si="29"/>
        <v>-0.19063097233680304</v>
      </c>
    </row>
    <row r="901" spans="2:8" x14ac:dyDescent="0.3">
      <c r="B901" t="s">
        <v>8219</v>
      </c>
      <c r="C901">
        <v>660</v>
      </c>
      <c r="D901" s="22">
        <f t="shared" si="28"/>
        <v>0.55143351804530982</v>
      </c>
      <c r="F901" t="s">
        <v>8221</v>
      </c>
      <c r="G901">
        <v>1</v>
      </c>
      <c r="H901" s="22">
        <f t="shared" si="29"/>
        <v>-0.27202899300975142</v>
      </c>
    </row>
    <row r="902" spans="2:8" x14ac:dyDescent="0.3">
      <c r="B902" t="s">
        <v>8219</v>
      </c>
      <c r="C902">
        <v>1356</v>
      </c>
      <c r="D902" s="22">
        <f t="shared" si="28"/>
        <v>1.3757859210712045</v>
      </c>
      <c r="F902" t="s">
        <v>8221</v>
      </c>
      <c r="G902">
        <v>0</v>
      </c>
      <c r="H902" s="22">
        <f t="shared" si="29"/>
        <v>-0.28830859714434109</v>
      </c>
    </row>
    <row r="903" spans="2:8" x14ac:dyDescent="0.3">
      <c r="B903" t="s">
        <v>8219</v>
      </c>
      <c r="C903">
        <v>424</v>
      </c>
      <c r="D903" s="22">
        <f t="shared" si="28"/>
        <v>0.27191172621469029</v>
      </c>
      <c r="F903" t="s">
        <v>8221</v>
      </c>
      <c r="G903">
        <v>5</v>
      </c>
      <c r="H903" s="22">
        <f t="shared" si="29"/>
        <v>-0.20691057647139272</v>
      </c>
    </row>
    <row r="904" spans="2:8" x14ac:dyDescent="0.3">
      <c r="B904" t="s">
        <v>8219</v>
      </c>
      <c r="C904">
        <v>33</v>
      </c>
      <c r="D904" s="22">
        <f t="shared" si="28"/>
        <v>-0.19119429330129373</v>
      </c>
      <c r="F904" t="s">
        <v>8221</v>
      </c>
      <c r="G904">
        <v>0</v>
      </c>
      <c r="H904" s="22">
        <f t="shared" si="29"/>
        <v>-0.28830859714434109</v>
      </c>
    </row>
    <row r="905" spans="2:8" x14ac:dyDescent="0.3">
      <c r="B905" t="s">
        <v>8219</v>
      </c>
      <c r="C905">
        <v>1633</v>
      </c>
      <c r="D905" s="22">
        <f t="shared" si="28"/>
        <v>1.7038687021605332</v>
      </c>
      <c r="F905" t="s">
        <v>8221</v>
      </c>
      <c r="G905">
        <v>36</v>
      </c>
      <c r="H905" s="22">
        <f t="shared" si="29"/>
        <v>0.29775715170088723</v>
      </c>
    </row>
    <row r="906" spans="2:8" x14ac:dyDescent="0.3">
      <c r="B906" t="s">
        <v>8219</v>
      </c>
      <c r="C906">
        <v>306</v>
      </c>
      <c r="D906" s="22">
        <f t="shared" si="28"/>
        <v>0.13215083029938052</v>
      </c>
      <c r="F906" t="s">
        <v>8221</v>
      </c>
      <c r="G906">
        <v>1</v>
      </c>
      <c r="H906" s="22">
        <f t="shared" si="29"/>
        <v>-0.27202899300975142</v>
      </c>
    </row>
    <row r="907" spans="2:8" x14ac:dyDescent="0.3">
      <c r="B907" t="s">
        <v>8219</v>
      </c>
      <c r="C907">
        <v>205</v>
      </c>
      <c r="D907" s="22">
        <f t="shared" si="28"/>
        <v>1.2524978710852688E-2</v>
      </c>
      <c r="F907" t="s">
        <v>8221</v>
      </c>
      <c r="G907">
        <v>1</v>
      </c>
      <c r="H907" s="22">
        <f t="shared" si="29"/>
        <v>-0.27202899300975142</v>
      </c>
    </row>
    <row r="908" spans="2:8" x14ac:dyDescent="0.3">
      <c r="B908" t="s">
        <v>8219</v>
      </c>
      <c r="C908">
        <v>1281</v>
      </c>
      <c r="D908" s="22">
        <f t="shared" si="28"/>
        <v>1.2869548431589313</v>
      </c>
      <c r="F908" t="s">
        <v>8221</v>
      </c>
      <c r="G908">
        <v>1</v>
      </c>
      <c r="H908" s="22">
        <f t="shared" si="29"/>
        <v>-0.27202899300975142</v>
      </c>
    </row>
    <row r="909" spans="2:8" x14ac:dyDescent="0.3">
      <c r="B909" t="s">
        <v>8219</v>
      </c>
      <c r="C909">
        <v>103</v>
      </c>
      <c r="D909" s="22">
        <f t="shared" si="28"/>
        <v>-0.10828528724983878</v>
      </c>
      <c r="F909" t="s">
        <v>8221</v>
      </c>
      <c r="G909">
        <v>9</v>
      </c>
      <c r="H909" s="22">
        <f t="shared" si="29"/>
        <v>-0.14179215993303401</v>
      </c>
    </row>
    <row r="910" spans="2:8" x14ac:dyDescent="0.3">
      <c r="B910" t="s">
        <v>8219</v>
      </c>
      <c r="C910">
        <v>1513</v>
      </c>
      <c r="D910" s="22">
        <f t="shared" si="28"/>
        <v>1.5617389775008963</v>
      </c>
      <c r="F910" t="s">
        <v>8221</v>
      </c>
      <c r="G910">
        <v>1</v>
      </c>
      <c r="H910" s="22">
        <f t="shared" si="29"/>
        <v>-0.27202899300975142</v>
      </c>
    </row>
    <row r="911" spans="2:8" x14ac:dyDescent="0.3">
      <c r="B911" t="s">
        <v>8219</v>
      </c>
      <c r="C911">
        <v>405</v>
      </c>
      <c r="D911" s="22">
        <f t="shared" si="28"/>
        <v>0.24940785314358108</v>
      </c>
      <c r="F911" t="s">
        <v>8221</v>
      </c>
      <c r="G911">
        <v>0</v>
      </c>
      <c r="H911" s="22">
        <f t="shared" si="29"/>
        <v>-0.28830859714434109</v>
      </c>
    </row>
    <row r="912" spans="2:8" x14ac:dyDescent="0.3">
      <c r="B912" t="s">
        <v>8219</v>
      </c>
      <c r="C912">
        <v>510</v>
      </c>
      <c r="D912" s="22">
        <f t="shared" si="28"/>
        <v>0.37377136222076351</v>
      </c>
      <c r="F912" t="s">
        <v>8221</v>
      </c>
      <c r="G912">
        <v>1</v>
      </c>
      <c r="H912" s="22">
        <f t="shared" si="29"/>
        <v>-0.27202899300975142</v>
      </c>
    </row>
    <row r="913" spans="2:8" x14ac:dyDescent="0.3">
      <c r="B913" t="s">
        <v>8219</v>
      </c>
      <c r="C913">
        <v>1887</v>
      </c>
      <c r="D913" s="22">
        <f t="shared" si="28"/>
        <v>2.0047099526900984</v>
      </c>
      <c r="F913" t="s">
        <v>8221</v>
      </c>
      <c r="G913">
        <v>1</v>
      </c>
      <c r="H913" s="22">
        <f t="shared" si="29"/>
        <v>-0.27202899300975142</v>
      </c>
    </row>
    <row r="914" spans="2:8" x14ac:dyDescent="0.3">
      <c r="B914" t="s">
        <v>8219</v>
      </c>
      <c r="C914">
        <v>701</v>
      </c>
      <c r="D914" s="22">
        <f t="shared" si="28"/>
        <v>0.59999450730401915</v>
      </c>
      <c r="F914" t="s">
        <v>8221</v>
      </c>
      <c r="G914">
        <v>4</v>
      </c>
      <c r="H914" s="22">
        <f t="shared" si="29"/>
        <v>-0.22319018060598239</v>
      </c>
    </row>
    <row r="915" spans="2:8" x14ac:dyDescent="0.3">
      <c r="B915" t="s">
        <v>8219</v>
      </c>
      <c r="C915">
        <v>3863</v>
      </c>
      <c r="D915" s="22">
        <f t="shared" si="28"/>
        <v>4.3451127520854547</v>
      </c>
      <c r="F915" t="s">
        <v>8221</v>
      </c>
      <c r="G915">
        <v>2</v>
      </c>
      <c r="H915" s="22">
        <f t="shared" si="29"/>
        <v>-0.25574938887516174</v>
      </c>
    </row>
    <row r="916" spans="2:8" x14ac:dyDescent="0.3">
      <c r="B916" t="s">
        <v>8219</v>
      </c>
      <c r="C916">
        <v>238</v>
      </c>
      <c r="D916" s="22">
        <f t="shared" si="28"/>
        <v>5.161065299225287E-2</v>
      </c>
      <c r="F916" t="s">
        <v>8221</v>
      </c>
      <c r="G916">
        <v>2</v>
      </c>
      <c r="H916" s="22">
        <f t="shared" si="29"/>
        <v>-0.25574938887516174</v>
      </c>
    </row>
    <row r="917" spans="2:8" x14ac:dyDescent="0.3">
      <c r="B917" t="s">
        <v>8219</v>
      </c>
      <c r="C917">
        <v>2051</v>
      </c>
      <c r="D917" s="22">
        <f t="shared" si="28"/>
        <v>2.1989539097249358</v>
      </c>
      <c r="F917" t="s">
        <v>8221</v>
      </c>
      <c r="G917">
        <v>2</v>
      </c>
      <c r="H917" s="22">
        <f t="shared" si="29"/>
        <v>-0.25574938887516174</v>
      </c>
    </row>
    <row r="918" spans="2:8" x14ac:dyDescent="0.3">
      <c r="B918" t="s">
        <v>8219</v>
      </c>
      <c r="C918">
        <v>402</v>
      </c>
      <c r="D918" s="22">
        <f t="shared" si="28"/>
        <v>0.24585461002709014</v>
      </c>
      <c r="F918" t="s">
        <v>8221</v>
      </c>
      <c r="G918">
        <v>0</v>
      </c>
      <c r="H918" s="22">
        <f t="shared" si="29"/>
        <v>-0.28830859714434109</v>
      </c>
    </row>
    <row r="919" spans="2:8" x14ac:dyDescent="0.3">
      <c r="B919" t="s">
        <v>8219</v>
      </c>
      <c r="C919">
        <v>253</v>
      </c>
      <c r="D919" s="22">
        <f t="shared" si="28"/>
        <v>6.9376868574707498E-2</v>
      </c>
      <c r="F919" t="s">
        <v>8221</v>
      </c>
      <c r="G919">
        <v>2</v>
      </c>
      <c r="H919" s="22">
        <f t="shared" si="29"/>
        <v>-0.25574938887516174</v>
      </c>
    </row>
    <row r="920" spans="2:8" x14ac:dyDescent="0.3">
      <c r="B920" t="s">
        <v>8219</v>
      </c>
      <c r="C920">
        <v>473</v>
      </c>
      <c r="D920" s="22">
        <f t="shared" si="28"/>
        <v>0.32994803045070875</v>
      </c>
      <c r="F920" t="s">
        <v>8221</v>
      </c>
      <c r="G920">
        <v>4</v>
      </c>
      <c r="H920" s="22">
        <f t="shared" si="29"/>
        <v>-0.22319018060598239</v>
      </c>
    </row>
    <row r="921" spans="2:8" x14ac:dyDescent="0.3">
      <c r="B921" t="s">
        <v>8219</v>
      </c>
      <c r="C921">
        <v>821</v>
      </c>
      <c r="D921" s="22">
        <f t="shared" si="28"/>
        <v>0.74212423196365618</v>
      </c>
      <c r="F921" t="s">
        <v>8221</v>
      </c>
      <c r="G921">
        <v>2</v>
      </c>
      <c r="H921" s="22">
        <f t="shared" si="29"/>
        <v>-0.25574938887516174</v>
      </c>
    </row>
    <row r="922" spans="2:8" x14ac:dyDescent="0.3">
      <c r="B922" t="s">
        <v>8219</v>
      </c>
      <c r="C922">
        <v>388</v>
      </c>
      <c r="D922" s="22">
        <f t="shared" si="28"/>
        <v>0.22927280881679915</v>
      </c>
      <c r="F922" t="s">
        <v>8221</v>
      </c>
      <c r="G922">
        <v>0</v>
      </c>
      <c r="H922" s="22">
        <f t="shared" si="29"/>
        <v>-0.28830859714434109</v>
      </c>
    </row>
    <row r="923" spans="2:8" x14ac:dyDescent="0.3">
      <c r="B923" t="s">
        <v>8219</v>
      </c>
      <c r="C923">
        <v>813</v>
      </c>
      <c r="D923" s="22">
        <f t="shared" si="28"/>
        <v>0.73264891698634704</v>
      </c>
      <c r="F923" t="s">
        <v>8221</v>
      </c>
      <c r="G923">
        <v>1</v>
      </c>
      <c r="H923" s="22">
        <f t="shared" si="29"/>
        <v>-0.27202899300975142</v>
      </c>
    </row>
    <row r="924" spans="2:8" x14ac:dyDescent="0.3">
      <c r="B924" t="s">
        <v>8219</v>
      </c>
      <c r="C924">
        <v>1945</v>
      </c>
      <c r="D924" s="22">
        <f t="shared" si="28"/>
        <v>2.0734059862755894</v>
      </c>
      <c r="F924" t="s">
        <v>8221</v>
      </c>
      <c r="G924">
        <v>0</v>
      </c>
      <c r="H924" s="22">
        <f t="shared" si="29"/>
        <v>-0.28830859714434109</v>
      </c>
    </row>
    <row r="925" spans="2:8" x14ac:dyDescent="0.3">
      <c r="B925" t="s">
        <v>8219</v>
      </c>
      <c r="C925">
        <v>1637</v>
      </c>
      <c r="D925" s="22">
        <f t="shared" si="28"/>
        <v>1.7086063596491878</v>
      </c>
      <c r="F925" t="s">
        <v>8221</v>
      </c>
      <c r="G925">
        <v>2</v>
      </c>
      <c r="H925" s="22">
        <f t="shared" si="29"/>
        <v>-0.25574938887516174</v>
      </c>
    </row>
    <row r="926" spans="2:8" x14ac:dyDescent="0.3">
      <c r="B926" t="s">
        <v>8219</v>
      </c>
      <c r="C926">
        <v>1375</v>
      </c>
      <c r="D926" s="22">
        <f t="shared" si="28"/>
        <v>1.3982897941423136</v>
      </c>
      <c r="F926" t="s">
        <v>8221</v>
      </c>
      <c r="G926">
        <v>7</v>
      </c>
      <c r="H926" s="22">
        <f t="shared" si="29"/>
        <v>-0.17435136820221336</v>
      </c>
    </row>
    <row r="927" spans="2:8" x14ac:dyDescent="0.3">
      <c r="B927" t="s">
        <v>8219</v>
      </c>
      <c r="C927">
        <v>17</v>
      </c>
      <c r="D927" s="22">
        <f t="shared" si="28"/>
        <v>-0.210144923255912</v>
      </c>
      <c r="F927" t="s">
        <v>8221</v>
      </c>
      <c r="G927">
        <v>5</v>
      </c>
      <c r="H927" s="22">
        <f t="shared" si="29"/>
        <v>-0.20691057647139272</v>
      </c>
    </row>
    <row r="928" spans="2:8" x14ac:dyDescent="0.3">
      <c r="B928" t="s">
        <v>8219</v>
      </c>
      <c r="C928">
        <v>354</v>
      </c>
      <c r="D928" s="22">
        <f t="shared" si="28"/>
        <v>0.18900272016323533</v>
      </c>
      <c r="F928" t="s">
        <v>8221</v>
      </c>
      <c r="G928">
        <v>0</v>
      </c>
      <c r="H928" s="22">
        <f t="shared" si="29"/>
        <v>-0.28830859714434109</v>
      </c>
    </row>
    <row r="929" spans="2:8" x14ac:dyDescent="0.3">
      <c r="B929" t="s">
        <v>8219</v>
      </c>
      <c r="C929">
        <v>191</v>
      </c>
      <c r="D929" s="22">
        <f t="shared" si="28"/>
        <v>-4.0568224994382996E-3</v>
      </c>
      <c r="F929" t="s">
        <v>8221</v>
      </c>
      <c r="G929">
        <v>0</v>
      </c>
      <c r="H929" s="22">
        <f t="shared" si="29"/>
        <v>-0.28830859714434109</v>
      </c>
    </row>
    <row r="930" spans="2:8" x14ac:dyDescent="0.3">
      <c r="B930" t="s">
        <v>8219</v>
      </c>
      <c r="C930">
        <v>303</v>
      </c>
      <c r="D930" s="22">
        <f t="shared" si="28"/>
        <v>0.12859758718288961</v>
      </c>
      <c r="F930" t="s">
        <v>8221</v>
      </c>
      <c r="G930">
        <v>0</v>
      </c>
      <c r="H930" s="22">
        <f t="shared" si="29"/>
        <v>-0.28830859714434109</v>
      </c>
    </row>
    <row r="931" spans="2:8" x14ac:dyDescent="0.3">
      <c r="B931" t="s">
        <v>8219</v>
      </c>
      <c r="C931">
        <v>137</v>
      </c>
      <c r="D931" s="22">
        <f t="shared" si="28"/>
        <v>-6.8015198596274959E-2</v>
      </c>
      <c r="F931" t="s">
        <v>8221</v>
      </c>
      <c r="G931">
        <v>2</v>
      </c>
      <c r="H931" s="22">
        <f t="shared" si="29"/>
        <v>-0.25574938887516174</v>
      </c>
    </row>
    <row r="932" spans="2:8" x14ac:dyDescent="0.3">
      <c r="B932" t="s">
        <v>8219</v>
      </c>
      <c r="C932">
        <v>41</v>
      </c>
      <c r="D932" s="22">
        <f t="shared" si="28"/>
        <v>-0.18171897832398459</v>
      </c>
      <c r="F932" t="s">
        <v>8221</v>
      </c>
      <c r="G932">
        <v>0</v>
      </c>
      <c r="H932" s="22">
        <f t="shared" si="29"/>
        <v>-0.28830859714434109</v>
      </c>
    </row>
    <row r="933" spans="2:8" x14ac:dyDescent="0.3">
      <c r="B933" t="s">
        <v>8219</v>
      </c>
      <c r="C933">
        <v>398</v>
      </c>
      <c r="D933" s="22">
        <f t="shared" si="28"/>
        <v>0.24111695253843557</v>
      </c>
      <c r="F933" t="s">
        <v>8221</v>
      </c>
      <c r="G933">
        <v>0</v>
      </c>
      <c r="H933" s="22">
        <f t="shared" si="29"/>
        <v>-0.28830859714434109</v>
      </c>
    </row>
    <row r="934" spans="2:8" x14ac:dyDescent="0.3">
      <c r="B934" t="s">
        <v>8219</v>
      </c>
      <c r="C934">
        <v>1737</v>
      </c>
      <c r="D934" s="22">
        <f t="shared" si="28"/>
        <v>1.8270477968655521</v>
      </c>
      <c r="F934" t="s">
        <v>8221</v>
      </c>
      <c r="G934">
        <v>28</v>
      </c>
      <c r="H934" s="22">
        <f t="shared" si="29"/>
        <v>0.16752031862416983</v>
      </c>
    </row>
    <row r="935" spans="2:8" x14ac:dyDescent="0.3">
      <c r="B935" t="s">
        <v>8219</v>
      </c>
      <c r="C935">
        <v>971</v>
      </c>
      <c r="D935" s="22">
        <f t="shared" si="28"/>
        <v>0.91978638778820243</v>
      </c>
      <c r="F935" t="s">
        <v>8221</v>
      </c>
      <c r="G935">
        <v>2</v>
      </c>
      <c r="H935" s="22">
        <f t="shared" si="29"/>
        <v>-0.25574938887516174</v>
      </c>
    </row>
    <row r="936" spans="2:8" x14ac:dyDescent="0.3">
      <c r="B936" t="s">
        <v>8219</v>
      </c>
      <c r="C936">
        <v>183</v>
      </c>
      <c r="D936" s="22">
        <f t="shared" si="28"/>
        <v>-1.3532137476747435E-2</v>
      </c>
      <c r="F936" t="s">
        <v>8221</v>
      </c>
      <c r="G936">
        <v>0</v>
      </c>
      <c r="H936" s="22">
        <f t="shared" si="29"/>
        <v>-0.28830859714434109</v>
      </c>
    </row>
    <row r="937" spans="2:8" x14ac:dyDescent="0.3">
      <c r="B937" t="s">
        <v>8219</v>
      </c>
      <c r="C937">
        <v>4562</v>
      </c>
      <c r="D937" s="22">
        <f t="shared" si="28"/>
        <v>5.1730183982278408</v>
      </c>
      <c r="F937" t="s">
        <v>8221</v>
      </c>
      <c r="G937">
        <v>0</v>
      </c>
      <c r="H937" s="22">
        <f t="shared" si="29"/>
        <v>-0.28830859714434109</v>
      </c>
    </row>
    <row r="938" spans="2:8" x14ac:dyDescent="0.3">
      <c r="B938" t="s">
        <v>8219</v>
      </c>
      <c r="C938">
        <v>26457</v>
      </c>
      <c r="D938" s="22">
        <f t="shared" si="28"/>
        <v>31.105771076750781</v>
      </c>
      <c r="F938" t="s">
        <v>8221</v>
      </c>
      <c r="G938">
        <v>0</v>
      </c>
      <c r="H938" s="22">
        <f t="shared" si="29"/>
        <v>-0.28830859714434109</v>
      </c>
    </row>
    <row r="939" spans="2:8" x14ac:dyDescent="0.3">
      <c r="B939" t="s">
        <v>8219</v>
      </c>
      <c r="C939">
        <v>162</v>
      </c>
      <c r="D939" s="22">
        <f t="shared" si="28"/>
        <v>-3.8404839292183912E-2</v>
      </c>
      <c r="F939" t="s">
        <v>8221</v>
      </c>
      <c r="G939">
        <v>4</v>
      </c>
      <c r="H939" s="22">
        <f t="shared" si="29"/>
        <v>-0.22319018060598239</v>
      </c>
    </row>
    <row r="940" spans="2:8" x14ac:dyDescent="0.3">
      <c r="B940" t="s">
        <v>8219</v>
      </c>
      <c r="C940">
        <v>479</v>
      </c>
      <c r="D940" s="22">
        <f t="shared" si="28"/>
        <v>0.33705451668369063</v>
      </c>
      <c r="F940" t="s">
        <v>8221</v>
      </c>
      <c r="G940">
        <v>12</v>
      </c>
      <c r="H940" s="22">
        <f t="shared" si="29"/>
        <v>-9.2953347529264985E-2</v>
      </c>
    </row>
    <row r="941" spans="2:8" x14ac:dyDescent="0.3">
      <c r="B941" t="s">
        <v>8219</v>
      </c>
      <c r="C941">
        <v>426</v>
      </c>
      <c r="D941" s="22">
        <f t="shared" si="28"/>
        <v>0.27428055495901754</v>
      </c>
      <c r="F941" t="s">
        <v>8221</v>
      </c>
      <c r="G941">
        <v>0</v>
      </c>
      <c r="H941" s="22">
        <f t="shared" si="29"/>
        <v>-0.28830859714434109</v>
      </c>
    </row>
    <row r="942" spans="2:8" x14ac:dyDescent="0.3">
      <c r="B942" t="s">
        <v>8219</v>
      </c>
      <c r="C942">
        <v>450</v>
      </c>
      <c r="D942" s="22">
        <f t="shared" si="28"/>
        <v>0.30270649989094495</v>
      </c>
      <c r="F942" t="s">
        <v>8221</v>
      </c>
      <c r="G942">
        <v>33</v>
      </c>
      <c r="H942" s="22">
        <f t="shared" si="29"/>
        <v>0.24891833929711821</v>
      </c>
    </row>
    <row r="943" spans="2:8" x14ac:dyDescent="0.3">
      <c r="B943" t="s">
        <v>8219</v>
      </c>
      <c r="C943">
        <v>1780</v>
      </c>
      <c r="D943" s="22">
        <f t="shared" si="28"/>
        <v>1.8779776148685887</v>
      </c>
      <c r="F943" t="s">
        <v>8221</v>
      </c>
      <c r="G943">
        <v>0</v>
      </c>
      <c r="H943" s="22">
        <f t="shared" si="29"/>
        <v>-0.28830859714434109</v>
      </c>
    </row>
    <row r="944" spans="2:8" x14ac:dyDescent="0.3">
      <c r="B944" t="s">
        <v>8219</v>
      </c>
      <c r="C944">
        <v>122</v>
      </c>
      <c r="D944" s="22">
        <f t="shared" si="28"/>
        <v>-8.5781414178729587E-2</v>
      </c>
      <c r="F944" t="s">
        <v>8221</v>
      </c>
      <c r="G944">
        <v>4</v>
      </c>
      <c r="H944" s="22">
        <f t="shared" si="29"/>
        <v>-0.22319018060598239</v>
      </c>
    </row>
    <row r="945" spans="2:8" x14ac:dyDescent="0.3">
      <c r="B945" t="s">
        <v>8219</v>
      </c>
      <c r="C945">
        <v>95</v>
      </c>
      <c r="D945" s="22">
        <f t="shared" si="28"/>
        <v>-0.11776060222714792</v>
      </c>
      <c r="F945" t="s">
        <v>8221</v>
      </c>
      <c r="G945">
        <v>0</v>
      </c>
      <c r="H945" s="22">
        <f t="shared" si="29"/>
        <v>-0.28830859714434109</v>
      </c>
    </row>
    <row r="946" spans="2:8" x14ac:dyDescent="0.3">
      <c r="B946" t="s">
        <v>8219</v>
      </c>
      <c r="C946">
        <v>325</v>
      </c>
      <c r="D946" s="22">
        <f t="shared" si="28"/>
        <v>0.15465470337048973</v>
      </c>
      <c r="F946" t="s">
        <v>8221</v>
      </c>
      <c r="G946">
        <v>11</v>
      </c>
      <c r="H946" s="22">
        <f t="shared" si="29"/>
        <v>-0.10923295166385466</v>
      </c>
    </row>
    <row r="947" spans="2:8" x14ac:dyDescent="0.3">
      <c r="B947" t="s">
        <v>8219</v>
      </c>
      <c r="C947">
        <v>353</v>
      </c>
      <c r="D947" s="22">
        <f t="shared" si="28"/>
        <v>0.1878183057910717</v>
      </c>
      <c r="F947" t="s">
        <v>8221</v>
      </c>
      <c r="G947">
        <v>1</v>
      </c>
      <c r="H947" s="22">
        <f t="shared" si="29"/>
        <v>-0.27202899300975142</v>
      </c>
    </row>
    <row r="948" spans="2:8" x14ac:dyDescent="0.3">
      <c r="B948" t="s">
        <v>8219</v>
      </c>
      <c r="C948">
        <v>105</v>
      </c>
      <c r="D948" s="22">
        <f t="shared" si="28"/>
        <v>-0.1059164585055115</v>
      </c>
      <c r="F948" t="s">
        <v>8221</v>
      </c>
      <c r="G948">
        <v>5</v>
      </c>
      <c r="H948" s="22">
        <f t="shared" si="29"/>
        <v>-0.20691057647139272</v>
      </c>
    </row>
    <row r="949" spans="2:8" x14ac:dyDescent="0.3">
      <c r="B949" t="s">
        <v>8219</v>
      </c>
      <c r="C949">
        <v>729</v>
      </c>
      <c r="D949" s="22">
        <f t="shared" si="28"/>
        <v>0.63315810972460107</v>
      </c>
      <c r="F949" t="s">
        <v>8221</v>
      </c>
      <c r="G949">
        <v>0</v>
      </c>
      <c r="H949" s="22">
        <f t="shared" si="29"/>
        <v>-0.28830859714434109</v>
      </c>
    </row>
    <row r="950" spans="2:8" x14ac:dyDescent="0.3">
      <c r="B950" t="s">
        <v>8219</v>
      </c>
      <c r="C950">
        <v>454</v>
      </c>
      <c r="D950" s="22">
        <f t="shared" si="28"/>
        <v>0.30744415737959957</v>
      </c>
      <c r="F950" t="s">
        <v>8221</v>
      </c>
      <c r="G950">
        <v>1</v>
      </c>
      <c r="H950" s="22">
        <f t="shared" si="29"/>
        <v>-0.27202899300975142</v>
      </c>
    </row>
    <row r="951" spans="2:8" x14ac:dyDescent="0.3">
      <c r="B951" t="s">
        <v>8219</v>
      </c>
      <c r="C951">
        <v>539</v>
      </c>
      <c r="D951" s="22">
        <f t="shared" si="28"/>
        <v>0.40811937901350914</v>
      </c>
      <c r="F951" t="s">
        <v>8221</v>
      </c>
      <c r="G951">
        <v>1</v>
      </c>
      <c r="H951" s="22">
        <f t="shared" si="29"/>
        <v>-0.27202899300975142</v>
      </c>
    </row>
    <row r="952" spans="2:8" x14ac:dyDescent="0.3">
      <c r="B952" t="s">
        <v>8219</v>
      </c>
      <c r="C952">
        <v>79</v>
      </c>
      <c r="D952" s="22">
        <f t="shared" si="28"/>
        <v>-0.1367112321817662</v>
      </c>
      <c r="F952" t="s">
        <v>8221</v>
      </c>
      <c r="G952">
        <v>6</v>
      </c>
      <c r="H952" s="22">
        <f t="shared" si="29"/>
        <v>-0.19063097233680304</v>
      </c>
    </row>
    <row r="953" spans="2:8" x14ac:dyDescent="0.3">
      <c r="B953" t="s">
        <v>8219</v>
      </c>
      <c r="C953">
        <v>94</v>
      </c>
      <c r="D953" s="22">
        <f t="shared" si="28"/>
        <v>-0.11894501659931156</v>
      </c>
      <c r="F953" t="s">
        <v>8221</v>
      </c>
      <c r="G953">
        <v>8</v>
      </c>
      <c r="H953" s="22">
        <f t="shared" si="29"/>
        <v>-0.15807176406762369</v>
      </c>
    </row>
    <row r="954" spans="2:8" x14ac:dyDescent="0.3">
      <c r="B954" t="s">
        <v>8219</v>
      </c>
      <c r="C954">
        <v>625</v>
      </c>
      <c r="D954" s="22">
        <f t="shared" si="28"/>
        <v>0.50997901501958232</v>
      </c>
      <c r="F954" t="s">
        <v>8221</v>
      </c>
      <c r="G954">
        <v>1</v>
      </c>
      <c r="H954" s="22">
        <f t="shared" si="29"/>
        <v>-0.27202899300975142</v>
      </c>
    </row>
    <row r="955" spans="2:8" x14ac:dyDescent="0.3">
      <c r="B955" t="s">
        <v>8219</v>
      </c>
      <c r="C955">
        <v>508</v>
      </c>
      <c r="D955" s="22">
        <f t="shared" si="28"/>
        <v>0.3714025334764362</v>
      </c>
      <c r="F955" t="s">
        <v>8221</v>
      </c>
      <c r="G955">
        <v>0</v>
      </c>
      <c r="H955" s="22">
        <f t="shared" si="29"/>
        <v>-0.28830859714434109</v>
      </c>
    </row>
    <row r="956" spans="2:8" x14ac:dyDescent="0.3">
      <c r="B956" t="s">
        <v>8219</v>
      </c>
      <c r="C956">
        <v>531</v>
      </c>
      <c r="D956" s="22">
        <f t="shared" si="28"/>
        <v>0.39864406403620001</v>
      </c>
      <c r="F956" t="s">
        <v>8221</v>
      </c>
      <c r="G956">
        <v>2</v>
      </c>
      <c r="H956" s="22">
        <f t="shared" si="29"/>
        <v>-0.25574938887516174</v>
      </c>
    </row>
    <row r="957" spans="2:8" x14ac:dyDescent="0.3">
      <c r="B957" t="s">
        <v>8219</v>
      </c>
      <c r="C957">
        <v>158</v>
      </c>
      <c r="D957" s="22">
        <f t="shared" si="28"/>
        <v>-4.314249678083848E-2</v>
      </c>
      <c r="F957" t="s">
        <v>8221</v>
      </c>
      <c r="G957">
        <v>1</v>
      </c>
      <c r="H957" s="22">
        <f t="shared" si="29"/>
        <v>-0.27202899300975142</v>
      </c>
    </row>
    <row r="958" spans="2:8" x14ac:dyDescent="0.3">
      <c r="B958" t="s">
        <v>8219</v>
      </c>
      <c r="C958">
        <v>508</v>
      </c>
      <c r="D958" s="22">
        <f t="shared" si="28"/>
        <v>0.3714025334764362</v>
      </c>
      <c r="F958" t="s">
        <v>8221</v>
      </c>
      <c r="G958">
        <v>0</v>
      </c>
      <c r="H958" s="22">
        <f t="shared" si="29"/>
        <v>-0.28830859714434109</v>
      </c>
    </row>
    <row r="959" spans="2:8" x14ac:dyDescent="0.3">
      <c r="B959" t="s">
        <v>8219</v>
      </c>
      <c r="C959">
        <v>644</v>
      </c>
      <c r="D959" s="22">
        <f t="shared" si="28"/>
        <v>0.53248288809069155</v>
      </c>
      <c r="F959" t="s">
        <v>8221</v>
      </c>
      <c r="G959">
        <v>1</v>
      </c>
      <c r="H959" s="22">
        <f t="shared" si="29"/>
        <v>-0.27202899300975142</v>
      </c>
    </row>
    <row r="960" spans="2:8" x14ac:dyDescent="0.3">
      <c r="B960" t="s">
        <v>8219</v>
      </c>
      <c r="C960">
        <v>848</v>
      </c>
      <c r="D960" s="22">
        <f t="shared" si="28"/>
        <v>0.77410342001207444</v>
      </c>
      <c r="F960" t="s">
        <v>8221</v>
      </c>
      <c r="G960">
        <v>19</v>
      </c>
      <c r="H960" s="22">
        <f t="shared" si="29"/>
        <v>2.1003881412862739E-2</v>
      </c>
    </row>
    <row r="961" spans="2:8" x14ac:dyDescent="0.3">
      <c r="B961" t="s">
        <v>8219</v>
      </c>
      <c r="C961">
        <v>429</v>
      </c>
      <c r="D961" s="22">
        <f t="shared" si="28"/>
        <v>0.27783379807550845</v>
      </c>
      <c r="F961" t="s">
        <v>8221</v>
      </c>
      <c r="G961">
        <v>27</v>
      </c>
      <c r="H961" s="22">
        <f t="shared" si="29"/>
        <v>0.15124071448958015</v>
      </c>
    </row>
    <row r="962" spans="2:8" x14ac:dyDescent="0.3">
      <c r="B962" t="s">
        <v>8219</v>
      </c>
      <c r="C962">
        <v>204</v>
      </c>
      <c r="D962" s="22">
        <f t="shared" si="28"/>
        <v>1.1340564338689046E-2</v>
      </c>
      <c r="F962" t="s">
        <v>8221</v>
      </c>
      <c r="G962">
        <v>7</v>
      </c>
      <c r="H962" s="22">
        <f t="shared" si="29"/>
        <v>-0.17435136820221336</v>
      </c>
    </row>
    <row r="963" spans="2:8" x14ac:dyDescent="0.3">
      <c r="B963" t="s">
        <v>8219</v>
      </c>
      <c r="C963">
        <v>379</v>
      </c>
      <c r="D963" s="22">
        <f t="shared" ref="D963:D1026" si="30">(C963-GETPIVOTDATA("Mean of backers",$I$3,"Outcome","successful"))/GETPIVOTDATA("StdDevp of backers",$I$3,"Outcome","successful")</f>
        <v>0.21861307946732639</v>
      </c>
      <c r="F963" t="s">
        <v>8221</v>
      </c>
      <c r="G963">
        <v>14</v>
      </c>
      <c r="H963" s="22">
        <f t="shared" ref="H963:H1026" si="31">(G963-GETPIVOTDATA("Mean of backers",$I$7,"Outcome","failed"))/GETPIVOTDATA("StdDevp of backers",$I$7,"Outcome","failed")</f>
        <v>-6.0394139260085633E-2</v>
      </c>
    </row>
    <row r="964" spans="2:8" x14ac:dyDescent="0.3">
      <c r="B964" t="s">
        <v>8219</v>
      </c>
      <c r="C964">
        <v>271</v>
      </c>
      <c r="D964" s="22">
        <f t="shared" si="30"/>
        <v>9.0696327273653052E-2</v>
      </c>
      <c r="F964" t="s">
        <v>8221</v>
      </c>
      <c r="G964">
        <v>5</v>
      </c>
      <c r="H964" s="22">
        <f t="shared" si="31"/>
        <v>-0.20691057647139272</v>
      </c>
    </row>
    <row r="965" spans="2:8" x14ac:dyDescent="0.3">
      <c r="B965" t="s">
        <v>8219</v>
      </c>
      <c r="C965">
        <v>120</v>
      </c>
      <c r="D965" s="22">
        <f t="shared" si="30"/>
        <v>-8.8150242923056871E-2</v>
      </c>
      <c r="F965" t="s">
        <v>8221</v>
      </c>
      <c r="G965">
        <v>30</v>
      </c>
      <c r="H965" s="22">
        <f t="shared" si="31"/>
        <v>0.20007952689334918</v>
      </c>
    </row>
    <row r="966" spans="2:8" x14ac:dyDescent="0.3">
      <c r="B966" t="s">
        <v>8219</v>
      </c>
      <c r="C966">
        <v>140</v>
      </c>
      <c r="D966" s="22">
        <f t="shared" si="30"/>
        <v>-6.4461955479784033E-2</v>
      </c>
      <c r="F966" t="s">
        <v>8221</v>
      </c>
      <c r="G966">
        <v>1</v>
      </c>
      <c r="H966" s="22">
        <f t="shared" si="31"/>
        <v>-0.27202899300975142</v>
      </c>
    </row>
    <row r="967" spans="2:8" x14ac:dyDescent="0.3">
      <c r="B967" t="s">
        <v>8219</v>
      </c>
      <c r="C967">
        <v>193</v>
      </c>
      <c r="D967" s="22">
        <f t="shared" si="30"/>
        <v>-1.6879937551110154E-3</v>
      </c>
      <c r="F967" t="s">
        <v>8221</v>
      </c>
      <c r="G967">
        <v>0</v>
      </c>
      <c r="H967" s="22">
        <f t="shared" si="31"/>
        <v>-0.28830859714434109</v>
      </c>
    </row>
    <row r="968" spans="2:8" x14ac:dyDescent="0.3">
      <c r="B968" t="s">
        <v>8219</v>
      </c>
      <c r="C968">
        <v>180</v>
      </c>
      <c r="D968" s="22">
        <f t="shared" si="30"/>
        <v>-1.7085380593238362E-2</v>
      </c>
      <c r="F968" t="s">
        <v>8221</v>
      </c>
      <c r="G968">
        <v>60</v>
      </c>
      <c r="H968" s="22">
        <f t="shared" si="31"/>
        <v>0.68846765093103945</v>
      </c>
    </row>
    <row r="969" spans="2:8" x14ac:dyDescent="0.3">
      <c r="B969" t="s">
        <v>8219</v>
      </c>
      <c r="C969">
        <v>263</v>
      </c>
      <c r="D969" s="22">
        <f t="shared" si="30"/>
        <v>8.1221012296343917E-2</v>
      </c>
      <c r="F969" t="s">
        <v>8221</v>
      </c>
      <c r="G969">
        <v>84</v>
      </c>
      <c r="H969" s="22">
        <f t="shared" si="31"/>
        <v>1.0791781501611915</v>
      </c>
    </row>
    <row r="970" spans="2:8" x14ac:dyDescent="0.3">
      <c r="B970" t="s">
        <v>8219</v>
      </c>
      <c r="C970">
        <v>217</v>
      </c>
      <c r="D970" s="22">
        <f t="shared" si="30"/>
        <v>2.6737951176816391E-2</v>
      </c>
      <c r="F970" t="s">
        <v>8221</v>
      </c>
      <c r="G970">
        <v>47</v>
      </c>
      <c r="H970" s="22">
        <f t="shared" si="31"/>
        <v>0.47683279718137367</v>
      </c>
    </row>
    <row r="971" spans="2:8" x14ac:dyDescent="0.3">
      <c r="B971" t="s">
        <v>8219</v>
      </c>
      <c r="C971">
        <v>443</v>
      </c>
      <c r="D971" s="22">
        <f t="shared" si="30"/>
        <v>0.29441559928579947</v>
      </c>
      <c r="F971" t="s">
        <v>8221</v>
      </c>
      <c r="G971">
        <v>66</v>
      </c>
      <c r="H971" s="22">
        <f t="shared" si="31"/>
        <v>0.78614527573857751</v>
      </c>
    </row>
    <row r="972" spans="2:8" x14ac:dyDescent="0.3">
      <c r="B972" t="s">
        <v>8219</v>
      </c>
      <c r="C972">
        <v>1373</v>
      </c>
      <c r="D972" s="22">
        <f t="shared" si="30"/>
        <v>1.3959209653979863</v>
      </c>
      <c r="F972" t="s">
        <v>8221</v>
      </c>
      <c r="G972">
        <v>171</v>
      </c>
      <c r="H972" s="22">
        <f t="shared" si="31"/>
        <v>2.4955037098704933</v>
      </c>
    </row>
    <row r="973" spans="2:8" x14ac:dyDescent="0.3">
      <c r="B973" t="s">
        <v>8219</v>
      </c>
      <c r="C973">
        <v>742</v>
      </c>
      <c r="D973" s="22">
        <f t="shared" si="30"/>
        <v>0.64855549656272848</v>
      </c>
      <c r="F973" t="s">
        <v>8221</v>
      </c>
      <c r="G973">
        <v>29</v>
      </c>
      <c r="H973" s="22">
        <f t="shared" si="31"/>
        <v>0.1837999227587595</v>
      </c>
    </row>
    <row r="974" spans="2:8" x14ac:dyDescent="0.3">
      <c r="B974" t="s">
        <v>8219</v>
      </c>
      <c r="C974">
        <v>170</v>
      </c>
      <c r="D974" s="22">
        <f t="shared" si="30"/>
        <v>-2.8929524314874781E-2</v>
      </c>
      <c r="F974" t="s">
        <v>8221</v>
      </c>
      <c r="G974">
        <v>9</v>
      </c>
      <c r="H974" s="22">
        <f t="shared" si="31"/>
        <v>-0.14179215993303401</v>
      </c>
    </row>
    <row r="975" spans="2:8" x14ac:dyDescent="0.3">
      <c r="B975" t="s">
        <v>8219</v>
      </c>
      <c r="C975">
        <v>242</v>
      </c>
      <c r="D975" s="22">
        <f t="shared" si="30"/>
        <v>5.6348310480907438E-2</v>
      </c>
      <c r="F975" t="s">
        <v>8221</v>
      </c>
      <c r="G975">
        <v>27</v>
      </c>
      <c r="H975" s="22">
        <f t="shared" si="31"/>
        <v>0.15124071448958015</v>
      </c>
    </row>
    <row r="976" spans="2:8" x14ac:dyDescent="0.3">
      <c r="B976" t="s">
        <v>8219</v>
      </c>
      <c r="C976">
        <v>541</v>
      </c>
      <c r="D976" s="22">
        <f t="shared" si="30"/>
        <v>0.4104882077578364</v>
      </c>
      <c r="F976" t="s">
        <v>8221</v>
      </c>
      <c r="G976">
        <v>2</v>
      </c>
      <c r="H976" s="22">
        <f t="shared" si="31"/>
        <v>-0.25574938887516174</v>
      </c>
    </row>
    <row r="977" spans="2:8" x14ac:dyDescent="0.3">
      <c r="B977" t="s">
        <v>8219</v>
      </c>
      <c r="C977">
        <v>121</v>
      </c>
      <c r="D977" s="22">
        <f t="shared" si="30"/>
        <v>-8.6965828550893229E-2</v>
      </c>
      <c r="F977" t="s">
        <v>8221</v>
      </c>
      <c r="G977">
        <v>3</v>
      </c>
      <c r="H977" s="22">
        <f t="shared" si="31"/>
        <v>-0.23946978474057207</v>
      </c>
    </row>
    <row r="978" spans="2:8" x14ac:dyDescent="0.3">
      <c r="B978" t="s">
        <v>8219</v>
      </c>
      <c r="C978">
        <v>621</v>
      </c>
      <c r="D978" s="22">
        <f t="shared" si="30"/>
        <v>0.5052413575309278</v>
      </c>
      <c r="F978" t="s">
        <v>8221</v>
      </c>
      <c r="G978">
        <v>4</v>
      </c>
      <c r="H978" s="22">
        <f t="shared" si="31"/>
        <v>-0.22319018060598239</v>
      </c>
    </row>
    <row r="979" spans="2:8" x14ac:dyDescent="0.3">
      <c r="B979" t="s">
        <v>8219</v>
      </c>
      <c r="C979">
        <v>101</v>
      </c>
      <c r="D979" s="22">
        <f t="shared" si="30"/>
        <v>-0.11065411599416607</v>
      </c>
      <c r="F979" t="s">
        <v>8221</v>
      </c>
      <c r="G979">
        <v>2</v>
      </c>
      <c r="H979" s="22">
        <f t="shared" si="31"/>
        <v>-0.25574938887516174</v>
      </c>
    </row>
    <row r="980" spans="2:8" x14ac:dyDescent="0.3">
      <c r="B980" t="s">
        <v>8219</v>
      </c>
      <c r="C980">
        <v>554</v>
      </c>
      <c r="D980" s="22">
        <f t="shared" si="30"/>
        <v>0.42588559459596376</v>
      </c>
      <c r="F980" t="s">
        <v>8221</v>
      </c>
      <c r="G980">
        <v>20</v>
      </c>
      <c r="H980" s="22">
        <f t="shared" si="31"/>
        <v>3.7283485547452415E-2</v>
      </c>
    </row>
    <row r="981" spans="2:8" x14ac:dyDescent="0.3">
      <c r="B981" t="s">
        <v>8219</v>
      </c>
      <c r="C981">
        <v>666</v>
      </c>
      <c r="D981" s="22">
        <f t="shared" si="30"/>
        <v>0.55854000427829165</v>
      </c>
      <c r="F981" t="s">
        <v>8221</v>
      </c>
      <c r="G981">
        <v>3</v>
      </c>
      <c r="H981" s="22">
        <f t="shared" si="31"/>
        <v>-0.23946978474057207</v>
      </c>
    </row>
    <row r="982" spans="2:8" x14ac:dyDescent="0.3">
      <c r="B982" t="s">
        <v>8219</v>
      </c>
      <c r="C982">
        <v>410</v>
      </c>
      <c r="D982" s="22">
        <f t="shared" si="30"/>
        <v>0.25532992500439927</v>
      </c>
      <c r="F982" t="s">
        <v>8221</v>
      </c>
      <c r="G982">
        <v>4</v>
      </c>
      <c r="H982" s="22">
        <f t="shared" si="31"/>
        <v>-0.22319018060598239</v>
      </c>
    </row>
    <row r="983" spans="2:8" x14ac:dyDescent="0.3">
      <c r="B983" t="s">
        <v>8219</v>
      </c>
      <c r="C983">
        <v>375</v>
      </c>
      <c r="D983" s="22">
        <f t="shared" si="30"/>
        <v>0.21387542197867182</v>
      </c>
      <c r="F983" t="s">
        <v>8221</v>
      </c>
      <c r="G983">
        <v>1</v>
      </c>
      <c r="H983" s="22">
        <f t="shared" si="31"/>
        <v>-0.27202899300975142</v>
      </c>
    </row>
    <row r="984" spans="2:8" x14ac:dyDescent="0.3">
      <c r="B984" t="s">
        <v>8219</v>
      </c>
      <c r="C984">
        <v>1364</v>
      </c>
      <c r="D984" s="22">
        <f t="shared" si="30"/>
        <v>1.3852612360485135</v>
      </c>
      <c r="F984" t="s">
        <v>8221</v>
      </c>
      <c r="G984">
        <v>0</v>
      </c>
      <c r="H984" s="22">
        <f t="shared" si="31"/>
        <v>-0.28830859714434109</v>
      </c>
    </row>
    <row r="985" spans="2:8" x14ac:dyDescent="0.3">
      <c r="B985" t="s">
        <v>8219</v>
      </c>
      <c r="C985">
        <v>35</v>
      </c>
      <c r="D985" s="22">
        <f t="shared" si="30"/>
        <v>-0.18882546455696644</v>
      </c>
      <c r="F985" t="s">
        <v>8221</v>
      </c>
      <c r="G985">
        <v>0</v>
      </c>
      <c r="H985" s="22">
        <f t="shared" si="31"/>
        <v>-0.28830859714434109</v>
      </c>
    </row>
    <row r="986" spans="2:8" x14ac:dyDescent="0.3">
      <c r="B986" t="s">
        <v>8219</v>
      </c>
      <c r="C986">
        <v>203</v>
      </c>
      <c r="D986" s="22">
        <f t="shared" si="30"/>
        <v>1.0156149966525405E-2</v>
      </c>
      <c r="F986" t="s">
        <v>8221</v>
      </c>
      <c r="G986">
        <v>14</v>
      </c>
      <c r="H986" s="22">
        <f t="shared" si="31"/>
        <v>-6.0394139260085633E-2</v>
      </c>
    </row>
    <row r="987" spans="2:8" x14ac:dyDescent="0.3">
      <c r="B987" t="s">
        <v>8219</v>
      </c>
      <c r="C987">
        <v>49</v>
      </c>
      <c r="D987" s="22">
        <f t="shared" si="30"/>
        <v>-0.17224366334667546</v>
      </c>
      <c r="F987" t="s">
        <v>8221</v>
      </c>
      <c r="G987">
        <v>1</v>
      </c>
      <c r="H987" s="22">
        <f t="shared" si="31"/>
        <v>-0.27202899300975142</v>
      </c>
    </row>
    <row r="988" spans="2:8" x14ac:dyDescent="0.3">
      <c r="B988" t="s">
        <v>8219</v>
      </c>
      <c r="C988">
        <v>5812</v>
      </c>
      <c r="D988" s="22">
        <f t="shared" si="30"/>
        <v>6.6535363634323934</v>
      </c>
      <c r="F988" t="s">
        <v>8221</v>
      </c>
      <c r="G988">
        <v>118</v>
      </c>
      <c r="H988" s="22">
        <f t="shared" si="31"/>
        <v>1.6326846907372405</v>
      </c>
    </row>
    <row r="989" spans="2:8" x14ac:dyDescent="0.3">
      <c r="B989" t="s">
        <v>8219</v>
      </c>
      <c r="C989">
        <v>1556</v>
      </c>
      <c r="D989" s="22">
        <f t="shared" si="30"/>
        <v>1.6126687955039327</v>
      </c>
      <c r="F989" t="s">
        <v>8221</v>
      </c>
      <c r="G989">
        <v>2</v>
      </c>
      <c r="H989" s="22">
        <f t="shared" si="31"/>
        <v>-0.25574938887516174</v>
      </c>
    </row>
    <row r="990" spans="2:8" x14ac:dyDescent="0.3">
      <c r="B990" t="s">
        <v>8219</v>
      </c>
      <c r="C990">
        <v>65</v>
      </c>
      <c r="D990" s="22">
        <f t="shared" si="30"/>
        <v>-0.15329303339205719</v>
      </c>
      <c r="F990" t="s">
        <v>8221</v>
      </c>
      <c r="G990">
        <v>1</v>
      </c>
      <c r="H990" s="22">
        <f t="shared" si="31"/>
        <v>-0.27202899300975142</v>
      </c>
    </row>
    <row r="991" spans="2:8" x14ac:dyDescent="0.3">
      <c r="B991" t="s">
        <v>8219</v>
      </c>
      <c r="C991">
        <v>10</v>
      </c>
      <c r="D991" s="22">
        <f t="shared" si="30"/>
        <v>-0.21843582386105748</v>
      </c>
      <c r="F991" t="s">
        <v>8221</v>
      </c>
      <c r="G991">
        <v>3</v>
      </c>
      <c r="H991" s="22">
        <f t="shared" si="31"/>
        <v>-0.23946978474057207</v>
      </c>
    </row>
    <row r="992" spans="2:8" x14ac:dyDescent="0.3">
      <c r="B992" t="s">
        <v>8219</v>
      </c>
      <c r="C992">
        <v>76</v>
      </c>
      <c r="D992" s="22">
        <f t="shared" si="30"/>
        <v>-0.14026447529825711</v>
      </c>
      <c r="F992" t="s">
        <v>8221</v>
      </c>
      <c r="G992">
        <v>1</v>
      </c>
      <c r="H992" s="22">
        <f t="shared" si="31"/>
        <v>-0.27202899300975142</v>
      </c>
    </row>
    <row r="993" spans="2:8" x14ac:dyDescent="0.3">
      <c r="B993" t="s">
        <v>8219</v>
      </c>
      <c r="C993">
        <v>263</v>
      </c>
      <c r="D993" s="22">
        <f t="shared" si="30"/>
        <v>8.1221012296343917E-2</v>
      </c>
      <c r="F993" t="s">
        <v>8221</v>
      </c>
      <c r="G993">
        <v>3</v>
      </c>
      <c r="H993" s="22">
        <f t="shared" si="31"/>
        <v>-0.23946978474057207</v>
      </c>
    </row>
    <row r="994" spans="2:8" x14ac:dyDescent="0.3">
      <c r="B994" t="s">
        <v>8219</v>
      </c>
      <c r="C994">
        <v>1530</v>
      </c>
      <c r="D994" s="22">
        <f t="shared" si="30"/>
        <v>1.5818740218276781</v>
      </c>
      <c r="F994" t="s">
        <v>8221</v>
      </c>
      <c r="G994">
        <v>38</v>
      </c>
      <c r="H994" s="22">
        <f t="shared" si="31"/>
        <v>0.33031635997006659</v>
      </c>
    </row>
    <row r="995" spans="2:8" x14ac:dyDescent="0.3">
      <c r="B995" t="s">
        <v>8219</v>
      </c>
      <c r="C995">
        <v>278</v>
      </c>
      <c r="D995" s="22">
        <f t="shared" si="30"/>
        <v>9.8987227878798545E-2</v>
      </c>
      <c r="F995" t="s">
        <v>8221</v>
      </c>
      <c r="G995">
        <v>52</v>
      </c>
      <c r="H995" s="22">
        <f t="shared" si="31"/>
        <v>0.55823081785432205</v>
      </c>
    </row>
    <row r="996" spans="2:8" x14ac:dyDescent="0.3">
      <c r="B996" t="s">
        <v>8219</v>
      </c>
      <c r="C996">
        <v>350</v>
      </c>
      <c r="D996" s="22">
        <f t="shared" si="30"/>
        <v>0.18426506267458076</v>
      </c>
      <c r="F996" t="s">
        <v>8221</v>
      </c>
      <c r="G996">
        <v>2</v>
      </c>
      <c r="H996" s="22">
        <f t="shared" si="31"/>
        <v>-0.25574938887516174</v>
      </c>
    </row>
    <row r="997" spans="2:8" x14ac:dyDescent="0.3">
      <c r="B997" t="s">
        <v>8219</v>
      </c>
      <c r="C997">
        <v>470</v>
      </c>
      <c r="D997" s="22">
        <f t="shared" si="30"/>
        <v>0.32639478733421784</v>
      </c>
      <c r="F997" t="s">
        <v>8221</v>
      </c>
      <c r="G997">
        <v>0</v>
      </c>
      <c r="H997" s="22">
        <f t="shared" si="31"/>
        <v>-0.28830859714434109</v>
      </c>
    </row>
    <row r="998" spans="2:8" x14ac:dyDescent="0.3">
      <c r="B998" t="s">
        <v>8219</v>
      </c>
      <c r="C998">
        <v>3</v>
      </c>
      <c r="D998" s="22">
        <f t="shared" si="30"/>
        <v>-0.22672672446620298</v>
      </c>
      <c r="F998" t="s">
        <v>8221</v>
      </c>
      <c r="G998">
        <v>4</v>
      </c>
      <c r="H998" s="22">
        <f t="shared" si="31"/>
        <v>-0.22319018060598239</v>
      </c>
    </row>
    <row r="999" spans="2:8" x14ac:dyDescent="0.3">
      <c r="B999" t="s">
        <v>8219</v>
      </c>
      <c r="C999">
        <v>8200</v>
      </c>
      <c r="D999" s="22">
        <f t="shared" si="30"/>
        <v>9.48191788415917</v>
      </c>
      <c r="F999" t="s">
        <v>8221</v>
      </c>
      <c r="G999">
        <v>4</v>
      </c>
      <c r="H999" s="22">
        <f t="shared" si="31"/>
        <v>-0.22319018060598239</v>
      </c>
    </row>
    <row r="1000" spans="2:8" x14ac:dyDescent="0.3">
      <c r="B1000" t="s">
        <v>8219</v>
      </c>
      <c r="C1000">
        <v>8359</v>
      </c>
      <c r="D1000" s="22">
        <f t="shared" si="30"/>
        <v>9.6702397693331896</v>
      </c>
      <c r="F1000" t="s">
        <v>8221</v>
      </c>
      <c r="G1000">
        <v>18</v>
      </c>
      <c r="H1000" s="22">
        <f t="shared" si="31"/>
        <v>4.7242772782730659E-3</v>
      </c>
    </row>
    <row r="1001" spans="2:8" x14ac:dyDescent="0.3">
      <c r="B1001" t="s">
        <v>8219</v>
      </c>
      <c r="C1001">
        <v>188</v>
      </c>
      <c r="D1001" s="22">
        <f t="shared" si="30"/>
        <v>-7.6100656159292252E-3</v>
      </c>
      <c r="F1001" t="s">
        <v>8221</v>
      </c>
      <c r="G1001">
        <v>0</v>
      </c>
      <c r="H1001" s="22">
        <f t="shared" si="31"/>
        <v>-0.28830859714434109</v>
      </c>
    </row>
    <row r="1002" spans="2:8" x14ac:dyDescent="0.3">
      <c r="B1002" t="s">
        <v>8219</v>
      </c>
      <c r="C1002">
        <v>48</v>
      </c>
      <c r="D1002" s="22">
        <f t="shared" si="30"/>
        <v>-0.17342807771883909</v>
      </c>
      <c r="F1002" t="s">
        <v>8221</v>
      </c>
      <c r="G1002">
        <v>22</v>
      </c>
      <c r="H1002" s="22">
        <f t="shared" si="31"/>
        <v>6.984269381663176E-2</v>
      </c>
    </row>
    <row r="1003" spans="2:8" x14ac:dyDescent="0.3">
      <c r="B1003" t="s">
        <v>8219</v>
      </c>
      <c r="C1003">
        <v>607</v>
      </c>
      <c r="D1003" s="22">
        <f t="shared" si="30"/>
        <v>0.48865955632063679</v>
      </c>
      <c r="F1003" t="s">
        <v>8221</v>
      </c>
      <c r="G1003">
        <v>49</v>
      </c>
      <c r="H1003" s="22">
        <f t="shared" si="31"/>
        <v>0.50939200545055296</v>
      </c>
    </row>
    <row r="1004" spans="2:8" x14ac:dyDescent="0.3">
      <c r="B1004" t="s">
        <v>8219</v>
      </c>
      <c r="C1004">
        <v>50</v>
      </c>
      <c r="D1004" s="22">
        <f t="shared" si="30"/>
        <v>-0.1710592489745118</v>
      </c>
      <c r="F1004" t="s">
        <v>8221</v>
      </c>
      <c r="G1004">
        <v>19</v>
      </c>
      <c r="H1004" s="22">
        <f t="shared" si="31"/>
        <v>2.1003881412862739E-2</v>
      </c>
    </row>
    <row r="1005" spans="2:8" x14ac:dyDescent="0.3">
      <c r="B1005" t="s">
        <v>8219</v>
      </c>
      <c r="C1005">
        <v>55</v>
      </c>
      <c r="D1005" s="22">
        <f t="shared" si="30"/>
        <v>-0.16513717711369361</v>
      </c>
      <c r="F1005" t="s">
        <v>8221</v>
      </c>
      <c r="G1005">
        <v>4</v>
      </c>
      <c r="H1005" s="22">
        <f t="shared" si="31"/>
        <v>-0.22319018060598239</v>
      </c>
    </row>
    <row r="1006" spans="2:8" x14ac:dyDescent="0.3">
      <c r="B1006" t="s">
        <v>8219</v>
      </c>
      <c r="C1006">
        <v>38</v>
      </c>
      <c r="D1006" s="22">
        <f t="shared" si="30"/>
        <v>-0.1852722214404755</v>
      </c>
      <c r="F1006" t="s">
        <v>8221</v>
      </c>
      <c r="G1006">
        <v>4</v>
      </c>
      <c r="H1006" s="22">
        <f t="shared" si="31"/>
        <v>-0.22319018060598239</v>
      </c>
    </row>
    <row r="1007" spans="2:8" x14ac:dyDescent="0.3">
      <c r="B1007" t="s">
        <v>8219</v>
      </c>
      <c r="C1007">
        <v>25</v>
      </c>
      <c r="D1007" s="22">
        <f t="shared" si="30"/>
        <v>-0.20066960827860286</v>
      </c>
      <c r="F1007" t="s">
        <v>8221</v>
      </c>
      <c r="G1007">
        <v>2</v>
      </c>
      <c r="H1007" s="22">
        <f t="shared" si="31"/>
        <v>-0.25574938887516174</v>
      </c>
    </row>
    <row r="1008" spans="2:8" x14ac:dyDescent="0.3">
      <c r="B1008" t="s">
        <v>8219</v>
      </c>
      <c r="C1008">
        <v>46</v>
      </c>
      <c r="D1008" s="22">
        <f t="shared" si="30"/>
        <v>-0.17579690646316637</v>
      </c>
      <c r="F1008" t="s">
        <v>8221</v>
      </c>
      <c r="G1008">
        <v>0</v>
      </c>
      <c r="H1008" s="22">
        <f t="shared" si="31"/>
        <v>-0.28830859714434109</v>
      </c>
    </row>
    <row r="1009" spans="2:8" x14ac:dyDescent="0.3">
      <c r="B1009" t="s">
        <v>8219</v>
      </c>
      <c r="C1009">
        <v>83</v>
      </c>
      <c r="D1009" s="22">
        <f t="shared" si="30"/>
        <v>-0.13197357469311163</v>
      </c>
      <c r="F1009" t="s">
        <v>8221</v>
      </c>
      <c r="G1009">
        <v>0</v>
      </c>
      <c r="H1009" s="22">
        <f t="shared" si="31"/>
        <v>-0.28830859714434109</v>
      </c>
    </row>
    <row r="1010" spans="2:8" x14ac:dyDescent="0.3">
      <c r="B1010" t="s">
        <v>8219</v>
      </c>
      <c r="C1010">
        <v>35</v>
      </c>
      <c r="D1010" s="22">
        <f t="shared" si="30"/>
        <v>-0.18882546455696644</v>
      </c>
      <c r="F1010" t="s">
        <v>8221</v>
      </c>
      <c r="G1010">
        <v>14</v>
      </c>
      <c r="H1010" s="22">
        <f t="shared" si="31"/>
        <v>-6.0394139260085633E-2</v>
      </c>
    </row>
    <row r="1011" spans="2:8" x14ac:dyDescent="0.3">
      <c r="B1011" t="s">
        <v>8219</v>
      </c>
      <c r="C1011">
        <v>25</v>
      </c>
      <c r="D1011" s="22">
        <f t="shared" si="30"/>
        <v>-0.20066960827860286</v>
      </c>
      <c r="F1011" t="s">
        <v>8221</v>
      </c>
      <c r="G1011">
        <v>8</v>
      </c>
      <c r="H1011" s="22">
        <f t="shared" si="31"/>
        <v>-0.15807176406762369</v>
      </c>
    </row>
    <row r="1012" spans="2:8" x14ac:dyDescent="0.3">
      <c r="B1012" t="s">
        <v>8219</v>
      </c>
      <c r="C1012">
        <v>75</v>
      </c>
      <c r="D1012" s="22">
        <f t="shared" si="30"/>
        <v>-0.14144888967042077</v>
      </c>
      <c r="F1012" t="s">
        <v>8221</v>
      </c>
      <c r="G1012">
        <v>0</v>
      </c>
      <c r="H1012" s="22">
        <f t="shared" si="31"/>
        <v>-0.28830859714434109</v>
      </c>
    </row>
    <row r="1013" spans="2:8" x14ac:dyDescent="0.3">
      <c r="B1013" t="s">
        <v>8219</v>
      </c>
      <c r="C1013">
        <v>62</v>
      </c>
      <c r="D1013" s="22">
        <f t="shared" si="30"/>
        <v>-0.1568462765085481</v>
      </c>
      <c r="F1013" t="s">
        <v>8221</v>
      </c>
      <c r="G1013">
        <v>15</v>
      </c>
      <c r="H1013" s="22">
        <f t="shared" si="31"/>
        <v>-4.4114535125495957E-2</v>
      </c>
    </row>
    <row r="1014" spans="2:8" x14ac:dyDescent="0.3">
      <c r="B1014" t="s">
        <v>8219</v>
      </c>
      <c r="C1014">
        <v>160</v>
      </c>
      <c r="D1014" s="22">
        <f t="shared" si="30"/>
        <v>-4.0773668036511196E-2</v>
      </c>
      <c r="F1014" t="s">
        <v>8221</v>
      </c>
      <c r="G1014">
        <v>33</v>
      </c>
      <c r="H1014" s="22">
        <f t="shared" si="31"/>
        <v>0.24891833929711821</v>
      </c>
    </row>
    <row r="1015" spans="2:8" x14ac:dyDescent="0.3">
      <c r="B1015" t="s">
        <v>8219</v>
      </c>
      <c r="C1015">
        <v>246</v>
      </c>
      <c r="D1015" s="22">
        <f t="shared" si="30"/>
        <v>6.1085967969562005E-2</v>
      </c>
      <c r="F1015" t="s">
        <v>8221</v>
      </c>
      <c r="G1015">
        <v>2</v>
      </c>
      <c r="H1015" s="22">
        <f t="shared" si="31"/>
        <v>-0.25574938887516174</v>
      </c>
    </row>
    <row r="1016" spans="2:8" x14ac:dyDescent="0.3">
      <c r="B1016" t="s">
        <v>8219</v>
      </c>
      <c r="C1016">
        <v>55</v>
      </c>
      <c r="D1016" s="22">
        <f t="shared" si="30"/>
        <v>-0.16513717711369361</v>
      </c>
      <c r="F1016" t="s">
        <v>8221</v>
      </c>
      <c r="G1016">
        <v>6</v>
      </c>
      <c r="H1016" s="22">
        <f t="shared" si="31"/>
        <v>-0.19063097233680304</v>
      </c>
    </row>
    <row r="1017" spans="2:8" x14ac:dyDescent="0.3">
      <c r="B1017" t="s">
        <v>8219</v>
      </c>
      <c r="C1017">
        <v>23</v>
      </c>
      <c r="D1017" s="22">
        <f t="shared" si="30"/>
        <v>-0.20303843702293015</v>
      </c>
      <c r="F1017" t="s">
        <v>8221</v>
      </c>
      <c r="G1017">
        <v>2</v>
      </c>
      <c r="H1017" s="22">
        <f t="shared" si="31"/>
        <v>-0.25574938887516174</v>
      </c>
    </row>
    <row r="1018" spans="2:8" x14ac:dyDescent="0.3">
      <c r="B1018" t="s">
        <v>8219</v>
      </c>
      <c r="C1018">
        <v>72</v>
      </c>
      <c r="D1018" s="22">
        <f t="shared" si="30"/>
        <v>-0.14500213278691168</v>
      </c>
      <c r="F1018" t="s">
        <v>8221</v>
      </c>
      <c r="G1018">
        <v>0</v>
      </c>
      <c r="H1018" s="22">
        <f t="shared" si="31"/>
        <v>-0.28830859714434109</v>
      </c>
    </row>
    <row r="1019" spans="2:8" x14ac:dyDescent="0.3">
      <c r="B1019" t="s">
        <v>8219</v>
      </c>
      <c r="C1019">
        <v>22</v>
      </c>
      <c r="D1019" s="22">
        <f t="shared" si="30"/>
        <v>-0.20422285139509377</v>
      </c>
      <c r="F1019" t="s">
        <v>8221</v>
      </c>
      <c r="G1019">
        <v>4</v>
      </c>
      <c r="H1019" s="22">
        <f t="shared" si="31"/>
        <v>-0.22319018060598239</v>
      </c>
    </row>
    <row r="1020" spans="2:8" x14ac:dyDescent="0.3">
      <c r="B1020" t="s">
        <v>8219</v>
      </c>
      <c r="C1020">
        <v>14</v>
      </c>
      <c r="D1020" s="22">
        <f t="shared" si="30"/>
        <v>-0.21369816637240291</v>
      </c>
      <c r="F1020" t="s">
        <v>8221</v>
      </c>
      <c r="G1020">
        <v>1</v>
      </c>
      <c r="H1020" s="22">
        <f t="shared" si="31"/>
        <v>-0.27202899300975142</v>
      </c>
    </row>
    <row r="1021" spans="2:8" x14ac:dyDescent="0.3">
      <c r="B1021" t="s">
        <v>8219</v>
      </c>
      <c r="C1021">
        <v>38</v>
      </c>
      <c r="D1021" s="22">
        <f t="shared" si="30"/>
        <v>-0.1852722214404755</v>
      </c>
      <c r="F1021" t="s">
        <v>8221</v>
      </c>
      <c r="G1021">
        <v>3</v>
      </c>
      <c r="H1021" s="22">
        <f t="shared" si="31"/>
        <v>-0.23946978474057207</v>
      </c>
    </row>
    <row r="1022" spans="2:8" x14ac:dyDescent="0.3">
      <c r="B1022" t="s">
        <v>8219</v>
      </c>
      <c r="C1022">
        <v>32</v>
      </c>
      <c r="D1022" s="22">
        <f t="shared" si="30"/>
        <v>-0.19237870767345736</v>
      </c>
      <c r="F1022" t="s">
        <v>8221</v>
      </c>
      <c r="G1022">
        <v>4</v>
      </c>
      <c r="H1022" s="22">
        <f t="shared" si="31"/>
        <v>-0.22319018060598239</v>
      </c>
    </row>
    <row r="1023" spans="2:8" x14ac:dyDescent="0.3">
      <c r="B1023" t="s">
        <v>8219</v>
      </c>
      <c r="C1023">
        <v>63</v>
      </c>
      <c r="D1023" s="22">
        <f t="shared" si="30"/>
        <v>-0.15566186213638447</v>
      </c>
      <c r="F1023" t="s">
        <v>8221</v>
      </c>
      <c r="G1023">
        <v>0</v>
      </c>
      <c r="H1023" s="22">
        <f t="shared" si="31"/>
        <v>-0.28830859714434109</v>
      </c>
    </row>
    <row r="1024" spans="2:8" x14ac:dyDescent="0.3">
      <c r="B1024" t="s">
        <v>8219</v>
      </c>
      <c r="C1024">
        <v>27</v>
      </c>
      <c r="D1024" s="22">
        <f t="shared" si="30"/>
        <v>-0.19830077953427558</v>
      </c>
      <c r="F1024" t="s">
        <v>8221</v>
      </c>
      <c r="G1024">
        <v>4</v>
      </c>
      <c r="H1024" s="22">
        <f t="shared" si="31"/>
        <v>-0.22319018060598239</v>
      </c>
    </row>
    <row r="1025" spans="2:8" x14ac:dyDescent="0.3">
      <c r="B1025" t="s">
        <v>8219</v>
      </c>
      <c r="C1025">
        <v>44</v>
      </c>
      <c r="D1025" s="22">
        <f t="shared" si="30"/>
        <v>-0.17816573520749365</v>
      </c>
      <c r="F1025" t="s">
        <v>8221</v>
      </c>
      <c r="G1025">
        <v>3</v>
      </c>
      <c r="H1025" s="22">
        <f t="shared" si="31"/>
        <v>-0.23946978474057207</v>
      </c>
    </row>
    <row r="1026" spans="2:8" x14ac:dyDescent="0.3">
      <c r="B1026" t="s">
        <v>8219</v>
      </c>
      <c r="C1026">
        <v>38</v>
      </c>
      <c r="D1026" s="22">
        <f t="shared" si="30"/>
        <v>-0.1852722214404755</v>
      </c>
      <c r="F1026" t="s">
        <v>8221</v>
      </c>
      <c r="G1026">
        <v>34</v>
      </c>
      <c r="H1026" s="22">
        <f t="shared" si="31"/>
        <v>0.26519794343170788</v>
      </c>
    </row>
    <row r="1027" spans="2:8" x14ac:dyDescent="0.3">
      <c r="B1027" t="s">
        <v>8219</v>
      </c>
      <c r="C1027">
        <v>115</v>
      </c>
      <c r="D1027" s="22">
        <f t="shared" ref="D1027:D1090" si="32">(C1027-GETPIVOTDATA("Mean of backers",$I$3,"Outcome","successful"))/GETPIVOTDATA("StdDevp of backers",$I$3,"Outcome","successful")</f>
        <v>-9.407231478387508E-2</v>
      </c>
      <c r="F1027" t="s">
        <v>8221</v>
      </c>
      <c r="G1027">
        <v>2</v>
      </c>
      <c r="H1027" s="22">
        <f t="shared" ref="H1027:H1090" si="33">(G1027-GETPIVOTDATA("Mean of backers",$I$7,"Outcome","failed"))/GETPIVOTDATA("StdDevp of backers",$I$7,"Outcome","failed")</f>
        <v>-0.25574938887516174</v>
      </c>
    </row>
    <row r="1028" spans="2:8" x14ac:dyDescent="0.3">
      <c r="B1028" t="s">
        <v>8219</v>
      </c>
      <c r="C1028">
        <v>37</v>
      </c>
      <c r="D1028" s="22">
        <f t="shared" si="32"/>
        <v>-0.18645663581263916</v>
      </c>
      <c r="F1028" t="s">
        <v>8221</v>
      </c>
      <c r="G1028">
        <v>33</v>
      </c>
      <c r="H1028" s="22">
        <f t="shared" si="33"/>
        <v>0.24891833929711821</v>
      </c>
    </row>
    <row r="1029" spans="2:8" x14ac:dyDescent="0.3">
      <c r="B1029" t="s">
        <v>8219</v>
      </c>
      <c r="C1029">
        <v>99</v>
      </c>
      <c r="D1029" s="22">
        <f t="shared" si="32"/>
        <v>-0.11302294473849335</v>
      </c>
      <c r="F1029" t="s">
        <v>8221</v>
      </c>
      <c r="G1029">
        <v>0</v>
      </c>
      <c r="H1029" s="22">
        <f t="shared" si="33"/>
        <v>-0.28830859714434109</v>
      </c>
    </row>
    <row r="1030" spans="2:8" x14ac:dyDescent="0.3">
      <c r="B1030" t="s">
        <v>8219</v>
      </c>
      <c r="C1030">
        <v>44</v>
      </c>
      <c r="D1030" s="22">
        <f t="shared" si="32"/>
        <v>-0.17816573520749365</v>
      </c>
      <c r="F1030" t="s">
        <v>8221</v>
      </c>
      <c r="G1030">
        <v>0</v>
      </c>
      <c r="H1030" s="22">
        <f t="shared" si="33"/>
        <v>-0.28830859714434109</v>
      </c>
    </row>
    <row r="1031" spans="2:8" x14ac:dyDescent="0.3">
      <c r="B1031" t="s">
        <v>8219</v>
      </c>
      <c r="C1031">
        <v>58</v>
      </c>
      <c r="D1031" s="22">
        <f t="shared" si="32"/>
        <v>-0.16158393399720267</v>
      </c>
      <c r="F1031" t="s">
        <v>8221</v>
      </c>
      <c r="G1031">
        <v>1</v>
      </c>
      <c r="H1031" s="22">
        <f t="shared" si="33"/>
        <v>-0.27202899300975142</v>
      </c>
    </row>
    <row r="1032" spans="2:8" x14ac:dyDescent="0.3">
      <c r="B1032" t="s">
        <v>8219</v>
      </c>
      <c r="C1032">
        <v>191</v>
      </c>
      <c r="D1032" s="22">
        <f t="shared" si="32"/>
        <v>-4.0568224994382996E-3</v>
      </c>
      <c r="F1032" t="s">
        <v>8221</v>
      </c>
      <c r="G1032">
        <v>13</v>
      </c>
      <c r="H1032" s="22">
        <f t="shared" si="33"/>
        <v>-7.6673743394675309E-2</v>
      </c>
    </row>
    <row r="1033" spans="2:8" x14ac:dyDescent="0.3">
      <c r="B1033" t="s">
        <v>8219</v>
      </c>
      <c r="C1033">
        <v>40</v>
      </c>
      <c r="D1033" s="22">
        <f t="shared" si="32"/>
        <v>-0.18290339269614822</v>
      </c>
      <c r="F1033" t="s">
        <v>8221</v>
      </c>
      <c r="G1033">
        <v>2</v>
      </c>
      <c r="H1033" s="22">
        <f t="shared" si="33"/>
        <v>-0.25574938887516174</v>
      </c>
    </row>
    <row r="1034" spans="2:8" x14ac:dyDescent="0.3">
      <c r="B1034" t="s">
        <v>8219</v>
      </c>
      <c r="C1034">
        <v>38</v>
      </c>
      <c r="D1034" s="22">
        <f t="shared" si="32"/>
        <v>-0.1852722214404755</v>
      </c>
      <c r="F1034" t="s">
        <v>8221</v>
      </c>
      <c r="G1034">
        <v>36</v>
      </c>
      <c r="H1034" s="22">
        <f t="shared" si="33"/>
        <v>0.29775715170088723</v>
      </c>
    </row>
    <row r="1035" spans="2:8" x14ac:dyDescent="0.3">
      <c r="B1035" t="s">
        <v>8219</v>
      </c>
      <c r="C1035">
        <v>39</v>
      </c>
      <c r="D1035" s="22">
        <f t="shared" si="32"/>
        <v>-0.18408780706831188</v>
      </c>
      <c r="F1035" t="s">
        <v>8221</v>
      </c>
      <c r="G1035">
        <v>1</v>
      </c>
      <c r="H1035" s="22">
        <f t="shared" si="33"/>
        <v>-0.27202899300975142</v>
      </c>
    </row>
    <row r="1036" spans="2:8" x14ac:dyDescent="0.3">
      <c r="B1036" t="s">
        <v>8219</v>
      </c>
      <c r="C1036">
        <v>11</v>
      </c>
      <c r="D1036" s="22">
        <f t="shared" si="32"/>
        <v>-0.21725140948889385</v>
      </c>
      <c r="F1036" t="s">
        <v>8221</v>
      </c>
      <c r="G1036">
        <v>15</v>
      </c>
      <c r="H1036" s="22">
        <f t="shared" si="33"/>
        <v>-4.4114535125495957E-2</v>
      </c>
    </row>
    <row r="1037" spans="2:8" x14ac:dyDescent="0.3">
      <c r="B1037" t="s">
        <v>8219</v>
      </c>
      <c r="C1037">
        <v>107</v>
      </c>
      <c r="D1037" s="22">
        <f t="shared" si="32"/>
        <v>-0.10354762976118422</v>
      </c>
      <c r="F1037" t="s">
        <v>8221</v>
      </c>
      <c r="G1037">
        <v>1</v>
      </c>
      <c r="H1037" s="22">
        <f t="shared" si="33"/>
        <v>-0.27202899300975142</v>
      </c>
    </row>
    <row r="1038" spans="2:8" x14ac:dyDescent="0.3">
      <c r="B1038" t="s">
        <v>8219</v>
      </c>
      <c r="C1038">
        <v>147</v>
      </c>
      <c r="D1038" s="22">
        <f t="shared" si="32"/>
        <v>-5.6171054874638547E-2</v>
      </c>
      <c r="F1038" t="s">
        <v>8221</v>
      </c>
      <c r="G1038">
        <v>0</v>
      </c>
      <c r="H1038" s="22">
        <f t="shared" si="33"/>
        <v>-0.28830859714434109</v>
      </c>
    </row>
    <row r="1039" spans="2:8" x14ac:dyDescent="0.3">
      <c r="B1039" t="s">
        <v>8219</v>
      </c>
      <c r="C1039">
        <v>36</v>
      </c>
      <c r="D1039" s="22">
        <f t="shared" si="32"/>
        <v>-0.18764105018480279</v>
      </c>
      <c r="F1039" t="s">
        <v>8221</v>
      </c>
      <c r="G1039">
        <v>1</v>
      </c>
      <c r="H1039" s="22">
        <f t="shared" si="33"/>
        <v>-0.27202899300975142</v>
      </c>
    </row>
    <row r="1040" spans="2:8" x14ac:dyDescent="0.3">
      <c r="B1040" t="s">
        <v>8219</v>
      </c>
      <c r="C1040">
        <v>92</v>
      </c>
      <c r="D1040" s="22">
        <f t="shared" si="32"/>
        <v>-0.12131384534363884</v>
      </c>
      <c r="F1040" t="s">
        <v>8221</v>
      </c>
      <c r="G1040">
        <v>0</v>
      </c>
      <c r="H1040" s="22">
        <f t="shared" si="33"/>
        <v>-0.28830859714434109</v>
      </c>
    </row>
    <row r="1041" spans="2:8" x14ac:dyDescent="0.3">
      <c r="B1041" t="s">
        <v>8219</v>
      </c>
      <c r="C1041">
        <v>35</v>
      </c>
      <c r="D1041" s="22">
        <f t="shared" si="32"/>
        <v>-0.18882546455696644</v>
      </c>
      <c r="F1041" t="s">
        <v>8221</v>
      </c>
      <c r="G1041">
        <v>0</v>
      </c>
      <c r="H1041" s="22">
        <f t="shared" si="33"/>
        <v>-0.28830859714434109</v>
      </c>
    </row>
    <row r="1042" spans="2:8" x14ac:dyDescent="0.3">
      <c r="B1042" t="s">
        <v>8219</v>
      </c>
      <c r="C1042">
        <v>17</v>
      </c>
      <c r="D1042" s="22">
        <f t="shared" si="32"/>
        <v>-0.210144923255912</v>
      </c>
      <c r="F1042" t="s">
        <v>8221</v>
      </c>
      <c r="G1042">
        <v>1</v>
      </c>
      <c r="H1042" s="22">
        <f t="shared" si="33"/>
        <v>-0.27202899300975142</v>
      </c>
    </row>
    <row r="1043" spans="2:8" x14ac:dyDescent="0.3">
      <c r="B1043" t="s">
        <v>8219</v>
      </c>
      <c r="C1043">
        <v>22</v>
      </c>
      <c r="D1043" s="22">
        <f t="shared" si="32"/>
        <v>-0.20422285139509377</v>
      </c>
      <c r="F1043" t="s">
        <v>8221</v>
      </c>
      <c r="G1043">
        <v>39</v>
      </c>
      <c r="H1043" s="22">
        <f t="shared" si="33"/>
        <v>0.34659596410465626</v>
      </c>
    </row>
    <row r="1044" spans="2:8" x14ac:dyDescent="0.3">
      <c r="B1044" t="s">
        <v>8219</v>
      </c>
      <c r="C1044">
        <v>69</v>
      </c>
      <c r="D1044" s="22">
        <f t="shared" si="32"/>
        <v>-0.14855537590340262</v>
      </c>
      <c r="F1044" t="s">
        <v>8221</v>
      </c>
      <c r="G1044">
        <v>0</v>
      </c>
      <c r="H1044" s="22">
        <f t="shared" si="33"/>
        <v>-0.28830859714434109</v>
      </c>
    </row>
    <row r="1045" spans="2:8" x14ac:dyDescent="0.3">
      <c r="B1045" t="s">
        <v>8219</v>
      </c>
      <c r="C1045">
        <v>13</v>
      </c>
      <c r="D1045" s="22">
        <f t="shared" si="32"/>
        <v>-0.21488258074456656</v>
      </c>
      <c r="F1045" t="s">
        <v>8221</v>
      </c>
      <c r="G1045">
        <v>0</v>
      </c>
      <c r="H1045" s="22">
        <f t="shared" si="33"/>
        <v>-0.28830859714434109</v>
      </c>
    </row>
    <row r="1046" spans="2:8" x14ac:dyDescent="0.3">
      <c r="B1046" t="s">
        <v>8219</v>
      </c>
      <c r="C1046">
        <v>58</v>
      </c>
      <c r="D1046" s="22">
        <f t="shared" si="32"/>
        <v>-0.16158393399720267</v>
      </c>
      <c r="F1046" t="s">
        <v>8221</v>
      </c>
      <c r="G1046">
        <v>3</v>
      </c>
      <c r="H1046" s="22">
        <f t="shared" si="33"/>
        <v>-0.23946978474057207</v>
      </c>
    </row>
    <row r="1047" spans="2:8" x14ac:dyDescent="0.3">
      <c r="B1047" t="s">
        <v>8219</v>
      </c>
      <c r="C1047">
        <v>44</v>
      </c>
      <c r="D1047" s="22">
        <f t="shared" si="32"/>
        <v>-0.17816573520749365</v>
      </c>
      <c r="F1047" t="s">
        <v>8221</v>
      </c>
      <c r="G1047">
        <v>1</v>
      </c>
      <c r="H1047" s="22">
        <f t="shared" si="33"/>
        <v>-0.27202899300975142</v>
      </c>
    </row>
    <row r="1048" spans="2:8" x14ac:dyDescent="0.3">
      <c r="B1048" t="s">
        <v>8219</v>
      </c>
      <c r="C1048">
        <v>83</v>
      </c>
      <c r="D1048" s="22">
        <f t="shared" si="32"/>
        <v>-0.13197357469311163</v>
      </c>
      <c r="F1048" t="s">
        <v>8221</v>
      </c>
      <c r="G1048">
        <v>13</v>
      </c>
      <c r="H1048" s="22">
        <f t="shared" si="33"/>
        <v>-7.6673743394675309E-2</v>
      </c>
    </row>
    <row r="1049" spans="2:8" x14ac:dyDescent="0.3">
      <c r="B1049" t="s">
        <v>8219</v>
      </c>
      <c r="C1049">
        <v>117</v>
      </c>
      <c r="D1049" s="22">
        <f t="shared" si="32"/>
        <v>-9.1703486039547796E-2</v>
      </c>
      <c r="F1049" t="s">
        <v>8221</v>
      </c>
      <c r="G1049">
        <v>0</v>
      </c>
      <c r="H1049" s="22">
        <f t="shared" si="33"/>
        <v>-0.28830859714434109</v>
      </c>
    </row>
    <row r="1050" spans="2:8" x14ac:dyDescent="0.3">
      <c r="B1050" t="s">
        <v>8219</v>
      </c>
      <c r="C1050">
        <v>32</v>
      </c>
      <c r="D1050" s="22">
        <f t="shared" si="32"/>
        <v>-0.19237870767345736</v>
      </c>
      <c r="F1050" t="s">
        <v>8221</v>
      </c>
      <c r="G1050">
        <v>6</v>
      </c>
      <c r="H1050" s="22">
        <f t="shared" si="33"/>
        <v>-0.19063097233680304</v>
      </c>
    </row>
    <row r="1051" spans="2:8" x14ac:dyDescent="0.3">
      <c r="B1051" t="s">
        <v>8219</v>
      </c>
      <c r="C1051">
        <v>8</v>
      </c>
      <c r="D1051" s="22">
        <f t="shared" si="32"/>
        <v>-0.22080465260538476</v>
      </c>
      <c r="F1051" t="s">
        <v>8221</v>
      </c>
      <c r="G1051">
        <v>0</v>
      </c>
      <c r="H1051" s="22">
        <f t="shared" si="33"/>
        <v>-0.28830859714434109</v>
      </c>
    </row>
    <row r="1052" spans="2:8" x14ac:dyDescent="0.3">
      <c r="B1052" t="s">
        <v>8219</v>
      </c>
      <c r="C1052">
        <v>340</v>
      </c>
      <c r="D1052" s="22">
        <f t="shared" si="32"/>
        <v>0.17242091895294434</v>
      </c>
      <c r="F1052" t="s">
        <v>8221</v>
      </c>
      <c r="G1052">
        <v>14</v>
      </c>
      <c r="H1052" s="22">
        <f t="shared" si="33"/>
        <v>-6.0394139260085633E-2</v>
      </c>
    </row>
    <row r="1053" spans="2:8" x14ac:dyDescent="0.3">
      <c r="B1053" t="s">
        <v>8219</v>
      </c>
      <c r="C1053">
        <v>7</v>
      </c>
      <c r="D1053" s="22">
        <f t="shared" si="32"/>
        <v>-0.22198906697754842</v>
      </c>
      <c r="F1053" t="s">
        <v>8221</v>
      </c>
      <c r="G1053">
        <v>5</v>
      </c>
      <c r="H1053" s="22">
        <f t="shared" si="33"/>
        <v>-0.20691057647139272</v>
      </c>
    </row>
    <row r="1054" spans="2:8" x14ac:dyDescent="0.3">
      <c r="B1054" t="s">
        <v>8219</v>
      </c>
      <c r="C1054">
        <v>19</v>
      </c>
      <c r="D1054" s="22">
        <f t="shared" si="32"/>
        <v>-0.20777609451158471</v>
      </c>
      <c r="F1054" t="s">
        <v>8221</v>
      </c>
      <c r="G1054">
        <v>6</v>
      </c>
      <c r="H1054" s="22">
        <f t="shared" si="33"/>
        <v>-0.19063097233680304</v>
      </c>
    </row>
    <row r="1055" spans="2:8" x14ac:dyDescent="0.3">
      <c r="B1055" t="s">
        <v>8219</v>
      </c>
      <c r="C1055">
        <v>47</v>
      </c>
      <c r="D1055" s="22">
        <f t="shared" si="32"/>
        <v>-0.17461249209100274</v>
      </c>
      <c r="F1055" t="s">
        <v>8221</v>
      </c>
      <c r="G1055">
        <v>15</v>
      </c>
      <c r="H1055" s="22">
        <f t="shared" si="33"/>
        <v>-4.4114535125495957E-2</v>
      </c>
    </row>
    <row r="1056" spans="2:8" x14ac:dyDescent="0.3">
      <c r="B1056" t="s">
        <v>8219</v>
      </c>
      <c r="C1056">
        <v>13</v>
      </c>
      <c r="D1056" s="22">
        <f t="shared" si="32"/>
        <v>-0.21488258074456656</v>
      </c>
      <c r="F1056" t="s">
        <v>8221</v>
      </c>
      <c r="G1056">
        <v>0</v>
      </c>
      <c r="H1056" s="22">
        <f t="shared" si="33"/>
        <v>-0.28830859714434109</v>
      </c>
    </row>
    <row r="1057" spans="2:8" x14ac:dyDescent="0.3">
      <c r="B1057" t="s">
        <v>8219</v>
      </c>
      <c r="C1057">
        <v>90</v>
      </c>
      <c r="D1057" s="22">
        <f t="shared" si="32"/>
        <v>-0.12368267408796613</v>
      </c>
      <c r="F1057" t="s">
        <v>8221</v>
      </c>
      <c r="G1057">
        <v>1</v>
      </c>
      <c r="H1057" s="22">
        <f t="shared" si="33"/>
        <v>-0.27202899300975142</v>
      </c>
    </row>
    <row r="1058" spans="2:8" x14ac:dyDescent="0.3">
      <c r="B1058" t="s">
        <v>8219</v>
      </c>
      <c r="C1058">
        <v>63</v>
      </c>
      <c r="D1058" s="22">
        <f t="shared" si="32"/>
        <v>-0.15566186213638447</v>
      </c>
      <c r="F1058" t="s">
        <v>8221</v>
      </c>
      <c r="G1058">
        <v>9</v>
      </c>
      <c r="H1058" s="22">
        <f t="shared" si="33"/>
        <v>-0.14179215993303401</v>
      </c>
    </row>
    <row r="1059" spans="2:8" x14ac:dyDescent="0.3">
      <c r="B1059" t="s">
        <v>8219</v>
      </c>
      <c r="C1059">
        <v>26</v>
      </c>
      <c r="D1059" s="22">
        <f t="shared" si="32"/>
        <v>-0.19948519390643921</v>
      </c>
      <c r="F1059" t="s">
        <v>8221</v>
      </c>
      <c r="G1059">
        <v>3</v>
      </c>
      <c r="H1059" s="22">
        <f t="shared" si="33"/>
        <v>-0.23946978474057207</v>
      </c>
    </row>
    <row r="1060" spans="2:8" x14ac:dyDescent="0.3">
      <c r="B1060" t="s">
        <v>8219</v>
      </c>
      <c r="C1060">
        <v>71</v>
      </c>
      <c r="D1060" s="22">
        <f t="shared" si="32"/>
        <v>-0.14618654715907534</v>
      </c>
      <c r="F1060" t="s">
        <v>8221</v>
      </c>
      <c r="G1060">
        <v>3</v>
      </c>
      <c r="H1060" s="22">
        <f t="shared" si="33"/>
        <v>-0.23946978474057207</v>
      </c>
    </row>
    <row r="1061" spans="2:8" x14ac:dyDescent="0.3">
      <c r="B1061" t="s">
        <v>8219</v>
      </c>
      <c r="C1061">
        <v>38</v>
      </c>
      <c r="D1061" s="22">
        <f t="shared" si="32"/>
        <v>-0.1852722214404755</v>
      </c>
      <c r="F1061" t="s">
        <v>8221</v>
      </c>
      <c r="G1061">
        <v>1</v>
      </c>
      <c r="H1061" s="22">
        <f t="shared" si="33"/>
        <v>-0.27202899300975142</v>
      </c>
    </row>
    <row r="1062" spans="2:8" x14ac:dyDescent="0.3">
      <c r="B1062" t="s">
        <v>8219</v>
      </c>
      <c r="C1062">
        <v>859</v>
      </c>
      <c r="D1062" s="22">
        <f t="shared" si="32"/>
        <v>0.78713197810587454</v>
      </c>
      <c r="F1062" t="s">
        <v>8221</v>
      </c>
      <c r="G1062">
        <v>3</v>
      </c>
      <c r="H1062" s="22">
        <f t="shared" si="33"/>
        <v>-0.23946978474057207</v>
      </c>
    </row>
    <row r="1063" spans="2:8" x14ac:dyDescent="0.3">
      <c r="B1063" t="s">
        <v>8219</v>
      </c>
      <c r="C1063">
        <v>21</v>
      </c>
      <c r="D1063" s="22">
        <f t="shared" si="32"/>
        <v>-0.20540726576725743</v>
      </c>
      <c r="F1063" t="s">
        <v>8221</v>
      </c>
      <c r="G1063">
        <v>0</v>
      </c>
      <c r="H1063" s="22">
        <f t="shared" si="33"/>
        <v>-0.28830859714434109</v>
      </c>
    </row>
    <row r="1064" spans="2:8" x14ac:dyDescent="0.3">
      <c r="B1064" t="s">
        <v>8219</v>
      </c>
      <c r="C1064">
        <v>78</v>
      </c>
      <c r="D1064" s="22">
        <f t="shared" si="32"/>
        <v>-0.13789564655392983</v>
      </c>
      <c r="F1064" t="s">
        <v>8221</v>
      </c>
      <c r="G1064">
        <v>2</v>
      </c>
      <c r="H1064" s="22">
        <f t="shared" si="33"/>
        <v>-0.25574938887516174</v>
      </c>
    </row>
    <row r="1065" spans="2:8" x14ac:dyDescent="0.3">
      <c r="B1065" t="s">
        <v>8219</v>
      </c>
      <c r="C1065">
        <v>53</v>
      </c>
      <c r="D1065" s="22">
        <f t="shared" si="32"/>
        <v>-0.16750600585802089</v>
      </c>
      <c r="F1065" t="s">
        <v>8221</v>
      </c>
      <c r="G1065">
        <v>10</v>
      </c>
      <c r="H1065" s="22">
        <f t="shared" si="33"/>
        <v>-0.12551255579844434</v>
      </c>
    </row>
    <row r="1066" spans="2:8" x14ac:dyDescent="0.3">
      <c r="B1066" t="s">
        <v>8219</v>
      </c>
      <c r="C1066">
        <v>356</v>
      </c>
      <c r="D1066" s="22">
        <f t="shared" si="32"/>
        <v>0.19137154890756261</v>
      </c>
      <c r="F1066" t="s">
        <v>8221</v>
      </c>
      <c r="G1066">
        <v>60</v>
      </c>
      <c r="H1066" s="22">
        <f t="shared" si="33"/>
        <v>0.68846765093103945</v>
      </c>
    </row>
    <row r="1067" spans="2:8" x14ac:dyDescent="0.3">
      <c r="B1067" t="s">
        <v>8219</v>
      </c>
      <c r="C1067">
        <v>279</v>
      </c>
      <c r="D1067" s="22">
        <f t="shared" si="32"/>
        <v>0.10017164225096219</v>
      </c>
      <c r="F1067" t="s">
        <v>8221</v>
      </c>
      <c r="G1067">
        <v>5</v>
      </c>
      <c r="H1067" s="22">
        <f t="shared" si="33"/>
        <v>-0.20691057647139272</v>
      </c>
    </row>
    <row r="1068" spans="2:8" x14ac:dyDescent="0.3">
      <c r="B1068" t="s">
        <v>8219</v>
      </c>
      <c r="C1068">
        <v>266</v>
      </c>
      <c r="D1068" s="22">
        <f t="shared" si="32"/>
        <v>8.4774255412834842E-2</v>
      </c>
      <c r="F1068" t="s">
        <v>8221</v>
      </c>
      <c r="G1068">
        <v>9</v>
      </c>
      <c r="H1068" s="22">
        <f t="shared" si="33"/>
        <v>-0.14179215993303401</v>
      </c>
    </row>
    <row r="1069" spans="2:8" x14ac:dyDescent="0.3">
      <c r="B1069" t="s">
        <v>8219</v>
      </c>
      <c r="C1069">
        <v>623</v>
      </c>
      <c r="D1069" s="22">
        <f t="shared" si="32"/>
        <v>0.507610186275255</v>
      </c>
      <c r="F1069" t="s">
        <v>8221</v>
      </c>
      <c r="G1069">
        <v>13</v>
      </c>
      <c r="H1069" s="22">
        <f t="shared" si="33"/>
        <v>-7.6673743394675309E-2</v>
      </c>
    </row>
    <row r="1070" spans="2:8" x14ac:dyDescent="0.3">
      <c r="B1070" t="s">
        <v>8219</v>
      </c>
      <c r="C1070">
        <v>392</v>
      </c>
      <c r="D1070" s="22">
        <f t="shared" si="32"/>
        <v>0.23401046630545372</v>
      </c>
      <c r="F1070" t="s">
        <v>8221</v>
      </c>
      <c r="G1070">
        <v>0</v>
      </c>
      <c r="H1070" s="22">
        <f t="shared" si="33"/>
        <v>-0.28830859714434109</v>
      </c>
    </row>
    <row r="1071" spans="2:8" x14ac:dyDescent="0.3">
      <c r="B1071" t="s">
        <v>8219</v>
      </c>
      <c r="C1071">
        <v>3562</v>
      </c>
      <c r="D1071" s="22">
        <f t="shared" si="32"/>
        <v>3.9886040260641984</v>
      </c>
      <c r="F1071" t="s">
        <v>8221</v>
      </c>
      <c r="G1071">
        <v>8</v>
      </c>
      <c r="H1071" s="22">
        <f t="shared" si="33"/>
        <v>-0.15807176406762369</v>
      </c>
    </row>
    <row r="1072" spans="2:8" x14ac:dyDescent="0.3">
      <c r="B1072" t="s">
        <v>8219</v>
      </c>
      <c r="C1072">
        <v>514</v>
      </c>
      <c r="D1072" s="22">
        <f t="shared" si="32"/>
        <v>0.37850901970941808</v>
      </c>
      <c r="F1072" t="s">
        <v>8221</v>
      </c>
      <c r="G1072">
        <v>3</v>
      </c>
      <c r="H1072" s="22">
        <f t="shared" si="33"/>
        <v>-0.23946978474057207</v>
      </c>
    </row>
    <row r="1073" spans="2:8" x14ac:dyDescent="0.3">
      <c r="B1073" t="s">
        <v>8219</v>
      </c>
      <c r="C1073">
        <v>88</v>
      </c>
      <c r="D1073" s="22">
        <f t="shared" si="32"/>
        <v>-0.12605150283229341</v>
      </c>
      <c r="F1073" t="s">
        <v>8221</v>
      </c>
      <c r="G1073">
        <v>3</v>
      </c>
      <c r="H1073" s="22">
        <f t="shared" si="33"/>
        <v>-0.23946978474057207</v>
      </c>
    </row>
    <row r="1074" spans="2:8" x14ac:dyDescent="0.3">
      <c r="B1074" t="s">
        <v>8219</v>
      </c>
      <c r="C1074">
        <v>537</v>
      </c>
      <c r="D1074" s="22">
        <f t="shared" si="32"/>
        <v>0.40575055026918183</v>
      </c>
      <c r="F1074" t="s">
        <v>8221</v>
      </c>
      <c r="G1074">
        <v>0</v>
      </c>
      <c r="H1074" s="22">
        <f t="shared" si="33"/>
        <v>-0.28830859714434109</v>
      </c>
    </row>
    <row r="1075" spans="2:8" x14ac:dyDescent="0.3">
      <c r="B1075" t="s">
        <v>8219</v>
      </c>
      <c r="C1075">
        <v>25</v>
      </c>
      <c r="D1075" s="22">
        <f t="shared" si="32"/>
        <v>-0.20066960827860286</v>
      </c>
      <c r="F1075" t="s">
        <v>8221</v>
      </c>
      <c r="G1075">
        <v>6</v>
      </c>
      <c r="H1075" s="22">
        <f t="shared" si="33"/>
        <v>-0.19063097233680304</v>
      </c>
    </row>
    <row r="1076" spans="2:8" x14ac:dyDescent="0.3">
      <c r="B1076" t="s">
        <v>8219</v>
      </c>
      <c r="C1076">
        <v>3238</v>
      </c>
      <c r="D1076" s="22">
        <f t="shared" si="32"/>
        <v>3.6048537694831784</v>
      </c>
      <c r="F1076" t="s">
        <v>8221</v>
      </c>
      <c r="G1076">
        <v>4</v>
      </c>
      <c r="H1076" s="22">
        <f t="shared" si="33"/>
        <v>-0.22319018060598239</v>
      </c>
    </row>
    <row r="1077" spans="2:8" x14ac:dyDescent="0.3">
      <c r="B1077" t="s">
        <v>8219</v>
      </c>
      <c r="C1077">
        <v>897</v>
      </c>
      <c r="D1077" s="22">
        <f t="shared" si="32"/>
        <v>0.8321397242480929</v>
      </c>
      <c r="F1077" t="s">
        <v>8221</v>
      </c>
      <c r="G1077">
        <v>1</v>
      </c>
      <c r="H1077" s="22">
        <f t="shared" si="33"/>
        <v>-0.27202899300975142</v>
      </c>
    </row>
    <row r="1078" spans="2:8" x14ac:dyDescent="0.3">
      <c r="B1078" t="s">
        <v>8219</v>
      </c>
      <c r="C1078">
        <v>878</v>
      </c>
      <c r="D1078" s="22">
        <f t="shared" si="32"/>
        <v>0.80963585117698378</v>
      </c>
      <c r="F1078" t="s">
        <v>8221</v>
      </c>
      <c r="G1078">
        <v>29</v>
      </c>
      <c r="H1078" s="22">
        <f t="shared" si="33"/>
        <v>0.1837999227587595</v>
      </c>
    </row>
    <row r="1079" spans="2:8" x14ac:dyDescent="0.3">
      <c r="B1079" t="s">
        <v>8219</v>
      </c>
      <c r="C1079">
        <v>115</v>
      </c>
      <c r="D1079" s="22">
        <f t="shared" si="32"/>
        <v>-9.407231478387508E-2</v>
      </c>
      <c r="F1079" t="s">
        <v>8221</v>
      </c>
      <c r="G1079">
        <v>0</v>
      </c>
      <c r="H1079" s="22">
        <f t="shared" si="33"/>
        <v>-0.28830859714434109</v>
      </c>
    </row>
    <row r="1080" spans="2:8" x14ac:dyDescent="0.3">
      <c r="B1080" t="s">
        <v>8219</v>
      </c>
      <c r="C1080">
        <v>234</v>
      </c>
      <c r="D1080" s="22">
        <f t="shared" si="32"/>
        <v>4.6872995503598303E-2</v>
      </c>
      <c r="F1080" t="s">
        <v>8221</v>
      </c>
      <c r="G1080">
        <v>4</v>
      </c>
      <c r="H1080" s="22">
        <f t="shared" si="33"/>
        <v>-0.22319018060598239</v>
      </c>
    </row>
    <row r="1081" spans="2:8" x14ac:dyDescent="0.3">
      <c r="B1081" t="s">
        <v>8219</v>
      </c>
      <c r="C1081">
        <v>4330</v>
      </c>
      <c r="D1081" s="22">
        <f t="shared" si="32"/>
        <v>4.8982342638858762</v>
      </c>
      <c r="F1081" t="s">
        <v>8221</v>
      </c>
      <c r="G1081">
        <v>5</v>
      </c>
      <c r="H1081" s="22">
        <f t="shared" si="33"/>
        <v>-0.20691057647139272</v>
      </c>
    </row>
    <row r="1082" spans="2:8" x14ac:dyDescent="0.3">
      <c r="B1082" t="s">
        <v>8219</v>
      </c>
      <c r="C1082">
        <v>651</v>
      </c>
      <c r="D1082" s="22">
        <f t="shared" si="32"/>
        <v>0.54077378869583703</v>
      </c>
      <c r="F1082" t="s">
        <v>8221</v>
      </c>
      <c r="G1082">
        <v>4</v>
      </c>
      <c r="H1082" s="22">
        <f t="shared" si="33"/>
        <v>-0.22319018060598239</v>
      </c>
    </row>
    <row r="1083" spans="2:8" x14ac:dyDescent="0.3">
      <c r="B1083" t="s">
        <v>8219</v>
      </c>
      <c r="C1083">
        <v>251</v>
      </c>
      <c r="D1083" s="22">
        <f t="shared" si="32"/>
        <v>6.7008039830380214E-2</v>
      </c>
      <c r="F1083" t="s">
        <v>8221</v>
      </c>
      <c r="G1083">
        <v>5</v>
      </c>
      <c r="H1083" s="22">
        <f t="shared" si="33"/>
        <v>-0.20691057647139272</v>
      </c>
    </row>
    <row r="1084" spans="2:8" x14ac:dyDescent="0.3">
      <c r="B1084" t="s">
        <v>8219</v>
      </c>
      <c r="C1084">
        <v>263</v>
      </c>
      <c r="D1084" s="22">
        <f t="shared" si="32"/>
        <v>8.1221012296343917E-2</v>
      </c>
      <c r="F1084" t="s">
        <v>8221</v>
      </c>
      <c r="G1084">
        <v>1</v>
      </c>
      <c r="H1084" s="22">
        <f t="shared" si="33"/>
        <v>-0.27202899300975142</v>
      </c>
    </row>
    <row r="1085" spans="2:8" x14ac:dyDescent="0.3">
      <c r="B1085" t="s">
        <v>8219</v>
      </c>
      <c r="C1085">
        <v>28</v>
      </c>
      <c r="D1085" s="22">
        <f t="shared" si="32"/>
        <v>-0.19711636516211192</v>
      </c>
      <c r="F1085" t="s">
        <v>8221</v>
      </c>
      <c r="G1085">
        <v>1</v>
      </c>
      <c r="H1085" s="22">
        <f t="shared" si="33"/>
        <v>-0.27202899300975142</v>
      </c>
    </row>
    <row r="1086" spans="2:8" x14ac:dyDescent="0.3">
      <c r="B1086" t="s">
        <v>8219</v>
      </c>
      <c r="C1086">
        <v>721</v>
      </c>
      <c r="D1086" s="22">
        <f t="shared" si="32"/>
        <v>0.62368279474729194</v>
      </c>
      <c r="F1086" t="s">
        <v>8221</v>
      </c>
      <c r="G1086">
        <v>0</v>
      </c>
      <c r="H1086" s="22">
        <f t="shared" si="33"/>
        <v>-0.28830859714434109</v>
      </c>
    </row>
    <row r="1087" spans="2:8" x14ac:dyDescent="0.3">
      <c r="B1087" t="s">
        <v>8219</v>
      </c>
      <c r="C1087">
        <v>50</v>
      </c>
      <c r="D1087" s="22">
        <f t="shared" si="32"/>
        <v>-0.1710592489745118</v>
      </c>
      <c r="F1087" t="s">
        <v>8221</v>
      </c>
      <c r="G1087">
        <v>14</v>
      </c>
      <c r="H1087" s="22">
        <f t="shared" si="33"/>
        <v>-6.0394139260085633E-2</v>
      </c>
    </row>
    <row r="1088" spans="2:8" x14ac:dyDescent="0.3">
      <c r="B1088" t="s">
        <v>8219</v>
      </c>
      <c r="C1088">
        <v>73</v>
      </c>
      <c r="D1088" s="22">
        <f t="shared" si="32"/>
        <v>-0.14381771841474805</v>
      </c>
      <c r="F1088" t="s">
        <v>8221</v>
      </c>
      <c r="G1088">
        <v>3</v>
      </c>
      <c r="H1088" s="22">
        <f t="shared" si="33"/>
        <v>-0.23946978474057207</v>
      </c>
    </row>
    <row r="1089" spans="2:8" x14ac:dyDescent="0.3">
      <c r="B1089" t="s">
        <v>8219</v>
      </c>
      <c r="C1089">
        <v>27</v>
      </c>
      <c r="D1089" s="22">
        <f t="shared" si="32"/>
        <v>-0.19830077953427558</v>
      </c>
      <c r="F1089" t="s">
        <v>8221</v>
      </c>
      <c r="G1089">
        <v>10</v>
      </c>
      <c r="H1089" s="22">
        <f t="shared" si="33"/>
        <v>-0.12551255579844434</v>
      </c>
    </row>
    <row r="1090" spans="2:8" x14ac:dyDescent="0.3">
      <c r="B1090" t="s">
        <v>8219</v>
      </c>
      <c r="C1090">
        <v>34</v>
      </c>
      <c r="D1090" s="22">
        <f t="shared" si="32"/>
        <v>-0.19000987892913007</v>
      </c>
      <c r="F1090" t="s">
        <v>8221</v>
      </c>
      <c r="G1090">
        <v>17</v>
      </c>
      <c r="H1090" s="22">
        <f t="shared" si="33"/>
        <v>-1.1555326856316609E-2</v>
      </c>
    </row>
    <row r="1091" spans="2:8" x14ac:dyDescent="0.3">
      <c r="B1091" t="s">
        <v>8219</v>
      </c>
      <c r="C1091">
        <v>7</v>
      </c>
      <c r="D1091" s="22">
        <f t="shared" ref="D1091:D1154" si="34">(C1091-GETPIVOTDATA("Mean of backers",$I$3,"Outcome","successful"))/GETPIVOTDATA("StdDevp of backers",$I$3,"Outcome","successful")</f>
        <v>-0.22198906697754842</v>
      </c>
      <c r="F1091" t="s">
        <v>8221</v>
      </c>
      <c r="G1091">
        <v>2</v>
      </c>
      <c r="H1091" s="22">
        <f t="shared" ref="H1091:H1154" si="35">(G1091-GETPIVOTDATA("Mean of backers",$I$7,"Outcome","failed"))/GETPIVOTDATA("StdDevp of backers",$I$7,"Outcome","failed")</f>
        <v>-0.25574938887516174</v>
      </c>
    </row>
    <row r="1092" spans="2:8" x14ac:dyDescent="0.3">
      <c r="B1092" t="s">
        <v>8219</v>
      </c>
      <c r="C1092">
        <v>24</v>
      </c>
      <c r="D1092" s="22">
        <f t="shared" si="34"/>
        <v>-0.20185402265076649</v>
      </c>
      <c r="F1092" t="s">
        <v>8221</v>
      </c>
      <c r="G1092">
        <v>0</v>
      </c>
      <c r="H1092" s="22">
        <f t="shared" si="35"/>
        <v>-0.28830859714434109</v>
      </c>
    </row>
    <row r="1093" spans="2:8" x14ac:dyDescent="0.3">
      <c r="B1093" t="s">
        <v>8219</v>
      </c>
      <c r="C1093">
        <v>15</v>
      </c>
      <c r="D1093" s="22">
        <f t="shared" si="34"/>
        <v>-0.21251375200023928</v>
      </c>
      <c r="F1093" t="s">
        <v>8221</v>
      </c>
      <c r="G1093">
        <v>4</v>
      </c>
      <c r="H1093" s="22">
        <f t="shared" si="35"/>
        <v>-0.22319018060598239</v>
      </c>
    </row>
    <row r="1094" spans="2:8" x14ac:dyDescent="0.3">
      <c r="B1094" t="s">
        <v>8219</v>
      </c>
      <c r="C1094">
        <v>72</v>
      </c>
      <c r="D1094" s="22">
        <f t="shared" si="34"/>
        <v>-0.14500213278691168</v>
      </c>
      <c r="F1094" t="s">
        <v>8221</v>
      </c>
      <c r="G1094">
        <v>12</v>
      </c>
      <c r="H1094" s="22">
        <f t="shared" si="35"/>
        <v>-9.2953347529264985E-2</v>
      </c>
    </row>
    <row r="1095" spans="2:8" x14ac:dyDescent="0.3">
      <c r="B1095" t="s">
        <v>8219</v>
      </c>
      <c r="C1095">
        <v>120</v>
      </c>
      <c r="D1095" s="22">
        <f t="shared" si="34"/>
        <v>-8.8150242923056871E-2</v>
      </c>
      <c r="F1095" t="s">
        <v>8221</v>
      </c>
      <c r="G1095">
        <v>3</v>
      </c>
      <c r="H1095" s="22">
        <f t="shared" si="35"/>
        <v>-0.23946978474057207</v>
      </c>
    </row>
    <row r="1096" spans="2:8" x14ac:dyDescent="0.3">
      <c r="B1096" t="s">
        <v>8219</v>
      </c>
      <c r="C1096">
        <v>123</v>
      </c>
      <c r="D1096" s="22">
        <f t="shared" si="34"/>
        <v>-8.4596999806565945E-2</v>
      </c>
      <c r="F1096" t="s">
        <v>8221</v>
      </c>
      <c r="G1096">
        <v>12</v>
      </c>
      <c r="H1096" s="22">
        <f t="shared" si="35"/>
        <v>-9.2953347529264985E-2</v>
      </c>
    </row>
    <row r="1097" spans="2:8" x14ac:dyDescent="0.3">
      <c r="B1097" t="s">
        <v>8219</v>
      </c>
      <c r="C1097">
        <v>1</v>
      </c>
      <c r="D1097" s="22">
        <f t="shared" si="34"/>
        <v>-0.22909555321053027</v>
      </c>
      <c r="F1097" t="s">
        <v>8221</v>
      </c>
      <c r="G1097">
        <v>0</v>
      </c>
      <c r="H1097" s="22">
        <f t="shared" si="35"/>
        <v>-0.28830859714434109</v>
      </c>
    </row>
    <row r="1098" spans="2:8" x14ac:dyDescent="0.3">
      <c r="B1098" t="s">
        <v>8219</v>
      </c>
      <c r="C1098">
        <v>24</v>
      </c>
      <c r="D1098" s="22">
        <f t="shared" si="34"/>
        <v>-0.20185402265076649</v>
      </c>
      <c r="F1098" t="s">
        <v>8221</v>
      </c>
      <c r="G1098">
        <v>7</v>
      </c>
      <c r="H1098" s="22">
        <f t="shared" si="35"/>
        <v>-0.17435136820221336</v>
      </c>
    </row>
    <row r="1099" spans="2:8" x14ac:dyDescent="0.3">
      <c r="B1099" t="s">
        <v>8219</v>
      </c>
      <c r="C1099">
        <v>33</v>
      </c>
      <c r="D1099" s="22">
        <f t="shared" si="34"/>
        <v>-0.19119429330129373</v>
      </c>
      <c r="F1099" t="s">
        <v>8221</v>
      </c>
      <c r="G1099">
        <v>2</v>
      </c>
      <c r="H1099" s="22">
        <f t="shared" si="35"/>
        <v>-0.25574938887516174</v>
      </c>
    </row>
    <row r="1100" spans="2:8" x14ac:dyDescent="0.3">
      <c r="B1100" t="s">
        <v>8219</v>
      </c>
      <c r="C1100">
        <v>14</v>
      </c>
      <c r="D1100" s="22">
        <f t="shared" si="34"/>
        <v>-0.21369816637240291</v>
      </c>
      <c r="F1100" t="s">
        <v>8221</v>
      </c>
      <c r="G1100">
        <v>1</v>
      </c>
      <c r="H1100" s="22">
        <f t="shared" si="35"/>
        <v>-0.27202899300975142</v>
      </c>
    </row>
    <row r="1101" spans="2:8" x14ac:dyDescent="0.3">
      <c r="B1101" t="s">
        <v>8219</v>
      </c>
      <c r="C1101">
        <v>9</v>
      </c>
      <c r="D1101" s="22">
        <f t="shared" si="34"/>
        <v>-0.21962023823322113</v>
      </c>
      <c r="F1101" t="s">
        <v>8221</v>
      </c>
      <c r="G1101">
        <v>4</v>
      </c>
      <c r="H1101" s="22">
        <f t="shared" si="35"/>
        <v>-0.22319018060598239</v>
      </c>
    </row>
    <row r="1102" spans="2:8" x14ac:dyDescent="0.3">
      <c r="B1102" t="s">
        <v>8219</v>
      </c>
      <c r="C1102">
        <v>76</v>
      </c>
      <c r="D1102" s="22">
        <f t="shared" si="34"/>
        <v>-0.14026447529825711</v>
      </c>
      <c r="F1102" t="s">
        <v>8221</v>
      </c>
      <c r="G1102">
        <v>4</v>
      </c>
      <c r="H1102" s="22">
        <f t="shared" si="35"/>
        <v>-0.22319018060598239</v>
      </c>
    </row>
    <row r="1103" spans="2:8" x14ac:dyDescent="0.3">
      <c r="B1103" t="s">
        <v>8219</v>
      </c>
      <c r="C1103">
        <v>19</v>
      </c>
      <c r="D1103" s="22">
        <f t="shared" si="34"/>
        <v>-0.20777609451158471</v>
      </c>
      <c r="F1103" t="s">
        <v>8221</v>
      </c>
      <c r="G1103">
        <v>17</v>
      </c>
      <c r="H1103" s="22">
        <f t="shared" si="35"/>
        <v>-1.1555326856316609E-2</v>
      </c>
    </row>
    <row r="1104" spans="2:8" x14ac:dyDescent="0.3">
      <c r="B1104" t="s">
        <v>8219</v>
      </c>
      <c r="C1104">
        <v>69</v>
      </c>
      <c r="D1104" s="22">
        <f t="shared" si="34"/>
        <v>-0.14855537590340262</v>
      </c>
      <c r="F1104" t="s">
        <v>8221</v>
      </c>
      <c r="G1104">
        <v>7</v>
      </c>
      <c r="H1104" s="22">
        <f t="shared" si="35"/>
        <v>-0.17435136820221336</v>
      </c>
    </row>
    <row r="1105" spans="2:8" x14ac:dyDescent="0.3">
      <c r="B1105" t="s">
        <v>8219</v>
      </c>
      <c r="C1105">
        <v>218</v>
      </c>
      <c r="D1105" s="22">
        <f t="shared" si="34"/>
        <v>2.7922365548980033E-2</v>
      </c>
      <c r="F1105" t="s">
        <v>8221</v>
      </c>
      <c r="G1105">
        <v>2</v>
      </c>
      <c r="H1105" s="22">
        <f t="shared" si="35"/>
        <v>-0.25574938887516174</v>
      </c>
    </row>
    <row r="1106" spans="2:8" x14ac:dyDescent="0.3">
      <c r="B1106" t="s">
        <v>8219</v>
      </c>
      <c r="C1106">
        <v>30</v>
      </c>
      <c r="D1106" s="22">
        <f t="shared" si="34"/>
        <v>-0.19474753641778464</v>
      </c>
      <c r="F1106" t="s">
        <v>8221</v>
      </c>
      <c r="G1106">
        <v>5</v>
      </c>
      <c r="H1106" s="22">
        <f t="shared" si="35"/>
        <v>-0.20691057647139272</v>
      </c>
    </row>
    <row r="1107" spans="2:8" x14ac:dyDescent="0.3">
      <c r="B1107" t="s">
        <v>8219</v>
      </c>
      <c r="C1107">
        <v>100</v>
      </c>
      <c r="D1107" s="22">
        <f t="shared" si="34"/>
        <v>-0.11183853036632971</v>
      </c>
      <c r="F1107" t="s">
        <v>8221</v>
      </c>
      <c r="G1107">
        <v>1</v>
      </c>
      <c r="H1107" s="22">
        <f t="shared" si="35"/>
        <v>-0.27202899300975142</v>
      </c>
    </row>
    <row r="1108" spans="2:8" x14ac:dyDescent="0.3">
      <c r="B1108" t="s">
        <v>8219</v>
      </c>
      <c r="C1108">
        <v>296</v>
      </c>
      <c r="D1108" s="22">
        <f t="shared" si="34"/>
        <v>0.1203066865777441</v>
      </c>
      <c r="F1108" t="s">
        <v>8221</v>
      </c>
      <c r="G1108">
        <v>1</v>
      </c>
      <c r="H1108" s="22">
        <f t="shared" si="35"/>
        <v>-0.27202899300975142</v>
      </c>
    </row>
    <row r="1109" spans="2:8" x14ac:dyDescent="0.3">
      <c r="B1109" t="s">
        <v>8219</v>
      </c>
      <c r="C1109">
        <v>1204</v>
      </c>
      <c r="D1109" s="22">
        <f t="shared" si="34"/>
        <v>1.195754936502331</v>
      </c>
      <c r="F1109" t="s">
        <v>8221</v>
      </c>
      <c r="G1109">
        <v>14</v>
      </c>
      <c r="H1109" s="22">
        <f t="shared" si="35"/>
        <v>-6.0394139260085633E-2</v>
      </c>
    </row>
    <row r="1110" spans="2:8" x14ac:dyDescent="0.3">
      <c r="B1110" t="s">
        <v>8219</v>
      </c>
      <c r="C1110">
        <v>321</v>
      </c>
      <c r="D1110" s="22">
        <f t="shared" si="34"/>
        <v>0.14991704588183516</v>
      </c>
      <c r="F1110" t="s">
        <v>8221</v>
      </c>
      <c r="G1110">
        <v>26</v>
      </c>
      <c r="H1110" s="22">
        <f t="shared" si="35"/>
        <v>0.13496111035499048</v>
      </c>
    </row>
    <row r="1111" spans="2:8" x14ac:dyDescent="0.3">
      <c r="B1111" t="s">
        <v>8219</v>
      </c>
      <c r="C1111">
        <v>301</v>
      </c>
      <c r="D1111" s="22">
        <f t="shared" si="34"/>
        <v>0.12622875843856232</v>
      </c>
      <c r="F1111" t="s">
        <v>8221</v>
      </c>
      <c r="G1111">
        <v>2</v>
      </c>
      <c r="H1111" s="22">
        <f t="shared" si="35"/>
        <v>-0.25574938887516174</v>
      </c>
    </row>
    <row r="1112" spans="2:8" x14ac:dyDescent="0.3">
      <c r="B1112" t="s">
        <v>8219</v>
      </c>
      <c r="C1112">
        <v>144</v>
      </c>
      <c r="D1112" s="22">
        <f t="shared" si="34"/>
        <v>-5.9724297991129473E-2</v>
      </c>
      <c r="F1112" t="s">
        <v>8221</v>
      </c>
      <c r="G1112">
        <v>1</v>
      </c>
      <c r="H1112" s="22">
        <f t="shared" si="35"/>
        <v>-0.27202899300975142</v>
      </c>
    </row>
    <row r="1113" spans="2:8" x14ac:dyDescent="0.3">
      <c r="B1113" t="s">
        <v>8219</v>
      </c>
      <c r="C1113">
        <v>539</v>
      </c>
      <c r="D1113" s="22">
        <f t="shared" si="34"/>
        <v>0.40811937901350914</v>
      </c>
      <c r="F1113" t="s">
        <v>8221</v>
      </c>
      <c r="G1113">
        <v>3</v>
      </c>
      <c r="H1113" s="22">
        <f t="shared" si="35"/>
        <v>-0.23946978474057207</v>
      </c>
    </row>
    <row r="1114" spans="2:8" x14ac:dyDescent="0.3">
      <c r="B1114" t="s">
        <v>8219</v>
      </c>
      <c r="C1114">
        <v>498</v>
      </c>
      <c r="D1114" s="22">
        <f t="shared" si="34"/>
        <v>0.35955838975479981</v>
      </c>
      <c r="F1114" t="s">
        <v>8221</v>
      </c>
      <c r="G1114">
        <v>7</v>
      </c>
      <c r="H1114" s="22">
        <f t="shared" si="35"/>
        <v>-0.17435136820221336</v>
      </c>
    </row>
    <row r="1115" spans="2:8" x14ac:dyDescent="0.3">
      <c r="B1115" t="s">
        <v>8219</v>
      </c>
      <c r="C1115">
        <v>1113</v>
      </c>
      <c r="D1115" s="22">
        <f t="shared" si="34"/>
        <v>1.0879732286354395</v>
      </c>
      <c r="F1115" t="s">
        <v>8221</v>
      </c>
      <c r="G1115">
        <v>9</v>
      </c>
      <c r="H1115" s="22">
        <f t="shared" si="35"/>
        <v>-0.14179215993303401</v>
      </c>
    </row>
    <row r="1116" spans="2:8" x14ac:dyDescent="0.3">
      <c r="B1116" t="s">
        <v>8219</v>
      </c>
      <c r="C1116">
        <v>988</v>
      </c>
      <c r="D1116" s="22">
        <f t="shared" si="34"/>
        <v>0.93992143211498436</v>
      </c>
      <c r="F1116" t="s">
        <v>8221</v>
      </c>
      <c r="G1116">
        <v>20</v>
      </c>
      <c r="H1116" s="22">
        <f t="shared" si="35"/>
        <v>3.7283485547452415E-2</v>
      </c>
    </row>
    <row r="1117" spans="2:8" x14ac:dyDescent="0.3">
      <c r="B1117" t="s">
        <v>8219</v>
      </c>
      <c r="C1117">
        <v>391</v>
      </c>
      <c r="D1117" s="22">
        <f t="shared" si="34"/>
        <v>0.23282605193329009</v>
      </c>
      <c r="F1117" t="s">
        <v>8221</v>
      </c>
      <c r="G1117">
        <v>6</v>
      </c>
      <c r="H1117" s="22">
        <f t="shared" si="35"/>
        <v>-0.19063097233680304</v>
      </c>
    </row>
    <row r="1118" spans="2:8" x14ac:dyDescent="0.3">
      <c r="B1118" t="s">
        <v>8219</v>
      </c>
      <c r="C1118">
        <v>28</v>
      </c>
      <c r="D1118" s="22">
        <f t="shared" si="34"/>
        <v>-0.19711636516211192</v>
      </c>
      <c r="F1118" t="s">
        <v>8221</v>
      </c>
      <c r="G1118">
        <v>13</v>
      </c>
      <c r="H1118" s="22">
        <f t="shared" si="35"/>
        <v>-7.6673743394675309E-2</v>
      </c>
    </row>
    <row r="1119" spans="2:8" x14ac:dyDescent="0.3">
      <c r="B1119" t="s">
        <v>8219</v>
      </c>
      <c r="C1119">
        <v>147</v>
      </c>
      <c r="D1119" s="22">
        <f t="shared" si="34"/>
        <v>-5.6171054874638547E-2</v>
      </c>
      <c r="F1119" t="s">
        <v>8221</v>
      </c>
      <c r="G1119">
        <v>1</v>
      </c>
      <c r="H1119" s="22">
        <f t="shared" si="35"/>
        <v>-0.27202899300975142</v>
      </c>
    </row>
    <row r="1120" spans="2:8" x14ac:dyDescent="0.3">
      <c r="B1120" t="s">
        <v>8219</v>
      </c>
      <c r="C1120">
        <v>680</v>
      </c>
      <c r="D1120" s="22">
        <f t="shared" si="34"/>
        <v>0.5751218054885826</v>
      </c>
      <c r="F1120" t="s">
        <v>8221</v>
      </c>
      <c r="G1120">
        <v>202</v>
      </c>
      <c r="H1120" s="22">
        <f t="shared" si="35"/>
        <v>3.0001714380427731</v>
      </c>
    </row>
    <row r="1121" spans="2:8" x14ac:dyDescent="0.3">
      <c r="B1121" t="s">
        <v>8219</v>
      </c>
      <c r="C1121">
        <v>983</v>
      </c>
      <c r="D1121" s="22">
        <f t="shared" si="34"/>
        <v>0.93399936025416619</v>
      </c>
      <c r="F1121" t="s">
        <v>8221</v>
      </c>
      <c r="G1121">
        <v>0</v>
      </c>
      <c r="H1121" s="22">
        <f t="shared" si="35"/>
        <v>-0.28830859714434109</v>
      </c>
    </row>
    <row r="1122" spans="2:8" x14ac:dyDescent="0.3">
      <c r="B1122" t="s">
        <v>8219</v>
      </c>
      <c r="C1122">
        <v>79</v>
      </c>
      <c r="D1122" s="22">
        <f t="shared" si="34"/>
        <v>-0.1367112321817662</v>
      </c>
      <c r="F1122" t="s">
        <v>8221</v>
      </c>
      <c r="G1122">
        <v>1</v>
      </c>
      <c r="H1122" s="22">
        <f t="shared" si="35"/>
        <v>-0.27202899300975142</v>
      </c>
    </row>
    <row r="1123" spans="2:8" x14ac:dyDescent="0.3">
      <c r="B1123" t="s">
        <v>8219</v>
      </c>
      <c r="C1123">
        <v>426</v>
      </c>
      <c r="D1123" s="22">
        <f t="shared" si="34"/>
        <v>0.27428055495901754</v>
      </c>
      <c r="F1123" t="s">
        <v>8221</v>
      </c>
      <c r="G1123">
        <v>0</v>
      </c>
      <c r="H1123" s="22">
        <f t="shared" si="35"/>
        <v>-0.28830859714434109</v>
      </c>
    </row>
    <row r="1124" spans="2:8" x14ac:dyDescent="0.3">
      <c r="B1124" t="s">
        <v>8219</v>
      </c>
      <c r="C1124">
        <v>96</v>
      </c>
      <c r="D1124" s="22">
        <f t="shared" si="34"/>
        <v>-0.11657618785498428</v>
      </c>
      <c r="F1124" t="s">
        <v>8221</v>
      </c>
      <c r="G1124">
        <v>2</v>
      </c>
      <c r="H1124" s="22">
        <f t="shared" si="35"/>
        <v>-0.25574938887516174</v>
      </c>
    </row>
    <row r="1125" spans="2:8" x14ac:dyDescent="0.3">
      <c r="B1125" t="s">
        <v>8219</v>
      </c>
      <c r="C1125">
        <v>163</v>
      </c>
      <c r="D1125" s="22">
        <f t="shared" si="34"/>
        <v>-3.722042492002027E-2</v>
      </c>
      <c r="F1125" t="s">
        <v>8221</v>
      </c>
      <c r="G1125">
        <v>13</v>
      </c>
      <c r="H1125" s="22">
        <f t="shared" si="35"/>
        <v>-7.6673743394675309E-2</v>
      </c>
    </row>
    <row r="1126" spans="2:8" x14ac:dyDescent="0.3">
      <c r="B1126" t="s">
        <v>8219</v>
      </c>
      <c r="C1126">
        <v>2525</v>
      </c>
      <c r="D1126" s="22">
        <f t="shared" si="34"/>
        <v>2.7603663221305017</v>
      </c>
      <c r="F1126" t="s">
        <v>8221</v>
      </c>
      <c r="G1126">
        <v>9</v>
      </c>
      <c r="H1126" s="22">
        <f t="shared" si="35"/>
        <v>-0.14179215993303401</v>
      </c>
    </row>
    <row r="1127" spans="2:8" x14ac:dyDescent="0.3">
      <c r="B1127" t="s">
        <v>8219</v>
      </c>
      <c r="C1127">
        <v>2035</v>
      </c>
      <c r="D1127" s="22">
        <f t="shared" si="34"/>
        <v>2.1800032797703173</v>
      </c>
      <c r="F1127" t="s">
        <v>8221</v>
      </c>
      <c r="G1127">
        <v>2</v>
      </c>
      <c r="H1127" s="22">
        <f t="shared" si="35"/>
        <v>-0.25574938887516174</v>
      </c>
    </row>
    <row r="1128" spans="2:8" x14ac:dyDescent="0.3">
      <c r="B1128" t="s">
        <v>8219</v>
      </c>
      <c r="C1128">
        <v>290</v>
      </c>
      <c r="D1128" s="22">
        <f t="shared" si="34"/>
        <v>0.11320020034476225</v>
      </c>
      <c r="F1128" t="s">
        <v>8221</v>
      </c>
      <c r="G1128">
        <v>0</v>
      </c>
      <c r="H1128" s="22">
        <f t="shared" si="35"/>
        <v>-0.28830859714434109</v>
      </c>
    </row>
    <row r="1129" spans="2:8" x14ac:dyDescent="0.3">
      <c r="B1129" t="s">
        <v>8219</v>
      </c>
      <c r="C1129">
        <v>1980</v>
      </c>
      <c r="D1129" s="22">
        <f t="shared" si="34"/>
        <v>2.114860489301317</v>
      </c>
      <c r="F1129" t="s">
        <v>8221</v>
      </c>
      <c r="G1129">
        <v>35</v>
      </c>
      <c r="H1129" s="22">
        <f t="shared" si="35"/>
        <v>0.28147754756629756</v>
      </c>
    </row>
    <row r="1130" spans="2:8" x14ac:dyDescent="0.3">
      <c r="B1130" t="s">
        <v>8219</v>
      </c>
      <c r="C1130">
        <v>57</v>
      </c>
      <c r="D1130" s="22">
        <f t="shared" si="34"/>
        <v>-0.16276834836936632</v>
      </c>
      <c r="F1130" t="s">
        <v>8221</v>
      </c>
      <c r="G1130">
        <v>2</v>
      </c>
      <c r="H1130" s="22">
        <f t="shared" si="35"/>
        <v>-0.25574938887516174</v>
      </c>
    </row>
    <row r="1131" spans="2:8" x14ac:dyDescent="0.3">
      <c r="B1131" t="s">
        <v>8219</v>
      </c>
      <c r="C1131">
        <v>380</v>
      </c>
      <c r="D1131" s="22">
        <f t="shared" si="34"/>
        <v>0.21979749383949002</v>
      </c>
      <c r="F1131" t="s">
        <v>8221</v>
      </c>
      <c r="G1131">
        <v>3</v>
      </c>
      <c r="H1131" s="22">
        <f t="shared" si="35"/>
        <v>-0.23946978474057207</v>
      </c>
    </row>
    <row r="1132" spans="2:8" x14ac:dyDescent="0.3">
      <c r="B1132" t="s">
        <v>8219</v>
      </c>
      <c r="C1132">
        <v>128</v>
      </c>
      <c r="D1132" s="22">
        <f t="shared" si="34"/>
        <v>-7.8674927945747736E-2</v>
      </c>
      <c r="F1132" t="s">
        <v>8221</v>
      </c>
      <c r="G1132">
        <v>0</v>
      </c>
      <c r="H1132" s="22">
        <f t="shared" si="35"/>
        <v>-0.28830859714434109</v>
      </c>
    </row>
    <row r="1133" spans="2:8" x14ac:dyDescent="0.3">
      <c r="B1133" t="s">
        <v>8219</v>
      </c>
      <c r="C1133">
        <v>180</v>
      </c>
      <c r="D1133" s="22">
        <f t="shared" si="34"/>
        <v>-1.7085380593238362E-2</v>
      </c>
      <c r="F1133" t="s">
        <v>8221</v>
      </c>
      <c r="G1133">
        <v>1</v>
      </c>
      <c r="H1133" s="22">
        <f t="shared" si="35"/>
        <v>-0.27202899300975142</v>
      </c>
    </row>
    <row r="1134" spans="2:8" x14ac:dyDescent="0.3">
      <c r="B1134" t="s">
        <v>8219</v>
      </c>
      <c r="C1134">
        <v>571</v>
      </c>
      <c r="D1134" s="22">
        <f t="shared" si="34"/>
        <v>0.44602063892274568</v>
      </c>
      <c r="F1134" t="s">
        <v>8221</v>
      </c>
      <c r="G1134">
        <v>0</v>
      </c>
      <c r="H1134" s="22">
        <f t="shared" si="35"/>
        <v>-0.28830859714434109</v>
      </c>
    </row>
    <row r="1135" spans="2:8" x14ac:dyDescent="0.3">
      <c r="B1135" t="s">
        <v>8219</v>
      </c>
      <c r="C1135">
        <v>480</v>
      </c>
      <c r="D1135" s="22">
        <f t="shared" si="34"/>
        <v>0.33823893105585423</v>
      </c>
      <c r="F1135" t="s">
        <v>8221</v>
      </c>
      <c r="G1135">
        <v>0</v>
      </c>
      <c r="H1135" s="22">
        <f t="shared" si="35"/>
        <v>-0.28830859714434109</v>
      </c>
    </row>
    <row r="1136" spans="2:8" x14ac:dyDescent="0.3">
      <c r="B1136" t="s">
        <v>8219</v>
      </c>
      <c r="C1136">
        <v>249</v>
      </c>
      <c r="D1136" s="22">
        <f t="shared" si="34"/>
        <v>6.4639211086052931E-2</v>
      </c>
      <c r="F1136" t="s">
        <v>8221</v>
      </c>
      <c r="G1136">
        <v>3</v>
      </c>
      <c r="H1136" s="22">
        <f t="shared" si="35"/>
        <v>-0.23946978474057207</v>
      </c>
    </row>
    <row r="1137" spans="2:8" x14ac:dyDescent="0.3">
      <c r="B1137" t="s">
        <v>8219</v>
      </c>
      <c r="C1137">
        <v>84</v>
      </c>
      <c r="D1137" s="22">
        <f t="shared" si="34"/>
        <v>-0.13078916032094798</v>
      </c>
      <c r="F1137" t="s">
        <v>8221</v>
      </c>
      <c r="G1137">
        <v>11</v>
      </c>
      <c r="H1137" s="22">
        <f t="shared" si="35"/>
        <v>-0.10923295166385466</v>
      </c>
    </row>
    <row r="1138" spans="2:8" x14ac:dyDescent="0.3">
      <c r="B1138" t="s">
        <v>8219</v>
      </c>
      <c r="C1138">
        <v>197</v>
      </c>
      <c r="D1138" s="22">
        <f t="shared" si="34"/>
        <v>3.0496637335435521E-3</v>
      </c>
      <c r="F1138" t="s">
        <v>8221</v>
      </c>
      <c r="G1138">
        <v>6</v>
      </c>
      <c r="H1138" s="22">
        <f t="shared" si="35"/>
        <v>-0.19063097233680304</v>
      </c>
    </row>
    <row r="1139" spans="2:8" x14ac:dyDescent="0.3">
      <c r="B1139" t="s">
        <v>8219</v>
      </c>
      <c r="C1139">
        <v>271</v>
      </c>
      <c r="D1139" s="22">
        <f t="shared" si="34"/>
        <v>9.0696327273653052E-2</v>
      </c>
      <c r="F1139" t="s">
        <v>8221</v>
      </c>
      <c r="G1139">
        <v>0</v>
      </c>
      <c r="H1139" s="22">
        <f t="shared" si="35"/>
        <v>-0.28830859714434109</v>
      </c>
    </row>
    <row r="1140" spans="2:8" x14ac:dyDescent="0.3">
      <c r="B1140" t="s">
        <v>8219</v>
      </c>
      <c r="C1140">
        <v>50</v>
      </c>
      <c r="D1140" s="22">
        <f t="shared" si="34"/>
        <v>-0.1710592489745118</v>
      </c>
      <c r="F1140" t="s">
        <v>8221</v>
      </c>
      <c r="G1140">
        <v>67</v>
      </c>
      <c r="H1140" s="22">
        <f t="shared" si="35"/>
        <v>0.80242487987316713</v>
      </c>
    </row>
    <row r="1141" spans="2:8" x14ac:dyDescent="0.3">
      <c r="B1141" t="s">
        <v>8219</v>
      </c>
      <c r="C1141">
        <v>169</v>
      </c>
      <c r="D1141" s="22">
        <f t="shared" si="34"/>
        <v>-3.0113938687038422E-2</v>
      </c>
      <c r="F1141" t="s">
        <v>8221</v>
      </c>
      <c r="G1141">
        <v>23</v>
      </c>
      <c r="H1141" s="22">
        <f t="shared" si="35"/>
        <v>8.6122297951221435E-2</v>
      </c>
    </row>
    <row r="1142" spans="2:8" x14ac:dyDescent="0.3">
      <c r="B1142" t="s">
        <v>8219</v>
      </c>
      <c r="C1142">
        <v>205</v>
      </c>
      <c r="D1142" s="22">
        <f t="shared" si="34"/>
        <v>1.2524978710852688E-2</v>
      </c>
      <c r="F1142" t="s">
        <v>8221</v>
      </c>
      <c r="G1142">
        <v>72</v>
      </c>
      <c r="H1142" s="22">
        <f t="shared" si="35"/>
        <v>0.88382290054611556</v>
      </c>
    </row>
    <row r="1143" spans="2:8" x14ac:dyDescent="0.3">
      <c r="B1143" t="s">
        <v>8219</v>
      </c>
      <c r="C1143">
        <v>206</v>
      </c>
      <c r="D1143" s="22">
        <f t="shared" si="34"/>
        <v>1.370939308301633E-2</v>
      </c>
      <c r="F1143" t="s">
        <v>8221</v>
      </c>
      <c r="G1143">
        <v>2</v>
      </c>
      <c r="H1143" s="22">
        <f t="shared" si="35"/>
        <v>-0.25574938887516174</v>
      </c>
    </row>
    <row r="1144" spans="2:8" x14ac:dyDescent="0.3">
      <c r="B1144" t="s">
        <v>8219</v>
      </c>
      <c r="C1144">
        <v>84</v>
      </c>
      <c r="D1144" s="22">
        <f t="shared" si="34"/>
        <v>-0.13078916032094798</v>
      </c>
      <c r="F1144" t="s">
        <v>8221</v>
      </c>
      <c r="G1144">
        <v>15</v>
      </c>
      <c r="H1144" s="22">
        <f t="shared" si="35"/>
        <v>-4.4114535125495957E-2</v>
      </c>
    </row>
    <row r="1145" spans="2:8" x14ac:dyDescent="0.3">
      <c r="B1145" t="s">
        <v>8219</v>
      </c>
      <c r="C1145">
        <v>210</v>
      </c>
      <c r="D1145" s="22">
        <f t="shared" si="34"/>
        <v>1.8447050571670898E-2</v>
      </c>
      <c r="F1145" t="s">
        <v>8221</v>
      </c>
      <c r="G1145">
        <v>1</v>
      </c>
      <c r="H1145" s="22">
        <f t="shared" si="35"/>
        <v>-0.27202899300975142</v>
      </c>
    </row>
    <row r="1146" spans="2:8" x14ac:dyDescent="0.3">
      <c r="B1146" t="s">
        <v>8219</v>
      </c>
      <c r="C1146">
        <v>181</v>
      </c>
      <c r="D1146" s="22">
        <f t="shared" si="34"/>
        <v>-1.590096622107472E-2</v>
      </c>
      <c r="F1146" t="s">
        <v>8221</v>
      </c>
      <c r="G1146">
        <v>2</v>
      </c>
      <c r="H1146" s="22">
        <f t="shared" si="35"/>
        <v>-0.25574938887516174</v>
      </c>
    </row>
    <row r="1147" spans="2:8" x14ac:dyDescent="0.3">
      <c r="B1147" t="s">
        <v>8219</v>
      </c>
      <c r="C1147">
        <v>60</v>
      </c>
      <c r="D1147" s="22">
        <f t="shared" si="34"/>
        <v>-0.15921510525287538</v>
      </c>
      <c r="F1147" t="s">
        <v>8221</v>
      </c>
      <c r="G1147">
        <v>7</v>
      </c>
      <c r="H1147" s="22">
        <f t="shared" si="35"/>
        <v>-0.17435136820221336</v>
      </c>
    </row>
    <row r="1148" spans="2:8" x14ac:dyDescent="0.3">
      <c r="B1148" t="s">
        <v>8219</v>
      </c>
      <c r="C1148">
        <v>445</v>
      </c>
      <c r="D1148" s="22">
        <f t="shared" si="34"/>
        <v>0.29678442803012672</v>
      </c>
      <c r="F1148" t="s">
        <v>8221</v>
      </c>
      <c r="G1148">
        <v>16</v>
      </c>
      <c r="H1148" s="22">
        <f t="shared" si="35"/>
        <v>-2.7834930990906285E-2</v>
      </c>
    </row>
    <row r="1149" spans="2:8" x14ac:dyDescent="0.3">
      <c r="B1149" t="s">
        <v>8219</v>
      </c>
      <c r="C1149">
        <v>17</v>
      </c>
      <c r="D1149" s="22">
        <f t="shared" si="34"/>
        <v>-0.210144923255912</v>
      </c>
      <c r="F1149" t="s">
        <v>8221</v>
      </c>
      <c r="G1149">
        <v>117</v>
      </c>
      <c r="H1149" s="22">
        <f t="shared" si="35"/>
        <v>1.6164050866026507</v>
      </c>
    </row>
    <row r="1150" spans="2:8" x14ac:dyDescent="0.3">
      <c r="B1150" t="s">
        <v>8219</v>
      </c>
      <c r="C1150">
        <v>194</v>
      </c>
      <c r="D1150" s="22">
        <f t="shared" si="34"/>
        <v>-5.0357938294737356E-4</v>
      </c>
      <c r="F1150" t="s">
        <v>8221</v>
      </c>
      <c r="G1150">
        <v>2</v>
      </c>
      <c r="H1150" s="22">
        <f t="shared" si="35"/>
        <v>-0.25574938887516174</v>
      </c>
    </row>
    <row r="1151" spans="2:8" x14ac:dyDescent="0.3">
      <c r="B1151" t="s">
        <v>8219</v>
      </c>
      <c r="C1151">
        <v>404</v>
      </c>
      <c r="D1151" s="22">
        <f t="shared" si="34"/>
        <v>0.24822343877141742</v>
      </c>
      <c r="F1151" t="s">
        <v>8221</v>
      </c>
      <c r="G1151">
        <v>7</v>
      </c>
      <c r="H1151" s="22">
        <f t="shared" si="35"/>
        <v>-0.17435136820221336</v>
      </c>
    </row>
    <row r="1152" spans="2:8" x14ac:dyDescent="0.3">
      <c r="B1152" t="s">
        <v>8219</v>
      </c>
      <c r="C1152">
        <v>194</v>
      </c>
      <c r="D1152" s="22">
        <f t="shared" si="34"/>
        <v>-5.0357938294737356E-4</v>
      </c>
      <c r="F1152" t="s">
        <v>8221</v>
      </c>
      <c r="G1152">
        <v>3</v>
      </c>
      <c r="H1152" s="22">
        <f t="shared" si="35"/>
        <v>-0.23946978474057207</v>
      </c>
    </row>
    <row r="1153" spans="2:8" x14ac:dyDescent="0.3">
      <c r="B1153" t="s">
        <v>8219</v>
      </c>
      <c r="C1153">
        <v>902</v>
      </c>
      <c r="D1153" s="22">
        <f t="shared" si="34"/>
        <v>0.83806179610891118</v>
      </c>
      <c r="F1153" t="s">
        <v>8221</v>
      </c>
      <c r="G1153">
        <v>20</v>
      </c>
      <c r="H1153" s="22">
        <f t="shared" si="35"/>
        <v>3.7283485547452415E-2</v>
      </c>
    </row>
    <row r="1154" spans="2:8" x14ac:dyDescent="0.3">
      <c r="B1154" t="s">
        <v>8219</v>
      </c>
      <c r="C1154">
        <v>1670</v>
      </c>
      <c r="D1154" s="22">
        <f t="shared" si="34"/>
        <v>1.7476920339305879</v>
      </c>
      <c r="F1154" t="s">
        <v>8221</v>
      </c>
      <c r="G1154">
        <v>50</v>
      </c>
      <c r="H1154" s="22">
        <f t="shared" si="35"/>
        <v>0.5256716095851427</v>
      </c>
    </row>
    <row r="1155" spans="2:8" x14ac:dyDescent="0.3">
      <c r="B1155" t="s">
        <v>8219</v>
      </c>
      <c r="C1155">
        <v>1328</v>
      </c>
      <c r="D1155" s="22">
        <f t="shared" ref="D1155:D1218" si="36">(C1155-GETPIVOTDATA("Mean of backers",$I$3,"Outcome","successful"))/GETPIVOTDATA("StdDevp of backers",$I$3,"Outcome","successful")</f>
        <v>1.3426223186506225</v>
      </c>
      <c r="F1155" t="s">
        <v>8221</v>
      </c>
      <c r="G1155">
        <v>2</v>
      </c>
      <c r="H1155" s="22">
        <f t="shared" ref="H1155:H1218" si="37">(G1155-GETPIVOTDATA("Mean of backers",$I$7,"Outcome","failed"))/GETPIVOTDATA("StdDevp of backers",$I$7,"Outcome","failed")</f>
        <v>-0.25574938887516174</v>
      </c>
    </row>
    <row r="1156" spans="2:8" x14ac:dyDescent="0.3">
      <c r="B1156" t="s">
        <v>8219</v>
      </c>
      <c r="C1156">
        <v>944</v>
      </c>
      <c r="D1156" s="22">
        <f t="shared" si="36"/>
        <v>0.88780719973978406</v>
      </c>
      <c r="F1156" t="s">
        <v>8221</v>
      </c>
      <c r="G1156">
        <v>3</v>
      </c>
      <c r="H1156" s="22">
        <f t="shared" si="37"/>
        <v>-0.23946978474057207</v>
      </c>
    </row>
    <row r="1157" spans="2:8" x14ac:dyDescent="0.3">
      <c r="B1157" t="s">
        <v>8219</v>
      </c>
      <c r="C1157">
        <v>147</v>
      </c>
      <c r="D1157" s="22">
        <f t="shared" si="36"/>
        <v>-5.6171054874638547E-2</v>
      </c>
      <c r="F1157" t="s">
        <v>8221</v>
      </c>
      <c r="G1157">
        <v>27</v>
      </c>
      <c r="H1157" s="22">
        <f t="shared" si="37"/>
        <v>0.15124071448958015</v>
      </c>
    </row>
    <row r="1158" spans="2:8" x14ac:dyDescent="0.3">
      <c r="B1158" t="s">
        <v>8219</v>
      </c>
      <c r="C1158">
        <v>99</v>
      </c>
      <c r="D1158" s="22">
        <f t="shared" si="36"/>
        <v>-0.11302294473849335</v>
      </c>
      <c r="F1158" t="s">
        <v>8221</v>
      </c>
      <c r="G1158">
        <v>7</v>
      </c>
      <c r="H1158" s="22">
        <f t="shared" si="37"/>
        <v>-0.17435136820221336</v>
      </c>
    </row>
    <row r="1159" spans="2:8" x14ac:dyDescent="0.3">
      <c r="B1159" t="s">
        <v>8219</v>
      </c>
      <c r="C1159">
        <v>79</v>
      </c>
      <c r="D1159" s="22">
        <f t="shared" si="36"/>
        <v>-0.1367112321817662</v>
      </c>
      <c r="F1159" t="s">
        <v>8221</v>
      </c>
      <c r="G1159">
        <v>5</v>
      </c>
      <c r="H1159" s="22">
        <f t="shared" si="37"/>
        <v>-0.20691057647139272</v>
      </c>
    </row>
    <row r="1160" spans="2:8" x14ac:dyDescent="0.3">
      <c r="B1160" t="s">
        <v>8219</v>
      </c>
      <c r="C1160">
        <v>75</v>
      </c>
      <c r="D1160" s="22">
        <f t="shared" si="36"/>
        <v>-0.14144888967042077</v>
      </c>
      <c r="F1160" t="s">
        <v>8221</v>
      </c>
      <c r="G1160">
        <v>0</v>
      </c>
      <c r="H1160" s="22">
        <f t="shared" si="37"/>
        <v>-0.28830859714434109</v>
      </c>
    </row>
    <row r="1161" spans="2:8" x14ac:dyDescent="0.3">
      <c r="B1161" t="s">
        <v>8219</v>
      </c>
      <c r="C1161">
        <v>207</v>
      </c>
      <c r="D1161" s="22">
        <f t="shared" si="36"/>
        <v>1.4893807455179972E-2</v>
      </c>
      <c r="F1161" t="s">
        <v>8221</v>
      </c>
      <c r="G1161">
        <v>3</v>
      </c>
      <c r="H1161" s="22">
        <f t="shared" si="37"/>
        <v>-0.23946978474057207</v>
      </c>
    </row>
    <row r="1162" spans="2:8" x14ac:dyDescent="0.3">
      <c r="B1162" t="s">
        <v>8219</v>
      </c>
      <c r="C1162">
        <v>102</v>
      </c>
      <c r="D1162" s="22">
        <f t="shared" si="36"/>
        <v>-0.10946970162200242</v>
      </c>
      <c r="F1162" t="s">
        <v>8221</v>
      </c>
      <c r="G1162">
        <v>6</v>
      </c>
      <c r="H1162" s="22">
        <f t="shared" si="37"/>
        <v>-0.19063097233680304</v>
      </c>
    </row>
    <row r="1163" spans="2:8" x14ac:dyDescent="0.3">
      <c r="B1163" t="s">
        <v>8219</v>
      </c>
      <c r="C1163">
        <v>32</v>
      </c>
      <c r="D1163" s="22">
        <f t="shared" si="36"/>
        <v>-0.19237870767345736</v>
      </c>
      <c r="F1163" t="s">
        <v>8221</v>
      </c>
      <c r="G1163">
        <v>9</v>
      </c>
      <c r="H1163" s="22">
        <f t="shared" si="37"/>
        <v>-0.14179215993303401</v>
      </c>
    </row>
    <row r="1164" spans="2:8" x14ac:dyDescent="0.3">
      <c r="B1164" t="s">
        <v>8219</v>
      </c>
      <c r="C1164">
        <v>480</v>
      </c>
      <c r="D1164" s="22">
        <f t="shared" si="36"/>
        <v>0.33823893105585423</v>
      </c>
      <c r="F1164" t="s">
        <v>8221</v>
      </c>
      <c r="G1164">
        <v>3</v>
      </c>
      <c r="H1164" s="22">
        <f t="shared" si="37"/>
        <v>-0.23946978474057207</v>
      </c>
    </row>
    <row r="1165" spans="2:8" x14ac:dyDescent="0.3">
      <c r="B1165" t="s">
        <v>8219</v>
      </c>
      <c r="C1165">
        <v>11</v>
      </c>
      <c r="D1165" s="22">
        <f t="shared" si="36"/>
        <v>-0.21725140948889385</v>
      </c>
      <c r="F1165" t="s">
        <v>8221</v>
      </c>
      <c r="G1165">
        <v>2</v>
      </c>
      <c r="H1165" s="22">
        <f t="shared" si="37"/>
        <v>-0.25574938887516174</v>
      </c>
    </row>
    <row r="1166" spans="2:8" x14ac:dyDescent="0.3">
      <c r="B1166" t="s">
        <v>8219</v>
      </c>
      <c r="C1166">
        <v>12</v>
      </c>
      <c r="D1166" s="22">
        <f t="shared" si="36"/>
        <v>-0.21606699511673019</v>
      </c>
      <c r="F1166" t="s">
        <v>8221</v>
      </c>
      <c r="G1166">
        <v>3</v>
      </c>
      <c r="H1166" s="22">
        <f t="shared" si="37"/>
        <v>-0.23946978474057207</v>
      </c>
    </row>
    <row r="1167" spans="2:8" x14ac:dyDescent="0.3">
      <c r="B1167" t="s">
        <v>8219</v>
      </c>
      <c r="C1167">
        <v>48</v>
      </c>
      <c r="D1167" s="22">
        <f t="shared" si="36"/>
        <v>-0.17342807771883909</v>
      </c>
      <c r="F1167" t="s">
        <v>8221</v>
      </c>
      <c r="G1167">
        <v>45</v>
      </c>
      <c r="H1167" s="22">
        <f t="shared" si="37"/>
        <v>0.44427358891219432</v>
      </c>
    </row>
    <row r="1168" spans="2:8" x14ac:dyDescent="0.3">
      <c r="B1168" t="s">
        <v>8219</v>
      </c>
      <c r="C1168">
        <v>59</v>
      </c>
      <c r="D1168" s="22">
        <f t="shared" si="36"/>
        <v>-0.16039951962503904</v>
      </c>
      <c r="F1168" t="s">
        <v>8221</v>
      </c>
      <c r="G1168">
        <v>9</v>
      </c>
      <c r="H1168" s="22">
        <f t="shared" si="37"/>
        <v>-0.14179215993303401</v>
      </c>
    </row>
    <row r="1169" spans="2:8" x14ac:dyDescent="0.3">
      <c r="B1169" t="s">
        <v>8219</v>
      </c>
      <c r="C1169">
        <v>79</v>
      </c>
      <c r="D1169" s="22">
        <f t="shared" si="36"/>
        <v>-0.1367112321817662</v>
      </c>
      <c r="F1169" t="s">
        <v>8221</v>
      </c>
      <c r="G1169">
        <v>9</v>
      </c>
      <c r="H1169" s="22">
        <f t="shared" si="37"/>
        <v>-0.14179215993303401</v>
      </c>
    </row>
    <row r="1170" spans="2:8" x14ac:dyDescent="0.3">
      <c r="B1170" t="s">
        <v>8219</v>
      </c>
      <c r="C1170">
        <v>14</v>
      </c>
      <c r="D1170" s="22">
        <f t="shared" si="36"/>
        <v>-0.21369816637240291</v>
      </c>
      <c r="F1170" t="s">
        <v>8221</v>
      </c>
      <c r="G1170">
        <v>21</v>
      </c>
      <c r="H1170" s="22">
        <f t="shared" si="37"/>
        <v>5.3563089682042091E-2</v>
      </c>
    </row>
    <row r="1171" spans="2:8" x14ac:dyDescent="0.3">
      <c r="B1171" t="s">
        <v>8219</v>
      </c>
      <c r="C1171">
        <v>106</v>
      </c>
      <c r="D1171" s="22">
        <f t="shared" si="36"/>
        <v>-0.10473204413334786</v>
      </c>
      <c r="F1171" t="s">
        <v>8221</v>
      </c>
      <c r="G1171">
        <v>17</v>
      </c>
      <c r="H1171" s="22">
        <f t="shared" si="37"/>
        <v>-1.1555326856316609E-2</v>
      </c>
    </row>
    <row r="1172" spans="2:8" x14ac:dyDescent="0.3">
      <c r="B1172" t="s">
        <v>8219</v>
      </c>
      <c r="C1172">
        <v>25</v>
      </c>
      <c r="D1172" s="22">
        <f t="shared" si="36"/>
        <v>-0.20066960827860286</v>
      </c>
      <c r="F1172" t="s">
        <v>8221</v>
      </c>
      <c r="G1172">
        <v>1</v>
      </c>
      <c r="H1172" s="22">
        <f t="shared" si="37"/>
        <v>-0.27202899300975142</v>
      </c>
    </row>
    <row r="1173" spans="2:8" x14ac:dyDescent="0.3">
      <c r="B1173" t="s">
        <v>8219</v>
      </c>
      <c r="C1173">
        <v>25</v>
      </c>
      <c r="D1173" s="22">
        <f t="shared" si="36"/>
        <v>-0.20066960827860286</v>
      </c>
      <c r="F1173" t="s">
        <v>8221</v>
      </c>
      <c r="G1173">
        <v>1</v>
      </c>
      <c r="H1173" s="22">
        <f t="shared" si="37"/>
        <v>-0.27202899300975142</v>
      </c>
    </row>
    <row r="1174" spans="2:8" x14ac:dyDescent="0.3">
      <c r="B1174" t="s">
        <v>8219</v>
      </c>
      <c r="C1174">
        <v>29</v>
      </c>
      <c r="D1174" s="22">
        <f t="shared" si="36"/>
        <v>-0.19593195078994829</v>
      </c>
      <c r="F1174" t="s">
        <v>8221</v>
      </c>
      <c r="G1174">
        <v>14</v>
      </c>
      <c r="H1174" s="22">
        <f t="shared" si="37"/>
        <v>-6.0394139260085633E-2</v>
      </c>
    </row>
    <row r="1175" spans="2:8" x14ac:dyDescent="0.3">
      <c r="B1175" t="s">
        <v>8219</v>
      </c>
      <c r="C1175">
        <v>43</v>
      </c>
      <c r="D1175" s="22">
        <f t="shared" si="36"/>
        <v>-0.17935014957965731</v>
      </c>
      <c r="F1175" t="s">
        <v>8221</v>
      </c>
      <c r="G1175">
        <v>42</v>
      </c>
      <c r="H1175" s="22">
        <f t="shared" si="37"/>
        <v>0.39543477650842529</v>
      </c>
    </row>
    <row r="1176" spans="2:8" x14ac:dyDescent="0.3">
      <c r="B1176" t="s">
        <v>8219</v>
      </c>
      <c r="C1176">
        <v>46</v>
      </c>
      <c r="D1176" s="22">
        <f t="shared" si="36"/>
        <v>-0.17579690646316637</v>
      </c>
      <c r="F1176" t="s">
        <v>8221</v>
      </c>
      <c r="G1176">
        <v>27</v>
      </c>
      <c r="H1176" s="22">
        <f t="shared" si="37"/>
        <v>0.15124071448958015</v>
      </c>
    </row>
    <row r="1177" spans="2:8" x14ac:dyDescent="0.3">
      <c r="B1177" t="s">
        <v>8219</v>
      </c>
      <c r="C1177">
        <v>27</v>
      </c>
      <c r="D1177" s="22">
        <f t="shared" si="36"/>
        <v>-0.19830077953427558</v>
      </c>
      <c r="F1177" t="s">
        <v>8221</v>
      </c>
      <c r="G1177">
        <v>5</v>
      </c>
      <c r="H1177" s="22">
        <f t="shared" si="37"/>
        <v>-0.20691057647139272</v>
      </c>
    </row>
    <row r="1178" spans="2:8" x14ac:dyDescent="0.3">
      <c r="B1178" t="s">
        <v>8219</v>
      </c>
      <c r="C1178">
        <v>112</v>
      </c>
      <c r="D1178" s="22">
        <f t="shared" si="36"/>
        <v>-9.7625557900366006E-2</v>
      </c>
      <c r="F1178" t="s">
        <v>8221</v>
      </c>
      <c r="G1178">
        <v>13</v>
      </c>
      <c r="H1178" s="22">
        <f t="shared" si="37"/>
        <v>-7.6673743394675309E-2</v>
      </c>
    </row>
    <row r="1179" spans="2:8" x14ac:dyDescent="0.3">
      <c r="B1179" t="s">
        <v>8219</v>
      </c>
      <c r="C1179">
        <v>34</v>
      </c>
      <c r="D1179" s="22">
        <f t="shared" si="36"/>
        <v>-0.19000987892913007</v>
      </c>
      <c r="F1179" t="s">
        <v>8221</v>
      </c>
      <c r="G1179">
        <v>12</v>
      </c>
      <c r="H1179" s="22">
        <f t="shared" si="37"/>
        <v>-9.2953347529264985E-2</v>
      </c>
    </row>
    <row r="1180" spans="2:8" x14ac:dyDescent="0.3">
      <c r="B1180" t="s">
        <v>8219</v>
      </c>
      <c r="C1180">
        <v>145</v>
      </c>
      <c r="D1180" s="22">
        <f t="shared" si="36"/>
        <v>-5.8539883618965831E-2</v>
      </c>
      <c r="F1180" t="s">
        <v>8221</v>
      </c>
      <c r="G1180">
        <v>90</v>
      </c>
      <c r="H1180" s="22">
        <f t="shared" si="37"/>
        <v>1.1768557749687296</v>
      </c>
    </row>
    <row r="1181" spans="2:8" x14ac:dyDescent="0.3">
      <c r="B1181" t="s">
        <v>8219</v>
      </c>
      <c r="C1181">
        <v>19</v>
      </c>
      <c r="D1181" s="22">
        <f t="shared" si="36"/>
        <v>-0.20777609451158471</v>
      </c>
      <c r="F1181" t="s">
        <v>8221</v>
      </c>
      <c r="G1181">
        <v>2</v>
      </c>
      <c r="H1181" s="22">
        <f t="shared" si="37"/>
        <v>-0.25574938887516174</v>
      </c>
    </row>
    <row r="1182" spans="2:8" x14ac:dyDescent="0.3">
      <c r="B1182" t="s">
        <v>8219</v>
      </c>
      <c r="C1182">
        <v>288</v>
      </c>
      <c r="D1182" s="22">
        <f t="shared" si="36"/>
        <v>0.11083137160043496</v>
      </c>
      <c r="F1182" t="s">
        <v>8221</v>
      </c>
      <c r="G1182">
        <v>5</v>
      </c>
      <c r="H1182" s="22">
        <f t="shared" si="37"/>
        <v>-0.20691057647139272</v>
      </c>
    </row>
    <row r="1183" spans="2:8" x14ac:dyDescent="0.3">
      <c r="B1183" t="s">
        <v>8219</v>
      </c>
      <c r="C1183">
        <v>14</v>
      </c>
      <c r="D1183" s="22">
        <f t="shared" si="36"/>
        <v>-0.21369816637240291</v>
      </c>
      <c r="F1183" t="s">
        <v>8221</v>
      </c>
      <c r="G1183">
        <v>31</v>
      </c>
      <c r="H1183" s="22">
        <f t="shared" si="37"/>
        <v>0.21635913102793886</v>
      </c>
    </row>
    <row r="1184" spans="2:8" x14ac:dyDescent="0.3">
      <c r="B1184" t="s">
        <v>8219</v>
      </c>
      <c r="C1184">
        <v>7</v>
      </c>
      <c r="D1184" s="22">
        <f t="shared" si="36"/>
        <v>-0.22198906697754842</v>
      </c>
      <c r="F1184" t="s">
        <v>8221</v>
      </c>
      <c r="G1184">
        <v>4</v>
      </c>
      <c r="H1184" s="22">
        <f t="shared" si="37"/>
        <v>-0.22319018060598239</v>
      </c>
    </row>
    <row r="1185" spans="2:8" x14ac:dyDescent="0.3">
      <c r="B1185" t="s">
        <v>8219</v>
      </c>
      <c r="C1185">
        <v>211</v>
      </c>
      <c r="D1185" s="22">
        <f t="shared" si="36"/>
        <v>1.963146494383454E-2</v>
      </c>
      <c r="F1185" t="s">
        <v>8221</v>
      </c>
      <c r="G1185">
        <v>29</v>
      </c>
      <c r="H1185" s="22">
        <f t="shared" si="37"/>
        <v>0.1837999227587595</v>
      </c>
    </row>
    <row r="1186" spans="2:8" x14ac:dyDescent="0.3">
      <c r="B1186" t="s">
        <v>8219</v>
      </c>
      <c r="C1186">
        <v>85</v>
      </c>
      <c r="D1186" s="22">
        <f t="shared" si="36"/>
        <v>-0.12960474594878435</v>
      </c>
      <c r="F1186" t="s">
        <v>8221</v>
      </c>
      <c r="G1186">
        <v>2</v>
      </c>
      <c r="H1186" s="22">
        <f t="shared" si="37"/>
        <v>-0.25574938887516174</v>
      </c>
    </row>
    <row r="1187" spans="2:8" x14ac:dyDescent="0.3">
      <c r="B1187" t="s">
        <v>8219</v>
      </c>
      <c r="C1187">
        <v>103</v>
      </c>
      <c r="D1187" s="22">
        <f t="shared" si="36"/>
        <v>-0.10828528724983878</v>
      </c>
      <c r="F1187" t="s">
        <v>8221</v>
      </c>
      <c r="G1187">
        <v>114</v>
      </c>
      <c r="H1187" s="22">
        <f t="shared" si="37"/>
        <v>1.5675662741988818</v>
      </c>
    </row>
    <row r="1188" spans="2:8" x14ac:dyDescent="0.3">
      <c r="B1188" t="s">
        <v>8219</v>
      </c>
      <c r="C1188">
        <v>113</v>
      </c>
      <c r="D1188" s="22">
        <f t="shared" si="36"/>
        <v>-9.6441143528202364E-2</v>
      </c>
      <c r="F1188" t="s">
        <v>8221</v>
      </c>
      <c r="G1188">
        <v>1</v>
      </c>
      <c r="H1188" s="22">
        <f t="shared" si="37"/>
        <v>-0.27202899300975142</v>
      </c>
    </row>
    <row r="1189" spans="2:8" x14ac:dyDescent="0.3">
      <c r="B1189" t="s">
        <v>8219</v>
      </c>
      <c r="C1189">
        <v>167</v>
      </c>
      <c r="D1189" s="22">
        <f t="shared" si="36"/>
        <v>-3.2482767431365703E-2</v>
      </c>
      <c r="F1189" t="s">
        <v>8221</v>
      </c>
      <c r="G1189">
        <v>76</v>
      </c>
      <c r="H1189" s="22">
        <f t="shared" si="37"/>
        <v>0.94894131708447427</v>
      </c>
    </row>
    <row r="1190" spans="2:8" x14ac:dyDescent="0.3">
      <c r="B1190" t="s">
        <v>8219</v>
      </c>
      <c r="C1190">
        <v>73</v>
      </c>
      <c r="D1190" s="22">
        <f t="shared" si="36"/>
        <v>-0.14381771841474805</v>
      </c>
      <c r="F1190" t="s">
        <v>8221</v>
      </c>
      <c r="G1190">
        <v>9</v>
      </c>
      <c r="H1190" s="22">
        <f t="shared" si="37"/>
        <v>-0.14179215993303401</v>
      </c>
    </row>
    <row r="1191" spans="2:8" x14ac:dyDescent="0.3">
      <c r="B1191" t="s">
        <v>8219</v>
      </c>
      <c r="C1191">
        <v>75</v>
      </c>
      <c r="D1191" s="22">
        <f t="shared" si="36"/>
        <v>-0.14144888967042077</v>
      </c>
      <c r="F1191" t="s">
        <v>8221</v>
      </c>
      <c r="G1191">
        <v>37</v>
      </c>
      <c r="H1191" s="22">
        <f t="shared" si="37"/>
        <v>0.31403675583547691</v>
      </c>
    </row>
    <row r="1192" spans="2:8" x14ac:dyDescent="0.3">
      <c r="B1192" t="s">
        <v>8219</v>
      </c>
      <c r="C1192">
        <v>614</v>
      </c>
      <c r="D1192" s="22">
        <f t="shared" si="36"/>
        <v>0.49695045692578227</v>
      </c>
      <c r="F1192" t="s">
        <v>8221</v>
      </c>
      <c r="G1192">
        <v>0</v>
      </c>
      <c r="H1192" s="22">
        <f t="shared" si="37"/>
        <v>-0.28830859714434109</v>
      </c>
    </row>
    <row r="1193" spans="2:8" x14ac:dyDescent="0.3">
      <c r="B1193" t="s">
        <v>8219</v>
      </c>
      <c r="C1193">
        <v>107</v>
      </c>
      <c r="D1193" s="22">
        <f t="shared" si="36"/>
        <v>-0.10354762976118422</v>
      </c>
      <c r="F1193" t="s">
        <v>8221</v>
      </c>
      <c r="G1193">
        <v>1</v>
      </c>
      <c r="H1193" s="22">
        <f t="shared" si="37"/>
        <v>-0.27202899300975142</v>
      </c>
    </row>
    <row r="1194" spans="2:8" x14ac:dyDescent="0.3">
      <c r="B1194" t="s">
        <v>8219</v>
      </c>
      <c r="C1194">
        <v>1224</v>
      </c>
      <c r="D1194" s="22">
        <f t="shared" si="36"/>
        <v>1.2194432239456037</v>
      </c>
      <c r="F1194" t="s">
        <v>8221</v>
      </c>
      <c r="G1194">
        <v>10</v>
      </c>
      <c r="H1194" s="22">
        <f t="shared" si="37"/>
        <v>-0.12551255579844434</v>
      </c>
    </row>
    <row r="1195" spans="2:8" x14ac:dyDescent="0.3">
      <c r="B1195" t="s">
        <v>8219</v>
      </c>
      <c r="C1195">
        <v>104</v>
      </c>
      <c r="D1195" s="22">
        <f t="shared" si="36"/>
        <v>-0.10710087287767514</v>
      </c>
      <c r="F1195" t="s">
        <v>8221</v>
      </c>
      <c r="G1195">
        <v>1</v>
      </c>
      <c r="H1195" s="22">
        <f t="shared" si="37"/>
        <v>-0.27202899300975142</v>
      </c>
    </row>
    <row r="1196" spans="2:8" x14ac:dyDescent="0.3">
      <c r="B1196" t="s">
        <v>8219</v>
      </c>
      <c r="C1196">
        <v>79</v>
      </c>
      <c r="D1196" s="22">
        <f t="shared" si="36"/>
        <v>-0.1367112321817662</v>
      </c>
      <c r="F1196" t="s">
        <v>8221</v>
      </c>
      <c r="G1196">
        <v>2</v>
      </c>
      <c r="H1196" s="22">
        <f t="shared" si="37"/>
        <v>-0.25574938887516174</v>
      </c>
    </row>
    <row r="1197" spans="2:8" x14ac:dyDescent="0.3">
      <c r="B1197" t="s">
        <v>8219</v>
      </c>
      <c r="C1197">
        <v>157</v>
      </c>
      <c r="D1197" s="22">
        <f t="shared" si="36"/>
        <v>-4.4326911153002121E-2</v>
      </c>
      <c r="F1197" t="s">
        <v>8221</v>
      </c>
      <c r="G1197">
        <v>1</v>
      </c>
      <c r="H1197" s="22">
        <f t="shared" si="37"/>
        <v>-0.27202899300975142</v>
      </c>
    </row>
    <row r="1198" spans="2:8" x14ac:dyDescent="0.3">
      <c r="B1198" t="s">
        <v>8219</v>
      </c>
      <c r="C1198">
        <v>50</v>
      </c>
      <c r="D1198" s="22">
        <f t="shared" si="36"/>
        <v>-0.1710592489745118</v>
      </c>
      <c r="F1198" t="s">
        <v>8221</v>
      </c>
      <c r="G1198">
        <v>10</v>
      </c>
      <c r="H1198" s="22">
        <f t="shared" si="37"/>
        <v>-0.12551255579844434</v>
      </c>
    </row>
    <row r="1199" spans="2:8" x14ac:dyDescent="0.3">
      <c r="B1199" t="s">
        <v>8219</v>
      </c>
      <c r="C1199">
        <v>64</v>
      </c>
      <c r="D1199" s="22">
        <f t="shared" si="36"/>
        <v>-0.15447744776422082</v>
      </c>
      <c r="F1199" t="s">
        <v>8221</v>
      </c>
      <c r="G1199">
        <v>9</v>
      </c>
      <c r="H1199" s="22">
        <f t="shared" si="37"/>
        <v>-0.14179215993303401</v>
      </c>
    </row>
    <row r="1200" spans="2:8" x14ac:dyDescent="0.3">
      <c r="B1200" t="s">
        <v>8219</v>
      </c>
      <c r="C1200">
        <v>200</v>
      </c>
      <c r="D1200" s="22">
        <f t="shared" si="36"/>
        <v>6.6029068500344781E-3</v>
      </c>
      <c r="F1200" t="s">
        <v>8221</v>
      </c>
      <c r="G1200">
        <v>19</v>
      </c>
      <c r="H1200" s="22">
        <f t="shared" si="37"/>
        <v>2.1003881412862739E-2</v>
      </c>
    </row>
    <row r="1201" spans="2:8" x14ac:dyDescent="0.3">
      <c r="B1201" t="s">
        <v>8219</v>
      </c>
      <c r="C1201">
        <v>22</v>
      </c>
      <c r="D1201" s="22">
        <f t="shared" si="36"/>
        <v>-0.20422285139509377</v>
      </c>
      <c r="F1201" t="s">
        <v>8221</v>
      </c>
      <c r="G1201">
        <v>0</v>
      </c>
      <c r="H1201" s="22">
        <f t="shared" si="37"/>
        <v>-0.28830859714434109</v>
      </c>
    </row>
    <row r="1202" spans="2:8" x14ac:dyDescent="0.3">
      <c r="B1202" t="s">
        <v>8219</v>
      </c>
      <c r="C1202">
        <v>163</v>
      </c>
      <c r="D1202" s="22">
        <f t="shared" si="36"/>
        <v>-3.722042492002027E-2</v>
      </c>
      <c r="F1202" t="s">
        <v>8221</v>
      </c>
      <c r="G1202">
        <v>4</v>
      </c>
      <c r="H1202" s="22">
        <f t="shared" si="37"/>
        <v>-0.22319018060598239</v>
      </c>
    </row>
    <row r="1203" spans="2:8" x14ac:dyDescent="0.3">
      <c r="B1203" t="s">
        <v>8219</v>
      </c>
      <c r="C1203">
        <v>77</v>
      </c>
      <c r="D1203" s="22">
        <f t="shared" si="36"/>
        <v>-0.13908006092609349</v>
      </c>
      <c r="F1203" t="s">
        <v>8221</v>
      </c>
      <c r="G1203">
        <v>8</v>
      </c>
      <c r="H1203" s="22">
        <f t="shared" si="37"/>
        <v>-0.15807176406762369</v>
      </c>
    </row>
    <row r="1204" spans="2:8" x14ac:dyDescent="0.3">
      <c r="B1204" t="s">
        <v>8219</v>
      </c>
      <c r="C1204">
        <v>89</v>
      </c>
      <c r="D1204" s="22">
        <f t="shared" si="36"/>
        <v>-0.12486708846012977</v>
      </c>
      <c r="F1204" t="s">
        <v>8221</v>
      </c>
      <c r="G1204">
        <v>24</v>
      </c>
      <c r="H1204" s="22">
        <f t="shared" si="37"/>
        <v>0.10240190208581111</v>
      </c>
    </row>
    <row r="1205" spans="2:8" x14ac:dyDescent="0.3">
      <c r="B1205" t="s">
        <v>8219</v>
      </c>
      <c r="C1205">
        <v>3355</v>
      </c>
      <c r="D1205" s="22">
        <f t="shared" si="36"/>
        <v>3.7434302510263247</v>
      </c>
      <c r="F1205" t="s">
        <v>8221</v>
      </c>
      <c r="G1205">
        <v>0</v>
      </c>
      <c r="H1205" s="22">
        <f t="shared" si="37"/>
        <v>-0.28830859714434109</v>
      </c>
    </row>
    <row r="1206" spans="2:8" x14ac:dyDescent="0.3">
      <c r="B1206" t="s">
        <v>8219</v>
      </c>
      <c r="C1206">
        <v>537</v>
      </c>
      <c r="D1206" s="22">
        <f t="shared" si="36"/>
        <v>0.40575055026918183</v>
      </c>
      <c r="F1206" t="s">
        <v>8221</v>
      </c>
      <c r="G1206">
        <v>39</v>
      </c>
      <c r="H1206" s="22">
        <f t="shared" si="37"/>
        <v>0.34659596410465626</v>
      </c>
    </row>
    <row r="1207" spans="2:8" x14ac:dyDescent="0.3">
      <c r="B1207" t="s">
        <v>8219</v>
      </c>
      <c r="C1207">
        <v>125</v>
      </c>
      <c r="D1207" s="22">
        <f t="shared" si="36"/>
        <v>-8.2228171062238661E-2</v>
      </c>
      <c r="F1207" t="s">
        <v>8221</v>
      </c>
      <c r="G1207">
        <v>6</v>
      </c>
      <c r="H1207" s="22">
        <f t="shared" si="37"/>
        <v>-0.19063097233680304</v>
      </c>
    </row>
    <row r="1208" spans="2:8" x14ac:dyDescent="0.3">
      <c r="B1208" t="s">
        <v>8219</v>
      </c>
      <c r="C1208">
        <v>163</v>
      </c>
      <c r="D1208" s="22">
        <f t="shared" si="36"/>
        <v>-3.722042492002027E-2</v>
      </c>
      <c r="F1208" t="s">
        <v>8221</v>
      </c>
      <c r="G1208">
        <v>4</v>
      </c>
      <c r="H1208" s="22">
        <f t="shared" si="37"/>
        <v>-0.22319018060598239</v>
      </c>
    </row>
    <row r="1209" spans="2:8" x14ac:dyDescent="0.3">
      <c r="B1209" t="s">
        <v>8219</v>
      </c>
      <c r="C1209">
        <v>283</v>
      </c>
      <c r="D1209" s="22">
        <f t="shared" si="36"/>
        <v>0.10490929973961675</v>
      </c>
      <c r="F1209" t="s">
        <v>8221</v>
      </c>
      <c r="G1209">
        <v>3</v>
      </c>
      <c r="H1209" s="22">
        <f t="shared" si="37"/>
        <v>-0.23946978474057207</v>
      </c>
    </row>
    <row r="1210" spans="2:8" x14ac:dyDescent="0.3">
      <c r="B1210" t="s">
        <v>8219</v>
      </c>
      <c r="C1210">
        <v>352</v>
      </c>
      <c r="D1210" s="22">
        <f t="shared" si="36"/>
        <v>0.18663389141890804</v>
      </c>
      <c r="F1210" t="s">
        <v>8221</v>
      </c>
      <c r="G1210">
        <v>53</v>
      </c>
      <c r="H1210" s="22">
        <f t="shared" si="37"/>
        <v>0.57451042198891167</v>
      </c>
    </row>
    <row r="1211" spans="2:8" x14ac:dyDescent="0.3">
      <c r="B1211" t="s">
        <v>8219</v>
      </c>
      <c r="C1211">
        <v>94</v>
      </c>
      <c r="D1211" s="22">
        <f t="shared" si="36"/>
        <v>-0.11894501659931156</v>
      </c>
      <c r="F1211" t="s">
        <v>8221</v>
      </c>
      <c r="G1211">
        <v>1</v>
      </c>
      <c r="H1211" s="22">
        <f t="shared" si="37"/>
        <v>-0.27202899300975142</v>
      </c>
    </row>
    <row r="1212" spans="2:8" x14ac:dyDescent="0.3">
      <c r="B1212" t="s">
        <v>8219</v>
      </c>
      <c r="C1212">
        <v>67</v>
      </c>
      <c r="D1212" s="22">
        <f t="shared" si="36"/>
        <v>-0.1509242046477299</v>
      </c>
      <c r="F1212" t="s">
        <v>8221</v>
      </c>
      <c r="G1212">
        <v>2</v>
      </c>
      <c r="H1212" s="22">
        <f t="shared" si="37"/>
        <v>-0.25574938887516174</v>
      </c>
    </row>
    <row r="1213" spans="2:8" x14ac:dyDescent="0.3">
      <c r="B1213" t="s">
        <v>8219</v>
      </c>
      <c r="C1213">
        <v>221</v>
      </c>
      <c r="D1213" s="22">
        <f t="shared" si="36"/>
        <v>3.1475608665470958E-2</v>
      </c>
      <c r="F1213" t="s">
        <v>8221</v>
      </c>
      <c r="G1213">
        <v>25</v>
      </c>
      <c r="H1213" s="22">
        <f t="shared" si="37"/>
        <v>0.11868150622040079</v>
      </c>
    </row>
    <row r="1214" spans="2:8" x14ac:dyDescent="0.3">
      <c r="B1214" t="s">
        <v>8219</v>
      </c>
      <c r="C1214">
        <v>2165</v>
      </c>
      <c r="D1214" s="22">
        <f t="shared" si="36"/>
        <v>2.333977148151591</v>
      </c>
      <c r="F1214" t="s">
        <v>8221</v>
      </c>
      <c r="G1214">
        <v>6</v>
      </c>
      <c r="H1214" s="22">
        <f t="shared" si="37"/>
        <v>-0.19063097233680304</v>
      </c>
    </row>
    <row r="1215" spans="2:8" x14ac:dyDescent="0.3">
      <c r="B1215" t="s">
        <v>8219</v>
      </c>
      <c r="C1215">
        <v>179</v>
      </c>
      <c r="D1215" s="22">
        <f t="shared" si="36"/>
        <v>-1.8269794965402004E-2</v>
      </c>
      <c r="F1215" t="s">
        <v>8221</v>
      </c>
      <c r="G1215">
        <v>0</v>
      </c>
      <c r="H1215" s="22">
        <f t="shared" si="37"/>
        <v>-0.28830859714434109</v>
      </c>
    </row>
    <row r="1216" spans="2:8" x14ac:dyDescent="0.3">
      <c r="B1216" t="s">
        <v>8219</v>
      </c>
      <c r="C1216">
        <v>123</v>
      </c>
      <c r="D1216" s="22">
        <f t="shared" si="36"/>
        <v>-8.4596999806565945E-2</v>
      </c>
      <c r="F1216" t="s">
        <v>8221</v>
      </c>
      <c r="G1216">
        <v>12</v>
      </c>
      <c r="H1216" s="22">
        <f t="shared" si="37"/>
        <v>-9.2953347529264985E-2</v>
      </c>
    </row>
    <row r="1217" spans="2:8" x14ac:dyDescent="0.3">
      <c r="B1217" t="s">
        <v>8219</v>
      </c>
      <c r="C1217">
        <v>1104</v>
      </c>
      <c r="D1217" s="22">
        <f t="shared" si="36"/>
        <v>1.0773134992859668</v>
      </c>
      <c r="F1217" t="s">
        <v>8221</v>
      </c>
      <c r="G1217">
        <v>0</v>
      </c>
      <c r="H1217" s="22">
        <f t="shared" si="37"/>
        <v>-0.28830859714434109</v>
      </c>
    </row>
    <row r="1218" spans="2:8" x14ac:dyDescent="0.3">
      <c r="B1218" t="s">
        <v>8219</v>
      </c>
      <c r="C1218">
        <v>403</v>
      </c>
      <c r="D1218" s="22">
        <f t="shared" si="36"/>
        <v>0.24703902439925379</v>
      </c>
      <c r="F1218" t="s">
        <v>8221</v>
      </c>
      <c r="G1218">
        <v>36</v>
      </c>
      <c r="H1218" s="22">
        <f t="shared" si="37"/>
        <v>0.29775715170088723</v>
      </c>
    </row>
    <row r="1219" spans="2:8" x14ac:dyDescent="0.3">
      <c r="B1219" t="s">
        <v>8219</v>
      </c>
      <c r="C1219">
        <v>109</v>
      </c>
      <c r="D1219" s="22">
        <f t="shared" ref="D1219:D1282" si="38">(C1219-GETPIVOTDATA("Mean of backers",$I$3,"Outcome","successful"))/GETPIVOTDATA("StdDevp of backers",$I$3,"Outcome","successful")</f>
        <v>-0.10117880101685693</v>
      </c>
      <c r="F1219" t="s">
        <v>8221</v>
      </c>
      <c r="G1219">
        <v>0</v>
      </c>
      <c r="H1219" s="22">
        <f t="shared" ref="H1219:H1282" si="39">(G1219-GETPIVOTDATA("Mean of backers",$I$7,"Outcome","failed"))/GETPIVOTDATA("StdDevp of backers",$I$7,"Outcome","failed")</f>
        <v>-0.28830859714434109</v>
      </c>
    </row>
    <row r="1220" spans="2:8" x14ac:dyDescent="0.3">
      <c r="B1220" t="s">
        <v>8219</v>
      </c>
      <c r="C1220">
        <v>372</v>
      </c>
      <c r="D1220" s="22">
        <f t="shared" si="38"/>
        <v>0.21032217886218088</v>
      </c>
      <c r="F1220" t="s">
        <v>8221</v>
      </c>
      <c r="G1220">
        <v>2</v>
      </c>
      <c r="H1220" s="22">
        <f t="shared" si="39"/>
        <v>-0.25574938887516174</v>
      </c>
    </row>
    <row r="1221" spans="2:8" x14ac:dyDescent="0.3">
      <c r="B1221" t="s">
        <v>8219</v>
      </c>
      <c r="C1221">
        <v>311</v>
      </c>
      <c r="D1221" s="22">
        <f t="shared" si="38"/>
        <v>0.13807290216019874</v>
      </c>
      <c r="F1221" t="s">
        <v>8221</v>
      </c>
      <c r="G1221">
        <v>1</v>
      </c>
      <c r="H1221" s="22">
        <f t="shared" si="39"/>
        <v>-0.27202899300975142</v>
      </c>
    </row>
    <row r="1222" spans="2:8" x14ac:dyDescent="0.3">
      <c r="B1222" t="s">
        <v>8219</v>
      </c>
      <c r="C1222">
        <v>61</v>
      </c>
      <c r="D1222" s="22">
        <f t="shared" si="38"/>
        <v>-0.15803069088071175</v>
      </c>
      <c r="F1222" t="s">
        <v>8221</v>
      </c>
      <c r="G1222">
        <v>59</v>
      </c>
      <c r="H1222" s="22">
        <f t="shared" si="39"/>
        <v>0.67218804679644972</v>
      </c>
    </row>
    <row r="1223" spans="2:8" x14ac:dyDescent="0.3">
      <c r="B1223" t="s">
        <v>8219</v>
      </c>
      <c r="C1223">
        <v>115</v>
      </c>
      <c r="D1223" s="22">
        <f t="shared" si="38"/>
        <v>-9.407231478387508E-2</v>
      </c>
      <c r="F1223" t="s">
        <v>8221</v>
      </c>
      <c r="G1223">
        <v>1</v>
      </c>
      <c r="H1223" s="22">
        <f t="shared" si="39"/>
        <v>-0.27202899300975142</v>
      </c>
    </row>
    <row r="1224" spans="2:8" x14ac:dyDescent="0.3">
      <c r="B1224" t="s">
        <v>8219</v>
      </c>
      <c r="C1224">
        <v>111</v>
      </c>
      <c r="D1224" s="22">
        <f t="shared" si="38"/>
        <v>-9.8809972272529648E-2</v>
      </c>
      <c r="F1224" t="s">
        <v>8221</v>
      </c>
      <c r="G1224">
        <v>31</v>
      </c>
      <c r="H1224" s="22">
        <f t="shared" si="39"/>
        <v>0.21635913102793886</v>
      </c>
    </row>
    <row r="1225" spans="2:8" x14ac:dyDescent="0.3">
      <c r="B1225" t="s">
        <v>8219</v>
      </c>
      <c r="C1225">
        <v>337</v>
      </c>
      <c r="D1225" s="22">
        <f t="shared" si="38"/>
        <v>0.16886767583645343</v>
      </c>
      <c r="F1225" t="s">
        <v>8221</v>
      </c>
      <c r="G1225">
        <v>18</v>
      </c>
      <c r="H1225" s="22">
        <f t="shared" si="39"/>
        <v>4.7242772782730659E-3</v>
      </c>
    </row>
    <row r="1226" spans="2:8" x14ac:dyDescent="0.3">
      <c r="B1226" t="s">
        <v>8219</v>
      </c>
      <c r="C1226">
        <v>9</v>
      </c>
      <c r="D1226" s="22">
        <f t="shared" si="38"/>
        <v>-0.21962023823322113</v>
      </c>
      <c r="F1226" t="s">
        <v>8221</v>
      </c>
      <c r="G1226">
        <v>10</v>
      </c>
      <c r="H1226" s="22">
        <f t="shared" si="39"/>
        <v>-0.12551255579844434</v>
      </c>
    </row>
    <row r="1227" spans="2:8" x14ac:dyDescent="0.3">
      <c r="B1227" t="s">
        <v>8219</v>
      </c>
      <c r="C1227">
        <v>120</v>
      </c>
      <c r="D1227" s="22">
        <f t="shared" si="38"/>
        <v>-8.8150242923056871E-2</v>
      </c>
      <c r="F1227" t="s">
        <v>8221</v>
      </c>
      <c r="G1227">
        <v>0</v>
      </c>
      <c r="H1227" s="22">
        <f t="shared" si="39"/>
        <v>-0.28830859714434109</v>
      </c>
    </row>
    <row r="1228" spans="2:8" x14ac:dyDescent="0.3">
      <c r="B1228" t="s">
        <v>8219</v>
      </c>
      <c r="C1228">
        <v>102</v>
      </c>
      <c r="D1228" s="22">
        <f t="shared" si="38"/>
        <v>-0.10946970162200242</v>
      </c>
      <c r="F1228" t="s">
        <v>8221</v>
      </c>
      <c r="G1228">
        <v>14</v>
      </c>
      <c r="H1228" s="22">
        <f t="shared" si="39"/>
        <v>-6.0394139260085633E-2</v>
      </c>
    </row>
    <row r="1229" spans="2:8" x14ac:dyDescent="0.3">
      <c r="B1229" t="s">
        <v>8219</v>
      </c>
      <c r="C1229">
        <v>186</v>
      </c>
      <c r="D1229" s="22">
        <f t="shared" si="38"/>
        <v>-9.978894360256509E-3</v>
      </c>
      <c r="F1229" t="s">
        <v>8221</v>
      </c>
      <c r="G1229">
        <v>2</v>
      </c>
      <c r="H1229" s="22">
        <f t="shared" si="39"/>
        <v>-0.25574938887516174</v>
      </c>
    </row>
    <row r="1230" spans="2:8" x14ac:dyDescent="0.3">
      <c r="B1230" t="s">
        <v>8219</v>
      </c>
      <c r="C1230">
        <v>15</v>
      </c>
      <c r="D1230" s="22">
        <f t="shared" si="38"/>
        <v>-0.21251375200023928</v>
      </c>
      <c r="F1230" t="s">
        <v>8221</v>
      </c>
      <c r="G1230">
        <v>1</v>
      </c>
      <c r="H1230" s="22">
        <f t="shared" si="39"/>
        <v>-0.27202899300975142</v>
      </c>
    </row>
    <row r="1231" spans="2:8" x14ac:dyDescent="0.3">
      <c r="B1231" t="s">
        <v>8219</v>
      </c>
      <c r="C1231">
        <v>67</v>
      </c>
      <c r="D1231" s="22">
        <f t="shared" si="38"/>
        <v>-0.1509242046477299</v>
      </c>
      <c r="F1231" t="s">
        <v>8221</v>
      </c>
      <c r="G1231">
        <v>3</v>
      </c>
      <c r="H1231" s="22">
        <f t="shared" si="39"/>
        <v>-0.23946978474057207</v>
      </c>
    </row>
    <row r="1232" spans="2:8" x14ac:dyDescent="0.3">
      <c r="B1232" t="s">
        <v>8219</v>
      </c>
      <c r="C1232">
        <v>130</v>
      </c>
      <c r="D1232" s="22">
        <f t="shared" si="38"/>
        <v>-7.6306099201420452E-2</v>
      </c>
      <c r="F1232" t="s">
        <v>8221</v>
      </c>
      <c r="G1232">
        <v>0</v>
      </c>
      <c r="H1232" s="22">
        <f t="shared" si="39"/>
        <v>-0.28830859714434109</v>
      </c>
    </row>
    <row r="1233" spans="2:8" x14ac:dyDescent="0.3">
      <c r="B1233" t="s">
        <v>8219</v>
      </c>
      <c r="C1233">
        <v>16</v>
      </c>
      <c r="D1233" s="22">
        <f t="shared" si="38"/>
        <v>-0.21132933762807563</v>
      </c>
      <c r="F1233" t="s">
        <v>8221</v>
      </c>
      <c r="G1233">
        <v>2</v>
      </c>
      <c r="H1233" s="22">
        <f t="shared" si="39"/>
        <v>-0.25574938887516174</v>
      </c>
    </row>
    <row r="1234" spans="2:8" x14ac:dyDescent="0.3">
      <c r="B1234" t="s">
        <v>8219</v>
      </c>
      <c r="C1234">
        <v>67</v>
      </c>
      <c r="D1234" s="22">
        <f t="shared" si="38"/>
        <v>-0.1509242046477299</v>
      </c>
      <c r="F1234" t="s">
        <v>8221</v>
      </c>
      <c r="G1234">
        <v>0</v>
      </c>
      <c r="H1234" s="22">
        <f t="shared" si="39"/>
        <v>-0.28830859714434109</v>
      </c>
    </row>
    <row r="1235" spans="2:8" x14ac:dyDescent="0.3">
      <c r="B1235" t="s">
        <v>8219</v>
      </c>
      <c r="C1235">
        <v>124</v>
      </c>
      <c r="D1235" s="22">
        <f t="shared" si="38"/>
        <v>-8.3412585434402303E-2</v>
      </c>
      <c r="F1235" t="s">
        <v>8221</v>
      </c>
      <c r="G1235">
        <v>12</v>
      </c>
      <c r="H1235" s="22">
        <f t="shared" si="39"/>
        <v>-9.2953347529264985E-2</v>
      </c>
    </row>
    <row r="1236" spans="2:8" x14ac:dyDescent="0.3">
      <c r="B1236" t="s">
        <v>8219</v>
      </c>
      <c r="C1236">
        <v>80</v>
      </c>
      <c r="D1236" s="22">
        <f t="shared" si="38"/>
        <v>-0.13552681780960255</v>
      </c>
      <c r="F1236" t="s">
        <v>8221</v>
      </c>
      <c r="G1236">
        <v>1</v>
      </c>
      <c r="H1236" s="22">
        <f t="shared" si="39"/>
        <v>-0.27202899300975142</v>
      </c>
    </row>
    <row r="1237" spans="2:8" x14ac:dyDescent="0.3">
      <c r="B1237" t="s">
        <v>8219</v>
      </c>
      <c r="C1237">
        <v>282</v>
      </c>
      <c r="D1237" s="22">
        <f t="shared" si="38"/>
        <v>0.10372488536745311</v>
      </c>
      <c r="F1237" t="s">
        <v>8221</v>
      </c>
      <c r="G1237">
        <v>8</v>
      </c>
      <c r="H1237" s="22">
        <f t="shared" si="39"/>
        <v>-0.15807176406762369</v>
      </c>
    </row>
    <row r="1238" spans="2:8" x14ac:dyDescent="0.3">
      <c r="B1238" t="s">
        <v>8219</v>
      </c>
      <c r="C1238">
        <v>68</v>
      </c>
      <c r="D1238" s="22">
        <f t="shared" si="38"/>
        <v>-0.14973979027556625</v>
      </c>
      <c r="F1238" t="s">
        <v>8221</v>
      </c>
      <c r="G1238">
        <v>2</v>
      </c>
      <c r="H1238" s="22">
        <f t="shared" si="39"/>
        <v>-0.25574938887516174</v>
      </c>
    </row>
    <row r="1239" spans="2:8" x14ac:dyDescent="0.3">
      <c r="B1239" t="s">
        <v>8219</v>
      </c>
      <c r="C1239">
        <v>86</v>
      </c>
      <c r="D1239" s="22">
        <f t="shared" si="38"/>
        <v>-0.12842033157662069</v>
      </c>
      <c r="F1239" t="s">
        <v>8221</v>
      </c>
      <c r="G1239">
        <v>31</v>
      </c>
      <c r="H1239" s="22">
        <f t="shared" si="39"/>
        <v>0.21635913102793886</v>
      </c>
    </row>
    <row r="1240" spans="2:8" x14ac:dyDescent="0.3">
      <c r="B1240" t="s">
        <v>8219</v>
      </c>
      <c r="C1240">
        <v>115</v>
      </c>
      <c r="D1240" s="22">
        <f t="shared" si="38"/>
        <v>-9.407231478387508E-2</v>
      </c>
      <c r="F1240" t="s">
        <v>8221</v>
      </c>
      <c r="G1240">
        <v>5</v>
      </c>
      <c r="H1240" s="22">
        <f t="shared" si="39"/>
        <v>-0.20691057647139272</v>
      </c>
    </row>
    <row r="1241" spans="2:8" x14ac:dyDescent="0.3">
      <c r="B1241" t="s">
        <v>8219</v>
      </c>
      <c r="C1241">
        <v>75</v>
      </c>
      <c r="D1241" s="22">
        <f t="shared" si="38"/>
        <v>-0.14144888967042077</v>
      </c>
      <c r="F1241" t="s">
        <v>8221</v>
      </c>
      <c r="G1241">
        <v>1</v>
      </c>
      <c r="H1241" s="22">
        <f t="shared" si="39"/>
        <v>-0.27202899300975142</v>
      </c>
    </row>
    <row r="1242" spans="2:8" x14ac:dyDescent="0.3">
      <c r="B1242" t="s">
        <v>8219</v>
      </c>
      <c r="C1242">
        <v>43</v>
      </c>
      <c r="D1242" s="22">
        <f t="shared" si="38"/>
        <v>-0.17935014957965731</v>
      </c>
      <c r="F1242" t="s">
        <v>8221</v>
      </c>
      <c r="G1242">
        <v>12</v>
      </c>
      <c r="H1242" s="22">
        <f t="shared" si="39"/>
        <v>-9.2953347529264985E-2</v>
      </c>
    </row>
    <row r="1243" spans="2:8" x14ac:dyDescent="0.3">
      <c r="B1243" t="s">
        <v>8219</v>
      </c>
      <c r="C1243">
        <v>48</v>
      </c>
      <c r="D1243" s="22">
        <f t="shared" si="38"/>
        <v>-0.17342807771883909</v>
      </c>
      <c r="F1243" t="s">
        <v>8221</v>
      </c>
      <c r="G1243">
        <v>4</v>
      </c>
      <c r="H1243" s="22">
        <f t="shared" si="39"/>
        <v>-0.22319018060598239</v>
      </c>
    </row>
    <row r="1244" spans="2:8" x14ac:dyDescent="0.3">
      <c r="B1244" t="s">
        <v>8219</v>
      </c>
      <c r="C1244">
        <v>52</v>
      </c>
      <c r="D1244" s="22">
        <f t="shared" si="38"/>
        <v>-0.16869042023018452</v>
      </c>
      <c r="F1244" t="s">
        <v>8221</v>
      </c>
      <c r="G1244">
        <v>0</v>
      </c>
      <c r="H1244" s="22">
        <f t="shared" si="39"/>
        <v>-0.28830859714434109</v>
      </c>
    </row>
    <row r="1245" spans="2:8" x14ac:dyDescent="0.3">
      <c r="B1245" t="s">
        <v>8219</v>
      </c>
      <c r="C1245">
        <v>43</v>
      </c>
      <c r="D1245" s="22">
        <f t="shared" si="38"/>
        <v>-0.17935014957965731</v>
      </c>
      <c r="F1245" t="s">
        <v>8221</v>
      </c>
      <c r="G1245">
        <v>7</v>
      </c>
      <c r="H1245" s="22">
        <f t="shared" si="39"/>
        <v>-0.17435136820221336</v>
      </c>
    </row>
    <row r="1246" spans="2:8" x14ac:dyDescent="0.3">
      <c r="B1246" t="s">
        <v>8219</v>
      </c>
      <c r="C1246">
        <v>58</v>
      </c>
      <c r="D1246" s="22">
        <f t="shared" si="38"/>
        <v>-0.16158393399720267</v>
      </c>
      <c r="F1246" t="s">
        <v>8221</v>
      </c>
      <c r="G1246">
        <v>2</v>
      </c>
      <c r="H1246" s="22">
        <f t="shared" si="39"/>
        <v>-0.25574938887516174</v>
      </c>
    </row>
    <row r="1247" spans="2:8" x14ac:dyDescent="0.3">
      <c r="B1247" t="s">
        <v>8219</v>
      </c>
      <c r="C1247">
        <v>47</v>
      </c>
      <c r="D1247" s="22">
        <f t="shared" si="38"/>
        <v>-0.17461249209100274</v>
      </c>
      <c r="F1247" t="s">
        <v>8221</v>
      </c>
      <c r="G1247">
        <v>1</v>
      </c>
      <c r="H1247" s="22">
        <f t="shared" si="39"/>
        <v>-0.27202899300975142</v>
      </c>
    </row>
    <row r="1248" spans="2:8" x14ac:dyDescent="0.3">
      <c r="B1248" t="s">
        <v>8219</v>
      </c>
      <c r="C1248">
        <v>36</v>
      </c>
      <c r="D1248" s="22">
        <f t="shared" si="38"/>
        <v>-0.18764105018480279</v>
      </c>
      <c r="F1248" t="s">
        <v>8221</v>
      </c>
      <c r="G1248">
        <v>4</v>
      </c>
      <c r="H1248" s="22">
        <f t="shared" si="39"/>
        <v>-0.22319018060598239</v>
      </c>
    </row>
    <row r="1249" spans="2:8" x14ac:dyDescent="0.3">
      <c r="B1249" t="s">
        <v>8219</v>
      </c>
      <c r="C1249">
        <v>17</v>
      </c>
      <c r="D1249" s="22">
        <f t="shared" si="38"/>
        <v>-0.210144923255912</v>
      </c>
      <c r="F1249" t="s">
        <v>8221</v>
      </c>
      <c r="G1249">
        <v>6</v>
      </c>
      <c r="H1249" s="22">
        <f t="shared" si="39"/>
        <v>-0.19063097233680304</v>
      </c>
    </row>
    <row r="1250" spans="2:8" x14ac:dyDescent="0.3">
      <c r="B1250" t="s">
        <v>8219</v>
      </c>
      <c r="C1250">
        <v>104</v>
      </c>
      <c r="D1250" s="22">
        <f t="shared" si="38"/>
        <v>-0.10710087287767514</v>
      </c>
      <c r="F1250" t="s">
        <v>8221</v>
      </c>
      <c r="G1250">
        <v>8</v>
      </c>
      <c r="H1250" s="22">
        <f t="shared" si="39"/>
        <v>-0.15807176406762369</v>
      </c>
    </row>
    <row r="1251" spans="2:8" x14ac:dyDescent="0.3">
      <c r="B1251" t="s">
        <v>8219</v>
      </c>
      <c r="C1251">
        <v>47</v>
      </c>
      <c r="D1251" s="22">
        <f t="shared" si="38"/>
        <v>-0.17461249209100274</v>
      </c>
      <c r="F1251" t="s">
        <v>8221</v>
      </c>
      <c r="G1251">
        <v>14</v>
      </c>
      <c r="H1251" s="22">
        <f t="shared" si="39"/>
        <v>-6.0394139260085633E-2</v>
      </c>
    </row>
    <row r="1252" spans="2:8" x14ac:dyDescent="0.3">
      <c r="B1252" t="s">
        <v>8219</v>
      </c>
      <c r="C1252">
        <v>38</v>
      </c>
      <c r="D1252" s="22">
        <f t="shared" si="38"/>
        <v>-0.1852722214404755</v>
      </c>
      <c r="F1252" t="s">
        <v>8221</v>
      </c>
      <c r="G1252">
        <v>0</v>
      </c>
      <c r="H1252" s="22">
        <f t="shared" si="39"/>
        <v>-0.28830859714434109</v>
      </c>
    </row>
    <row r="1253" spans="2:8" x14ac:dyDescent="0.3">
      <c r="B1253" t="s">
        <v>8219</v>
      </c>
      <c r="C1253">
        <v>81</v>
      </c>
      <c r="D1253" s="22">
        <f t="shared" si="38"/>
        <v>-0.13434240343743892</v>
      </c>
      <c r="F1253" t="s">
        <v>8221</v>
      </c>
      <c r="G1253">
        <v>4</v>
      </c>
      <c r="H1253" s="22">
        <f t="shared" si="39"/>
        <v>-0.22319018060598239</v>
      </c>
    </row>
    <row r="1254" spans="2:8" x14ac:dyDescent="0.3">
      <c r="B1254" t="s">
        <v>8219</v>
      </c>
      <c r="C1254">
        <v>55</v>
      </c>
      <c r="D1254" s="22">
        <f t="shared" si="38"/>
        <v>-0.16513717711369361</v>
      </c>
      <c r="F1254" t="s">
        <v>8221</v>
      </c>
      <c r="G1254">
        <v>0</v>
      </c>
      <c r="H1254" s="22">
        <f t="shared" si="39"/>
        <v>-0.28830859714434109</v>
      </c>
    </row>
    <row r="1255" spans="2:8" x14ac:dyDescent="0.3">
      <c r="B1255" t="s">
        <v>8219</v>
      </c>
      <c r="C1255">
        <v>41</v>
      </c>
      <c r="D1255" s="22">
        <f t="shared" si="38"/>
        <v>-0.18171897832398459</v>
      </c>
      <c r="F1255" t="s">
        <v>8221</v>
      </c>
      <c r="G1255">
        <v>0</v>
      </c>
      <c r="H1255" s="22">
        <f t="shared" si="39"/>
        <v>-0.28830859714434109</v>
      </c>
    </row>
    <row r="1256" spans="2:8" x14ac:dyDescent="0.3">
      <c r="B1256" t="s">
        <v>8219</v>
      </c>
      <c r="C1256">
        <v>79</v>
      </c>
      <c r="D1256" s="22">
        <f t="shared" si="38"/>
        <v>-0.1367112321817662</v>
      </c>
      <c r="F1256" t="s">
        <v>8221</v>
      </c>
      <c r="G1256">
        <v>1</v>
      </c>
      <c r="H1256" s="22">
        <f t="shared" si="39"/>
        <v>-0.27202899300975142</v>
      </c>
    </row>
    <row r="1257" spans="2:8" x14ac:dyDescent="0.3">
      <c r="B1257" t="s">
        <v>8219</v>
      </c>
      <c r="C1257">
        <v>16</v>
      </c>
      <c r="D1257" s="22">
        <f t="shared" si="38"/>
        <v>-0.21132933762807563</v>
      </c>
      <c r="F1257" t="s">
        <v>8221</v>
      </c>
      <c r="G1257">
        <v>1</v>
      </c>
      <c r="H1257" s="22">
        <f t="shared" si="39"/>
        <v>-0.27202899300975142</v>
      </c>
    </row>
    <row r="1258" spans="2:8" x14ac:dyDescent="0.3">
      <c r="B1258" t="s">
        <v>8219</v>
      </c>
      <c r="C1258">
        <v>8</v>
      </c>
      <c r="D1258" s="22">
        <f t="shared" si="38"/>
        <v>-0.22080465260538476</v>
      </c>
      <c r="F1258" t="s">
        <v>8221</v>
      </c>
      <c r="G1258">
        <v>1</v>
      </c>
      <c r="H1258" s="22">
        <f t="shared" si="39"/>
        <v>-0.27202899300975142</v>
      </c>
    </row>
    <row r="1259" spans="2:8" x14ac:dyDescent="0.3">
      <c r="B1259" t="s">
        <v>8219</v>
      </c>
      <c r="C1259">
        <v>95</v>
      </c>
      <c r="D1259" s="22">
        <f t="shared" si="38"/>
        <v>-0.11776060222714792</v>
      </c>
      <c r="F1259" t="s">
        <v>8221</v>
      </c>
      <c r="G1259">
        <v>1</v>
      </c>
      <c r="H1259" s="22">
        <f t="shared" si="39"/>
        <v>-0.27202899300975142</v>
      </c>
    </row>
    <row r="1260" spans="2:8" x14ac:dyDescent="0.3">
      <c r="B1260" t="s">
        <v>8219</v>
      </c>
      <c r="C1260">
        <v>25</v>
      </c>
      <c r="D1260" s="22">
        <f t="shared" si="38"/>
        <v>-0.20066960827860286</v>
      </c>
      <c r="F1260" t="s">
        <v>8221</v>
      </c>
      <c r="G1260">
        <v>4</v>
      </c>
      <c r="H1260" s="22">
        <f t="shared" si="39"/>
        <v>-0.22319018060598239</v>
      </c>
    </row>
    <row r="1261" spans="2:8" x14ac:dyDescent="0.3">
      <c r="B1261" t="s">
        <v>8219</v>
      </c>
      <c r="C1261">
        <v>19</v>
      </c>
      <c r="D1261" s="22">
        <f t="shared" si="38"/>
        <v>-0.20777609451158471</v>
      </c>
      <c r="F1261" t="s">
        <v>8221</v>
      </c>
      <c r="G1261">
        <v>0</v>
      </c>
      <c r="H1261" s="22">
        <f t="shared" si="39"/>
        <v>-0.28830859714434109</v>
      </c>
    </row>
    <row r="1262" spans="2:8" x14ac:dyDescent="0.3">
      <c r="B1262" t="s">
        <v>8219</v>
      </c>
      <c r="C1262">
        <v>90</v>
      </c>
      <c r="D1262" s="22">
        <f t="shared" si="38"/>
        <v>-0.12368267408796613</v>
      </c>
      <c r="F1262" t="s">
        <v>8221</v>
      </c>
      <c r="G1262">
        <v>0</v>
      </c>
      <c r="H1262" s="22">
        <f t="shared" si="39"/>
        <v>-0.28830859714434109</v>
      </c>
    </row>
    <row r="1263" spans="2:8" x14ac:dyDescent="0.3">
      <c r="B1263" t="s">
        <v>8219</v>
      </c>
      <c r="C1263">
        <v>41</v>
      </c>
      <c r="D1263" s="22">
        <f t="shared" si="38"/>
        <v>-0.18171897832398459</v>
      </c>
      <c r="F1263" t="s">
        <v>8221</v>
      </c>
      <c r="G1263">
        <v>2</v>
      </c>
      <c r="H1263" s="22">
        <f t="shared" si="39"/>
        <v>-0.25574938887516174</v>
      </c>
    </row>
    <row r="1264" spans="2:8" x14ac:dyDescent="0.3">
      <c r="B1264" t="s">
        <v>8219</v>
      </c>
      <c r="C1264">
        <v>30</v>
      </c>
      <c r="D1264" s="22">
        <f t="shared" si="38"/>
        <v>-0.19474753641778464</v>
      </c>
      <c r="F1264" t="s">
        <v>8221</v>
      </c>
      <c r="G1264">
        <v>24</v>
      </c>
      <c r="H1264" s="22">
        <f t="shared" si="39"/>
        <v>0.10240190208581111</v>
      </c>
    </row>
    <row r="1265" spans="2:8" x14ac:dyDescent="0.3">
      <c r="B1265" t="s">
        <v>8219</v>
      </c>
      <c r="C1265">
        <v>38</v>
      </c>
      <c r="D1265" s="22">
        <f t="shared" si="38"/>
        <v>-0.1852722214404755</v>
      </c>
      <c r="F1265" t="s">
        <v>8221</v>
      </c>
      <c r="G1265">
        <v>1</v>
      </c>
      <c r="H1265" s="22">
        <f t="shared" si="39"/>
        <v>-0.27202899300975142</v>
      </c>
    </row>
    <row r="1266" spans="2:8" x14ac:dyDescent="0.3">
      <c r="B1266" t="s">
        <v>8219</v>
      </c>
      <c r="C1266">
        <v>65</v>
      </c>
      <c r="D1266" s="22">
        <f t="shared" si="38"/>
        <v>-0.15329303339205719</v>
      </c>
      <c r="F1266" t="s">
        <v>8221</v>
      </c>
      <c r="G1266">
        <v>2</v>
      </c>
      <c r="H1266" s="22">
        <f t="shared" si="39"/>
        <v>-0.25574938887516174</v>
      </c>
    </row>
    <row r="1267" spans="2:8" x14ac:dyDescent="0.3">
      <c r="B1267" t="s">
        <v>8219</v>
      </c>
      <c r="C1267">
        <v>75</v>
      </c>
      <c r="D1267" s="22">
        <f t="shared" si="38"/>
        <v>-0.14144888967042077</v>
      </c>
      <c r="F1267" t="s">
        <v>8221</v>
      </c>
      <c r="G1267">
        <v>1</v>
      </c>
      <c r="H1267" s="22">
        <f t="shared" si="39"/>
        <v>-0.27202899300975142</v>
      </c>
    </row>
    <row r="1268" spans="2:8" x14ac:dyDescent="0.3">
      <c r="B1268" t="s">
        <v>8219</v>
      </c>
      <c r="C1268">
        <v>16</v>
      </c>
      <c r="D1268" s="22">
        <f t="shared" si="38"/>
        <v>-0.21132933762807563</v>
      </c>
      <c r="F1268" t="s">
        <v>8221</v>
      </c>
      <c r="G1268">
        <v>37</v>
      </c>
      <c r="H1268" s="22">
        <f t="shared" si="39"/>
        <v>0.31403675583547691</v>
      </c>
    </row>
    <row r="1269" spans="2:8" x14ac:dyDescent="0.3">
      <c r="B1269" t="s">
        <v>8219</v>
      </c>
      <c r="C1269">
        <v>10</v>
      </c>
      <c r="D1269" s="22">
        <f t="shared" si="38"/>
        <v>-0.21843582386105748</v>
      </c>
      <c r="F1269" t="s">
        <v>8221</v>
      </c>
      <c r="G1269">
        <v>5</v>
      </c>
      <c r="H1269" s="22">
        <f t="shared" si="39"/>
        <v>-0.20691057647139272</v>
      </c>
    </row>
    <row r="1270" spans="2:8" x14ac:dyDescent="0.3">
      <c r="B1270" t="s">
        <v>8219</v>
      </c>
      <c r="C1270">
        <v>27</v>
      </c>
      <c r="D1270" s="22">
        <f t="shared" si="38"/>
        <v>-0.19830077953427558</v>
      </c>
      <c r="F1270" t="s">
        <v>8221</v>
      </c>
      <c r="G1270">
        <v>4</v>
      </c>
      <c r="H1270" s="22">
        <f t="shared" si="39"/>
        <v>-0.22319018060598239</v>
      </c>
    </row>
    <row r="1271" spans="2:8" x14ac:dyDescent="0.3">
      <c r="B1271" t="s">
        <v>8219</v>
      </c>
      <c r="C1271">
        <v>259</v>
      </c>
      <c r="D1271" s="22">
        <f t="shared" si="38"/>
        <v>7.6483354807689349E-2</v>
      </c>
      <c r="F1271" t="s">
        <v>8221</v>
      </c>
      <c r="G1271">
        <v>16</v>
      </c>
      <c r="H1271" s="22">
        <f t="shared" si="39"/>
        <v>-2.7834930990906285E-2</v>
      </c>
    </row>
    <row r="1272" spans="2:8" x14ac:dyDescent="0.3">
      <c r="B1272" t="s">
        <v>8219</v>
      </c>
      <c r="C1272">
        <v>39</v>
      </c>
      <c r="D1272" s="22">
        <f t="shared" si="38"/>
        <v>-0.18408780706831188</v>
      </c>
      <c r="F1272" t="s">
        <v>8221</v>
      </c>
      <c r="G1272">
        <v>9</v>
      </c>
      <c r="H1272" s="22">
        <f t="shared" si="39"/>
        <v>-0.14179215993303401</v>
      </c>
    </row>
    <row r="1273" spans="2:8" x14ac:dyDescent="0.3">
      <c r="B1273" t="s">
        <v>8219</v>
      </c>
      <c r="C1273">
        <v>42</v>
      </c>
      <c r="D1273" s="22">
        <f t="shared" si="38"/>
        <v>-0.18053456395182094</v>
      </c>
      <c r="F1273" t="s">
        <v>8221</v>
      </c>
      <c r="G1273">
        <v>0</v>
      </c>
      <c r="H1273" s="22">
        <f t="shared" si="39"/>
        <v>-0.28830859714434109</v>
      </c>
    </row>
    <row r="1274" spans="2:8" x14ac:dyDescent="0.3">
      <c r="B1274" t="s">
        <v>8219</v>
      </c>
      <c r="C1274">
        <v>10</v>
      </c>
      <c r="D1274" s="22">
        <f t="shared" si="38"/>
        <v>-0.21843582386105748</v>
      </c>
      <c r="F1274" t="s">
        <v>8221</v>
      </c>
      <c r="G1274">
        <v>40</v>
      </c>
      <c r="H1274" s="22">
        <f t="shared" si="39"/>
        <v>0.36287556823924594</v>
      </c>
    </row>
    <row r="1275" spans="2:8" x14ac:dyDescent="0.3">
      <c r="B1275" t="s">
        <v>8219</v>
      </c>
      <c r="C1275">
        <v>56</v>
      </c>
      <c r="D1275" s="22">
        <f t="shared" si="38"/>
        <v>-0.16395276274152995</v>
      </c>
      <c r="F1275" t="s">
        <v>8221</v>
      </c>
      <c r="G1275">
        <v>0</v>
      </c>
      <c r="H1275" s="22">
        <f t="shared" si="39"/>
        <v>-0.28830859714434109</v>
      </c>
    </row>
    <row r="1276" spans="2:8" x14ac:dyDescent="0.3">
      <c r="B1276" t="s">
        <v>8219</v>
      </c>
      <c r="C1276">
        <v>20</v>
      </c>
      <c r="D1276" s="22">
        <f t="shared" si="38"/>
        <v>-0.20659168013942106</v>
      </c>
      <c r="F1276" t="s">
        <v>8221</v>
      </c>
      <c r="G1276">
        <v>2</v>
      </c>
      <c r="H1276" s="22">
        <f t="shared" si="39"/>
        <v>-0.25574938887516174</v>
      </c>
    </row>
    <row r="1277" spans="2:8" x14ac:dyDescent="0.3">
      <c r="B1277" t="s">
        <v>8219</v>
      </c>
      <c r="C1277">
        <v>170</v>
      </c>
      <c r="D1277" s="22">
        <f t="shared" si="38"/>
        <v>-2.8929524314874781E-2</v>
      </c>
      <c r="F1277" t="s">
        <v>8221</v>
      </c>
      <c r="G1277">
        <v>1</v>
      </c>
      <c r="H1277" s="22">
        <f t="shared" si="39"/>
        <v>-0.27202899300975142</v>
      </c>
    </row>
    <row r="1278" spans="2:8" x14ac:dyDescent="0.3">
      <c r="B1278" t="s">
        <v>8219</v>
      </c>
      <c r="C1278">
        <v>29</v>
      </c>
      <c r="D1278" s="22">
        <f t="shared" si="38"/>
        <v>-0.19593195078994829</v>
      </c>
      <c r="F1278" t="s">
        <v>8221</v>
      </c>
      <c r="G1278">
        <v>9</v>
      </c>
      <c r="H1278" s="22">
        <f t="shared" si="39"/>
        <v>-0.14179215993303401</v>
      </c>
    </row>
    <row r="1279" spans="2:8" x14ac:dyDescent="0.3">
      <c r="B1279" t="s">
        <v>8219</v>
      </c>
      <c r="C1279">
        <v>132</v>
      </c>
      <c r="D1279" s="22">
        <f t="shared" si="38"/>
        <v>-7.3937270457093168E-2</v>
      </c>
      <c r="F1279" t="s">
        <v>8221</v>
      </c>
      <c r="G1279">
        <v>34</v>
      </c>
      <c r="H1279" s="22">
        <f t="shared" si="39"/>
        <v>0.26519794343170788</v>
      </c>
    </row>
    <row r="1280" spans="2:8" x14ac:dyDescent="0.3">
      <c r="B1280" t="s">
        <v>8219</v>
      </c>
      <c r="C1280">
        <v>27</v>
      </c>
      <c r="D1280" s="22">
        <f t="shared" si="38"/>
        <v>-0.19830077953427558</v>
      </c>
      <c r="F1280" t="s">
        <v>8221</v>
      </c>
      <c r="G1280">
        <v>23</v>
      </c>
      <c r="H1280" s="22">
        <f t="shared" si="39"/>
        <v>8.6122297951221435E-2</v>
      </c>
    </row>
    <row r="1281" spans="2:8" x14ac:dyDescent="0.3">
      <c r="B1281" t="s">
        <v>8219</v>
      </c>
      <c r="C1281">
        <v>26</v>
      </c>
      <c r="D1281" s="22">
        <f t="shared" si="38"/>
        <v>-0.19948519390643921</v>
      </c>
      <c r="F1281" t="s">
        <v>8221</v>
      </c>
      <c r="G1281">
        <v>19</v>
      </c>
      <c r="H1281" s="22">
        <f t="shared" si="39"/>
        <v>2.1003881412862739E-2</v>
      </c>
    </row>
    <row r="1282" spans="2:8" x14ac:dyDescent="0.3">
      <c r="B1282" t="s">
        <v>8219</v>
      </c>
      <c r="C1282">
        <v>43</v>
      </c>
      <c r="D1282" s="22">
        <f t="shared" si="38"/>
        <v>-0.17935014957965731</v>
      </c>
      <c r="F1282" t="s">
        <v>8221</v>
      </c>
      <c r="G1282">
        <v>50</v>
      </c>
      <c r="H1282" s="22">
        <f t="shared" si="39"/>
        <v>0.5256716095851427</v>
      </c>
    </row>
    <row r="1283" spans="2:8" x14ac:dyDescent="0.3">
      <c r="B1283" t="s">
        <v>8219</v>
      </c>
      <c r="C1283">
        <v>80</v>
      </c>
      <c r="D1283" s="22">
        <f t="shared" ref="D1283:D1346" si="40">(C1283-GETPIVOTDATA("Mean of backers",$I$3,"Outcome","successful"))/GETPIVOTDATA("StdDevp of backers",$I$3,"Outcome","successful")</f>
        <v>-0.13552681780960255</v>
      </c>
      <c r="F1283" t="s">
        <v>8221</v>
      </c>
      <c r="G1283">
        <v>12</v>
      </c>
      <c r="H1283" s="22">
        <f t="shared" ref="H1283:H1346" si="41">(G1283-GETPIVOTDATA("Mean of backers",$I$7,"Outcome","failed"))/GETPIVOTDATA("StdDevp of backers",$I$7,"Outcome","failed")</f>
        <v>-9.2953347529264985E-2</v>
      </c>
    </row>
    <row r="1284" spans="2:8" x14ac:dyDescent="0.3">
      <c r="B1284" t="s">
        <v>8219</v>
      </c>
      <c r="C1284">
        <v>33</v>
      </c>
      <c r="D1284" s="22">
        <f t="shared" si="40"/>
        <v>-0.19119429330129373</v>
      </c>
      <c r="F1284" t="s">
        <v>8221</v>
      </c>
      <c r="G1284">
        <v>8</v>
      </c>
      <c r="H1284" s="22">
        <f t="shared" si="41"/>
        <v>-0.15807176406762369</v>
      </c>
    </row>
    <row r="1285" spans="2:8" x14ac:dyDescent="0.3">
      <c r="B1285" t="s">
        <v>8219</v>
      </c>
      <c r="C1285">
        <v>71</v>
      </c>
      <c r="D1285" s="22">
        <f t="shared" si="40"/>
        <v>-0.14618654715907534</v>
      </c>
      <c r="F1285" t="s">
        <v>8221</v>
      </c>
      <c r="G1285">
        <v>9</v>
      </c>
      <c r="H1285" s="22">
        <f t="shared" si="41"/>
        <v>-0.14179215993303401</v>
      </c>
    </row>
    <row r="1286" spans="2:8" x14ac:dyDescent="0.3">
      <c r="B1286" t="s">
        <v>8219</v>
      </c>
      <c r="C1286">
        <v>81</v>
      </c>
      <c r="D1286" s="22">
        <f t="shared" si="40"/>
        <v>-0.13434240343743892</v>
      </c>
      <c r="F1286" t="s">
        <v>8221</v>
      </c>
      <c r="G1286">
        <v>43</v>
      </c>
      <c r="H1286" s="22">
        <f t="shared" si="41"/>
        <v>0.41171438064301497</v>
      </c>
    </row>
    <row r="1287" spans="2:8" x14ac:dyDescent="0.3">
      <c r="B1287" t="s">
        <v>8219</v>
      </c>
      <c r="C1287">
        <v>76</v>
      </c>
      <c r="D1287" s="22">
        <f t="shared" si="40"/>
        <v>-0.14026447529825711</v>
      </c>
      <c r="F1287" t="s">
        <v>8221</v>
      </c>
      <c r="G1287">
        <v>28</v>
      </c>
      <c r="H1287" s="22">
        <f t="shared" si="41"/>
        <v>0.16752031862416983</v>
      </c>
    </row>
    <row r="1288" spans="2:8" x14ac:dyDescent="0.3">
      <c r="B1288" t="s">
        <v>8219</v>
      </c>
      <c r="C1288">
        <v>48</v>
      </c>
      <c r="D1288" s="22">
        <f t="shared" si="40"/>
        <v>-0.17342807771883909</v>
      </c>
      <c r="F1288" t="s">
        <v>8221</v>
      </c>
      <c r="G1288">
        <v>4</v>
      </c>
      <c r="H1288" s="22">
        <f t="shared" si="41"/>
        <v>-0.22319018060598239</v>
      </c>
    </row>
    <row r="1289" spans="2:8" x14ac:dyDescent="0.3">
      <c r="B1289" t="s">
        <v>8219</v>
      </c>
      <c r="C1289">
        <v>61</v>
      </c>
      <c r="D1289" s="22">
        <f t="shared" si="40"/>
        <v>-0.15803069088071175</v>
      </c>
      <c r="F1289" t="s">
        <v>8221</v>
      </c>
      <c r="G1289">
        <v>24</v>
      </c>
      <c r="H1289" s="22">
        <f t="shared" si="41"/>
        <v>0.10240190208581111</v>
      </c>
    </row>
    <row r="1290" spans="2:8" x14ac:dyDescent="0.3">
      <c r="B1290" t="s">
        <v>8219</v>
      </c>
      <c r="C1290">
        <v>60</v>
      </c>
      <c r="D1290" s="22">
        <f t="shared" si="40"/>
        <v>-0.15921510525287538</v>
      </c>
      <c r="F1290" t="s">
        <v>8221</v>
      </c>
      <c r="G1290">
        <v>2</v>
      </c>
      <c r="H1290" s="22">
        <f t="shared" si="41"/>
        <v>-0.25574938887516174</v>
      </c>
    </row>
    <row r="1291" spans="2:8" x14ac:dyDescent="0.3">
      <c r="B1291" t="s">
        <v>8219</v>
      </c>
      <c r="C1291">
        <v>136</v>
      </c>
      <c r="D1291" s="22">
        <f t="shared" si="40"/>
        <v>-6.9199612968438601E-2</v>
      </c>
      <c r="F1291" t="s">
        <v>8221</v>
      </c>
      <c r="G1291">
        <v>2</v>
      </c>
      <c r="H1291" s="22">
        <f t="shared" si="41"/>
        <v>-0.25574938887516174</v>
      </c>
    </row>
    <row r="1292" spans="2:8" x14ac:dyDescent="0.3">
      <c r="B1292" t="s">
        <v>8219</v>
      </c>
      <c r="C1292">
        <v>14</v>
      </c>
      <c r="D1292" s="22">
        <f t="shared" si="40"/>
        <v>-0.21369816637240291</v>
      </c>
      <c r="F1292" t="s">
        <v>8221</v>
      </c>
      <c r="G1292">
        <v>20</v>
      </c>
      <c r="H1292" s="22">
        <f t="shared" si="41"/>
        <v>3.7283485547452415E-2</v>
      </c>
    </row>
    <row r="1293" spans="2:8" x14ac:dyDescent="0.3">
      <c r="B1293" t="s">
        <v>8219</v>
      </c>
      <c r="C1293">
        <v>78</v>
      </c>
      <c r="D1293" s="22">
        <f t="shared" si="40"/>
        <v>-0.13789564655392983</v>
      </c>
      <c r="F1293" t="s">
        <v>8221</v>
      </c>
      <c r="G1293">
        <v>1</v>
      </c>
      <c r="H1293" s="22">
        <f t="shared" si="41"/>
        <v>-0.27202899300975142</v>
      </c>
    </row>
    <row r="1294" spans="2:8" x14ac:dyDescent="0.3">
      <c r="B1294" t="s">
        <v>8219</v>
      </c>
      <c r="C1294">
        <v>4</v>
      </c>
      <c r="D1294" s="22">
        <f t="shared" si="40"/>
        <v>-0.22554231009403933</v>
      </c>
      <c r="F1294" t="s">
        <v>8221</v>
      </c>
      <c r="G1294">
        <v>1</v>
      </c>
      <c r="H1294" s="22">
        <f t="shared" si="41"/>
        <v>-0.27202899300975142</v>
      </c>
    </row>
    <row r="1295" spans="2:8" x14ac:dyDescent="0.3">
      <c r="B1295" t="s">
        <v>8219</v>
      </c>
      <c r="C1295">
        <v>11</v>
      </c>
      <c r="D1295" s="22">
        <f t="shared" si="40"/>
        <v>-0.21725140948889385</v>
      </c>
      <c r="F1295" t="s">
        <v>8221</v>
      </c>
      <c r="G1295">
        <v>4</v>
      </c>
      <c r="H1295" s="22">
        <f t="shared" si="41"/>
        <v>-0.22319018060598239</v>
      </c>
    </row>
    <row r="1296" spans="2:8" x14ac:dyDescent="0.3">
      <c r="B1296" t="s">
        <v>8219</v>
      </c>
      <c r="C1296">
        <v>185</v>
      </c>
      <c r="D1296" s="22">
        <f t="shared" si="40"/>
        <v>-1.1163308732420151E-2</v>
      </c>
      <c r="F1296" t="s">
        <v>8221</v>
      </c>
      <c r="G1296">
        <v>1</v>
      </c>
      <c r="H1296" s="22">
        <f t="shared" si="41"/>
        <v>-0.27202899300975142</v>
      </c>
    </row>
    <row r="1297" spans="2:8" x14ac:dyDescent="0.3">
      <c r="B1297" t="s">
        <v>8219</v>
      </c>
      <c r="C1297">
        <v>59</v>
      </c>
      <c r="D1297" s="22">
        <f t="shared" si="40"/>
        <v>-0.16039951962503904</v>
      </c>
      <c r="F1297" t="s">
        <v>8221</v>
      </c>
      <c r="G1297">
        <v>1</v>
      </c>
      <c r="H1297" s="22">
        <f t="shared" si="41"/>
        <v>-0.27202899300975142</v>
      </c>
    </row>
    <row r="1298" spans="2:8" x14ac:dyDescent="0.3">
      <c r="B1298" t="s">
        <v>8219</v>
      </c>
      <c r="C1298">
        <v>27</v>
      </c>
      <c r="D1298" s="22">
        <f t="shared" si="40"/>
        <v>-0.19830077953427558</v>
      </c>
      <c r="F1298" t="s">
        <v>8221</v>
      </c>
      <c r="G1298">
        <v>13</v>
      </c>
      <c r="H1298" s="22">
        <f t="shared" si="41"/>
        <v>-7.6673743394675309E-2</v>
      </c>
    </row>
    <row r="1299" spans="2:8" x14ac:dyDescent="0.3">
      <c r="B1299" t="s">
        <v>8219</v>
      </c>
      <c r="C1299">
        <v>63</v>
      </c>
      <c r="D1299" s="22">
        <f t="shared" si="40"/>
        <v>-0.15566186213638447</v>
      </c>
      <c r="F1299" t="s">
        <v>8221</v>
      </c>
      <c r="G1299">
        <v>1</v>
      </c>
      <c r="H1299" s="22">
        <f t="shared" si="41"/>
        <v>-0.27202899300975142</v>
      </c>
    </row>
    <row r="1300" spans="2:8" x14ac:dyDescent="0.3">
      <c r="B1300" t="s">
        <v>8219</v>
      </c>
      <c r="C1300">
        <v>13</v>
      </c>
      <c r="D1300" s="22">
        <f t="shared" si="40"/>
        <v>-0.21488258074456656</v>
      </c>
      <c r="F1300" t="s">
        <v>8221</v>
      </c>
      <c r="G1300">
        <v>1</v>
      </c>
      <c r="H1300" s="22">
        <f t="shared" si="41"/>
        <v>-0.27202899300975142</v>
      </c>
    </row>
    <row r="1301" spans="2:8" x14ac:dyDescent="0.3">
      <c r="B1301" t="s">
        <v>8219</v>
      </c>
      <c r="C1301">
        <v>13</v>
      </c>
      <c r="D1301" s="22">
        <f t="shared" si="40"/>
        <v>-0.21488258074456656</v>
      </c>
      <c r="F1301" t="s">
        <v>8221</v>
      </c>
      <c r="G1301">
        <v>0</v>
      </c>
      <c r="H1301" s="22">
        <f t="shared" si="41"/>
        <v>-0.28830859714434109</v>
      </c>
    </row>
    <row r="1302" spans="2:8" x14ac:dyDescent="0.3">
      <c r="B1302" t="s">
        <v>8219</v>
      </c>
      <c r="C1302">
        <v>57</v>
      </c>
      <c r="D1302" s="22">
        <f t="shared" si="40"/>
        <v>-0.16276834836936632</v>
      </c>
      <c r="F1302" t="s">
        <v>8221</v>
      </c>
      <c r="G1302">
        <v>3</v>
      </c>
      <c r="H1302" s="22">
        <f t="shared" si="41"/>
        <v>-0.23946978474057207</v>
      </c>
    </row>
    <row r="1303" spans="2:8" x14ac:dyDescent="0.3">
      <c r="B1303" t="s">
        <v>8219</v>
      </c>
      <c r="C1303">
        <v>61</v>
      </c>
      <c r="D1303" s="22">
        <f t="shared" si="40"/>
        <v>-0.15803069088071175</v>
      </c>
      <c r="F1303" t="s">
        <v>8221</v>
      </c>
      <c r="G1303">
        <v>14</v>
      </c>
      <c r="H1303" s="22">
        <f t="shared" si="41"/>
        <v>-6.0394139260085633E-2</v>
      </c>
    </row>
    <row r="1304" spans="2:8" x14ac:dyDescent="0.3">
      <c r="B1304" t="s">
        <v>8219</v>
      </c>
      <c r="C1304">
        <v>65</v>
      </c>
      <c r="D1304" s="22">
        <f t="shared" si="40"/>
        <v>-0.15329303339205719</v>
      </c>
      <c r="F1304" t="s">
        <v>8221</v>
      </c>
      <c r="G1304">
        <v>2</v>
      </c>
      <c r="H1304" s="22">
        <f t="shared" si="41"/>
        <v>-0.25574938887516174</v>
      </c>
    </row>
    <row r="1305" spans="2:8" x14ac:dyDescent="0.3">
      <c r="B1305" t="s">
        <v>8219</v>
      </c>
      <c r="C1305">
        <v>134</v>
      </c>
      <c r="D1305" s="22">
        <f t="shared" si="40"/>
        <v>-7.1568441712765885E-2</v>
      </c>
      <c r="F1305" t="s">
        <v>8221</v>
      </c>
      <c r="G1305">
        <v>5</v>
      </c>
      <c r="H1305" s="22">
        <f t="shared" si="41"/>
        <v>-0.20691057647139272</v>
      </c>
    </row>
    <row r="1306" spans="2:8" x14ac:dyDescent="0.3">
      <c r="B1306" t="s">
        <v>8219</v>
      </c>
      <c r="C1306">
        <v>37</v>
      </c>
      <c r="D1306" s="22">
        <f t="shared" si="40"/>
        <v>-0.18645663581263916</v>
      </c>
      <c r="F1306" t="s">
        <v>8221</v>
      </c>
      <c r="G1306">
        <v>14</v>
      </c>
      <c r="H1306" s="22">
        <f t="shared" si="41"/>
        <v>-6.0394139260085633E-2</v>
      </c>
    </row>
    <row r="1307" spans="2:8" x14ac:dyDescent="0.3">
      <c r="B1307" t="s">
        <v>8219</v>
      </c>
      <c r="C1307">
        <v>37</v>
      </c>
      <c r="D1307" s="22">
        <f t="shared" si="40"/>
        <v>-0.18645663581263916</v>
      </c>
      <c r="F1307" t="s">
        <v>8221</v>
      </c>
      <c r="G1307">
        <v>9</v>
      </c>
      <c r="H1307" s="22">
        <f t="shared" si="41"/>
        <v>-0.14179215993303401</v>
      </c>
    </row>
    <row r="1308" spans="2:8" x14ac:dyDescent="0.3">
      <c r="B1308" t="s">
        <v>8219</v>
      </c>
      <c r="C1308">
        <v>150</v>
      </c>
      <c r="D1308" s="22">
        <f t="shared" si="40"/>
        <v>-5.2617811758147622E-2</v>
      </c>
      <c r="F1308" t="s">
        <v>8221</v>
      </c>
      <c r="G1308">
        <v>8</v>
      </c>
      <c r="H1308" s="22">
        <f t="shared" si="41"/>
        <v>-0.15807176406762369</v>
      </c>
    </row>
    <row r="1309" spans="2:8" x14ac:dyDescent="0.3">
      <c r="B1309" t="s">
        <v>8219</v>
      </c>
      <c r="C1309">
        <v>56</v>
      </c>
      <c r="D1309" s="22">
        <f t="shared" si="40"/>
        <v>-0.16395276274152995</v>
      </c>
      <c r="F1309" t="s">
        <v>8221</v>
      </c>
      <c r="G1309">
        <v>7</v>
      </c>
      <c r="H1309" s="22">
        <f t="shared" si="41"/>
        <v>-0.17435136820221336</v>
      </c>
    </row>
    <row r="1310" spans="2:8" x14ac:dyDescent="0.3">
      <c r="B1310" t="s">
        <v>8219</v>
      </c>
      <c r="C1310">
        <v>18</v>
      </c>
      <c r="D1310" s="22">
        <f t="shared" si="40"/>
        <v>-0.20896050888374834</v>
      </c>
      <c r="F1310" t="s">
        <v>8221</v>
      </c>
      <c r="G1310">
        <v>0</v>
      </c>
      <c r="H1310" s="22">
        <f t="shared" si="41"/>
        <v>-0.28830859714434109</v>
      </c>
    </row>
    <row r="1311" spans="2:8" x14ac:dyDescent="0.3">
      <c r="B1311" t="s">
        <v>8219</v>
      </c>
      <c r="C1311">
        <v>60</v>
      </c>
      <c r="D1311" s="22">
        <f t="shared" si="40"/>
        <v>-0.15921510525287538</v>
      </c>
      <c r="F1311" t="s">
        <v>8221</v>
      </c>
      <c r="G1311">
        <v>84</v>
      </c>
      <c r="H1311" s="22">
        <f t="shared" si="41"/>
        <v>1.0791781501611915</v>
      </c>
    </row>
    <row r="1312" spans="2:8" x14ac:dyDescent="0.3">
      <c r="B1312" t="s">
        <v>8219</v>
      </c>
      <c r="C1312">
        <v>67</v>
      </c>
      <c r="D1312" s="22">
        <f t="shared" si="40"/>
        <v>-0.1509242046477299</v>
      </c>
      <c r="F1312" t="s">
        <v>8221</v>
      </c>
      <c r="G1312">
        <v>11</v>
      </c>
      <c r="H1312" s="22">
        <f t="shared" si="41"/>
        <v>-0.10923295166385466</v>
      </c>
    </row>
    <row r="1313" spans="2:8" x14ac:dyDescent="0.3">
      <c r="B1313" t="s">
        <v>8219</v>
      </c>
      <c r="C1313">
        <v>35</v>
      </c>
      <c r="D1313" s="22">
        <f t="shared" si="40"/>
        <v>-0.18882546455696644</v>
      </c>
      <c r="F1313" t="s">
        <v>8221</v>
      </c>
      <c r="G1313">
        <v>1</v>
      </c>
      <c r="H1313" s="22">
        <f t="shared" si="41"/>
        <v>-0.27202899300975142</v>
      </c>
    </row>
    <row r="1314" spans="2:8" x14ac:dyDescent="0.3">
      <c r="B1314" t="s">
        <v>8219</v>
      </c>
      <c r="C1314">
        <v>34</v>
      </c>
      <c r="D1314" s="22">
        <f t="shared" si="40"/>
        <v>-0.19000987892913007</v>
      </c>
      <c r="F1314" t="s">
        <v>8221</v>
      </c>
      <c r="G1314">
        <v>4</v>
      </c>
      <c r="H1314" s="22">
        <f t="shared" si="41"/>
        <v>-0.22319018060598239</v>
      </c>
    </row>
    <row r="1315" spans="2:8" x14ac:dyDescent="0.3">
      <c r="B1315" t="s">
        <v>8219</v>
      </c>
      <c r="C1315">
        <v>36</v>
      </c>
      <c r="D1315" s="22">
        <f t="shared" si="40"/>
        <v>-0.18764105018480279</v>
      </c>
      <c r="F1315" t="s">
        <v>8221</v>
      </c>
      <c r="G1315">
        <v>10</v>
      </c>
      <c r="H1315" s="22">
        <f t="shared" si="41"/>
        <v>-0.12551255579844434</v>
      </c>
    </row>
    <row r="1316" spans="2:8" x14ac:dyDescent="0.3">
      <c r="B1316" t="s">
        <v>8219</v>
      </c>
      <c r="C1316">
        <v>18</v>
      </c>
      <c r="D1316" s="22">
        <f t="shared" si="40"/>
        <v>-0.20896050888374834</v>
      </c>
      <c r="F1316" t="s">
        <v>8221</v>
      </c>
      <c r="G1316">
        <v>16</v>
      </c>
      <c r="H1316" s="22">
        <f t="shared" si="41"/>
        <v>-2.7834930990906285E-2</v>
      </c>
    </row>
    <row r="1317" spans="2:8" x14ac:dyDescent="0.3">
      <c r="B1317" t="s">
        <v>8219</v>
      </c>
      <c r="C1317">
        <v>25</v>
      </c>
      <c r="D1317" s="22">
        <f t="shared" si="40"/>
        <v>-0.20066960827860286</v>
      </c>
      <c r="F1317" t="s">
        <v>8221</v>
      </c>
      <c r="G1317">
        <v>2</v>
      </c>
      <c r="H1317" s="22">
        <f t="shared" si="41"/>
        <v>-0.25574938887516174</v>
      </c>
    </row>
    <row r="1318" spans="2:8" x14ac:dyDescent="0.3">
      <c r="B1318" t="s">
        <v>8219</v>
      </c>
      <c r="C1318">
        <v>21</v>
      </c>
      <c r="D1318" s="22">
        <f t="shared" si="40"/>
        <v>-0.20540726576725743</v>
      </c>
      <c r="F1318" t="s">
        <v>8221</v>
      </c>
      <c r="G1318">
        <v>5</v>
      </c>
      <c r="H1318" s="22">
        <f t="shared" si="41"/>
        <v>-0.20691057647139272</v>
      </c>
    </row>
    <row r="1319" spans="2:8" x14ac:dyDescent="0.3">
      <c r="B1319" t="s">
        <v>8219</v>
      </c>
      <c r="C1319">
        <v>151</v>
      </c>
      <c r="D1319" s="22">
        <f t="shared" si="40"/>
        <v>-5.1433397385983973E-2</v>
      </c>
      <c r="F1319" t="s">
        <v>8221</v>
      </c>
      <c r="G1319">
        <v>1</v>
      </c>
      <c r="H1319" s="22">
        <f t="shared" si="41"/>
        <v>-0.27202899300975142</v>
      </c>
    </row>
    <row r="1320" spans="2:8" x14ac:dyDescent="0.3">
      <c r="B1320" t="s">
        <v>8219</v>
      </c>
      <c r="C1320">
        <v>489</v>
      </c>
      <c r="D1320" s="22">
        <f t="shared" si="40"/>
        <v>0.34889866040532702</v>
      </c>
      <c r="F1320" t="s">
        <v>8221</v>
      </c>
      <c r="G1320">
        <v>31</v>
      </c>
      <c r="H1320" s="22">
        <f t="shared" si="41"/>
        <v>0.21635913102793886</v>
      </c>
    </row>
    <row r="1321" spans="2:8" x14ac:dyDescent="0.3">
      <c r="B1321" t="s">
        <v>8219</v>
      </c>
      <c r="C1321">
        <v>50</v>
      </c>
      <c r="D1321" s="22">
        <f t="shared" si="40"/>
        <v>-0.1710592489745118</v>
      </c>
      <c r="F1321" t="s">
        <v>8221</v>
      </c>
      <c r="G1321">
        <v>0</v>
      </c>
      <c r="H1321" s="22">
        <f t="shared" si="41"/>
        <v>-0.28830859714434109</v>
      </c>
    </row>
    <row r="1322" spans="2:8" x14ac:dyDescent="0.3">
      <c r="B1322" t="s">
        <v>8219</v>
      </c>
      <c r="C1322">
        <v>321</v>
      </c>
      <c r="D1322" s="22">
        <f t="shared" si="40"/>
        <v>0.14991704588183516</v>
      </c>
      <c r="F1322" t="s">
        <v>8221</v>
      </c>
      <c r="G1322">
        <v>2</v>
      </c>
      <c r="H1322" s="22">
        <f t="shared" si="41"/>
        <v>-0.25574938887516174</v>
      </c>
    </row>
    <row r="1323" spans="2:8" x14ac:dyDescent="0.3">
      <c r="B1323" t="s">
        <v>8219</v>
      </c>
      <c r="C1323">
        <v>1762</v>
      </c>
      <c r="D1323" s="22">
        <f t="shared" si="40"/>
        <v>1.8566581561696431</v>
      </c>
      <c r="F1323" t="s">
        <v>8221</v>
      </c>
      <c r="G1323">
        <v>7</v>
      </c>
      <c r="H1323" s="22">
        <f t="shared" si="41"/>
        <v>-0.17435136820221336</v>
      </c>
    </row>
    <row r="1324" spans="2:8" x14ac:dyDescent="0.3">
      <c r="B1324" t="s">
        <v>8219</v>
      </c>
      <c r="C1324">
        <v>385</v>
      </c>
      <c r="D1324" s="22">
        <f t="shared" si="40"/>
        <v>0.22571956570030824</v>
      </c>
      <c r="F1324" t="s">
        <v>8221</v>
      </c>
      <c r="G1324">
        <v>16</v>
      </c>
      <c r="H1324" s="22">
        <f t="shared" si="41"/>
        <v>-2.7834930990906285E-2</v>
      </c>
    </row>
    <row r="1325" spans="2:8" x14ac:dyDescent="0.3">
      <c r="B1325" t="s">
        <v>8219</v>
      </c>
      <c r="C1325">
        <v>398</v>
      </c>
      <c r="D1325" s="22">
        <f t="shared" si="40"/>
        <v>0.24111695253843557</v>
      </c>
      <c r="F1325" t="s">
        <v>8221</v>
      </c>
      <c r="G1325">
        <v>4</v>
      </c>
      <c r="H1325" s="22">
        <f t="shared" si="41"/>
        <v>-0.22319018060598239</v>
      </c>
    </row>
    <row r="1326" spans="2:8" x14ac:dyDescent="0.3">
      <c r="B1326" t="s">
        <v>8219</v>
      </c>
      <c r="C1326">
        <v>304</v>
      </c>
      <c r="D1326" s="22">
        <f t="shared" si="40"/>
        <v>0.12978200155505323</v>
      </c>
      <c r="F1326" t="s">
        <v>8221</v>
      </c>
      <c r="G1326">
        <v>4</v>
      </c>
      <c r="H1326" s="22">
        <f t="shared" si="41"/>
        <v>-0.22319018060598239</v>
      </c>
    </row>
    <row r="1327" spans="2:8" x14ac:dyDescent="0.3">
      <c r="B1327" t="s">
        <v>8219</v>
      </c>
      <c r="C1327">
        <v>676</v>
      </c>
      <c r="D1327" s="22">
        <f t="shared" si="40"/>
        <v>0.57038414799992809</v>
      </c>
      <c r="F1327" t="s">
        <v>8221</v>
      </c>
      <c r="G1327">
        <v>4</v>
      </c>
      <c r="H1327" s="22">
        <f t="shared" si="41"/>
        <v>-0.22319018060598239</v>
      </c>
    </row>
    <row r="1328" spans="2:8" x14ac:dyDescent="0.3">
      <c r="B1328" t="s">
        <v>8219</v>
      </c>
      <c r="C1328">
        <v>577</v>
      </c>
      <c r="D1328" s="22">
        <f t="shared" si="40"/>
        <v>0.45312712515572751</v>
      </c>
      <c r="F1328" t="s">
        <v>8221</v>
      </c>
      <c r="G1328">
        <v>3</v>
      </c>
      <c r="H1328" s="22">
        <f t="shared" si="41"/>
        <v>-0.23946978474057207</v>
      </c>
    </row>
    <row r="1329" spans="2:8" x14ac:dyDescent="0.3">
      <c r="B1329" t="s">
        <v>8219</v>
      </c>
      <c r="C1329">
        <v>3663</v>
      </c>
      <c r="D1329" s="22">
        <f t="shared" si="40"/>
        <v>4.1082298776527262</v>
      </c>
      <c r="F1329" t="s">
        <v>8221</v>
      </c>
      <c r="G1329">
        <v>36</v>
      </c>
      <c r="H1329" s="22">
        <f t="shared" si="41"/>
        <v>0.29775715170088723</v>
      </c>
    </row>
    <row r="1330" spans="2:8" x14ac:dyDescent="0.3">
      <c r="B1330" t="s">
        <v>8219</v>
      </c>
      <c r="C1330">
        <v>294</v>
      </c>
      <c r="D1330" s="22">
        <f t="shared" si="40"/>
        <v>0.11793785783341681</v>
      </c>
      <c r="F1330" t="s">
        <v>8221</v>
      </c>
      <c r="G1330">
        <v>1</v>
      </c>
      <c r="H1330" s="22">
        <f t="shared" si="41"/>
        <v>-0.27202899300975142</v>
      </c>
    </row>
    <row r="1331" spans="2:8" x14ac:dyDescent="0.3">
      <c r="B1331" t="s">
        <v>8219</v>
      </c>
      <c r="C1331">
        <v>28</v>
      </c>
      <c r="D1331" s="22">
        <f t="shared" si="40"/>
        <v>-0.19711636516211192</v>
      </c>
      <c r="F1331" t="s">
        <v>8221</v>
      </c>
      <c r="G1331">
        <v>7</v>
      </c>
      <c r="H1331" s="22">
        <f t="shared" si="41"/>
        <v>-0.17435136820221336</v>
      </c>
    </row>
    <row r="1332" spans="2:8" x14ac:dyDescent="0.3">
      <c r="B1332" t="s">
        <v>8219</v>
      </c>
      <c r="C1332">
        <v>100</v>
      </c>
      <c r="D1332" s="22">
        <f t="shared" si="40"/>
        <v>-0.11183853036632971</v>
      </c>
      <c r="F1332" t="s">
        <v>8221</v>
      </c>
      <c r="G1332">
        <v>27</v>
      </c>
      <c r="H1332" s="22">
        <f t="shared" si="41"/>
        <v>0.15124071448958015</v>
      </c>
    </row>
    <row r="1333" spans="2:8" x14ac:dyDescent="0.3">
      <c r="B1333" t="s">
        <v>8219</v>
      </c>
      <c r="C1333">
        <v>72</v>
      </c>
      <c r="D1333" s="22">
        <f t="shared" si="40"/>
        <v>-0.14500213278691168</v>
      </c>
      <c r="F1333" t="s">
        <v>8221</v>
      </c>
      <c r="G1333">
        <v>1</v>
      </c>
      <c r="H1333" s="22">
        <f t="shared" si="41"/>
        <v>-0.27202899300975142</v>
      </c>
    </row>
    <row r="1334" spans="2:8" x14ac:dyDescent="0.3">
      <c r="B1334" t="s">
        <v>8219</v>
      </c>
      <c r="C1334">
        <v>238</v>
      </c>
      <c r="D1334" s="22">
        <f t="shared" si="40"/>
        <v>5.161065299225287E-2</v>
      </c>
      <c r="F1334" t="s">
        <v>8221</v>
      </c>
      <c r="G1334">
        <v>0</v>
      </c>
      <c r="H1334" s="22">
        <f t="shared" si="41"/>
        <v>-0.28830859714434109</v>
      </c>
    </row>
    <row r="1335" spans="2:8" x14ac:dyDescent="0.3">
      <c r="B1335" t="s">
        <v>8219</v>
      </c>
      <c r="C1335">
        <v>159</v>
      </c>
      <c r="D1335" s="22">
        <f t="shared" si="40"/>
        <v>-4.1958082408674838E-2</v>
      </c>
      <c r="F1335" t="s">
        <v>8221</v>
      </c>
      <c r="G1335">
        <v>1</v>
      </c>
      <c r="H1335" s="22">
        <f t="shared" si="41"/>
        <v>-0.27202899300975142</v>
      </c>
    </row>
    <row r="1336" spans="2:8" x14ac:dyDescent="0.3">
      <c r="B1336" t="s">
        <v>8219</v>
      </c>
      <c r="C1336">
        <v>77</v>
      </c>
      <c r="D1336" s="22">
        <f t="shared" si="40"/>
        <v>-0.13908006092609349</v>
      </c>
      <c r="F1336" t="s">
        <v>8221</v>
      </c>
      <c r="G1336">
        <v>3</v>
      </c>
      <c r="H1336" s="22">
        <f t="shared" si="41"/>
        <v>-0.23946978474057207</v>
      </c>
    </row>
    <row r="1337" spans="2:8" x14ac:dyDescent="0.3">
      <c r="B1337" t="s">
        <v>8219</v>
      </c>
      <c r="C1337">
        <v>53</v>
      </c>
      <c r="D1337" s="22">
        <f t="shared" si="40"/>
        <v>-0.16750600585802089</v>
      </c>
      <c r="F1337" t="s">
        <v>8221</v>
      </c>
      <c r="G1337">
        <v>3</v>
      </c>
      <c r="H1337" s="22">
        <f t="shared" si="41"/>
        <v>-0.23946978474057207</v>
      </c>
    </row>
    <row r="1338" spans="2:8" x14ac:dyDescent="0.3">
      <c r="B1338" t="s">
        <v>8219</v>
      </c>
      <c r="C1338">
        <v>1251</v>
      </c>
      <c r="D1338" s="22">
        <f t="shared" si="40"/>
        <v>1.251422411994022</v>
      </c>
      <c r="F1338" t="s">
        <v>8221</v>
      </c>
      <c r="G1338">
        <v>3</v>
      </c>
      <c r="H1338" s="22">
        <f t="shared" si="41"/>
        <v>-0.23946978474057207</v>
      </c>
    </row>
    <row r="1339" spans="2:8" x14ac:dyDescent="0.3">
      <c r="B1339" t="s">
        <v>8219</v>
      </c>
      <c r="C1339">
        <v>465</v>
      </c>
      <c r="D1339" s="22">
        <f t="shared" si="40"/>
        <v>0.32047271547339962</v>
      </c>
      <c r="F1339" t="s">
        <v>8221</v>
      </c>
      <c r="G1339">
        <v>0</v>
      </c>
      <c r="H1339" s="22">
        <f t="shared" si="41"/>
        <v>-0.28830859714434109</v>
      </c>
    </row>
    <row r="1340" spans="2:8" x14ac:dyDescent="0.3">
      <c r="B1340" t="s">
        <v>8219</v>
      </c>
      <c r="C1340">
        <v>74</v>
      </c>
      <c r="D1340" s="22">
        <f t="shared" si="40"/>
        <v>-0.1426333040425844</v>
      </c>
      <c r="F1340" t="s">
        <v>8221</v>
      </c>
      <c r="G1340">
        <v>6</v>
      </c>
      <c r="H1340" s="22">
        <f t="shared" si="41"/>
        <v>-0.19063097233680304</v>
      </c>
    </row>
    <row r="1341" spans="2:8" x14ac:dyDescent="0.3">
      <c r="B1341" t="s">
        <v>8219</v>
      </c>
      <c r="C1341">
        <v>62</v>
      </c>
      <c r="D1341" s="22">
        <f t="shared" si="40"/>
        <v>-0.1568462765085481</v>
      </c>
      <c r="F1341" t="s">
        <v>8221</v>
      </c>
      <c r="G1341">
        <v>17</v>
      </c>
      <c r="H1341" s="22">
        <f t="shared" si="41"/>
        <v>-1.1555326856316609E-2</v>
      </c>
    </row>
    <row r="1342" spans="2:8" x14ac:dyDescent="0.3">
      <c r="B1342" t="s">
        <v>8219</v>
      </c>
      <c r="C1342">
        <v>3468</v>
      </c>
      <c r="D1342" s="22">
        <f t="shared" si="40"/>
        <v>3.8772690750808163</v>
      </c>
      <c r="F1342" t="s">
        <v>8221</v>
      </c>
      <c r="G1342">
        <v>40</v>
      </c>
      <c r="H1342" s="22">
        <f t="shared" si="41"/>
        <v>0.36287556823924594</v>
      </c>
    </row>
    <row r="1343" spans="2:8" x14ac:dyDescent="0.3">
      <c r="B1343" t="s">
        <v>8219</v>
      </c>
      <c r="C1343">
        <v>52</v>
      </c>
      <c r="D1343" s="22">
        <f t="shared" si="40"/>
        <v>-0.16869042023018452</v>
      </c>
      <c r="F1343" t="s">
        <v>8221</v>
      </c>
      <c r="G1343">
        <v>3</v>
      </c>
      <c r="H1343" s="22">
        <f t="shared" si="41"/>
        <v>-0.23946978474057207</v>
      </c>
    </row>
    <row r="1344" spans="2:8" x14ac:dyDescent="0.3">
      <c r="B1344" t="s">
        <v>8219</v>
      </c>
      <c r="C1344">
        <v>50</v>
      </c>
      <c r="D1344" s="22">
        <f t="shared" si="40"/>
        <v>-0.1710592489745118</v>
      </c>
      <c r="F1344" t="s">
        <v>8221</v>
      </c>
      <c r="G1344">
        <v>1</v>
      </c>
      <c r="H1344" s="22">
        <f t="shared" si="41"/>
        <v>-0.27202899300975142</v>
      </c>
    </row>
    <row r="1345" spans="2:8" x14ac:dyDescent="0.3">
      <c r="B1345" t="s">
        <v>8219</v>
      </c>
      <c r="C1345">
        <v>45</v>
      </c>
      <c r="D1345" s="22">
        <f t="shared" si="40"/>
        <v>-0.17698132083533002</v>
      </c>
      <c r="F1345" t="s">
        <v>8221</v>
      </c>
      <c r="G1345">
        <v>2</v>
      </c>
      <c r="H1345" s="22">
        <f t="shared" si="41"/>
        <v>-0.25574938887516174</v>
      </c>
    </row>
    <row r="1346" spans="2:8" x14ac:dyDescent="0.3">
      <c r="B1346" t="s">
        <v>8219</v>
      </c>
      <c r="C1346">
        <v>21</v>
      </c>
      <c r="D1346" s="22">
        <f t="shared" si="40"/>
        <v>-0.20540726576725743</v>
      </c>
      <c r="F1346" t="s">
        <v>8221</v>
      </c>
      <c r="G1346">
        <v>7</v>
      </c>
      <c r="H1346" s="22">
        <f t="shared" si="41"/>
        <v>-0.17435136820221336</v>
      </c>
    </row>
    <row r="1347" spans="2:8" x14ac:dyDescent="0.3">
      <c r="B1347" t="s">
        <v>8219</v>
      </c>
      <c r="C1347">
        <v>100</v>
      </c>
      <c r="D1347" s="22">
        <f t="shared" ref="D1347:D1410" si="42">(C1347-GETPIVOTDATA("Mean of backers",$I$3,"Outcome","successful"))/GETPIVOTDATA("StdDevp of backers",$I$3,"Outcome","successful")</f>
        <v>-0.11183853036632971</v>
      </c>
      <c r="F1347" t="s">
        <v>8221</v>
      </c>
      <c r="G1347">
        <v>14</v>
      </c>
      <c r="H1347" s="22">
        <f t="shared" ref="H1347:H1410" si="43">(G1347-GETPIVOTDATA("Mean of backers",$I$7,"Outcome","failed"))/GETPIVOTDATA("StdDevp of backers",$I$7,"Outcome","failed")</f>
        <v>-6.0394139260085633E-2</v>
      </c>
    </row>
    <row r="1348" spans="2:8" x14ac:dyDescent="0.3">
      <c r="B1348" t="s">
        <v>8219</v>
      </c>
      <c r="C1348">
        <v>81</v>
      </c>
      <c r="D1348" s="22">
        <f t="shared" si="42"/>
        <v>-0.13434240343743892</v>
      </c>
      <c r="F1348" t="s">
        <v>8221</v>
      </c>
      <c r="G1348">
        <v>0</v>
      </c>
      <c r="H1348" s="22">
        <f t="shared" si="43"/>
        <v>-0.28830859714434109</v>
      </c>
    </row>
    <row r="1349" spans="2:8" x14ac:dyDescent="0.3">
      <c r="B1349" t="s">
        <v>8219</v>
      </c>
      <c r="C1349">
        <v>286</v>
      </c>
      <c r="D1349" s="22">
        <f t="shared" si="42"/>
        <v>0.10846254285610768</v>
      </c>
      <c r="F1349" t="s">
        <v>8221</v>
      </c>
      <c r="G1349">
        <v>0</v>
      </c>
      <c r="H1349" s="22">
        <f t="shared" si="43"/>
        <v>-0.28830859714434109</v>
      </c>
    </row>
    <row r="1350" spans="2:8" x14ac:dyDescent="0.3">
      <c r="B1350" t="s">
        <v>8219</v>
      </c>
      <c r="C1350">
        <v>42</v>
      </c>
      <c r="D1350" s="22">
        <f t="shared" si="42"/>
        <v>-0.18053456395182094</v>
      </c>
      <c r="F1350" t="s">
        <v>8221</v>
      </c>
      <c r="G1350">
        <v>1</v>
      </c>
      <c r="H1350" s="22">
        <f t="shared" si="43"/>
        <v>-0.27202899300975142</v>
      </c>
    </row>
    <row r="1351" spans="2:8" x14ac:dyDescent="0.3">
      <c r="B1351" t="s">
        <v>8219</v>
      </c>
      <c r="C1351">
        <v>199</v>
      </c>
      <c r="D1351" s="22">
        <f t="shared" si="42"/>
        <v>5.4184924778708362E-3</v>
      </c>
      <c r="F1351" t="s">
        <v>8221</v>
      </c>
      <c r="G1351">
        <v>12</v>
      </c>
      <c r="H1351" s="22">
        <f t="shared" si="43"/>
        <v>-9.2953347529264985E-2</v>
      </c>
    </row>
    <row r="1352" spans="2:8" x14ac:dyDescent="0.3">
      <c r="B1352" t="s">
        <v>8219</v>
      </c>
      <c r="C1352">
        <v>25</v>
      </c>
      <c r="D1352" s="22">
        <f t="shared" si="42"/>
        <v>-0.20066960827860286</v>
      </c>
      <c r="F1352" t="s">
        <v>8221</v>
      </c>
      <c r="G1352">
        <v>12</v>
      </c>
      <c r="H1352" s="22">
        <f t="shared" si="43"/>
        <v>-9.2953347529264985E-2</v>
      </c>
    </row>
    <row r="1353" spans="2:8" x14ac:dyDescent="0.3">
      <c r="B1353" t="s">
        <v>8219</v>
      </c>
      <c r="C1353">
        <v>84</v>
      </c>
      <c r="D1353" s="22">
        <f t="shared" si="42"/>
        <v>-0.13078916032094798</v>
      </c>
      <c r="F1353" t="s">
        <v>8221</v>
      </c>
      <c r="G1353">
        <v>23</v>
      </c>
      <c r="H1353" s="22">
        <f t="shared" si="43"/>
        <v>8.6122297951221435E-2</v>
      </c>
    </row>
    <row r="1354" spans="2:8" x14ac:dyDescent="0.3">
      <c r="B1354" t="s">
        <v>8219</v>
      </c>
      <c r="C1354">
        <v>50</v>
      </c>
      <c r="D1354" s="22">
        <f t="shared" si="42"/>
        <v>-0.1710592489745118</v>
      </c>
      <c r="F1354" t="s">
        <v>8221</v>
      </c>
      <c r="G1354">
        <v>0</v>
      </c>
      <c r="H1354" s="22">
        <f t="shared" si="43"/>
        <v>-0.28830859714434109</v>
      </c>
    </row>
    <row r="1355" spans="2:8" x14ac:dyDescent="0.3">
      <c r="B1355" t="s">
        <v>8219</v>
      </c>
      <c r="C1355">
        <v>26</v>
      </c>
      <c r="D1355" s="22">
        <f t="shared" si="42"/>
        <v>-0.19948519390643921</v>
      </c>
      <c r="F1355" t="s">
        <v>8221</v>
      </c>
      <c r="G1355">
        <v>10</v>
      </c>
      <c r="H1355" s="22">
        <f t="shared" si="43"/>
        <v>-0.12551255579844434</v>
      </c>
    </row>
    <row r="1356" spans="2:8" x14ac:dyDescent="0.3">
      <c r="B1356" t="s">
        <v>8219</v>
      </c>
      <c r="C1356">
        <v>14</v>
      </c>
      <c r="D1356" s="22">
        <f t="shared" si="42"/>
        <v>-0.21369816637240291</v>
      </c>
      <c r="F1356" t="s">
        <v>8221</v>
      </c>
      <c r="G1356">
        <v>5</v>
      </c>
      <c r="H1356" s="22">
        <f t="shared" si="43"/>
        <v>-0.20691057647139272</v>
      </c>
    </row>
    <row r="1357" spans="2:8" x14ac:dyDescent="0.3">
      <c r="B1357" t="s">
        <v>8219</v>
      </c>
      <c r="C1357">
        <v>49</v>
      </c>
      <c r="D1357" s="22">
        <f t="shared" si="42"/>
        <v>-0.17224366334667546</v>
      </c>
      <c r="F1357" t="s">
        <v>8221</v>
      </c>
      <c r="G1357">
        <v>1</v>
      </c>
      <c r="H1357" s="22">
        <f t="shared" si="43"/>
        <v>-0.27202899300975142</v>
      </c>
    </row>
    <row r="1358" spans="2:8" x14ac:dyDescent="0.3">
      <c r="B1358" t="s">
        <v>8219</v>
      </c>
      <c r="C1358">
        <v>69</v>
      </c>
      <c r="D1358" s="22">
        <f t="shared" si="42"/>
        <v>-0.14855537590340262</v>
      </c>
      <c r="F1358" t="s">
        <v>8221</v>
      </c>
      <c r="G1358">
        <v>2</v>
      </c>
      <c r="H1358" s="22">
        <f t="shared" si="43"/>
        <v>-0.25574938887516174</v>
      </c>
    </row>
    <row r="1359" spans="2:8" x14ac:dyDescent="0.3">
      <c r="B1359" t="s">
        <v>8219</v>
      </c>
      <c r="C1359">
        <v>60</v>
      </c>
      <c r="D1359" s="22">
        <f t="shared" si="42"/>
        <v>-0.15921510525287538</v>
      </c>
      <c r="F1359" t="s">
        <v>8221</v>
      </c>
      <c r="G1359">
        <v>2</v>
      </c>
      <c r="H1359" s="22">
        <f t="shared" si="43"/>
        <v>-0.25574938887516174</v>
      </c>
    </row>
    <row r="1360" spans="2:8" x14ac:dyDescent="0.3">
      <c r="B1360" t="s">
        <v>8219</v>
      </c>
      <c r="C1360">
        <v>80</v>
      </c>
      <c r="D1360" s="22">
        <f t="shared" si="42"/>
        <v>-0.13552681780960255</v>
      </c>
      <c r="F1360" t="s">
        <v>8221</v>
      </c>
      <c r="G1360">
        <v>0</v>
      </c>
      <c r="H1360" s="22">
        <f t="shared" si="43"/>
        <v>-0.28830859714434109</v>
      </c>
    </row>
    <row r="1361" spans="2:8" x14ac:dyDescent="0.3">
      <c r="B1361" t="s">
        <v>8219</v>
      </c>
      <c r="C1361">
        <v>56</v>
      </c>
      <c r="D1361" s="22">
        <f t="shared" si="42"/>
        <v>-0.16395276274152995</v>
      </c>
      <c r="F1361" t="s">
        <v>8221</v>
      </c>
      <c r="G1361">
        <v>13</v>
      </c>
      <c r="H1361" s="22">
        <f t="shared" si="43"/>
        <v>-7.6673743394675309E-2</v>
      </c>
    </row>
    <row r="1362" spans="2:8" x14ac:dyDescent="0.3">
      <c r="B1362" t="s">
        <v>8219</v>
      </c>
      <c r="C1362">
        <v>104</v>
      </c>
      <c r="D1362" s="22">
        <f t="shared" si="42"/>
        <v>-0.10710087287767514</v>
      </c>
      <c r="F1362" t="s">
        <v>8221</v>
      </c>
      <c r="G1362">
        <v>0</v>
      </c>
      <c r="H1362" s="22">
        <f t="shared" si="43"/>
        <v>-0.28830859714434109</v>
      </c>
    </row>
    <row r="1363" spans="2:8" x14ac:dyDescent="0.3">
      <c r="B1363" t="s">
        <v>8219</v>
      </c>
      <c r="C1363">
        <v>46</v>
      </c>
      <c r="D1363" s="22">
        <f t="shared" si="42"/>
        <v>-0.17579690646316637</v>
      </c>
      <c r="F1363" t="s">
        <v>8221</v>
      </c>
      <c r="G1363">
        <v>1</v>
      </c>
      <c r="H1363" s="22">
        <f t="shared" si="43"/>
        <v>-0.27202899300975142</v>
      </c>
    </row>
    <row r="1364" spans="2:8" x14ac:dyDescent="0.3">
      <c r="B1364" t="s">
        <v>8219</v>
      </c>
      <c r="C1364">
        <v>206</v>
      </c>
      <c r="D1364" s="22">
        <f t="shared" si="42"/>
        <v>1.370939308301633E-2</v>
      </c>
      <c r="F1364" t="s">
        <v>8221</v>
      </c>
      <c r="G1364">
        <v>5</v>
      </c>
      <c r="H1364" s="22">
        <f t="shared" si="43"/>
        <v>-0.20691057647139272</v>
      </c>
    </row>
    <row r="1365" spans="2:8" x14ac:dyDescent="0.3">
      <c r="B1365" t="s">
        <v>8219</v>
      </c>
      <c r="C1365">
        <v>18</v>
      </c>
      <c r="D1365" s="22">
        <f t="shared" si="42"/>
        <v>-0.20896050888374834</v>
      </c>
      <c r="F1365" t="s">
        <v>8221</v>
      </c>
      <c r="G1365">
        <v>2</v>
      </c>
      <c r="H1365" s="22">
        <f t="shared" si="43"/>
        <v>-0.25574938887516174</v>
      </c>
    </row>
    <row r="1366" spans="2:8" x14ac:dyDescent="0.3">
      <c r="B1366" t="s">
        <v>8219</v>
      </c>
      <c r="C1366">
        <v>28</v>
      </c>
      <c r="D1366" s="22">
        <f t="shared" si="42"/>
        <v>-0.19711636516211192</v>
      </c>
      <c r="F1366" t="s">
        <v>8221</v>
      </c>
      <c r="G1366">
        <v>0</v>
      </c>
      <c r="H1366" s="22">
        <f t="shared" si="43"/>
        <v>-0.28830859714434109</v>
      </c>
    </row>
    <row r="1367" spans="2:8" x14ac:dyDescent="0.3">
      <c r="B1367" t="s">
        <v>8219</v>
      </c>
      <c r="C1367">
        <v>11</v>
      </c>
      <c r="D1367" s="22">
        <f t="shared" si="42"/>
        <v>-0.21725140948889385</v>
      </c>
      <c r="F1367" t="s">
        <v>8221</v>
      </c>
      <c r="G1367">
        <v>32</v>
      </c>
      <c r="H1367" s="22">
        <f t="shared" si="43"/>
        <v>0.23263873516252853</v>
      </c>
    </row>
    <row r="1368" spans="2:8" x14ac:dyDescent="0.3">
      <c r="B1368" t="s">
        <v>8219</v>
      </c>
      <c r="C1368">
        <v>263</v>
      </c>
      <c r="D1368" s="22">
        <f t="shared" si="42"/>
        <v>8.1221012296343917E-2</v>
      </c>
      <c r="F1368" t="s">
        <v>8221</v>
      </c>
      <c r="G1368">
        <v>1</v>
      </c>
      <c r="H1368" s="22">
        <f t="shared" si="43"/>
        <v>-0.27202899300975142</v>
      </c>
    </row>
    <row r="1369" spans="2:8" x14ac:dyDescent="0.3">
      <c r="B1369" t="s">
        <v>8219</v>
      </c>
      <c r="C1369">
        <v>394</v>
      </c>
      <c r="D1369" s="22">
        <f t="shared" si="42"/>
        <v>0.236379295049781</v>
      </c>
      <c r="F1369" t="s">
        <v>8221</v>
      </c>
      <c r="G1369">
        <v>1</v>
      </c>
      <c r="H1369" s="22">
        <f t="shared" si="43"/>
        <v>-0.27202899300975142</v>
      </c>
    </row>
    <row r="1370" spans="2:8" x14ac:dyDescent="0.3">
      <c r="B1370" t="s">
        <v>8219</v>
      </c>
      <c r="C1370">
        <v>1049</v>
      </c>
      <c r="D1370" s="22">
        <f t="shared" si="42"/>
        <v>1.0121707088169665</v>
      </c>
      <c r="F1370" t="s">
        <v>8221</v>
      </c>
      <c r="G1370">
        <v>1</v>
      </c>
      <c r="H1370" s="22">
        <f t="shared" si="43"/>
        <v>-0.27202899300975142</v>
      </c>
    </row>
    <row r="1371" spans="2:8" x14ac:dyDescent="0.3">
      <c r="B1371" t="s">
        <v>8219</v>
      </c>
      <c r="C1371">
        <v>308</v>
      </c>
      <c r="D1371" s="22">
        <f t="shared" si="42"/>
        <v>0.1345196590437078</v>
      </c>
      <c r="F1371" t="s">
        <v>8221</v>
      </c>
      <c r="G1371">
        <v>0</v>
      </c>
      <c r="H1371" s="22">
        <f t="shared" si="43"/>
        <v>-0.28830859714434109</v>
      </c>
    </row>
    <row r="1372" spans="2:8" x14ac:dyDescent="0.3">
      <c r="B1372" t="s">
        <v>8219</v>
      </c>
      <c r="C1372">
        <v>1088</v>
      </c>
      <c r="D1372" s="22">
        <f t="shared" si="42"/>
        <v>1.0583628693313485</v>
      </c>
      <c r="F1372" t="s">
        <v>8221</v>
      </c>
      <c r="G1372">
        <v>0</v>
      </c>
      <c r="H1372" s="22">
        <f t="shared" si="43"/>
        <v>-0.28830859714434109</v>
      </c>
    </row>
    <row r="1373" spans="2:8" x14ac:dyDescent="0.3">
      <c r="B1373" t="s">
        <v>8219</v>
      </c>
      <c r="C1373">
        <v>73</v>
      </c>
      <c r="D1373" s="22">
        <f t="shared" si="42"/>
        <v>-0.14381771841474805</v>
      </c>
      <c r="F1373" t="s">
        <v>8221</v>
      </c>
      <c r="G1373">
        <v>8</v>
      </c>
      <c r="H1373" s="22">
        <f t="shared" si="43"/>
        <v>-0.15807176406762369</v>
      </c>
    </row>
    <row r="1374" spans="2:8" x14ac:dyDescent="0.3">
      <c r="B1374" t="s">
        <v>8219</v>
      </c>
      <c r="C1374">
        <v>143</v>
      </c>
      <c r="D1374" s="22">
        <f t="shared" si="42"/>
        <v>-6.0908712363293115E-2</v>
      </c>
      <c r="F1374" t="s">
        <v>8221</v>
      </c>
      <c r="G1374">
        <v>0</v>
      </c>
      <c r="H1374" s="22">
        <f t="shared" si="43"/>
        <v>-0.28830859714434109</v>
      </c>
    </row>
    <row r="1375" spans="2:8" x14ac:dyDescent="0.3">
      <c r="B1375" t="s">
        <v>8219</v>
      </c>
      <c r="C1375">
        <v>1420</v>
      </c>
      <c r="D1375" s="22">
        <f t="shared" si="42"/>
        <v>1.4515884408896775</v>
      </c>
      <c r="F1375" t="s">
        <v>8221</v>
      </c>
      <c r="G1375">
        <v>1</v>
      </c>
      <c r="H1375" s="22">
        <f t="shared" si="43"/>
        <v>-0.27202899300975142</v>
      </c>
    </row>
    <row r="1376" spans="2:8" x14ac:dyDescent="0.3">
      <c r="B1376" t="s">
        <v>8219</v>
      </c>
      <c r="C1376">
        <v>305</v>
      </c>
      <c r="D1376" s="22">
        <f t="shared" si="42"/>
        <v>0.13096641592721689</v>
      </c>
      <c r="F1376" t="s">
        <v>8221</v>
      </c>
      <c r="G1376">
        <v>16</v>
      </c>
      <c r="H1376" s="22">
        <f t="shared" si="43"/>
        <v>-2.7834930990906285E-2</v>
      </c>
    </row>
    <row r="1377" spans="2:8" x14ac:dyDescent="0.3">
      <c r="B1377" t="s">
        <v>8219</v>
      </c>
      <c r="C1377">
        <v>551</v>
      </c>
      <c r="D1377" s="22">
        <f t="shared" si="42"/>
        <v>0.42233235147947285</v>
      </c>
      <c r="F1377" t="s">
        <v>8221</v>
      </c>
      <c r="G1377">
        <v>12</v>
      </c>
      <c r="H1377" s="22">
        <f t="shared" si="43"/>
        <v>-9.2953347529264985E-2</v>
      </c>
    </row>
    <row r="1378" spans="2:8" x14ac:dyDescent="0.3">
      <c r="B1378" t="s">
        <v>8219</v>
      </c>
      <c r="C1378">
        <v>187</v>
      </c>
      <c r="D1378" s="22">
        <f t="shared" si="42"/>
        <v>-8.7944799880928671E-3</v>
      </c>
      <c r="F1378" t="s">
        <v>8221</v>
      </c>
      <c r="G1378">
        <v>4</v>
      </c>
      <c r="H1378" s="22">
        <f t="shared" si="43"/>
        <v>-0.22319018060598239</v>
      </c>
    </row>
    <row r="1379" spans="2:8" x14ac:dyDescent="0.3">
      <c r="B1379" t="s">
        <v>8219</v>
      </c>
      <c r="C1379">
        <v>325</v>
      </c>
      <c r="D1379" s="22">
        <f t="shared" si="42"/>
        <v>0.15465470337048973</v>
      </c>
      <c r="F1379" t="s">
        <v>8221</v>
      </c>
      <c r="G1379">
        <v>2</v>
      </c>
      <c r="H1379" s="22">
        <f t="shared" si="43"/>
        <v>-0.25574938887516174</v>
      </c>
    </row>
    <row r="1380" spans="2:8" x14ac:dyDescent="0.3">
      <c r="B1380" t="s">
        <v>8219</v>
      </c>
      <c r="C1380">
        <v>148</v>
      </c>
      <c r="D1380" s="22">
        <f t="shared" si="42"/>
        <v>-5.4986640502474905E-2</v>
      </c>
      <c r="F1380" t="s">
        <v>8221</v>
      </c>
      <c r="G1380">
        <v>3</v>
      </c>
      <c r="H1380" s="22">
        <f t="shared" si="43"/>
        <v>-0.23946978474057207</v>
      </c>
    </row>
    <row r="1381" spans="2:8" x14ac:dyDescent="0.3">
      <c r="B1381" t="s">
        <v>8219</v>
      </c>
      <c r="C1381">
        <v>69</v>
      </c>
      <c r="D1381" s="22">
        <f t="shared" si="42"/>
        <v>-0.14855537590340262</v>
      </c>
      <c r="F1381" t="s">
        <v>8221</v>
      </c>
      <c r="G1381">
        <v>0</v>
      </c>
      <c r="H1381" s="22">
        <f t="shared" si="43"/>
        <v>-0.28830859714434109</v>
      </c>
    </row>
    <row r="1382" spans="2:8" x14ac:dyDescent="0.3">
      <c r="B1382" t="s">
        <v>8219</v>
      </c>
      <c r="C1382">
        <v>173</v>
      </c>
      <c r="D1382" s="22">
        <f t="shared" si="42"/>
        <v>-2.5376281198383855E-2</v>
      </c>
      <c r="F1382" t="s">
        <v>8221</v>
      </c>
      <c r="G1382">
        <v>3</v>
      </c>
      <c r="H1382" s="22">
        <f t="shared" si="43"/>
        <v>-0.23946978474057207</v>
      </c>
    </row>
    <row r="1383" spans="2:8" x14ac:dyDescent="0.3">
      <c r="B1383" t="s">
        <v>8219</v>
      </c>
      <c r="C1383">
        <v>269</v>
      </c>
      <c r="D1383" s="22">
        <f t="shared" si="42"/>
        <v>8.8327498529325768E-2</v>
      </c>
      <c r="F1383" t="s">
        <v>8221</v>
      </c>
      <c r="G1383">
        <v>4</v>
      </c>
      <c r="H1383" s="22">
        <f t="shared" si="43"/>
        <v>-0.22319018060598239</v>
      </c>
    </row>
    <row r="1384" spans="2:8" x14ac:dyDescent="0.3">
      <c r="B1384" t="s">
        <v>8219</v>
      </c>
      <c r="C1384">
        <v>185</v>
      </c>
      <c r="D1384" s="22">
        <f t="shared" si="42"/>
        <v>-1.1163308732420151E-2</v>
      </c>
      <c r="F1384" t="s">
        <v>8221</v>
      </c>
      <c r="G1384">
        <v>2</v>
      </c>
      <c r="H1384" s="22">
        <f t="shared" si="43"/>
        <v>-0.25574938887516174</v>
      </c>
    </row>
    <row r="1385" spans="2:8" x14ac:dyDescent="0.3">
      <c r="B1385" t="s">
        <v>8219</v>
      </c>
      <c r="C1385">
        <v>176</v>
      </c>
      <c r="D1385" s="22">
        <f t="shared" si="42"/>
        <v>-2.1823038081892929E-2</v>
      </c>
      <c r="F1385" t="s">
        <v>8221</v>
      </c>
      <c r="G1385">
        <v>10</v>
      </c>
      <c r="H1385" s="22">
        <f t="shared" si="43"/>
        <v>-0.12551255579844434</v>
      </c>
    </row>
    <row r="1386" spans="2:8" x14ac:dyDescent="0.3">
      <c r="B1386" t="s">
        <v>8219</v>
      </c>
      <c r="C1386">
        <v>1019</v>
      </c>
      <c r="D1386" s="22">
        <f t="shared" si="42"/>
        <v>0.97663827765205724</v>
      </c>
      <c r="F1386" t="s">
        <v>8221</v>
      </c>
      <c r="G1386">
        <v>11</v>
      </c>
      <c r="H1386" s="22">
        <f t="shared" si="43"/>
        <v>-0.10923295166385466</v>
      </c>
    </row>
    <row r="1387" spans="2:8" x14ac:dyDescent="0.3">
      <c r="B1387" t="s">
        <v>8219</v>
      </c>
      <c r="C1387">
        <v>113</v>
      </c>
      <c r="D1387" s="22">
        <f t="shared" si="42"/>
        <v>-9.6441143528202364E-2</v>
      </c>
      <c r="F1387" t="s">
        <v>8221</v>
      </c>
      <c r="G1387">
        <v>6</v>
      </c>
      <c r="H1387" s="22">
        <f t="shared" si="43"/>
        <v>-0.19063097233680304</v>
      </c>
    </row>
    <row r="1388" spans="2:8" x14ac:dyDescent="0.3">
      <c r="B1388" t="s">
        <v>8219</v>
      </c>
      <c r="C1388">
        <v>404</v>
      </c>
      <c r="D1388" s="22">
        <f t="shared" si="42"/>
        <v>0.24822343877141742</v>
      </c>
      <c r="F1388" t="s">
        <v>8221</v>
      </c>
      <c r="G1388">
        <v>2</v>
      </c>
      <c r="H1388" s="22">
        <f t="shared" si="43"/>
        <v>-0.25574938887516174</v>
      </c>
    </row>
    <row r="1389" spans="2:8" x14ac:dyDescent="0.3">
      <c r="B1389" t="s">
        <v>8219</v>
      </c>
      <c r="C1389">
        <v>707</v>
      </c>
      <c r="D1389" s="22">
        <f t="shared" si="42"/>
        <v>0.60710099353700098</v>
      </c>
      <c r="F1389" t="s">
        <v>8221</v>
      </c>
      <c r="G1389">
        <v>6</v>
      </c>
      <c r="H1389" s="22">
        <f t="shared" si="43"/>
        <v>-0.19063097233680304</v>
      </c>
    </row>
    <row r="1390" spans="2:8" x14ac:dyDescent="0.3">
      <c r="B1390" t="s">
        <v>8219</v>
      </c>
      <c r="C1390">
        <v>392</v>
      </c>
      <c r="D1390" s="22">
        <f t="shared" si="42"/>
        <v>0.23401046630545372</v>
      </c>
      <c r="F1390" t="s">
        <v>8221</v>
      </c>
      <c r="G1390">
        <v>8</v>
      </c>
      <c r="H1390" s="22">
        <f t="shared" si="43"/>
        <v>-0.15807176406762369</v>
      </c>
    </row>
    <row r="1391" spans="2:8" x14ac:dyDescent="0.3">
      <c r="B1391" t="s">
        <v>8219</v>
      </c>
      <c r="C1391">
        <v>23</v>
      </c>
      <c r="D1391" s="22">
        <f t="shared" si="42"/>
        <v>-0.20303843702293015</v>
      </c>
      <c r="F1391" t="s">
        <v>8221</v>
      </c>
      <c r="G1391">
        <v>37</v>
      </c>
      <c r="H1391" s="22">
        <f t="shared" si="43"/>
        <v>0.31403675583547691</v>
      </c>
    </row>
    <row r="1392" spans="2:8" x14ac:dyDescent="0.3">
      <c r="B1392" t="s">
        <v>8219</v>
      </c>
      <c r="C1392">
        <v>682</v>
      </c>
      <c r="D1392" s="22">
        <f t="shared" si="42"/>
        <v>0.57749063423290992</v>
      </c>
      <c r="F1392" t="s">
        <v>8221</v>
      </c>
      <c r="G1392">
        <v>11</v>
      </c>
      <c r="H1392" s="22">
        <f t="shared" si="43"/>
        <v>-0.10923295166385466</v>
      </c>
    </row>
    <row r="1393" spans="2:8" x14ac:dyDescent="0.3">
      <c r="B1393" t="s">
        <v>8219</v>
      </c>
      <c r="C1393">
        <v>37</v>
      </c>
      <c r="D1393" s="22">
        <f t="shared" si="42"/>
        <v>-0.18645663581263916</v>
      </c>
      <c r="F1393" t="s">
        <v>8221</v>
      </c>
      <c r="G1393">
        <v>0</v>
      </c>
      <c r="H1393" s="22">
        <f t="shared" si="43"/>
        <v>-0.28830859714434109</v>
      </c>
    </row>
    <row r="1394" spans="2:8" x14ac:dyDescent="0.3">
      <c r="B1394" t="s">
        <v>8219</v>
      </c>
      <c r="C1394">
        <v>146</v>
      </c>
      <c r="D1394" s="22">
        <f t="shared" si="42"/>
        <v>-5.7355469246802189E-2</v>
      </c>
      <c r="F1394" t="s">
        <v>8221</v>
      </c>
      <c r="G1394">
        <v>10</v>
      </c>
      <c r="H1394" s="22">
        <f t="shared" si="43"/>
        <v>-0.12551255579844434</v>
      </c>
    </row>
    <row r="1395" spans="2:8" x14ac:dyDescent="0.3">
      <c r="B1395" t="s">
        <v>8219</v>
      </c>
      <c r="C1395">
        <v>119</v>
      </c>
      <c r="D1395" s="22">
        <f t="shared" si="42"/>
        <v>-8.9334657295220513E-2</v>
      </c>
      <c r="F1395" t="s">
        <v>8221</v>
      </c>
      <c r="G1395">
        <v>6</v>
      </c>
      <c r="H1395" s="22">
        <f t="shared" si="43"/>
        <v>-0.19063097233680304</v>
      </c>
    </row>
    <row r="1396" spans="2:8" x14ac:dyDescent="0.3">
      <c r="B1396" t="s">
        <v>8219</v>
      </c>
      <c r="C1396">
        <v>163</v>
      </c>
      <c r="D1396" s="22">
        <f t="shared" si="42"/>
        <v>-3.722042492002027E-2</v>
      </c>
      <c r="F1396" t="s">
        <v>8221</v>
      </c>
      <c r="G1396">
        <v>8</v>
      </c>
      <c r="H1396" s="22">
        <f t="shared" si="43"/>
        <v>-0.15807176406762369</v>
      </c>
    </row>
    <row r="1397" spans="2:8" x14ac:dyDescent="0.3">
      <c r="B1397" t="s">
        <v>8219</v>
      </c>
      <c r="C1397">
        <v>339</v>
      </c>
      <c r="D1397" s="22">
        <f t="shared" si="42"/>
        <v>0.17123650458078071</v>
      </c>
      <c r="F1397" t="s">
        <v>8221</v>
      </c>
      <c r="G1397">
        <v>6</v>
      </c>
      <c r="H1397" s="22">
        <f t="shared" si="43"/>
        <v>-0.19063097233680304</v>
      </c>
    </row>
    <row r="1398" spans="2:8" x14ac:dyDescent="0.3">
      <c r="B1398" t="s">
        <v>8219</v>
      </c>
      <c r="C1398">
        <v>58</v>
      </c>
      <c r="D1398" s="22">
        <f t="shared" si="42"/>
        <v>-0.16158393399720267</v>
      </c>
      <c r="F1398" t="s">
        <v>8221</v>
      </c>
      <c r="G1398">
        <v>7</v>
      </c>
      <c r="H1398" s="22">
        <f t="shared" si="43"/>
        <v>-0.17435136820221336</v>
      </c>
    </row>
    <row r="1399" spans="2:8" x14ac:dyDescent="0.3">
      <c r="B1399" t="s">
        <v>8219</v>
      </c>
      <c r="C1399">
        <v>456</v>
      </c>
      <c r="D1399" s="22">
        <f t="shared" si="42"/>
        <v>0.30981298612392683</v>
      </c>
      <c r="F1399" t="s">
        <v>8221</v>
      </c>
      <c r="G1399">
        <v>7</v>
      </c>
      <c r="H1399" s="22">
        <f t="shared" si="43"/>
        <v>-0.17435136820221336</v>
      </c>
    </row>
    <row r="1400" spans="2:8" x14ac:dyDescent="0.3">
      <c r="B1400" t="s">
        <v>8219</v>
      </c>
      <c r="C1400">
        <v>15</v>
      </c>
      <c r="D1400" s="22">
        <f t="shared" si="42"/>
        <v>-0.21251375200023928</v>
      </c>
      <c r="F1400" t="s">
        <v>8221</v>
      </c>
      <c r="G1400">
        <v>5</v>
      </c>
      <c r="H1400" s="22">
        <f t="shared" si="43"/>
        <v>-0.20691057647139272</v>
      </c>
    </row>
    <row r="1401" spans="2:8" x14ac:dyDescent="0.3">
      <c r="B1401" t="s">
        <v>8219</v>
      </c>
      <c r="C1401">
        <v>191</v>
      </c>
      <c r="D1401" s="22">
        <f t="shared" si="42"/>
        <v>-4.0568224994382996E-3</v>
      </c>
      <c r="F1401" t="s">
        <v>8221</v>
      </c>
      <c r="G1401">
        <v>46</v>
      </c>
      <c r="H1401" s="22">
        <f t="shared" si="43"/>
        <v>0.46055319304678399</v>
      </c>
    </row>
    <row r="1402" spans="2:8" x14ac:dyDescent="0.3">
      <c r="B1402" t="s">
        <v>8219</v>
      </c>
      <c r="C1402">
        <v>17</v>
      </c>
      <c r="D1402" s="22">
        <f t="shared" si="42"/>
        <v>-0.210144923255912</v>
      </c>
      <c r="F1402" t="s">
        <v>8221</v>
      </c>
      <c r="G1402">
        <v>10</v>
      </c>
      <c r="H1402" s="22">
        <f t="shared" si="43"/>
        <v>-0.12551255579844434</v>
      </c>
    </row>
    <row r="1403" spans="2:8" x14ac:dyDescent="0.3">
      <c r="B1403" t="s">
        <v>8219</v>
      </c>
      <c r="C1403">
        <v>28</v>
      </c>
      <c r="D1403" s="22">
        <f t="shared" si="42"/>
        <v>-0.19711636516211192</v>
      </c>
      <c r="F1403" t="s">
        <v>8221</v>
      </c>
      <c r="G1403">
        <v>19</v>
      </c>
      <c r="H1403" s="22">
        <f t="shared" si="43"/>
        <v>2.1003881412862739E-2</v>
      </c>
    </row>
    <row r="1404" spans="2:8" x14ac:dyDescent="0.3">
      <c r="B1404" t="s">
        <v>8219</v>
      </c>
      <c r="C1404">
        <v>18</v>
      </c>
      <c r="D1404" s="22">
        <f t="shared" si="42"/>
        <v>-0.20896050888374834</v>
      </c>
      <c r="F1404" t="s">
        <v>8221</v>
      </c>
      <c r="G1404">
        <v>13</v>
      </c>
      <c r="H1404" s="22">
        <f t="shared" si="43"/>
        <v>-7.6673743394675309E-2</v>
      </c>
    </row>
    <row r="1405" spans="2:8" x14ac:dyDescent="0.3">
      <c r="B1405" t="s">
        <v>8219</v>
      </c>
      <c r="C1405">
        <v>61</v>
      </c>
      <c r="D1405" s="22">
        <f t="shared" si="42"/>
        <v>-0.15803069088071175</v>
      </c>
      <c r="F1405" t="s">
        <v>8221</v>
      </c>
      <c r="G1405">
        <v>13</v>
      </c>
      <c r="H1405" s="22">
        <f t="shared" si="43"/>
        <v>-7.6673743394675309E-2</v>
      </c>
    </row>
    <row r="1406" spans="2:8" x14ac:dyDescent="0.3">
      <c r="B1406" t="s">
        <v>8219</v>
      </c>
      <c r="C1406">
        <v>108</v>
      </c>
      <c r="D1406" s="22">
        <f t="shared" si="42"/>
        <v>-0.10236321538902057</v>
      </c>
      <c r="F1406" t="s">
        <v>8221</v>
      </c>
      <c r="G1406">
        <v>4</v>
      </c>
      <c r="H1406" s="22">
        <f t="shared" si="43"/>
        <v>-0.22319018060598239</v>
      </c>
    </row>
    <row r="1407" spans="2:8" x14ac:dyDescent="0.3">
      <c r="B1407" t="s">
        <v>8219</v>
      </c>
      <c r="C1407">
        <v>142</v>
      </c>
      <c r="D1407" s="22">
        <f t="shared" si="42"/>
        <v>-6.2093126735456756E-2</v>
      </c>
      <c r="F1407" t="s">
        <v>8221</v>
      </c>
      <c r="G1407">
        <v>0</v>
      </c>
      <c r="H1407" s="22">
        <f t="shared" si="43"/>
        <v>-0.28830859714434109</v>
      </c>
    </row>
    <row r="1408" spans="2:8" x14ac:dyDescent="0.3">
      <c r="B1408" t="s">
        <v>8219</v>
      </c>
      <c r="C1408">
        <v>74</v>
      </c>
      <c r="D1408" s="22">
        <f t="shared" si="42"/>
        <v>-0.1426333040425844</v>
      </c>
      <c r="F1408" t="s">
        <v>8221</v>
      </c>
      <c r="G1408">
        <v>3</v>
      </c>
      <c r="H1408" s="22">
        <f t="shared" si="43"/>
        <v>-0.23946978474057207</v>
      </c>
    </row>
    <row r="1409" spans="2:8" x14ac:dyDescent="0.3">
      <c r="B1409" t="s">
        <v>8219</v>
      </c>
      <c r="C1409">
        <v>38</v>
      </c>
      <c r="D1409" s="22">
        <f t="shared" si="42"/>
        <v>-0.1852722214404755</v>
      </c>
      <c r="F1409" t="s">
        <v>8221</v>
      </c>
      <c r="G1409">
        <v>1</v>
      </c>
      <c r="H1409" s="22">
        <f t="shared" si="43"/>
        <v>-0.27202899300975142</v>
      </c>
    </row>
    <row r="1410" spans="2:8" x14ac:dyDescent="0.3">
      <c r="B1410" t="s">
        <v>8219</v>
      </c>
      <c r="C1410">
        <v>20</v>
      </c>
      <c r="D1410" s="22">
        <f t="shared" si="42"/>
        <v>-0.20659168013942106</v>
      </c>
      <c r="F1410" t="s">
        <v>8221</v>
      </c>
      <c r="G1410">
        <v>9</v>
      </c>
      <c r="H1410" s="22">
        <f t="shared" si="43"/>
        <v>-0.14179215993303401</v>
      </c>
    </row>
    <row r="1411" spans="2:8" x14ac:dyDescent="0.3">
      <c r="B1411" t="s">
        <v>8219</v>
      </c>
      <c r="C1411">
        <v>24</v>
      </c>
      <c r="D1411" s="22">
        <f t="shared" ref="D1411:D1474" si="44">(C1411-GETPIVOTDATA("Mean of backers",$I$3,"Outcome","successful"))/GETPIVOTDATA("StdDevp of backers",$I$3,"Outcome","successful")</f>
        <v>-0.20185402265076649</v>
      </c>
      <c r="F1411" t="s">
        <v>8221</v>
      </c>
      <c r="G1411">
        <v>1</v>
      </c>
      <c r="H1411" s="22">
        <f t="shared" ref="H1411:H1474" si="45">(G1411-GETPIVOTDATA("Mean of backers",$I$7,"Outcome","failed"))/GETPIVOTDATA("StdDevp of backers",$I$7,"Outcome","failed")</f>
        <v>-0.27202899300975142</v>
      </c>
    </row>
    <row r="1412" spans="2:8" x14ac:dyDescent="0.3">
      <c r="B1412" t="s">
        <v>8219</v>
      </c>
      <c r="C1412">
        <v>66</v>
      </c>
      <c r="D1412" s="22">
        <f t="shared" si="44"/>
        <v>-0.15210861901989353</v>
      </c>
      <c r="F1412" t="s">
        <v>8221</v>
      </c>
      <c r="G1412">
        <v>1</v>
      </c>
      <c r="H1412" s="22">
        <f t="shared" si="45"/>
        <v>-0.27202899300975142</v>
      </c>
    </row>
    <row r="1413" spans="2:8" x14ac:dyDescent="0.3">
      <c r="B1413" t="s">
        <v>8219</v>
      </c>
      <c r="C1413">
        <v>28</v>
      </c>
      <c r="D1413" s="22">
        <f t="shared" si="44"/>
        <v>-0.19711636516211192</v>
      </c>
      <c r="F1413" t="s">
        <v>8221</v>
      </c>
      <c r="G1413">
        <v>4</v>
      </c>
      <c r="H1413" s="22">
        <f t="shared" si="45"/>
        <v>-0.22319018060598239</v>
      </c>
    </row>
    <row r="1414" spans="2:8" x14ac:dyDescent="0.3">
      <c r="B1414" t="s">
        <v>8219</v>
      </c>
      <c r="C1414">
        <v>24</v>
      </c>
      <c r="D1414" s="22">
        <f t="shared" si="44"/>
        <v>-0.20185402265076649</v>
      </c>
      <c r="F1414" t="s">
        <v>8221</v>
      </c>
      <c r="G1414">
        <v>17</v>
      </c>
      <c r="H1414" s="22">
        <f t="shared" si="45"/>
        <v>-1.1555326856316609E-2</v>
      </c>
    </row>
    <row r="1415" spans="2:8" x14ac:dyDescent="0.3">
      <c r="B1415" t="s">
        <v>8219</v>
      </c>
      <c r="C1415">
        <v>73</v>
      </c>
      <c r="D1415" s="22">
        <f t="shared" si="44"/>
        <v>-0.14381771841474805</v>
      </c>
      <c r="F1415" t="s">
        <v>8221</v>
      </c>
      <c r="G1415">
        <v>0</v>
      </c>
      <c r="H1415" s="22">
        <f t="shared" si="45"/>
        <v>-0.28830859714434109</v>
      </c>
    </row>
    <row r="1416" spans="2:8" x14ac:dyDescent="0.3">
      <c r="B1416" t="s">
        <v>8219</v>
      </c>
      <c r="C1416">
        <v>3</v>
      </c>
      <c r="D1416" s="22">
        <f t="shared" si="44"/>
        <v>-0.22672672446620298</v>
      </c>
      <c r="F1416" t="s">
        <v>8221</v>
      </c>
      <c r="G1416">
        <v>12</v>
      </c>
      <c r="H1416" s="22">
        <f t="shared" si="45"/>
        <v>-9.2953347529264985E-2</v>
      </c>
    </row>
    <row r="1417" spans="2:8" x14ac:dyDescent="0.3">
      <c r="B1417" t="s">
        <v>8219</v>
      </c>
      <c r="C1417">
        <v>20</v>
      </c>
      <c r="D1417" s="22">
        <f t="shared" si="44"/>
        <v>-0.20659168013942106</v>
      </c>
      <c r="F1417" t="s">
        <v>8221</v>
      </c>
      <c r="G1417">
        <v>14</v>
      </c>
      <c r="H1417" s="22">
        <f t="shared" si="45"/>
        <v>-6.0394139260085633E-2</v>
      </c>
    </row>
    <row r="1418" spans="2:8" x14ac:dyDescent="0.3">
      <c r="B1418" t="s">
        <v>8219</v>
      </c>
      <c r="C1418">
        <v>21</v>
      </c>
      <c r="D1418" s="22">
        <f t="shared" si="44"/>
        <v>-0.20540726576725743</v>
      </c>
      <c r="F1418" t="s">
        <v>8221</v>
      </c>
      <c r="G1418">
        <v>1</v>
      </c>
      <c r="H1418" s="22">
        <f t="shared" si="45"/>
        <v>-0.27202899300975142</v>
      </c>
    </row>
    <row r="1419" spans="2:8" x14ac:dyDescent="0.3">
      <c r="B1419" t="s">
        <v>8219</v>
      </c>
      <c r="C1419">
        <v>94</v>
      </c>
      <c r="D1419" s="22">
        <f t="shared" si="44"/>
        <v>-0.11894501659931156</v>
      </c>
      <c r="F1419" t="s">
        <v>8221</v>
      </c>
      <c r="G1419">
        <v>14</v>
      </c>
      <c r="H1419" s="22">
        <f t="shared" si="45"/>
        <v>-6.0394139260085633E-2</v>
      </c>
    </row>
    <row r="1420" spans="2:8" x14ac:dyDescent="0.3">
      <c r="B1420" t="s">
        <v>8219</v>
      </c>
      <c r="C1420">
        <v>139</v>
      </c>
      <c r="D1420" s="22">
        <f t="shared" si="44"/>
        <v>-6.5646369851947675E-2</v>
      </c>
      <c r="F1420" t="s">
        <v>8221</v>
      </c>
      <c r="G1420">
        <v>4</v>
      </c>
      <c r="H1420" s="22">
        <f t="shared" si="45"/>
        <v>-0.22319018060598239</v>
      </c>
    </row>
    <row r="1421" spans="2:8" x14ac:dyDescent="0.3">
      <c r="B1421" t="s">
        <v>8219</v>
      </c>
      <c r="C1421">
        <v>130</v>
      </c>
      <c r="D1421" s="22">
        <f t="shared" si="44"/>
        <v>-7.6306099201420452E-2</v>
      </c>
      <c r="F1421" t="s">
        <v>8221</v>
      </c>
      <c r="G1421">
        <v>2</v>
      </c>
      <c r="H1421" s="22">
        <f t="shared" si="45"/>
        <v>-0.25574938887516174</v>
      </c>
    </row>
    <row r="1422" spans="2:8" x14ac:dyDescent="0.3">
      <c r="B1422" t="s">
        <v>8219</v>
      </c>
      <c r="C1422">
        <v>31</v>
      </c>
      <c r="D1422" s="22">
        <f t="shared" si="44"/>
        <v>-0.19356312204562101</v>
      </c>
      <c r="F1422" t="s">
        <v>8221</v>
      </c>
      <c r="G1422">
        <v>1</v>
      </c>
      <c r="H1422" s="22">
        <f t="shared" si="45"/>
        <v>-0.27202899300975142</v>
      </c>
    </row>
    <row r="1423" spans="2:8" x14ac:dyDescent="0.3">
      <c r="B1423" t="s">
        <v>8219</v>
      </c>
      <c r="C1423">
        <v>13</v>
      </c>
      <c r="D1423" s="22">
        <f t="shared" si="44"/>
        <v>-0.21488258074456656</v>
      </c>
      <c r="F1423" t="s">
        <v>8221</v>
      </c>
      <c r="G1423">
        <v>2</v>
      </c>
      <c r="H1423" s="22">
        <f t="shared" si="45"/>
        <v>-0.25574938887516174</v>
      </c>
    </row>
    <row r="1424" spans="2:8" x14ac:dyDescent="0.3">
      <c r="B1424" t="s">
        <v>8219</v>
      </c>
      <c r="C1424">
        <v>90</v>
      </c>
      <c r="D1424" s="22">
        <f t="shared" si="44"/>
        <v>-0.12368267408796613</v>
      </c>
      <c r="F1424" t="s">
        <v>8221</v>
      </c>
      <c r="G1424">
        <v>1</v>
      </c>
      <c r="H1424" s="22">
        <f t="shared" si="45"/>
        <v>-0.27202899300975142</v>
      </c>
    </row>
    <row r="1425" spans="2:8" x14ac:dyDescent="0.3">
      <c r="B1425" t="s">
        <v>8219</v>
      </c>
      <c r="C1425">
        <v>141</v>
      </c>
      <c r="D1425" s="22">
        <f t="shared" si="44"/>
        <v>-6.3277541107620391E-2</v>
      </c>
      <c r="F1425" t="s">
        <v>8221</v>
      </c>
      <c r="G1425">
        <v>1</v>
      </c>
      <c r="H1425" s="22">
        <f t="shared" si="45"/>
        <v>-0.27202899300975142</v>
      </c>
    </row>
    <row r="1426" spans="2:8" x14ac:dyDescent="0.3">
      <c r="B1426" t="s">
        <v>8219</v>
      </c>
      <c r="C1426">
        <v>23</v>
      </c>
      <c r="D1426" s="22">
        <f t="shared" si="44"/>
        <v>-0.20303843702293015</v>
      </c>
      <c r="F1426" t="s">
        <v>8221</v>
      </c>
      <c r="G1426">
        <v>4</v>
      </c>
      <c r="H1426" s="22">
        <f t="shared" si="45"/>
        <v>-0.22319018060598239</v>
      </c>
    </row>
    <row r="1427" spans="2:8" x14ac:dyDescent="0.3">
      <c r="B1427" t="s">
        <v>8219</v>
      </c>
      <c r="C1427">
        <v>18</v>
      </c>
      <c r="D1427" s="22">
        <f t="shared" si="44"/>
        <v>-0.20896050888374834</v>
      </c>
      <c r="F1427" t="s">
        <v>8221</v>
      </c>
      <c r="G1427">
        <v>3</v>
      </c>
      <c r="H1427" s="22">
        <f t="shared" si="45"/>
        <v>-0.23946978474057207</v>
      </c>
    </row>
    <row r="1428" spans="2:8" x14ac:dyDescent="0.3">
      <c r="B1428" t="s">
        <v>8219</v>
      </c>
      <c r="C1428">
        <v>76</v>
      </c>
      <c r="D1428" s="22">
        <f t="shared" si="44"/>
        <v>-0.14026447529825711</v>
      </c>
      <c r="F1428" t="s">
        <v>8221</v>
      </c>
      <c r="G1428">
        <v>38</v>
      </c>
      <c r="H1428" s="22">
        <f t="shared" si="45"/>
        <v>0.33031635997006659</v>
      </c>
    </row>
    <row r="1429" spans="2:8" x14ac:dyDescent="0.3">
      <c r="B1429" t="s">
        <v>8219</v>
      </c>
      <c r="C1429">
        <v>93</v>
      </c>
      <c r="D1429" s="22">
        <f t="shared" si="44"/>
        <v>-0.1201294309714752</v>
      </c>
      <c r="F1429" t="s">
        <v>8221</v>
      </c>
      <c r="G1429">
        <v>4</v>
      </c>
      <c r="H1429" s="22">
        <f t="shared" si="45"/>
        <v>-0.22319018060598239</v>
      </c>
    </row>
    <row r="1430" spans="2:8" x14ac:dyDescent="0.3">
      <c r="B1430" t="s">
        <v>8219</v>
      </c>
      <c r="C1430">
        <v>69</v>
      </c>
      <c r="D1430" s="22">
        <f t="shared" si="44"/>
        <v>-0.14855537590340262</v>
      </c>
      <c r="F1430" t="s">
        <v>8221</v>
      </c>
      <c r="G1430">
        <v>0</v>
      </c>
      <c r="H1430" s="22">
        <f t="shared" si="45"/>
        <v>-0.28830859714434109</v>
      </c>
    </row>
    <row r="1431" spans="2:8" x14ac:dyDescent="0.3">
      <c r="B1431" t="s">
        <v>8219</v>
      </c>
      <c r="C1431">
        <v>21</v>
      </c>
      <c r="D1431" s="22">
        <f t="shared" si="44"/>
        <v>-0.20540726576725743</v>
      </c>
      <c r="F1431" t="s">
        <v>8221</v>
      </c>
      <c r="G1431">
        <v>2</v>
      </c>
      <c r="H1431" s="22">
        <f t="shared" si="45"/>
        <v>-0.25574938887516174</v>
      </c>
    </row>
    <row r="1432" spans="2:8" x14ac:dyDescent="0.3">
      <c r="B1432" t="s">
        <v>8219</v>
      </c>
      <c r="C1432">
        <v>57</v>
      </c>
      <c r="D1432" s="22">
        <f t="shared" si="44"/>
        <v>-0.16276834836936632</v>
      </c>
      <c r="F1432" t="s">
        <v>8221</v>
      </c>
      <c r="G1432">
        <v>0</v>
      </c>
      <c r="H1432" s="22">
        <f t="shared" si="45"/>
        <v>-0.28830859714434109</v>
      </c>
    </row>
    <row r="1433" spans="2:8" x14ac:dyDescent="0.3">
      <c r="B1433" t="s">
        <v>8219</v>
      </c>
      <c r="C1433">
        <v>108</v>
      </c>
      <c r="D1433" s="22">
        <f t="shared" si="44"/>
        <v>-0.10236321538902057</v>
      </c>
      <c r="F1433" t="s">
        <v>8221</v>
      </c>
      <c r="G1433">
        <v>1</v>
      </c>
      <c r="H1433" s="22">
        <f t="shared" si="45"/>
        <v>-0.27202899300975142</v>
      </c>
    </row>
    <row r="1434" spans="2:8" x14ac:dyDescent="0.3">
      <c r="B1434" t="s">
        <v>8219</v>
      </c>
      <c r="C1434">
        <v>83</v>
      </c>
      <c r="D1434" s="22">
        <f t="shared" si="44"/>
        <v>-0.13197357469311163</v>
      </c>
      <c r="F1434" t="s">
        <v>8221</v>
      </c>
      <c r="G1434">
        <v>7</v>
      </c>
      <c r="H1434" s="22">
        <f t="shared" si="45"/>
        <v>-0.17435136820221336</v>
      </c>
    </row>
    <row r="1435" spans="2:8" x14ac:dyDescent="0.3">
      <c r="B1435" t="s">
        <v>8219</v>
      </c>
      <c r="C1435">
        <v>96</v>
      </c>
      <c r="D1435" s="22">
        <f t="shared" si="44"/>
        <v>-0.11657618785498428</v>
      </c>
      <c r="F1435" t="s">
        <v>8221</v>
      </c>
      <c r="G1435">
        <v>2</v>
      </c>
      <c r="H1435" s="22">
        <f t="shared" si="45"/>
        <v>-0.25574938887516174</v>
      </c>
    </row>
    <row r="1436" spans="2:8" x14ac:dyDescent="0.3">
      <c r="B1436" t="s">
        <v>8219</v>
      </c>
      <c r="C1436">
        <v>64</v>
      </c>
      <c r="D1436" s="22">
        <f t="shared" si="44"/>
        <v>-0.15447744776422082</v>
      </c>
      <c r="F1436" t="s">
        <v>8221</v>
      </c>
      <c r="G1436">
        <v>4</v>
      </c>
      <c r="H1436" s="22">
        <f t="shared" si="45"/>
        <v>-0.22319018060598239</v>
      </c>
    </row>
    <row r="1437" spans="2:8" x14ac:dyDescent="0.3">
      <c r="B1437" t="s">
        <v>8219</v>
      </c>
      <c r="C1437">
        <v>14</v>
      </c>
      <c r="D1437" s="22">
        <f t="shared" si="44"/>
        <v>-0.21369816637240291</v>
      </c>
      <c r="F1437" t="s">
        <v>8221</v>
      </c>
      <c r="G1437">
        <v>4</v>
      </c>
      <c r="H1437" s="22">
        <f t="shared" si="45"/>
        <v>-0.22319018060598239</v>
      </c>
    </row>
    <row r="1438" spans="2:8" x14ac:dyDescent="0.3">
      <c r="B1438" t="s">
        <v>8219</v>
      </c>
      <c r="C1438">
        <v>169</v>
      </c>
      <c r="D1438" s="22">
        <f t="shared" si="44"/>
        <v>-3.0113938687038422E-2</v>
      </c>
      <c r="F1438" t="s">
        <v>8221</v>
      </c>
      <c r="G1438">
        <v>3</v>
      </c>
      <c r="H1438" s="22">
        <f t="shared" si="45"/>
        <v>-0.23946978474057207</v>
      </c>
    </row>
    <row r="1439" spans="2:8" x14ac:dyDescent="0.3">
      <c r="B1439" t="s">
        <v>8219</v>
      </c>
      <c r="C1439">
        <v>33</v>
      </c>
      <c r="D1439" s="22">
        <f t="shared" si="44"/>
        <v>-0.19119429330129373</v>
      </c>
      <c r="F1439" t="s">
        <v>8221</v>
      </c>
      <c r="G1439">
        <v>2</v>
      </c>
      <c r="H1439" s="22">
        <f t="shared" si="45"/>
        <v>-0.25574938887516174</v>
      </c>
    </row>
    <row r="1440" spans="2:8" x14ac:dyDescent="0.3">
      <c r="B1440" t="s">
        <v>8219</v>
      </c>
      <c r="C1440">
        <v>102</v>
      </c>
      <c r="D1440" s="22">
        <f t="shared" si="44"/>
        <v>-0.10946970162200242</v>
      </c>
      <c r="F1440" t="s">
        <v>8221</v>
      </c>
      <c r="G1440">
        <v>197</v>
      </c>
      <c r="H1440" s="22">
        <f t="shared" si="45"/>
        <v>2.9187734173698248</v>
      </c>
    </row>
    <row r="1441" spans="2:8" x14ac:dyDescent="0.3">
      <c r="B1441" t="s">
        <v>8219</v>
      </c>
      <c r="C1441">
        <v>104</v>
      </c>
      <c r="D1441" s="22">
        <f t="shared" si="44"/>
        <v>-0.10710087287767514</v>
      </c>
      <c r="F1441" t="s">
        <v>8221</v>
      </c>
      <c r="G1441">
        <v>0</v>
      </c>
      <c r="H1441" s="22">
        <f t="shared" si="45"/>
        <v>-0.28830859714434109</v>
      </c>
    </row>
    <row r="1442" spans="2:8" x14ac:dyDescent="0.3">
      <c r="B1442" t="s">
        <v>8219</v>
      </c>
      <c r="C1442">
        <v>20</v>
      </c>
      <c r="D1442" s="22">
        <f t="shared" si="44"/>
        <v>-0.20659168013942106</v>
      </c>
      <c r="F1442" t="s">
        <v>8221</v>
      </c>
      <c r="G1442">
        <v>1</v>
      </c>
      <c r="H1442" s="22">
        <f t="shared" si="45"/>
        <v>-0.27202899300975142</v>
      </c>
    </row>
    <row r="1443" spans="2:8" x14ac:dyDescent="0.3">
      <c r="B1443" t="s">
        <v>8219</v>
      </c>
      <c r="C1443">
        <v>35</v>
      </c>
      <c r="D1443" s="22">
        <f t="shared" si="44"/>
        <v>-0.18882546455696644</v>
      </c>
      <c r="F1443" t="s">
        <v>8221</v>
      </c>
      <c r="G1443">
        <v>4</v>
      </c>
      <c r="H1443" s="22">
        <f t="shared" si="45"/>
        <v>-0.22319018060598239</v>
      </c>
    </row>
    <row r="1444" spans="2:8" x14ac:dyDescent="0.3">
      <c r="B1444" t="s">
        <v>8219</v>
      </c>
      <c r="C1444">
        <v>94</v>
      </c>
      <c r="D1444" s="22">
        <f t="shared" si="44"/>
        <v>-0.11894501659931156</v>
      </c>
      <c r="F1444" t="s">
        <v>8221</v>
      </c>
      <c r="G1444">
        <v>0</v>
      </c>
      <c r="H1444" s="22">
        <f t="shared" si="45"/>
        <v>-0.28830859714434109</v>
      </c>
    </row>
    <row r="1445" spans="2:8" x14ac:dyDescent="0.3">
      <c r="B1445" t="s">
        <v>8219</v>
      </c>
      <c r="C1445">
        <v>14</v>
      </c>
      <c r="D1445" s="22">
        <f t="shared" si="44"/>
        <v>-0.21369816637240291</v>
      </c>
      <c r="F1445" t="s">
        <v>8221</v>
      </c>
      <c r="G1445">
        <v>7</v>
      </c>
      <c r="H1445" s="22">
        <f t="shared" si="45"/>
        <v>-0.17435136820221336</v>
      </c>
    </row>
    <row r="1446" spans="2:8" x14ac:dyDescent="0.3">
      <c r="B1446" t="s">
        <v>8219</v>
      </c>
      <c r="C1446">
        <v>15</v>
      </c>
      <c r="D1446" s="22">
        <f t="shared" si="44"/>
        <v>-0.21251375200023928</v>
      </c>
      <c r="F1446" t="s">
        <v>8221</v>
      </c>
      <c r="G1446">
        <v>11</v>
      </c>
      <c r="H1446" s="22">
        <f t="shared" si="45"/>
        <v>-0.10923295166385466</v>
      </c>
    </row>
    <row r="1447" spans="2:8" x14ac:dyDescent="0.3">
      <c r="B1447" t="s">
        <v>8219</v>
      </c>
      <c r="C1447">
        <v>51</v>
      </c>
      <c r="D1447" s="22">
        <f t="shared" si="44"/>
        <v>-0.16987483460234817</v>
      </c>
      <c r="F1447" t="s">
        <v>8221</v>
      </c>
      <c r="G1447">
        <v>0</v>
      </c>
      <c r="H1447" s="22">
        <f t="shared" si="45"/>
        <v>-0.28830859714434109</v>
      </c>
    </row>
    <row r="1448" spans="2:8" x14ac:dyDescent="0.3">
      <c r="B1448" t="s">
        <v>8219</v>
      </c>
      <c r="C1448">
        <v>19</v>
      </c>
      <c r="D1448" s="22">
        <f t="shared" si="44"/>
        <v>-0.20777609451158471</v>
      </c>
      <c r="F1448" t="s">
        <v>8221</v>
      </c>
      <c r="G1448">
        <v>6</v>
      </c>
      <c r="H1448" s="22">
        <f t="shared" si="45"/>
        <v>-0.19063097233680304</v>
      </c>
    </row>
    <row r="1449" spans="2:8" x14ac:dyDescent="0.3">
      <c r="B1449" t="s">
        <v>8219</v>
      </c>
      <c r="C1449">
        <v>23</v>
      </c>
      <c r="D1449" s="22">
        <f t="shared" si="44"/>
        <v>-0.20303843702293015</v>
      </c>
      <c r="F1449" t="s">
        <v>8221</v>
      </c>
      <c r="G1449">
        <v>0</v>
      </c>
      <c r="H1449" s="22">
        <f t="shared" si="45"/>
        <v>-0.28830859714434109</v>
      </c>
    </row>
    <row r="1450" spans="2:8" x14ac:dyDescent="0.3">
      <c r="B1450" t="s">
        <v>8219</v>
      </c>
      <c r="C1450">
        <v>97</v>
      </c>
      <c r="D1450" s="22">
        <f t="shared" si="44"/>
        <v>-0.11539177348282063</v>
      </c>
      <c r="F1450" t="s">
        <v>8221</v>
      </c>
      <c r="G1450">
        <v>7</v>
      </c>
      <c r="H1450" s="22">
        <f t="shared" si="45"/>
        <v>-0.17435136820221336</v>
      </c>
    </row>
    <row r="1451" spans="2:8" x14ac:dyDescent="0.3">
      <c r="B1451" t="s">
        <v>8219</v>
      </c>
      <c r="C1451">
        <v>76</v>
      </c>
      <c r="D1451" s="22">
        <f t="shared" si="44"/>
        <v>-0.14026447529825711</v>
      </c>
      <c r="F1451" t="s">
        <v>8221</v>
      </c>
      <c r="G1451">
        <v>94</v>
      </c>
      <c r="H1451" s="22">
        <f t="shared" si="45"/>
        <v>1.2419741915070883</v>
      </c>
    </row>
    <row r="1452" spans="2:8" x14ac:dyDescent="0.3">
      <c r="B1452" t="s">
        <v>8219</v>
      </c>
      <c r="C1452">
        <v>11</v>
      </c>
      <c r="D1452" s="22">
        <f t="shared" si="44"/>
        <v>-0.21725140948889385</v>
      </c>
      <c r="F1452" t="s">
        <v>8221</v>
      </c>
      <c r="G1452">
        <v>2</v>
      </c>
      <c r="H1452" s="22">
        <f t="shared" si="45"/>
        <v>-0.25574938887516174</v>
      </c>
    </row>
    <row r="1453" spans="2:8" x14ac:dyDescent="0.3">
      <c r="B1453" t="s">
        <v>8219</v>
      </c>
      <c r="C1453">
        <v>52</v>
      </c>
      <c r="D1453" s="22">
        <f t="shared" si="44"/>
        <v>-0.16869042023018452</v>
      </c>
      <c r="F1453" t="s">
        <v>8221</v>
      </c>
      <c r="G1453">
        <v>25</v>
      </c>
      <c r="H1453" s="22">
        <f t="shared" si="45"/>
        <v>0.11868150622040079</v>
      </c>
    </row>
    <row r="1454" spans="2:8" x14ac:dyDescent="0.3">
      <c r="B1454" t="s">
        <v>8219</v>
      </c>
      <c r="C1454">
        <v>95</v>
      </c>
      <c r="D1454" s="22">
        <f t="shared" si="44"/>
        <v>-0.11776060222714792</v>
      </c>
      <c r="F1454" t="s">
        <v>8221</v>
      </c>
      <c r="G1454">
        <v>17</v>
      </c>
      <c r="H1454" s="22">
        <f t="shared" si="45"/>
        <v>-1.1555326856316609E-2</v>
      </c>
    </row>
    <row r="1455" spans="2:8" x14ac:dyDescent="0.3">
      <c r="B1455" t="s">
        <v>8219</v>
      </c>
      <c r="C1455">
        <v>35</v>
      </c>
      <c r="D1455" s="22">
        <f t="shared" si="44"/>
        <v>-0.18882546455696644</v>
      </c>
      <c r="F1455" t="s">
        <v>8221</v>
      </c>
      <c r="G1455">
        <v>2</v>
      </c>
      <c r="H1455" s="22">
        <f t="shared" si="45"/>
        <v>-0.25574938887516174</v>
      </c>
    </row>
    <row r="1456" spans="2:8" x14ac:dyDescent="0.3">
      <c r="B1456" t="s">
        <v>8219</v>
      </c>
      <c r="C1456">
        <v>21</v>
      </c>
      <c r="D1456" s="22">
        <f t="shared" si="44"/>
        <v>-0.20540726576725743</v>
      </c>
      <c r="F1456" t="s">
        <v>8221</v>
      </c>
      <c r="G1456">
        <v>4</v>
      </c>
      <c r="H1456" s="22">
        <f t="shared" si="45"/>
        <v>-0.22319018060598239</v>
      </c>
    </row>
    <row r="1457" spans="2:8" x14ac:dyDescent="0.3">
      <c r="B1457" t="s">
        <v>8219</v>
      </c>
      <c r="C1457">
        <v>93</v>
      </c>
      <c r="D1457" s="22">
        <f t="shared" si="44"/>
        <v>-0.1201294309714752</v>
      </c>
      <c r="F1457" t="s">
        <v>8221</v>
      </c>
      <c r="G1457">
        <v>5</v>
      </c>
      <c r="H1457" s="22">
        <f t="shared" si="45"/>
        <v>-0.20691057647139272</v>
      </c>
    </row>
    <row r="1458" spans="2:8" x14ac:dyDescent="0.3">
      <c r="B1458" t="s">
        <v>8219</v>
      </c>
      <c r="C1458">
        <v>11</v>
      </c>
      <c r="D1458" s="22">
        <f t="shared" si="44"/>
        <v>-0.21725140948889385</v>
      </c>
      <c r="F1458" t="s">
        <v>8221</v>
      </c>
      <c r="G1458">
        <v>2</v>
      </c>
      <c r="H1458" s="22">
        <f t="shared" si="45"/>
        <v>-0.25574938887516174</v>
      </c>
    </row>
    <row r="1459" spans="2:8" x14ac:dyDescent="0.3">
      <c r="B1459" t="s">
        <v>8219</v>
      </c>
      <c r="C1459">
        <v>21</v>
      </c>
      <c r="D1459" s="22">
        <f t="shared" si="44"/>
        <v>-0.20540726576725743</v>
      </c>
      <c r="F1459" t="s">
        <v>8221</v>
      </c>
      <c r="G1459">
        <v>2</v>
      </c>
      <c r="H1459" s="22">
        <f t="shared" si="45"/>
        <v>-0.25574938887516174</v>
      </c>
    </row>
    <row r="1460" spans="2:8" x14ac:dyDescent="0.3">
      <c r="B1460" t="s">
        <v>8219</v>
      </c>
      <c r="C1460">
        <v>54</v>
      </c>
      <c r="D1460" s="22">
        <f t="shared" si="44"/>
        <v>-0.16632159148585723</v>
      </c>
      <c r="F1460" t="s">
        <v>8221</v>
      </c>
      <c r="G1460">
        <v>3</v>
      </c>
      <c r="H1460" s="22">
        <f t="shared" si="45"/>
        <v>-0.23946978474057207</v>
      </c>
    </row>
    <row r="1461" spans="2:8" x14ac:dyDescent="0.3">
      <c r="B1461" t="s">
        <v>8219</v>
      </c>
      <c r="C1461">
        <v>31</v>
      </c>
      <c r="D1461" s="22">
        <f t="shared" si="44"/>
        <v>-0.19356312204562101</v>
      </c>
      <c r="F1461" t="s">
        <v>8221</v>
      </c>
      <c r="G1461">
        <v>0</v>
      </c>
      <c r="H1461" s="22">
        <f t="shared" si="45"/>
        <v>-0.28830859714434109</v>
      </c>
    </row>
    <row r="1462" spans="2:8" x14ac:dyDescent="0.3">
      <c r="B1462" t="s">
        <v>8219</v>
      </c>
      <c r="C1462">
        <v>132</v>
      </c>
      <c r="D1462" s="22">
        <f t="shared" si="44"/>
        <v>-7.3937270457093168E-2</v>
      </c>
      <c r="F1462" t="s">
        <v>8221</v>
      </c>
      <c r="G1462">
        <v>4</v>
      </c>
      <c r="H1462" s="22">
        <f t="shared" si="45"/>
        <v>-0.22319018060598239</v>
      </c>
    </row>
    <row r="1463" spans="2:8" x14ac:dyDescent="0.3">
      <c r="B1463" t="s">
        <v>8219</v>
      </c>
      <c r="C1463">
        <v>3</v>
      </c>
      <c r="D1463" s="22">
        <f t="shared" si="44"/>
        <v>-0.22672672446620298</v>
      </c>
      <c r="F1463" t="s">
        <v>8221</v>
      </c>
      <c r="G1463">
        <v>1</v>
      </c>
      <c r="H1463" s="22">
        <f t="shared" si="45"/>
        <v>-0.27202899300975142</v>
      </c>
    </row>
    <row r="1464" spans="2:8" x14ac:dyDescent="0.3">
      <c r="B1464" t="s">
        <v>8219</v>
      </c>
      <c r="C1464">
        <v>6</v>
      </c>
      <c r="D1464" s="22">
        <f t="shared" si="44"/>
        <v>-0.22317348134971204</v>
      </c>
      <c r="F1464" t="s">
        <v>8221</v>
      </c>
      <c r="G1464">
        <v>12</v>
      </c>
      <c r="H1464" s="22">
        <f t="shared" si="45"/>
        <v>-9.2953347529264985E-2</v>
      </c>
    </row>
    <row r="1465" spans="2:8" x14ac:dyDescent="0.3">
      <c r="B1465" t="s">
        <v>8219</v>
      </c>
      <c r="C1465">
        <v>10</v>
      </c>
      <c r="D1465" s="22">
        <f t="shared" si="44"/>
        <v>-0.21843582386105748</v>
      </c>
      <c r="F1465" t="s">
        <v>8221</v>
      </c>
      <c r="G1465">
        <v>4</v>
      </c>
      <c r="H1465" s="22">
        <f t="shared" si="45"/>
        <v>-0.22319018060598239</v>
      </c>
    </row>
    <row r="1466" spans="2:8" x14ac:dyDescent="0.3">
      <c r="B1466" t="s">
        <v>8219</v>
      </c>
      <c r="C1466">
        <v>147</v>
      </c>
      <c r="D1466" s="22">
        <f t="shared" si="44"/>
        <v>-5.6171054874638547E-2</v>
      </c>
      <c r="F1466" t="s">
        <v>8221</v>
      </c>
      <c r="G1466">
        <v>91</v>
      </c>
      <c r="H1466" s="22">
        <f t="shared" si="45"/>
        <v>1.1931353791033192</v>
      </c>
    </row>
    <row r="1467" spans="2:8" x14ac:dyDescent="0.3">
      <c r="B1467" t="s">
        <v>8219</v>
      </c>
      <c r="C1467">
        <v>199</v>
      </c>
      <c r="D1467" s="22">
        <f t="shared" si="44"/>
        <v>5.4184924778708362E-3</v>
      </c>
      <c r="F1467" t="s">
        <v>8221</v>
      </c>
      <c r="G1467">
        <v>1</v>
      </c>
      <c r="H1467" s="22">
        <f t="shared" si="45"/>
        <v>-0.27202899300975142</v>
      </c>
    </row>
    <row r="1468" spans="2:8" x14ac:dyDescent="0.3">
      <c r="B1468" t="s">
        <v>8219</v>
      </c>
      <c r="C1468">
        <v>50</v>
      </c>
      <c r="D1468" s="22">
        <f t="shared" si="44"/>
        <v>-0.1710592489745118</v>
      </c>
      <c r="F1468" t="s">
        <v>8221</v>
      </c>
      <c r="G1468">
        <v>1</v>
      </c>
      <c r="H1468" s="22">
        <f t="shared" si="45"/>
        <v>-0.27202899300975142</v>
      </c>
    </row>
    <row r="1469" spans="2:8" x14ac:dyDescent="0.3">
      <c r="B1469" t="s">
        <v>8219</v>
      </c>
      <c r="C1469">
        <v>21</v>
      </c>
      <c r="D1469" s="22">
        <f t="shared" si="44"/>
        <v>-0.20540726576725743</v>
      </c>
      <c r="F1469" t="s">
        <v>8221</v>
      </c>
      <c r="G1469">
        <v>0</v>
      </c>
      <c r="H1469" s="22">
        <f t="shared" si="45"/>
        <v>-0.28830859714434109</v>
      </c>
    </row>
    <row r="1470" spans="2:8" x14ac:dyDescent="0.3">
      <c r="B1470" t="s">
        <v>8219</v>
      </c>
      <c r="C1470">
        <v>24</v>
      </c>
      <c r="D1470" s="22">
        <f t="shared" si="44"/>
        <v>-0.20185402265076649</v>
      </c>
      <c r="F1470" t="s">
        <v>8221</v>
      </c>
      <c r="G1470">
        <v>13</v>
      </c>
      <c r="H1470" s="22">
        <f t="shared" si="45"/>
        <v>-7.6673743394675309E-2</v>
      </c>
    </row>
    <row r="1471" spans="2:8" x14ac:dyDescent="0.3">
      <c r="B1471" t="s">
        <v>8219</v>
      </c>
      <c r="C1471">
        <v>32</v>
      </c>
      <c r="D1471" s="22">
        <f t="shared" si="44"/>
        <v>-0.19237870767345736</v>
      </c>
      <c r="F1471" t="s">
        <v>8221</v>
      </c>
      <c r="G1471">
        <v>2</v>
      </c>
      <c r="H1471" s="22">
        <f t="shared" si="45"/>
        <v>-0.25574938887516174</v>
      </c>
    </row>
    <row r="1472" spans="2:8" x14ac:dyDescent="0.3">
      <c r="B1472" t="s">
        <v>8219</v>
      </c>
      <c r="C1472">
        <v>62</v>
      </c>
      <c r="D1472" s="22">
        <f t="shared" si="44"/>
        <v>-0.1568462765085481</v>
      </c>
      <c r="F1472" t="s">
        <v>8221</v>
      </c>
      <c r="G1472">
        <v>0</v>
      </c>
      <c r="H1472" s="22">
        <f t="shared" si="45"/>
        <v>-0.28830859714434109</v>
      </c>
    </row>
    <row r="1473" spans="2:8" x14ac:dyDescent="0.3">
      <c r="B1473" t="s">
        <v>8219</v>
      </c>
      <c r="C1473">
        <v>9</v>
      </c>
      <c r="D1473" s="22">
        <f t="shared" si="44"/>
        <v>-0.21962023823322113</v>
      </c>
      <c r="F1473" t="s">
        <v>8221</v>
      </c>
      <c r="G1473">
        <v>21</v>
      </c>
      <c r="H1473" s="22">
        <f t="shared" si="45"/>
        <v>5.3563089682042091E-2</v>
      </c>
    </row>
    <row r="1474" spans="2:8" x14ac:dyDescent="0.3">
      <c r="B1474" t="s">
        <v>8219</v>
      </c>
      <c r="C1474">
        <v>38</v>
      </c>
      <c r="D1474" s="22">
        <f t="shared" si="44"/>
        <v>-0.1852722214404755</v>
      </c>
      <c r="F1474" t="s">
        <v>8221</v>
      </c>
      <c r="G1474">
        <v>9</v>
      </c>
      <c r="H1474" s="22">
        <f t="shared" si="45"/>
        <v>-0.14179215993303401</v>
      </c>
    </row>
    <row r="1475" spans="2:8" x14ac:dyDescent="0.3">
      <c r="B1475" t="s">
        <v>8219</v>
      </c>
      <c r="C1475">
        <v>54</v>
      </c>
      <c r="D1475" s="22">
        <f t="shared" ref="D1475:D1538" si="46">(C1475-GETPIVOTDATA("Mean of backers",$I$3,"Outcome","successful"))/GETPIVOTDATA("StdDevp of backers",$I$3,"Outcome","successful")</f>
        <v>-0.16632159148585723</v>
      </c>
      <c r="F1475" t="s">
        <v>8221</v>
      </c>
      <c r="G1475">
        <v>6</v>
      </c>
      <c r="H1475" s="22">
        <f t="shared" ref="H1475:H1531" si="47">(G1475-GETPIVOTDATA("Mean of backers",$I$7,"Outcome","failed"))/GETPIVOTDATA("StdDevp of backers",$I$7,"Outcome","failed")</f>
        <v>-0.19063097233680304</v>
      </c>
    </row>
    <row r="1476" spans="2:8" x14ac:dyDescent="0.3">
      <c r="B1476" t="s">
        <v>8219</v>
      </c>
      <c r="C1476">
        <v>37</v>
      </c>
      <c r="D1476" s="22">
        <f t="shared" si="46"/>
        <v>-0.18645663581263916</v>
      </c>
      <c r="F1476" t="s">
        <v>8221</v>
      </c>
      <c r="G1476">
        <v>4</v>
      </c>
      <c r="H1476" s="22">
        <f t="shared" si="47"/>
        <v>-0.22319018060598239</v>
      </c>
    </row>
    <row r="1477" spans="2:8" x14ac:dyDescent="0.3">
      <c r="B1477" t="s">
        <v>8219</v>
      </c>
      <c r="C1477">
        <v>39</v>
      </c>
      <c r="D1477" s="22">
        <f t="shared" si="46"/>
        <v>-0.18408780706831188</v>
      </c>
      <c r="F1477" t="s">
        <v>8221</v>
      </c>
      <c r="G1477">
        <v>7</v>
      </c>
      <c r="H1477" s="22">
        <f t="shared" si="47"/>
        <v>-0.17435136820221336</v>
      </c>
    </row>
    <row r="1478" spans="2:8" x14ac:dyDescent="0.3">
      <c r="B1478" t="s">
        <v>8219</v>
      </c>
      <c r="C1478">
        <v>34</v>
      </c>
      <c r="D1478" s="22">
        <f t="shared" si="46"/>
        <v>-0.19000987892913007</v>
      </c>
      <c r="F1478" t="s">
        <v>8221</v>
      </c>
      <c r="G1478">
        <v>5</v>
      </c>
      <c r="H1478" s="22">
        <f t="shared" si="47"/>
        <v>-0.20691057647139272</v>
      </c>
    </row>
    <row r="1479" spans="2:8" x14ac:dyDescent="0.3">
      <c r="B1479" t="s">
        <v>8219</v>
      </c>
      <c r="C1479">
        <v>55</v>
      </c>
      <c r="D1479" s="22">
        <f t="shared" si="46"/>
        <v>-0.16513717711369361</v>
      </c>
      <c r="F1479" t="s">
        <v>8221</v>
      </c>
      <c r="G1479">
        <v>0</v>
      </c>
      <c r="H1479" s="22">
        <f t="shared" si="47"/>
        <v>-0.28830859714434109</v>
      </c>
    </row>
    <row r="1480" spans="2:8" x14ac:dyDescent="0.3">
      <c r="B1480" t="s">
        <v>8219</v>
      </c>
      <c r="C1480">
        <v>32</v>
      </c>
      <c r="D1480" s="22">
        <f t="shared" si="46"/>
        <v>-0.19237870767345736</v>
      </c>
      <c r="F1480" t="s">
        <v>8221</v>
      </c>
      <c r="G1480">
        <v>3</v>
      </c>
      <c r="H1480" s="22">
        <f t="shared" si="47"/>
        <v>-0.23946978474057207</v>
      </c>
    </row>
    <row r="1481" spans="2:8" x14ac:dyDescent="0.3">
      <c r="B1481" t="s">
        <v>8219</v>
      </c>
      <c r="C1481">
        <v>25</v>
      </c>
      <c r="D1481" s="22">
        <f t="shared" si="46"/>
        <v>-0.20066960827860286</v>
      </c>
      <c r="F1481" t="s">
        <v>8221</v>
      </c>
      <c r="G1481">
        <v>9</v>
      </c>
      <c r="H1481" s="22">
        <f t="shared" si="47"/>
        <v>-0.14179215993303401</v>
      </c>
    </row>
    <row r="1482" spans="2:8" x14ac:dyDescent="0.3">
      <c r="B1482" t="s">
        <v>8219</v>
      </c>
      <c r="C1482">
        <v>33</v>
      </c>
      <c r="D1482" s="22">
        <f t="shared" si="46"/>
        <v>-0.19119429330129373</v>
      </c>
      <c r="F1482" t="s">
        <v>8221</v>
      </c>
      <c r="G1482">
        <v>6</v>
      </c>
      <c r="H1482" s="22">
        <f t="shared" si="47"/>
        <v>-0.19063097233680304</v>
      </c>
    </row>
    <row r="1483" spans="2:8" x14ac:dyDescent="0.3">
      <c r="B1483" t="s">
        <v>8219</v>
      </c>
      <c r="C1483">
        <v>108</v>
      </c>
      <c r="D1483" s="22">
        <f t="shared" si="46"/>
        <v>-0.10236321538902057</v>
      </c>
      <c r="F1483" t="s">
        <v>8221</v>
      </c>
      <c r="G1483">
        <v>4</v>
      </c>
      <c r="H1483" s="22">
        <f t="shared" si="47"/>
        <v>-0.22319018060598239</v>
      </c>
    </row>
    <row r="1484" spans="2:8" x14ac:dyDescent="0.3">
      <c r="B1484" t="s">
        <v>8219</v>
      </c>
      <c r="C1484">
        <v>20</v>
      </c>
      <c r="D1484" s="22">
        <f t="shared" si="46"/>
        <v>-0.20659168013942106</v>
      </c>
      <c r="F1484" t="s">
        <v>8221</v>
      </c>
      <c r="G1484">
        <v>1</v>
      </c>
      <c r="H1484" s="22">
        <f t="shared" si="47"/>
        <v>-0.27202899300975142</v>
      </c>
    </row>
    <row r="1485" spans="2:8" x14ac:dyDescent="0.3">
      <c r="B1485" t="s">
        <v>8219</v>
      </c>
      <c r="C1485">
        <v>98</v>
      </c>
      <c r="D1485" s="22">
        <f t="shared" si="46"/>
        <v>-0.11420735911065699</v>
      </c>
      <c r="F1485" t="s">
        <v>8221</v>
      </c>
      <c r="G1485">
        <v>17</v>
      </c>
      <c r="H1485" s="22">
        <f t="shared" si="47"/>
        <v>-1.1555326856316609E-2</v>
      </c>
    </row>
    <row r="1486" spans="2:8" x14ac:dyDescent="0.3">
      <c r="B1486" t="s">
        <v>8219</v>
      </c>
      <c r="C1486">
        <v>196</v>
      </c>
      <c r="D1486" s="22">
        <f t="shared" si="46"/>
        <v>1.8652493613799104E-3</v>
      </c>
      <c r="F1486" t="s">
        <v>8221</v>
      </c>
      <c r="G1486">
        <v>1</v>
      </c>
      <c r="H1486" s="22">
        <f t="shared" si="47"/>
        <v>-0.27202899300975142</v>
      </c>
    </row>
    <row r="1487" spans="2:8" x14ac:dyDescent="0.3">
      <c r="B1487" t="s">
        <v>8219</v>
      </c>
      <c r="C1487">
        <v>39</v>
      </c>
      <c r="D1487" s="22">
        <f t="shared" si="46"/>
        <v>-0.18408780706831188</v>
      </c>
      <c r="F1487" t="s">
        <v>8221</v>
      </c>
      <c r="G1487">
        <v>13</v>
      </c>
      <c r="H1487" s="22">
        <f t="shared" si="47"/>
        <v>-7.6673743394675309E-2</v>
      </c>
    </row>
    <row r="1488" spans="2:8" x14ac:dyDescent="0.3">
      <c r="B1488" t="s">
        <v>8219</v>
      </c>
      <c r="C1488">
        <v>128</v>
      </c>
      <c r="D1488" s="22">
        <f t="shared" si="46"/>
        <v>-7.8674927945747736E-2</v>
      </c>
      <c r="F1488" t="s">
        <v>8221</v>
      </c>
      <c r="G1488">
        <v>6</v>
      </c>
      <c r="H1488" s="22">
        <f t="shared" si="47"/>
        <v>-0.19063097233680304</v>
      </c>
    </row>
    <row r="1489" spans="2:8" x14ac:dyDescent="0.3">
      <c r="B1489" t="s">
        <v>8219</v>
      </c>
      <c r="C1489">
        <v>71</v>
      </c>
      <c r="D1489" s="22">
        <f t="shared" si="46"/>
        <v>-0.14618654715907534</v>
      </c>
      <c r="F1489" t="s">
        <v>8221</v>
      </c>
      <c r="G1489">
        <v>0</v>
      </c>
      <c r="H1489" s="22">
        <f t="shared" si="47"/>
        <v>-0.28830859714434109</v>
      </c>
    </row>
    <row r="1490" spans="2:8" x14ac:dyDescent="0.3">
      <c r="B1490" t="s">
        <v>8219</v>
      </c>
      <c r="C1490">
        <v>47</v>
      </c>
      <c r="D1490" s="22">
        <f t="shared" si="46"/>
        <v>-0.17461249209100274</v>
      </c>
      <c r="F1490" t="s">
        <v>8221</v>
      </c>
      <c r="G1490">
        <v>2</v>
      </c>
      <c r="H1490" s="22">
        <f t="shared" si="47"/>
        <v>-0.25574938887516174</v>
      </c>
    </row>
    <row r="1491" spans="2:8" x14ac:dyDescent="0.3">
      <c r="B1491" t="s">
        <v>8219</v>
      </c>
      <c r="C1491">
        <v>17</v>
      </c>
      <c r="D1491" s="22">
        <f t="shared" si="46"/>
        <v>-0.210144923255912</v>
      </c>
      <c r="F1491" t="s">
        <v>8221</v>
      </c>
      <c r="G1491">
        <v>2</v>
      </c>
      <c r="H1491" s="22">
        <f t="shared" si="47"/>
        <v>-0.25574938887516174</v>
      </c>
    </row>
    <row r="1492" spans="2:8" x14ac:dyDescent="0.3">
      <c r="B1492" t="s">
        <v>8219</v>
      </c>
      <c r="C1492">
        <v>91</v>
      </c>
      <c r="D1492" s="22">
        <f t="shared" si="46"/>
        <v>-0.12249825971580248</v>
      </c>
      <c r="F1492" t="s">
        <v>8221</v>
      </c>
      <c r="G1492">
        <v>21</v>
      </c>
      <c r="H1492" s="22">
        <f t="shared" si="47"/>
        <v>5.3563089682042091E-2</v>
      </c>
    </row>
    <row r="1493" spans="2:8" x14ac:dyDescent="0.3">
      <c r="B1493" t="s">
        <v>8219</v>
      </c>
      <c r="C1493">
        <v>43</v>
      </c>
      <c r="D1493" s="22">
        <f t="shared" si="46"/>
        <v>-0.17935014957965731</v>
      </c>
      <c r="F1493" t="s">
        <v>8221</v>
      </c>
      <c r="G1493">
        <v>13</v>
      </c>
      <c r="H1493" s="22">
        <f t="shared" si="47"/>
        <v>-7.6673743394675309E-2</v>
      </c>
    </row>
    <row r="1494" spans="2:8" x14ac:dyDescent="0.3">
      <c r="B1494" t="s">
        <v>8219</v>
      </c>
      <c r="C1494">
        <v>17</v>
      </c>
      <c r="D1494" s="22">
        <f t="shared" si="46"/>
        <v>-0.210144923255912</v>
      </c>
      <c r="F1494" t="s">
        <v>8221</v>
      </c>
      <c r="G1494">
        <v>0</v>
      </c>
      <c r="H1494" s="22">
        <f t="shared" si="47"/>
        <v>-0.28830859714434109</v>
      </c>
    </row>
    <row r="1495" spans="2:8" x14ac:dyDescent="0.3">
      <c r="B1495" t="s">
        <v>8219</v>
      </c>
      <c r="C1495">
        <v>33</v>
      </c>
      <c r="D1495" s="22">
        <f t="shared" si="46"/>
        <v>-0.19119429330129373</v>
      </c>
      <c r="F1495" t="s">
        <v>8221</v>
      </c>
      <c r="G1495">
        <v>6</v>
      </c>
      <c r="H1495" s="22">
        <f t="shared" si="47"/>
        <v>-0.19063097233680304</v>
      </c>
    </row>
    <row r="1496" spans="2:8" x14ac:dyDescent="0.3">
      <c r="B1496" t="s">
        <v>8219</v>
      </c>
      <c r="C1496">
        <v>87</v>
      </c>
      <c r="D1496" s="22">
        <f t="shared" si="46"/>
        <v>-0.12723591720445707</v>
      </c>
      <c r="F1496" t="s">
        <v>8221</v>
      </c>
      <c r="G1496">
        <v>0</v>
      </c>
      <c r="H1496" s="22">
        <f t="shared" si="47"/>
        <v>-0.28830859714434109</v>
      </c>
    </row>
    <row r="1497" spans="2:8" x14ac:dyDescent="0.3">
      <c r="B1497" t="s">
        <v>8219</v>
      </c>
      <c r="C1497">
        <v>113</v>
      </c>
      <c r="D1497" s="22">
        <f t="shared" si="46"/>
        <v>-9.6441143528202364E-2</v>
      </c>
      <c r="F1497" t="s">
        <v>8221</v>
      </c>
      <c r="G1497">
        <v>1</v>
      </c>
      <c r="H1497" s="22">
        <f t="shared" si="47"/>
        <v>-0.27202899300975142</v>
      </c>
    </row>
    <row r="1498" spans="2:8" x14ac:dyDescent="0.3">
      <c r="B1498" t="s">
        <v>8219</v>
      </c>
      <c r="C1498">
        <v>14</v>
      </c>
      <c r="D1498" s="22">
        <f t="shared" si="46"/>
        <v>-0.21369816637240291</v>
      </c>
      <c r="F1498" t="s">
        <v>8221</v>
      </c>
      <c r="G1498">
        <v>0</v>
      </c>
      <c r="H1498" s="22">
        <f t="shared" si="47"/>
        <v>-0.28830859714434109</v>
      </c>
    </row>
    <row r="1499" spans="2:8" x14ac:dyDescent="0.3">
      <c r="B1499" t="s">
        <v>8219</v>
      </c>
      <c r="C1499">
        <v>30</v>
      </c>
      <c r="D1499" s="22">
        <f t="shared" si="46"/>
        <v>-0.19474753641778464</v>
      </c>
      <c r="F1499" t="s">
        <v>8221</v>
      </c>
      <c r="G1499">
        <v>12</v>
      </c>
      <c r="H1499" s="22">
        <f t="shared" si="47"/>
        <v>-9.2953347529264985E-2</v>
      </c>
    </row>
    <row r="1500" spans="2:8" x14ac:dyDescent="0.3">
      <c r="B1500" t="s">
        <v>8219</v>
      </c>
      <c r="C1500">
        <v>16</v>
      </c>
      <c r="D1500" s="22">
        <f t="shared" si="46"/>
        <v>-0.21132933762807563</v>
      </c>
      <c r="F1500" t="s">
        <v>8221</v>
      </c>
      <c r="G1500">
        <v>2</v>
      </c>
      <c r="H1500" s="22">
        <f t="shared" si="47"/>
        <v>-0.25574938887516174</v>
      </c>
    </row>
    <row r="1501" spans="2:8" x14ac:dyDescent="0.3">
      <c r="B1501" t="s">
        <v>8219</v>
      </c>
      <c r="C1501">
        <v>46</v>
      </c>
      <c r="D1501" s="22">
        <f t="shared" si="46"/>
        <v>-0.17579690646316637</v>
      </c>
      <c r="F1501" t="s">
        <v>8221</v>
      </c>
      <c r="G1501">
        <v>6</v>
      </c>
      <c r="H1501" s="22">
        <f t="shared" si="47"/>
        <v>-0.19063097233680304</v>
      </c>
    </row>
    <row r="1502" spans="2:8" x14ac:dyDescent="0.3">
      <c r="B1502" t="s">
        <v>8219</v>
      </c>
      <c r="C1502">
        <v>24</v>
      </c>
      <c r="D1502" s="22">
        <f t="shared" si="46"/>
        <v>-0.20185402265076649</v>
      </c>
      <c r="F1502" t="s">
        <v>8221</v>
      </c>
      <c r="G1502">
        <v>1</v>
      </c>
      <c r="H1502" s="22">
        <f t="shared" si="47"/>
        <v>-0.27202899300975142</v>
      </c>
    </row>
    <row r="1503" spans="2:8" x14ac:dyDescent="0.3">
      <c r="B1503" t="s">
        <v>8219</v>
      </c>
      <c r="C1503">
        <v>97</v>
      </c>
      <c r="D1503" s="22">
        <f t="shared" si="46"/>
        <v>-0.11539177348282063</v>
      </c>
      <c r="F1503" t="s">
        <v>8221</v>
      </c>
      <c r="G1503">
        <v>1</v>
      </c>
      <c r="H1503" s="22">
        <f t="shared" si="47"/>
        <v>-0.27202899300975142</v>
      </c>
    </row>
    <row r="1504" spans="2:8" x14ac:dyDescent="0.3">
      <c r="B1504" t="s">
        <v>8219</v>
      </c>
      <c r="C1504">
        <v>59</v>
      </c>
      <c r="D1504" s="22">
        <f t="shared" si="46"/>
        <v>-0.16039951962503904</v>
      </c>
      <c r="F1504" t="s">
        <v>8221</v>
      </c>
      <c r="G1504">
        <v>5</v>
      </c>
      <c r="H1504" s="22">
        <f t="shared" si="47"/>
        <v>-0.20691057647139272</v>
      </c>
    </row>
    <row r="1505" spans="2:8" x14ac:dyDescent="0.3">
      <c r="B1505" t="s">
        <v>8219</v>
      </c>
      <c r="C1505">
        <v>1095</v>
      </c>
      <c r="D1505" s="22">
        <f t="shared" si="46"/>
        <v>1.066653769936494</v>
      </c>
      <c r="F1505" t="s">
        <v>8221</v>
      </c>
      <c r="G1505">
        <v>0</v>
      </c>
      <c r="H1505" s="22">
        <f t="shared" si="47"/>
        <v>-0.28830859714434109</v>
      </c>
    </row>
    <row r="1506" spans="2:8" x14ac:dyDescent="0.3">
      <c r="B1506" t="s">
        <v>8219</v>
      </c>
      <c r="C1506">
        <v>218</v>
      </c>
      <c r="D1506" s="22">
        <f t="shared" si="46"/>
        <v>2.7922365548980033E-2</v>
      </c>
      <c r="F1506" t="s">
        <v>8221</v>
      </c>
      <c r="G1506">
        <v>3</v>
      </c>
      <c r="H1506" s="22">
        <f t="shared" si="47"/>
        <v>-0.23946978474057207</v>
      </c>
    </row>
    <row r="1507" spans="2:8" x14ac:dyDescent="0.3">
      <c r="B1507" t="s">
        <v>8219</v>
      </c>
      <c r="C1507">
        <v>111</v>
      </c>
      <c r="D1507" s="22">
        <f t="shared" si="46"/>
        <v>-9.8809972272529648E-2</v>
      </c>
      <c r="F1507" t="s">
        <v>8221</v>
      </c>
      <c r="G1507">
        <v>8</v>
      </c>
      <c r="H1507" s="22">
        <f t="shared" si="47"/>
        <v>-0.15807176406762369</v>
      </c>
    </row>
    <row r="1508" spans="2:8" x14ac:dyDescent="0.3">
      <c r="B1508" t="s">
        <v>8219</v>
      </c>
      <c r="C1508">
        <v>56</v>
      </c>
      <c r="D1508" s="22">
        <f t="shared" si="46"/>
        <v>-0.16395276274152995</v>
      </c>
      <c r="F1508" t="s">
        <v>8221</v>
      </c>
      <c r="G1508">
        <v>3</v>
      </c>
      <c r="H1508" s="22">
        <f t="shared" si="47"/>
        <v>-0.23946978474057207</v>
      </c>
    </row>
    <row r="1509" spans="2:8" x14ac:dyDescent="0.3">
      <c r="B1509" t="s">
        <v>8219</v>
      </c>
      <c r="C1509">
        <v>265</v>
      </c>
      <c r="D1509" s="22">
        <f t="shared" si="46"/>
        <v>8.3589841040671201E-2</v>
      </c>
      <c r="F1509" t="s">
        <v>8221</v>
      </c>
      <c r="G1509">
        <v>8</v>
      </c>
      <c r="H1509" s="22">
        <f t="shared" si="47"/>
        <v>-0.15807176406762369</v>
      </c>
    </row>
    <row r="1510" spans="2:8" x14ac:dyDescent="0.3">
      <c r="B1510" t="s">
        <v>8219</v>
      </c>
      <c r="C1510">
        <v>28</v>
      </c>
      <c r="D1510" s="22">
        <f t="shared" si="46"/>
        <v>-0.19711636516211192</v>
      </c>
      <c r="F1510" t="s">
        <v>8221</v>
      </c>
      <c r="G1510">
        <v>1</v>
      </c>
      <c r="H1510" s="22">
        <f t="shared" si="47"/>
        <v>-0.27202899300975142</v>
      </c>
    </row>
    <row r="1511" spans="2:8" x14ac:dyDescent="0.3">
      <c r="B1511" t="s">
        <v>8219</v>
      </c>
      <c r="C1511">
        <v>364</v>
      </c>
      <c r="D1511" s="22">
        <f t="shared" si="46"/>
        <v>0.20084686388487175</v>
      </c>
      <c r="F1511" t="s">
        <v>8221</v>
      </c>
      <c r="G1511">
        <v>4</v>
      </c>
      <c r="H1511" s="22">
        <f t="shared" si="47"/>
        <v>-0.22319018060598239</v>
      </c>
    </row>
    <row r="1512" spans="2:8" x14ac:dyDescent="0.3">
      <c r="B1512" t="s">
        <v>8219</v>
      </c>
      <c r="C1512">
        <v>27</v>
      </c>
      <c r="D1512" s="22">
        <f t="shared" si="46"/>
        <v>-0.19830077953427558</v>
      </c>
      <c r="F1512" t="s">
        <v>8221</v>
      </c>
      <c r="G1512">
        <v>8</v>
      </c>
      <c r="H1512" s="22">
        <f t="shared" si="47"/>
        <v>-0.15807176406762369</v>
      </c>
    </row>
    <row r="1513" spans="2:8" x14ac:dyDescent="0.3">
      <c r="B1513" t="s">
        <v>8219</v>
      </c>
      <c r="C1513">
        <v>93</v>
      </c>
      <c r="D1513" s="22">
        <f t="shared" si="46"/>
        <v>-0.1201294309714752</v>
      </c>
      <c r="F1513" t="s">
        <v>8221</v>
      </c>
      <c r="G1513">
        <v>1</v>
      </c>
      <c r="H1513" s="22">
        <f t="shared" si="47"/>
        <v>-0.27202899300975142</v>
      </c>
    </row>
    <row r="1514" spans="2:8" x14ac:dyDescent="0.3">
      <c r="B1514" t="s">
        <v>8219</v>
      </c>
      <c r="C1514">
        <v>64</v>
      </c>
      <c r="D1514" s="22">
        <f t="shared" si="46"/>
        <v>-0.15447744776422082</v>
      </c>
      <c r="F1514" t="s">
        <v>8221</v>
      </c>
      <c r="G1514">
        <v>5</v>
      </c>
      <c r="H1514" s="22">
        <f t="shared" si="47"/>
        <v>-0.20691057647139272</v>
      </c>
    </row>
    <row r="1515" spans="2:8" x14ac:dyDescent="0.3">
      <c r="B1515" t="s">
        <v>8219</v>
      </c>
      <c r="C1515">
        <v>22</v>
      </c>
      <c r="D1515" s="22">
        <f t="shared" si="46"/>
        <v>-0.20422285139509377</v>
      </c>
      <c r="F1515" t="s">
        <v>8221</v>
      </c>
      <c r="G1515">
        <v>0</v>
      </c>
      <c r="H1515" s="22">
        <f t="shared" si="47"/>
        <v>-0.28830859714434109</v>
      </c>
    </row>
    <row r="1516" spans="2:8" x14ac:dyDescent="0.3">
      <c r="B1516" t="s">
        <v>8219</v>
      </c>
      <c r="C1516">
        <v>59</v>
      </c>
      <c r="D1516" s="22">
        <f t="shared" si="46"/>
        <v>-0.16039951962503904</v>
      </c>
      <c r="F1516" t="s">
        <v>8221</v>
      </c>
      <c r="G1516">
        <v>0</v>
      </c>
      <c r="H1516" s="22">
        <f t="shared" si="47"/>
        <v>-0.28830859714434109</v>
      </c>
    </row>
    <row r="1517" spans="2:8" x14ac:dyDescent="0.3">
      <c r="B1517" t="s">
        <v>8219</v>
      </c>
      <c r="C1517">
        <v>249</v>
      </c>
      <c r="D1517" s="22">
        <f t="shared" si="46"/>
        <v>6.4639211086052931E-2</v>
      </c>
      <c r="F1517" t="s">
        <v>8221</v>
      </c>
      <c r="G1517">
        <v>1</v>
      </c>
      <c r="H1517" s="22">
        <f t="shared" si="47"/>
        <v>-0.27202899300975142</v>
      </c>
    </row>
    <row r="1518" spans="2:8" x14ac:dyDescent="0.3">
      <c r="B1518" t="s">
        <v>8219</v>
      </c>
      <c r="C1518">
        <v>392</v>
      </c>
      <c r="D1518" s="22">
        <f t="shared" si="46"/>
        <v>0.23401046630545372</v>
      </c>
      <c r="F1518" t="s">
        <v>8221</v>
      </c>
      <c r="G1518">
        <v>0</v>
      </c>
      <c r="H1518" s="22">
        <f t="shared" si="47"/>
        <v>-0.28830859714434109</v>
      </c>
    </row>
    <row r="1519" spans="2:8" x14ac:dyDescent="0.3">
      <c r="B1519" t="s">
        <v>8219</v>
      </c>
      <c r="C1519">
        <v>115</v>
      </c>
      <c r="D1519" s="22">
        <f t="shared" si="46"/>
        <v>-9.407231478387508E-2</v>
      </c>
      <c r="F1519" t="s">
        <v>8221</v>
      </c>
      <c r="G1519">
        <v>0</v>
      </c>
      <c r="H1519" s="22">
        <f t="shared" si="47"/>
        <v>-0.28830859714434109</v>
      </c>
    </row>
    <row r="1520" spans="2:8" x14ac:dyDescent="0.3">
      <c r="B1520" t="s">
        <v>8219</v>
      </c>
      <c r="C1520">
        <v>433</v>
      </c>
      <c r="D1520" s="22">
        <f t="shared" si="46"/>
        <v>0.28257145556416302</v>
      </c>
      <c r="F1520" t="s">
        <v>8221</v>
      </c>
      <c r="G1520">
        <v>6</v>
      </c>
      <c r="H1520" s="22">
        <f t="shared" si="47"/>
        <v>-0.19063097233680304</v>
      </c>
    </row>
    <row r="1521" spans="2:8" x14ac:dyDescent="0.3">
      <c r="B1521" t="s">
        <v>8219</v>
      </c>
      <c r="C1521">
        <v>20</v>
      </c>
      <c r="D1521" s="22">
        <f t="shared" si="46"/>
        <v>-0.20659168013942106</v>
      </c>
      <c r="F1521" t="s">
        <v>8221</v>
      </c>
      <c r="G1521">
        <v>6</v>
      </c>
      <c r="H1521" s="22">
        <f t="shared" si="47"/>
        <v>-0.19063097233680304</v>
      </c>
    </row>
    <row r="1522" spans="2:8" x14ac:dyDescent="0.3">
      <c r="B1522" t="s">
        <v>8219</v>
      </c>
      <c r="C1522">
        <v>8</v>
      </c>
      <c r="D1522" s="22">
        <f t="shared" si="46"/>
        <v>-0.22080465260538476</v>
      </c>
      <c r="F1522" t="s">
        <v>8221</v>
      </c>
      <c r="G1522">
        <v>14</v>
      </c>
      <c r="H1522" s="22">
        <f t="shared" si="47"/>
        <v>-6.0394139260085633E-2</v>
      </c>
    </row>
    <row r="1523" spans="2:8" x14ac:dyDescent="0.3">
      <c r="B1523" t="s">
        <v>8219</v>
      </c>
      <c r="C1523">
        <v>175</v>
      </c>
      <c r="D1523" s="22">
        <f t="shared" si="46"/>
        <v>-2.3007452454056571E-2</v>
      </c>
      <c r="F1523" t="s">
        <v>8221</v>
      </c>
      <c r="G1523">
        <v>6</v>
      </c>
      <c r="H1523" s="22">
        <f t="shared" si="47"/>
        <v>-0.19063097233680304</v>
      </c>
    </row>
    <row r="1524" spans="2:8" x14ac:dyDescent="0.3">
      <c r="B1524" t="s">
        <v>8219</v>
      </c>
      <c r="C1524">
        <v>104</v>
      </c>
      <c r="D1524" s="22">
        <f t="shared" si="46"/>
        <v>-0.10710087287767514</v>
      </c>
      <c r="F1524" t="s">
        <v>8221</v>
      </c>
      <c r="G1524">
        <v>33</v>
      </c>
      <c r="H1524" s="22">
        <f t="shared" si="47"/>
        <v>0.24891833929711821</v>
      </c>
    </row>
    <row r="1525" spans="2:8" x14ac:dyDescent="0.3">
      <c r="B1525" t="s">
        <v>8219</v>
      </c>
      <c r="C1525">
        <v>17</v>
      </c>
      <c r="D1525" s="22">
        <f t="shared" si="46"/>
        <v>-0.210144923255912</v>
      </c>
      <c r="F1525" t="s">
        <v>8221</v>
      </c>
      <c r="G1525">
        <v>4</v>
      </c>
      <c r="H1525" s="22">
        <f t="shared" si="47"/>
        <v>-0.22319018060598239</v>
      </c>
    </row>
    <row r="1526" spans="2:8" x14ac:dyDescent="0.3">
      <c r="B1526" t="s">
        <v>8219</v>
      </c>
      <c r="C1526">
        <v>277</v>
      </c>
      <c r="D1526" s="22">
        <f t="shared" si="46"/>
        <v>9.7802813506634903E-2</v>
      </c>
      <c r="F1526" t="s">
        <v>8221</v>
      </c>
      <c r="G1526">
        <v>1</v>
      </c>
      <c r="H1526" s="22">
        <f t="shared" si="47"/>
        <v>-0.27202899300975142</v>
      </c>
    </row>
    <row r="1527" spans="2:8" x14ac:dyDescent="0.3">
      <c r="B1527" t="s">
        <v>8219</v>
      </c>
      <c r="C1527">
        <v>118</v>
      </c>
      <c r="D1527" s="22">
        <f t="shared" si="46"/>
        <v>-9.0519071667384154E-2</v>
      </c>
      <c r="F1527" t="s">
        <v>8221</v>
      </c>
      <c r="G1527">
        <v>0</v>
      </c>
      <c r="H1527" s="22">
        <f t="shared" si="47"/>
        <v>-0.28830859714434109</v>
      </c>
    </row>
    <row r="1528" spans="2:8" x14ac:dyDescent="0.3">
      <c r="B1528" t="s">
        <v>8219</v>
      </c>
      <c r="C1528">
        <v>97</v>
      </c>
      <c r="D1528" s="22">
        <f t="shared" si="46"/>
        <v>-0.11539177348282063</v>
      </c>
      <c r="F1528" t="s">
        <v>8221</v>
      </c>
      <c r="G1528">
        <v>6</v>
      </c>
      <c r="H1528" s="22">
        <f t="shared" si="47"/>
        <v>-0.19063097233680304</v>
      </c>
    </row>
    <row r="1529" spans="2:8" x14ac:dyDescent="0.3">
      <c r="B1529" t="s">
        <v>8219</v>
      </c>
      <c r="C1529">
        <v>20</v>
      </c>
      <c r="D1529" s="22">
        <f t="shared" si="46"/>
        <v>-0.20659168013942106</v>
      </c>
      <c r="F1529" t="s">
        <v>8221</v>
      </c>
      <c r="G1529">
        <v>6</v>
      </c>
      <c r="H1529" s="22">
        <f t="shared" si="47"/>
        <v>-0.19063097233680304</v>
      </c>
    </row>
    <row r="1530" spans="2:8" x14ac:dyDescent="0.3">
      <c r="B1530" t="s">
        <v>8219</v>
      </c>
      <c r="C1530">
        <v>26</v>
      </c>
      <c r="D1530" s="22">
        <f t="shared" si="46"/>
        <v>-0.19948519390643921</v>
      </c>
      <c r="F1530" t="s">
        <v>8221</v>
      </c>
      <c r="G1530">
        <v>1</v>
      </c>
      <c r="H1530" s="22">
        <f t="shared" si="47"/>
        <v>-0.27202899300975142</v>
      </c>
    </row>
    <row r="1531" spans="2:8" x14ac:dyDescent="0.3">
      <c r="B1531" t="s">
        <v>8219</v>
      </c>
      <c r="C1531">
        <v>128</v>
      </c>
      <c r="D1531" s="22">
        <f t="shared" si="46"/>
        <v>-7.8674927945747736E-2</v>
      </c>
      <c r="F1531" t="s">
        <v>8221</v>
      </c>
      <c r="G1531">
        <v>3</v>
      </c>
      <c r="H1531" s="22">
        <f t="shared" si="47"/>
        <v>-0.23946978474057207</v>
      </c>
    </row>
    <row r="1532" spans="2:8" x14ac:dyDescent="0.3">
      <c r="B1532" t="s">
        <v>8219</v>
      </c>
      <c r="C1532">
        <v>15</v>
      </c>
      <c r="D1532" s="22">
        <f t="shared" si="46"/>
        <v>-0.21251375200023928</v>
      </c>
    </row>
    <row r="1533" spans="2:8" x14ac:dyDescent="0.3">
      <c r="B1533" t="s">
        <v>8219</v>
      </c>
      <c r="C1533">
        <v>25</v>
      </c>
      <c r="D1533" s="22">
        <f t="shared" si="46"/>
        <v>-0.20066960827860286</v>
      </c>
    </row>
    <row r="1534" spans="2:8" x14ac:dyDescent="0.3">
      <c r="B1534" t="s">
        <v>8219</v>
      </c>
      <c r="C1534">
        <v>55</v>
      </c>
      <c r="D1534" s="22">
        <f t="shared" si="46"/>
        <v>-0.16513717711369361</v>
      </c>
    </row>
    <row r="1535" spans="2:8" x14ac:dyDescent="0.3">
      <c r="B1535" t="s">
        <v>8219</v>
      </c>
      <c r="C1535">
        <v>107</v>
      </c>
      <c r="D1535" s="22">
        <f t="shared" si="46"/>
        <v>-0.10354762976118422</v>
      </c>
    </row>
    <row r="1536" spans="2:8" x14ac:dyDescent="0.3">
      <c r="B1536" t="s">
        <v>8219</v>
      </c>
      <c r="C1536">
        <v>557</v>
      </c>
      <c r="D1536" s="22">
        <f t="shared" si="46"/>
        <v>0.42943883771245467</v>
      </c>
    </row>
    <row r="1537" spans="2:4" x14ac:dyDescent="0.3">
      <c r="B1537" t="s">
        <v>8219</v>
      </c>
      <c r="C1537">
        <v>40</v>
      </c>
      <c r="D1537" s="22">
        <f t="shared" si="46"/>
        <v>-0.18290339269614822</v>
      </c>
    </row>
    <row r="1538" spans="2:4" x14ac:dyDescent="0.3">
      <c r="B1538" t="s">
        <v>8219</v>
      </c>
      <c r="C1538">
        <v>36</v>
      </c>
      <c r="D1538" s="22">
        <f t="shared" si="46"/>
        <v>-0.18764105018480279</v>
      </c>
    </row>
    <row r="1539" spans="2:4" x14ac:dyDescent="0.3">
      <c r="B1539" t="s">
        <v>8219</v>
      </c>
      <c r="C1539">
        <v>159</v>
      </c>
      <c r="D1539" s="22">
        <f t="shared" ref="D1539:D1602" si="48">(C1539-GETPIVOTDATA("Mean of backers",$I$3,"Outcome","successful"))/GETPIVOTDATA("StdDevp of backers",$I$3,"Outcome","successful")</f>
        <v>-4.1958082408674838E-2</v>
      </c>
    </row>
    <row r="1540" spans="2:4" x14ac:dyDescent="0.3">
      <c r="B1540" t="s">
        <v>8219</v>
      </c>
      <c r="C1540">
        <v>41</v>
      </c>
      <c r="D1540" s="22">
        <f t="shared" si="48"/>
        <v>-0.18171897832398459</v>
      </c>
    </row>
    <row r="1541" spans="2:4" x14ac:dyDescent="0.3">
      <c r="B1541" t="s">
        <v>8219</v>
      </c>
      <c r="C1541">
        <v>226</v>
      </c>
      <c r="D1541" s="22">
        <f t="shared" si="48"/>
        <v>3.7397680526289168E-2</v>
      </c>
    </row>
    <row r="1542" spans="2:4" x14ac:dyDescent="0.3">
      <c r="B1542" t="s">
        <v>8219</v>
      </c>
      <c r="C1542">
        <v>30</v>
      </c>
      <c r="D1542" s="22">
        <f t="shared" si="48"/>
        <v>-0.19474753641778464</v>
      </c>
    </row>
    <row r="1543" spans="2:4" x14ac:dyDescent="0.3">
      <c r="B1543" t="s">
        <v>8219</v>
      </c>
      <c r="C1543">
        <v>103</v>
      </c>
      <c r="D1543" s="22">
        <f t="shared" si="48"/>
        <v>-0.10828528724983878</v>
      </c>
    </row>
    <row r="1544" spans="2:4" x14ac:dyDescent="0.3">
      <c r="B1544" t="s">
        <v>8219</v>
      </c>
      <c r="C1544">
        <v>62</v>
      </c>
      <c r="D1544" s="22">
        <f t="shared" si="48"/>
        <v>-0.1568462765085481</v>
      </c>
    </row>
    <row r="1545" spans="2:4" x14ac:dyDescent="0.3">
      <c r="B1545" t="s">
        <v>8219</v>
      </c>
      <c r="C1545">
        <v>6</v>
      </c>
      <c r="D1545" s="22">
        <f t="shared" si="48"/>
        <v>-0.22317348134971204</v>
      </c>
    </row>
    <row r="1546" spans="2:4" x14ac:dyDescent="0.3">
      <c r="B1546" t="s">
        <v>8219</v>
      </c>
      <c r="C1546">
        <v>182</v>
      </c>
      <c r="D1546" s="22">
        <f t="shared" si="48"/>
        <v>-1.4716551848911076E-2</v>
      </c>
    </row>
    <row r="1547" spans="2:4" x14ac:dyDescent="0.3">
      <c r="B1547" t="s">
        <v>8219</v>
      </c>
      <c r="C1547">
        <v>145</v>
      </c>
      <c r="D1547" s="22">
        <f t="shared" si="48"/>
        <v>-5.8539883618965831E-2</v>
      </c>
    </row>
    <row r="1548" spans="2:4" x14ac:dyDescent="0.3">
      <c r="B1548" t="s">
        <v>8219</v>
      </c>
      <c r="C1548">
        <v>25</v>
      </c>
      <c r="D1548" s="22">
        <f t="shared" si="48"/>
        <v>-0.20066960827860286</v>
      </c>
    </row>
    <row r="1549" spans="2:4" x14ac:dyDescent="0.3">
      <c r="B1549" t="s">
        <v>8219</v>
      </c>
      <c r="C1549">
        <v>320</v>
      </c>
      <c r="D1549" s="22">
        <f t="shared" si="48"/>
        <v>0.1487326315096715</v>
      </c>
    </row>
    <row r="1550" spans="2:4" x14ac:dyDescent="0.3">
      <c r="B1550" t="s">
        <v>8219</v>
      </c>
      <c r="C1550">
        <v>99</v>
      </c>
      <c r="D1550" s="22">
        <f t="shared" si="48"/>
        <v>-0.11302294473849335</v>
      </c>
    </row>
    <row r="1551" spans="2:4" x14ac:dyDescent="0.3">
      <c r="B1551" t="s">
        <v>8219</v>
      </c>
      <c r="C1551">
        <v>348</v>
      </c>
      <c r="D1551" s="22">
        <f t="shared" si="48"/>
        <v>0.18189623393025348</v>
      </c>
    </row>
    <row r="1552" spans="2:4" x14ac:dyDescent="0.3">
      <c r="B1552" t="s">
        <v>8219</v>
      </c>
      <c r="C1552">
        <v>41</v>
      </c>
      <c r="D1552" s="22">
        <f t="shared" si="48"/>
        <v>-0.18171897832398459</v>
      </c>
    </row>
    <row r="1553" spans="2:4" x14ac:dyDescent="0.3">
      <c r="B1553" t="s">
        <v>8219</v>
      </c>
      <c r="C1553">
        <v>29</v>
      </c>
      <c r="D1553" s="22">
        <f t="shared" si="48"/>
        <v>-0.19593195078994829</v>
      </c>
    </row>
    <row r="1554" spans="2:4" x14ac:dyDescent="0.3">
      <c r="B1554" t="s">
        <v>8219</v>
      </c>
      <c r="C1554">
        <v>25</v>
      </c>
      <c r="D1554" s="22">
        <f t="shared" si="48"/>
        <v>-0.20066960827860286</v>
      </c>
    </row>
    <row r="1555" spans="2:4" x14ac:dyDescent="0.3">
      <c r="B1555" t="s">
        <v>8219</v>
      </c>
      <c r="C1555">
        <v>23</v>
      </c>
      <c r="D1555" s="22">
        <f t="shared" si="48"/>
        <v>-0.20303843702293015</v>
      </c>
    </row>
    <row r="1556" spans="2:4" x14ac:dyDescent="0.3">
      <c r="B1556" t="s">
        <v>8219</v>
      </c>
      <c r="C1556">
        <v>1260</v>
      </c>
      <c r="D1556" s="22">
        <f t="shared" si="48"/>
        <v>1.2620821413434948</v>
      </c>
    </row>
    <row r="1557" spans="2:4" x14ac:dyDescent="0.3">
      <c r="B1557" t="s">
        <v>8219</v>
      </c>
      <c r="C1557">
        <v>307</v>
      </c>
      <c r="D1557" s="22">
        <f t="shared" si="48"/>
        <v>0.13333524467154417</v>
      </c>
    </row>
    <row r="1558" spans="2:4" x14ac:dyDescent="0.3">
      <c r="B1558" t="s">
        <v>8219</v>
      </c>
      <c r="C1558">
        <v>329</v>
      </c>
      <c r="D1558" s="22">
        <f t="shared" si="48"/>
        <v>0.15939236085914429</v>
      </c>
    </row>
    <row r="1559" spans="2:4" x14ac:dyDescent="0.3">
      <c r="B1559" t="s">
        <v>8219</v>
      </c>
      <c r="C1559">
        <v>32</v>
      </c>
      <c r="D1559" s="22">
        <f t="shared" si="48"/>
        <v>-0.19237870767345736</v>
      </c>
    </row>
    <row r="1560" spans="2:4" x14ac:dyDescent="0.3">
      <c r="B1560" t="s">
        <v>8219</v>
      </c>
      <c r="C1560">
        <v>27</v>
      </c>
      <c r="D1560" s="22">
        <f t="shared" si="48"/>
        <v>-0.19830077953427558</v>
      </c>
    </row>
    <row r="1561" spans="2:4" x14ac:dyDescent="0.3">
      <c r="B1561" t="s">
        <v>8219</v>
      </c>
      <c r="C1561">
        <v>236</v>
      </c>
      <c r="D1561" s="22">
        <f t="shared" si="48"/>
        <v>4.9241824247925586E-2</v>
      </c>
    </row>
    <row r="1562" spans="2:4" x14ac:dyDescent="0.3">
      <c r="B1562" t="s">
        <v>8219</v>
      </c>
      <c r="C1562">
        <v>42</v>
      </c>
      <c r="D1562" s="22">
        <f t="shared" si="48"/>
        <v>-0.18053456395182094</v>
      </c>
    </row>
    <row r="1563" spans="2:4" x14ac:dyDescent="0.3">
      <c r="B1563" t="s">
        <v>8219</v>
      </c>
      <c r="C1563">
        <v>95</v>
      </c>
      <c r="D1563" s="22">
        <f t="shared" si="48"/>
        <v>-0.11776060222714792</v>
      </c>
    </row>
    <row r="1564" spans="2:4" x14ac:dyDescent="0.3">
      <c r="B1564" t="s">
        <v>8219</v>
      </c>
      <c r="C1564">
        <v>37</v>
      </c>
      <c r="D1564" s="22">
        <f t="shared" si="48"/>
        <v>-0.18645663581263916</v>
      </c>
    </row>
    <row r="1565" spans="2:4" x14ac:dyDescent="0.3">
      <c r="B1565" t="s">
        <v>8219</v>
      </c>
      <c r="C1565">
        <v>128</v>
      </c>
      <c r="D1565" s="22">
        <f t="shared" si="48"/>
        <v>-7.8674927945747736E-2</v>
      </c>
    </row>
    <row r="1566" spans="2:4" x14ac:dyDescent="0.3">
      <c r="B1566" t="s">
        <v>8219</v>
      </c>
      <c r="C1566">
        <v>156</v>
      </c>
      <c r="D1566" s="22">
        <f t="shared" si="48"/>
        <v>-4.5511325525165763E-2</v>
      </c>
    </row>
    <row r="1567" spans="2:4" x14ac:dyDescent="0.3">
      <c r="B1567" t="s">
        <v>8219</v>
      </c>
      <c r="C1567">
        <v>64</v>
      </c>
      <c r="D1567" s="22">
        <f t="shared" si="48"/>
        <v>-0.15447744776422082</v>
      </c>
    </row>
    <row r="1568" spans="2:4" x14ac:dyDescent="0.3">
      <c r="B1568" t="s">
        <v>8219</v>
      </c>
      <c r="C1568">
        <v>58</v>
      </c>
      <c r="D1568" s="22">
        <f t="shared" si="48"/>
        <v>-0.16158393399720267</v>
      </c>
    </row>
    <row r="1569" spans="2:4" x14ac:dyDescent="0.3">
      <c r="B1569" t="s">
        <v>8219</v>
      </c>
      <c r="C1569">
        <v>20</v>
      </c>
      <c r="D1569" s="22">
        <f t="shared" si="48"/>
        <v>-0.20659168013942106</v>
      </c>
    </row>
    <row r="1570" spans="2:4" x14ac:dyDescent="0.3">
      <c r="B1570" t="s">
        <v>8219</v>
      </c>
      <c r="C1570">
        <v>47</v>
      </c>
      <c r="D1570" s="22">
        <f t="shared" si="48"/>
        <v>-0.17461249209100274</v>
      </c>
    </row>
    <row r="1571" spans="2:4" x14ac:dyDescent="0.3">
      <c r="B1571" t="s">
        <v>8219</v>
      </c>
      <c r="C1571">
        <v>54</v>
      </c>
      <c r="D1571" s="22">
        <f t="shared" si="48"/>
        <v>-0.16632159148585723</v>
      </c>
    </row>
    <row r="1572" spans="2:4" x14ac:dyDescent="0.3">
      <c r="B1572" t="s">
        <v>8219</v>
      </c>
      <c r="C1572">
        <v>9</v>
      </c>
      <c r="D1572" s="22">
        <f t="shared" si="48"/>
        <v>-0.21962023823322113</v>
      </c>
    </row>
    <row r="1573" spans="2:4" x14ac:dyDescent="0.3">
      <c r="B1573" t="s">
        <v>8219</v>
      </c>
      <c r="C1573">
        <v>213</v>
      </c>
      <c r="D1573" s="22">
        <f t="shared" si="48"/>
        <v>2.2000293688161823E-2</v>
      </c>
    </row>
    <row r="1574" spans="2:4" x14ac:dyDescent="0.3">
      <c r="B1574" t="s">
        <v>8219</v>
      </c>
      <c r="C1574">
        <v>57</v>
      </c>
      <c r="D1574" s="22">
        <f t="shared" si="48"/>
        <v>-0.16276834836936632</v>
      </c>
    </row>
    <row r="1575" spans="2:4" x14ac:dyDescent="0.3">
      <c r="B1575" t="s">
        <v>8219</v>
      </c>
      <c r="C1575">
        <v>25</v>
      </c>
      <c r="D1575" s="22">
        <f t="shared" si="48"/>
        <v>-0.20066960827860286</v>
      </c>
    </row>
    <row r="1576" spans="2:4" x14ac:dyDescent="0.3">
      <c r="B1576" t="s">
        <v>8219</v>
      </c>
      <c r="C1576">
        <v>104</v>
      </c>
      <c r="D1576" s="22">
        <f t="shared" si="48"/>
        <v>-0.10710087287767514</v>
      </c>
    </row>
    <row r="1577" spans="2:4" x14ac:dyDescent="0.3">
      <c r="B1577" t="s">
        <v>8219</v>
      </c>
      <c r="C1577">
        <v>34</v>
      </c>
      <c r="D1577" s="22">
        <f t="shared" si="48"/>
        <v>-0.19000987892913007</v>
      </c>
    </row>
    <row r="1578" spans="2:4" x14ac:dyDescent="0.3">
      <c r="B1578" t="s">
        <v>8219</v>
      </c>
      <c r="C1578">
        <v>67</v>
      </c>
      <c r="D1578" s="22">
        <f t="shared" si="48"/>
        <v>-0.1509242046477299</v>
      </c>
    </row>
    <row r="1579" spans="2:4" x14ac:dyDescent="0.3">
      <c r="B1579" t="s">
        <v>8219</v>
      </c>
      <c r="C1579">
        <v>241</v>
      </c>
      <c r="D1579" s="22">
        <f t="shared" si="48"/>
        <v>5.5163896108743796E-2</v>
      </c>
    </row>
    <row r="1580" spans="2:4" x14ac:dyDescent="0.3">
      <c r="B1580" t="s">
        <v>8219</v>
      </c>
      <c r="C1580">
        <v>123</v>
      </c>
      <c r="D1580" s="22">
        <f t="shared" si="48"/>
        <v>-8.4596999806565945E-2</v>
      </c>
    </row>
    <row r="1581" spans="2:4" x14ac:dyDescent="0.3">
      <c r="B1581" t="s">
        <v>8219</v>
      </c>
      <c r="C1581">
        <v>302</v>
      </c>
      <c r="D1581" s="22">
        <f t="shared" si="48"/>
        <v>0.12741317281072595</v>
      </c>
    </row>
    <row r="1582" spans="2:4" x14ac:dyDescent="0.3">
      <c r="B1582" t="s">
        <v>8219</v>
      </c>
      <c r="C1582">
        <v>89</v>
      </c>
      <c r="D1582" s="22">
        <f t="shared" si="48"/>
        <v>-0.12486708846012977</v>
      </c>
    </row>
    <row r="1583" spans="2:4" x14ac:dyDescent="0.3">
      <c r="B1583" t="s">
        <v>8219</v>
      </c>
      <c r="C1583">
        <v>41</v>
      </c>
      <c r="D1583" s="22">
        <f t="shared" si="48"/>
        <v>-0.18171897832398459</v>
      </c>
    </row>
    <row r="1584" spans="2:4" x14ac:dyDescent="0.3">
      <c r="B1584" t="s">
        <v>8219</v>
      </c>
      <c r="C1584">
        <v>69</v>
      </c>
      <c r="D1584" s="22">
        <f t="shared" si="48"/>
        <v>-0.14855537590340262</v>
      </c>
    </row>
    <row r="1585" spans="2:4" x14ac:dyDescent="0.3">
      <c r="B1585" t="s">
        <v>8219</v>
      </c>
      <c r="C1585">
        <v>52</v>
      </c>
      <c r="D1585" s="22">
        <f t="shared" si="48"/>
        <v>-0.16869042023018452</v>
      </c>
    </row>
    <row r="1586" spans="2:4" x14ac:dyDescent="0.3">
      <c r="B1586" t="s">
        <v>8219</v>
      </c>
      <c r="C1586">
        <v>57</v>
      </c>
      <c r="D1586" s="22">
        <f t="shared" si="48"/>
        <v>-0.16276834836936632</v>
      </c>
    </row>
    <row r="1587" spans="2:4" x14ac:dyDescent="0.3">
      <c r="B1587" t="s">
        <v>8219</v>
      </c>
      <c r="C1587">
        <v>74</v>
      </c>
      <c r="D1587" s="22">
        <f t="shared" si="48"/>
        <v>-0.1426333040425844</v>
      </c>
    </row>
    <row r="1588" spans="2:4" x14ac:dyDescent="0.3">
      <c r="B1588" t="s">
        <v>8219</v>
      </c>
      <c r="C1588">
        <v>63</v>
      </c>
      <c r="D1588" s="22">
        <f t="shared" si="48"/>
        <v>-0.15566186213638447</v>
      </c>
    </row>
    <row r="1589" spans="2:4" x14ac:dyDescent="0.3">
      <c r="B1589" t="s">
        <v>8219</v>
      </c>
      <c r="C1589">
        <v>72</v>
      </c>
      <c r="D1589" s="22">
        <f t="shared" si="48"/>
        <v>-0.14500213278691168</v>
      </c>
    </row>
    <row r="1590" spans="2:4" x14ac:dyDescent="0.3">
      <c r="B1590" t="s">
        <v>8219</v>
      </c>
      <c r="C1590">
        <v>71</v>
      </c>
      <c r="D1590" s="22">
        <f t="shared" si="48"/>
        <v>-0.14618654715907534</v>
      </c>
    </row>
    <row r="1591" spans="2:4" x14ac:dyDescent="0.3">
      <c r="B1591" t="s">
        <v>8219</v>
      </c>
      <c r="C1591">
        <v>21</v>
      </c>
      <c r="D1591" s="22">
        <f t="shared" si="48"/>
        <v>-0.20540726576725743</v>
      </c>
    </row>
    <row r="1592" spans="2:4" x14ac:dyDescent="0.3">
      <c r="B1592" t="s">
        <v>8219</v>
      </c>
      <c r="C1592">
        <v>930</v>
      </c>
      <c r="D1592" s="22">
        <f t="shared" si="48"/>
        <v>0.8712253985294931</v>
      </c>
    </row>
    <row r="1593" spans="2:4" x14ac:dyDescent="0.3">
      <c r="B1593" t="s">
        <v>8219</v>
      </c>
      <c r="C1593">
        <v>55</v>
      </c>
      <c r="D1593" s="22">
        <f t="shared" si="48"/>
        <v>-0.16513717711369361</v>
      </c>
    </row>
    <row r="1594" spans="2:4" x14ac:dyDescent="0.3">
      <c r="B1594" t="s">
        <v>8219</v>
      </c>
      <c r="C1594">
        <v>61</v>
      </c>
      <c r="D1594" s="22">
        <f t="shared" si="48"/>
        <v>-0.15803069088071175</v>
      </c>
    </row>
    <row r="1595" spans="2:4" x14ac:dyDescent="0.3">
      <c r="B1595" t="s">
        <v>8219</v>
      </c>
      <c r="C1595">
        <v>82</v>
      </c>
      <c r="D1595" s="22">
        <f t="shared" si="48"/>
        <v>-0.13315798906527526</v>
      </c>
    </row>
    <row r="1596" spans="2:4" x14ac:dyDescent="0.3">
      <c r="B1596" t="s">
        <v>8219</v>
      </c>
      <c r="C1596">
        <v>71</v>
      </c>
      <c r="D1596" s="22">
        <f t="shared" si="48"/>
        <v>-0.14618654715907534</v>
      </c>
    </row>
    <row r="1597" spans="2:4" x14ac:dyDescent="0.3">
      <c r="B1597" t="s">
        <v>8219</v>
      </c>
      <c r="C1597">
        <v>117</v>
      </c>
      <c r="D1597" s="22">
        <f t="shared" si="48"/>
        <v>-9.1703486039547796E-2</v>
      </c>
    </row>
    <row r="1598" spans="2:4" x14ac:dyDescent="0.3">
      <c r="B1598" t="s">
        <v>8219</v>
      </c>
      <c r="C1598">
        <v>29</v>
      </c>
      <c r="D1598" s="22">
        <f t="shared" si="48"/>
        <v>-0.19593195078994829</v>
      </c>
    </row>
    <row r="1599" spans="2:4" x14ac:dyDescent="0.3">
      <c r="B1599" t="s">
        <v>8219</v>
      </c>
      <c r="C1599">
        <v>74</v>
      </c>
      <c r="D1599" s="22">
        <f t="shared" si="48"/>
        <v>-0.1426333040425844</v>
      </c>
    </row>
    <row r="1600" spans="2:4" x14ac:dyDescent="0.3">
      <c r="B1600" t="s">
        <v>8219</v>
      </c>
      <c r="C1600">
        <v>23</v>
      </c>
      <c r="D1600" s="22">
        <f t="shared" si="48"/>
        <v>-0.20303843702293015</v>
      </c>
    </row>
    <row r="1601" spans="2:4" x14ac:dyDescent="0.3">
      <c r="B1601" t="s">
        <v>8219</v>
      </c>
      <c r="C1601">
        <v>60</v>
      </c>
      <c r="D1601" s="22">
        <f t="shared" si="48"/>
        <v>-0.15921510525287538</v>
      </c>
    </row>
    <row r="1602" spans="2:4" x14ac:dyDescent="0.3">
      <c r="B1602" t="s">
        <v>8219</v>
      </c>
      <c r="C1602">
        <v>55</v>
      </c>
      <c r="D1602" s="22">
        <f t="shared" si="48"/>
        <v>-0.16513717711369361</v>
      </c>
    </row>
    <row r="1603" spans="2:4" x14ac:dyDescent="0.3">
      <c r="B1603" t="s">
        <v>8219</v>
      </c>
      <c r="C1603">
        <v>51</v>
      </c>
      <c r="D1603" s="22">
        <f t="shared" ref="D1603:D1666" si="49">(C1603-GETPIVOTDATA("Mean of backers",$I$3,"Outcome","successful"))/GETPIVOTDATA("StdDevp of backers",$I$3,"Outcome","successful")</f>
        <v>-0.16987483460234817</v>
      </c>
    </row>
    <row r="1604" spans="2:4" x14ac:dyDescent="0.3">
      <c r="B1604" t="s">
        <v>8219</v>
      </c>
      <c r="C1604">
        <v>78</v>
      </c>
      <c r="D1604" s="22">
        <f t="shared" si="49"/>
        <v>-0.13789564655392983</v>
      </c>
    </row>
    <row r="1605" spans="2:4" x14ac:dyDescent="0.3">
      <c r="B1605" t="s">
        <v>8219</v>
      </c>
      <c r="C1605">
        <v>62</v>
      </c>
      <c r="D1605" s="22">
        <f t="shared" si="49"/>
        <v>-0.1568462765085481</v>
      </c>
    </row>
    <row r="1606" spans="2:4" x14ac:dyDescent="0.3">
      <c r="B1606" t="s">
        <v>8219</v>
      </c>
      <c r="C1606">
        <v>45</v>
      </c>
      <c r="D1606" s="22">
        <f t="shared" si="49"/>
        <v>-0.17698132083533002</v>
      </c>
    </row>
    <row r="1607" spans="2:4" x14ac:dyDescent="0.3">
      <c r="B1607" t="s">
        <v>8219</v>
      </c>
      <c r="C1607">
        <v>15</v>
      </c>
      <c r="D1607" s="22">
        <f t="shared" si="49"/>
        <v>-0.21251375200023928</v>
      </c>
    </row>
    <row r="1608" spans="2:4" x14ac:dyDescent="0.3">
      <c r="B1608" t="s">
        <v>8219</v>
      </c>
      <c r="C1608">
        <v>151</v>
      </c>
      <c r="D1608" s="22">
        <f t="shared" si="49"/>
        <v>-5.1433397385983973E-2</v>
      </c>
    </row>
    <row r="1609" spans="2:4" x14ac:dyDescent="0.3">
      <c r="B1609" t="s">
        <v>8219</v>
      </c>
      <c r="C1609">
        <v>68</v>
      </c>
      <c r="D1609" s="22">
        <f t="shared" si="49"/>
        <v>-0.14973979027556625</v>
      </c>
    </row>
    <row r="1610" spans="2:4" x14ac:dyDescent="0.3">
      <c r="B1610" t="s">
        <v>8219</v>
      </c>
      <c r="C1610">
        <v>46</v>
      </c>
      <c r="D1610" s="22">
        <f t="shared" si="49"/>
        <v>-0.17579690646316637</v>
      </c>
    </row>
    <row r="1611" spans="2:4" x14ac:dyDescent="0.3">
      <c r="B1611" t="s">
        <v>8219</v>
      </c>
      <c r="C1611">
        <v>24</v>
      </c>
      <c r="D1611" s="22">
        <f t="shared" si="49"/>
        <v>-0.20185402265076649</v>
      </c>
    </row>
    <row r="1612" spans="2:4" x14ac:dyDescent="0.3">
      <c r="B1612" t="s">
        <v>8219</v>
      </c>
      <c r="C1612">
        <v>70</v>
      </c>
      <c r="D1612" s="22">
        <f t="shared" si="49"/>
        <v>-0.14737096153123896</v>
      </c>
    </row>
    <row r="1613" spans="2:4" x14ac:dyDescent="0.3">
      <c r="B1613" t="s">
        <v>8219</v>
      </c>
      <c r="C1613">
        <v>244</v>
      </c>
      <c r="D1613" s="22">
        <f t="shared" si="49"/>
        <v>5.8717139225234721E-2</v>
      </c>
    </row>
    <row r="1614" spans="2:4" x14ac:dyDescent="0.3">
      <c r="B1614" t="s">
        <v>8219</v>
      </c>
      <c r="C1614">
        <v>82</v>
      </c>
      <c r="D1614" s="22">
        <f t="shared" si="49"/>
        <v>-0.13315798906527526</v>
      </c>
    </row>
    <row r="1615" spans="2:4" x14ac:dyDescent="0.3">
      <c r="B1615" t="s">
        <v>8219</v>
      </c>
      <c r="C1615">
        <v>226</v>
      </c>
      <c r="D1615" s="22">
        <f t="shared" si="49"/>
        <v>3.7397680526289168E-2</v>
      </c>
    </row>
    <row r="1616" spans="2:4" x14ac:dyDescent="0.3">
      <c r="B1616" t="s">
        <v>8219</v>
      </c>
      <c r="C1616">
        <v>60</v>
      </c>
      <c r="D1616" s="22">
        <f t="shared" si="49"/>
        <v>-0.15921510525287538</v>
      </c>
    </row>
    <row r="1617" spans="2:4" x14ac:dyDescent="0.3">
      <c r="B1617" t="s">
        <v>8219</v>
      </c>
      <c r="C1617">
        <v>322</v>
      </c>
      <c r="D1617" s="22">
        <f t="shared" si="49"/>
        <v>0.15110146025399879</v>
      </c>
    </row>
    <row r="1618" spans="2:4" x14ac:dyDescent="0.3">
      <c r="B1618" t="s">
        <v>8219</v>
      </c>
      <c r="C1618">
        <v>94</v>
      </c>
      <c r="D1618" s="22">
        <f t="shared" si="49"/>
        <v>-0.11894501659931156</v>
      </c>
    </row>
    <row r="1619" spans="2:4" x14ac:dyDescent="0.3">
      <c r="B1619" t="s">
        <v>8219</v>
      </c>
      <c r="C1619">
        <v>47</v>
      </c>
      <c r="D1619" s="22">
        <f t="shared" si="49"/>
        <v>-0.17461249209100274</v>
      </c>
    </row>
    <row r="1620" spans="2:4" x14ac:dyDescent="0.3">
      <c r="B1620" t="s">
        <v>8219</v>
      </c>
      <c r="C1620">
        <v>115</v>
      </c>
      <c r="D1620" s="22">
        <f t="shared" si="49"/>
        <v>-9.407231478387508E-2</v>
      </c>
    </row>
    <row r="1621" spans="2:4" x14ac:dyDescent="0.3">
      <c r="B1621" t="s">
        <v>8219</v>
      </c>
      <c r="C1621">
        <v>134</v>
      </c>
      <c r="D1621" s="22">
        <f t="shared" si="49"/>
        <v>-7.1568441712765885E-2</v>
      </c>
    </row>
    <row r="1622" spans="2:4" x14ac:dyDescent="0.3">
      <c r="B1622" t="s">
        <v>8219</v>
      </c>
      <c r="C1622">
        <v>35</v>
      </c>
      <c r="D1622" s="22">
        <f t="shared" si="49"/>
        <v>-0.18882546455696644</v>
      </c>
    </row>
    <row r="1623" spans="2:4" x14ac:dyDescent="0.3">
      <c r="B1623" t="s">
        <v>8219</v>
      </c>
      <c r="C1623">
        <v>104</v>
      </c>
      <c r="D1623" s="22">
        <f t="shared" si="49"/>
        <v>-0.10710087287767514</v>
      </c>
    </row>
    <row r="1624" spans="2:4" x14ac:dyDescent="0.3">
      <c r="B1624" t="s">
        <v>8219</v>
      </c>
      <c r="C1624">
        <v>184</v>
      </c>
      <c r="D1624" s="22">
        <f t="shared" si="49"/>
        <v>-1.2347723104583793E-2</v>
      </c>
    </row>
    <row r="1625" spans="2:4" x14ac:dyDescent="0.3">
      <c r="B1625" t="s">
        <v>8219</v>
      </c>
      <c r="C1625">
        <v>119</v>
      </c>
      <c r="D1625" s="22">
        <f t="shared" si="49"/>
        <v>-8.9334657295220513E-2</v>
      </c>
    </row>
    <row r="1626" spans="2:4" x14ac:dyDescent="0.3">
      <c r="B1626" t="s">
        <v>8219</v>
      </c>
      <c r="C1626">
        <v>59</v>
      </c>
      <c r="D1626" s="22">
        <f t="shared" si="49"/>
        <v>-0.16039951962503904</v>
      </c>
    </row>
    <row r="1627" spans="2:4" x14ac:dyDescent="0.3">
      <c r="B1627" t="s">
        <v>8219</v>
      </c>
      <c r="C1627">
        <v>113</v>
      </c>
      <c r="D1627" s="22">
        <f t="shared" si="49"/>
        <v>-9.6441143528202364E-2</v>
      </c>
    </row>
    <row r="1628" spans="2:4" x14ac:dyDescent="0.3">
      <c r="B1628" t="s">
        <v>8219</v>
      </c>
      <c r="C1628">
        <v>84</v>
      </c>
      <c r="D1628" s="22">
        <f t="shared" si="49"/>
        <v>-0.13078916032094798</v>
      </c>
    </row>
    <row r="1629" spans="2:4" x14ac:dyDescent="0.3">
      <c r="B1629" t="s">
        <v>8219</v>
      </c>
      <c r="C1629">
        <v>74</v>
      </c>
      <c r="D1629" s="22">
        <f t="shared" si="49"/>
        <v>-0.1426333040425844</v>
      </c>
    </row>
    <row r="1630" spans="2:4" x14ac:dyDescent="0.3">
      <c r="B1630" t="s">
        <v>8219</v>
      </c>
      <c r="C1630">
        <v>216</v>
      </c>
      <c r="D1630" s="22">
        <f t="shared" si="49"/>
        <v>2.5553536804652749E-2</v>
      </c>
    </row>
    <row r="1631" spans="2:4" x14ac:dyDescent="0.3">
      <c r="B1631" t="s">
        <v>8219</v>
      </c>
      <c r="C1631">
        <v>39</v>
      </c>
      <c r="D1631" s="22">
        <f t="shared" si="49"/>
        <v>-0.18408780706831188</v>
      </c>
    </row>
    <row r="1632" spans="2:4" x14ac:dyDescent="0.3">
      <c r="B1632" t="s">
        <v>8219</v>
      </c>
      <c r="C1632">
        <v>21</v>
      </c>
      <c r="D1632" s="22">
        <f t="shared" si="49"/>
        <v>-0.20540726576725743</v>
      </c>
    </row>
    <row r="1633" spans="2:4" x14ac:dyDescent="0.3">
      <c r="B1633" t="s">
        <v>8219</v>
      </c>
      <c r="C1633">
        <v>30</v>
      </c>
      <c r="D1633" s="22">
        <f t="shared" si="49"/>
        <v>-0.19474753641778464</v>
      </c>
    </row>
    <row r="1634" spans="2:4" x14ac:dyDescent="0.3">
      <c r="B1634" t="s">
        <v>8219</v>
      </c>
      <c r="C1634">
        <v>37</v>
      </c>
      <c r="D1634" s="22">
        <f t="shared" si="49"/>
        <v>-0.18645663581263916</v>
      </c>
    </row>
    <row r="1635" spans="2:4" x14ac:dyDescent="0.3">
      <c r="B1635" t="s">
        <v>8219</v>
      </c>
      <c r="C1635">
        <v>202</v>
      </c>
      <c r="D1635" s="22">
        <f t="shared" si="49"/>
        <v>8.9717355943617627E-3</v>
      </c>
    </row>
    <row r="1636" spans="2:4" x14ac:dyDescent="0.3">
      <c r="B1636" t="s">
        <v>8219</v>
      </c>
      <c r="C1636">
        <v>37</v>
      </c>
      <c r="D1636" s="22">
        <f t="shared" si="49"/>
        <v>-0.18645663581263916</v>
      </c>
    </row>
    <row r="1637" spans="2:4" x14ac:dyDescent="0.3">
      <c r="B1637" t="s">
        <v>8219</v>
      </c>
      <c r="C1637">
        <v>28</v>
      </c>
      <c r="D1637" s="22">
        <f t="shared" si="49"/>
        <v>-0.19711636516211192</v>
      </c>
    </row>
    <row r="1638" spans="2:4" x14ac:dyDescent="0.3">
      <c r="B1638" t="s">
        <v>8219</v>
      </c>
      <c r="C1638">
        <v>26</v>
      </c>
      <c r="D1638" s="22">
        <f t="shared" si="49"/>
        <v>-0.19948519390643921</v>
      </c>
    </row>
    <row r="1639" spans="2:4" x14ac:dyDescent="0.3">
      <c r="B1639" t="s">
        <v>8219</v>
      </c>
      <c r="C1639">
        <v>61</v>
      </c>
      <c r="D1639" s="22">
        <f t="shared" si="49"/>
        <v>-0.15803069088071175</v>
      </c>
    </row>
    <row r="1640" spans="2:4" x14ac:dyDescent="0.3">
      <c r="B1640" t="s">
        <v>8219</v>
      </c>
      <c r="C1640">
        <v>115</v>
      </c>
      <c r="D1640" s="22">
        <f t="shared" si="49"/>
        <v>-9.407231478387508E-2</v>
      </c>
    </row>
    <row r="1641" spans="2:4" x14ac:dyDescent="0.3">
      <c r="B1641" t="s">
        <v>8219</v>
      </c>
      <c r="C1641">
        <v>181</v>
      </c>
      <c r="D1641" s="22">
        <f t="shared" si="49"/>
        <v>-1.590096622107472E-2</v>
      </c>
    </row>
    <row r="1642" spans="2:4" x14ac:dyDescent="0.3">
      <c r="B1642" t="s">
        <v>8219</v>
      </c>
      <c r="C1642">
        <v>110</v>
      </c>
      <c r="D1642" s="22">
        <f t="shared" si="49"/>
        <v>-9.9994386644693289E-2</v>
      </c>
    </row>
    <row r="1643" spans="2:4" x14ac:dyDescent="0.3">
      <c r="B1643" t="s">
        <v>8219</v>
      </c>
      <c r="C1643">
        <v>269</v>
      </c>
      <c r="D1643" s="22">
        <f t="shared" si="49"/>
        <v>8.8327498529325768E-2</v>
      </c>
    </row>
    <row r="1644" spans="2:4" x14ac:dyDescent="0.3">
      <c r="B1644" t="s">
        <v>8219</v>
      </c>
      <c r="C1644">
        <v>79</v>
      </c>
      <c r="D1644" s="22">
        <f t="shared" si="49"/>
        <v>-0.1367112321817662</v>
      </c>
    </row>
    <row r="1645" spans="2:4" x14ac:dyDescent="0.3">
      <c r="B1645" t="s">
        <v>8219</v>
      </c>
      <c r="C1645">
        <v>104</v>
      </c>
      <c r="D1645" s="22">
        <f t="shared" si="49"/>
        <v>-0.10710087287767514</v>
      </c>
    </row>
    <row r="1646" spans="2:4" x14ac:dyDescent="0.3">
      <c r="B1646" t="s">
        <v>8219</v>
      </c>
      <c r="C1646">
        <v>34</v>
      </c>
      <c r="D1646" s="22">
        <f t="shared" si="49"/>
        <v>-0.19000987892913007</v>
      </c>
    </row>
    <row r="1647" spans="2:4" x14ac:dyDescent="0.3">
      <c r="B1647" t="s">
        <v>8219</v>
      </c>
      <c r="C1647">
        <v>167</v>
      </c>
      <c r="D1647" s="22">
        <f t="shared" si="49"/>
        <v>-3.2482767431365703E-2</v>
      </c>
    </row>
    <row r="1648" spans="2:4" x14ac:dyDescent="0.3">
      <c r="B1648" t="s">
        <v>8219</v>
      </c>
      <c r="C1648">
        <v>183</v>
      </c>
      <c r="D1648" s="22">
        <f t="shared" si="49"/>
        <v>-1.3532137476747435E-2</v>
      </c>
    </row>
    <row r="1649" spans="2:4" x14ac:dyDescent="0.3">
      <c r="B1649" t="s">
        <v>8219</v>
      </c>
      <c r="C1649">
        <v>71</v>
      </c>
      <c r="D1649" s="22">
        <f t="shared" si="49"/>
        <v>-0.14618654715907534</v>
      </c>
    </row>
    <row r="1650" spans="2:4" x14ac:dyDescent="0.3">
      <c r="B1650" t="s">
        <v>8219</v>
      </c>
      <c r="C1650">
        <v>69</v>
      </c>
      <c r="D1650" s="22">
        <f t="shared" si="49"/>
        <v>-0.14855537590340262</v>
      </c>
    </row>
    <row r="1651" spans="2:4" x14ac:dyDescent="0.3">
      <c r="B1651" t="s">
        <v>8219</v>
      </c>
      <c r="C1651">
        <v>270</v>
      </c>
      <c r="D1651" s="22">
        <f t="shared" si="49"/>
        <v>8.951191290148941E-2</v>
      </c>
    </row>
    <row r="1652" spans="2:4" x14ac:dyDescent="0.3">
      <c r="B1652" t="s">
        <v>8219</v>
      </c>
      <c r="C1652">
        <v>193</v>
      </c>
      <c r="D1652" s="22">
        <f t="shared" si="49"/>
        <v>-1.6879937551110154E-3</v>
      </c>
    </row>
    <row r="1653" spans="2:4" x14ac:dyDescent="0.3">
      <c r="B1653" t="s">
        <v>8219</v>
      </c>
      <c r="C1653">
        <v>57</v>
      </c>
      <c r="D1653" s="22">
        <f t="shared" si="49"/>
        <v>-0.16276834836936632</v>
      </c>
    </row>
    <row r="1654" spans="2:4" x14ac:dyDescent="0.3">
      <c r="B1654" t="s">
        <v>8219</v>
      </c>
      <c r="C1654">
        <v>200</v>
      </c>
      <c r="D1654" s="22">
        <f t="shared" si="49"/>
        <v>6.6029068500344781E-3</v>
      </c>
    </row>
    <row r="1655" spans="2:4" x14ac:dyDescent="0.3">
      <c r="B1655" t="s">
        <v>8219</v>
      </c>
      <c r="C1655">
        <v>88</v>
      </c>
      <c r="D1655" s="22">
        <f t="shared" si="49"/>
        <v>-0.12605150283229341</v>
      </c>
    </row>
    <row r="1656" spans="2:4" x14ac:dyDescent="0.3">
      <c r="B1656" t="s">
        <v>8219</v>
      </c>
      <c r="C1656">
        <v>213</v>
      </c>
      <c r="D1656" s="22">
        <f t="shared" si="49"/>
        <v>2.2000293688161823E-2</v>
      </c>
    </row>
    <row r="1657" spans="2:4" x14ac:dyDescent="0.3">
      <c r="B1657" t="s">
        <v>8219</v>
      </c>
      <c r="C1657">
        <v>20</v>
      </c>
      <c r="D1657" s="22">
        <f t="shared" si="49"/>
        <v>-0.20659168013942106</v>
      </c>
    </row>
    <row r="1658" spans="2:4" x14ac:dyDescent="0.3">
      <c r="B1658" t="s">
        <v>8219</v>
      </c>
      <c r="C1658">
        <v>50</v>
      </c>
      <c r="D1658" s="22">
        <f t="shared" si="49"/>
        <v>-0.1710592489745118</v>
      </c>
    </row>
    <row r="1659" spans="2:4" x14ac:dyDescent="0.3">
      <c r="B1659" t="s">
        <v>8219</v>
      </c>
      <c r="C1659">
        <v>115</v>
      </c>
      <c r="D1659" s="22">
        <f t="shared" si="49"/>
        <v>-9.407231478387508E-2</v>
      </c>
    </row>
    <row r="1660" spans="2:4" x14ac:dyDescent="0.3">
      <c r="B1660" t="s">
        <v>8219</v>
      </c>
      <c r="C1660">
        <v>186</v>
      </c>
      <c r="D1660" s="22">
        <f t="shared" si="49"/>
        <v>-9.978894360256509E-3</v>
      </c>
    </row>
    <row r="1661" spans="2:4" x14ac:dyDescent="0.3">
      <c r="B1661" t="s">
        <v>8219</v>
      </c>
      <c r="C1661">
        <v>18</v>
      </c>
      <c r="D1661" s="22">
        <f t="shared" si="49"/>
        <v>-0.20896050888374834</v>
      </c>
    </row>
    <row r="1662" spans="2:4" x14ac:dyDescent="0.3">
      <c r="B1662" t="s">
        <v>8219</v>
      </c>
      <c r="C1662">
        <v>176</v>
      </c>
      <c r="D1662" s="22">
        <f t="shared" si="49"/>
        <v>-2.1823038081892929E-2</v>
      </c>
    </row>
    <row r="1663" spans="2:4" x14ac:dyDescent="0.3">
      <c r="B1663" t="s">
        <v>8219</v>
      </c>
      <c r="C1663">
        <v>41</v>
      </c>
      <c r="D1663" s="22">
        <f t="shared" si="49"/>
        <v>-0.18171897832398459</v>
      </c>
    </row>
    <row r="1664" spans="2:4" x14ac:dyDescent="0.3">
      <c r="B1664" t="s">
        <v>8219</v>
      </c>
      <c r="C1664">
        <v>75</v>
      </c>
      <c r="D1664" s="22">
        <f t="shared" si="49"/>
        <v>-0.14144888967042077</v>
      </c>
    </row>
    <row r="1665" spans="2:4" x14ac:dyDescent="0.3">
      <c r="B1665" t="s">
        <v>8219</v>
      </c>
      <c r="C1665">
        <v>97</v>
      </c>
      <c r="D1665" s="22">
        <f t="shared" si="49"/>
        <v>-0.11539177348282063</v>
      </c>
    </row>
    <row r="1666" spans="2:4" x14ac:dyDescent="0.3">
      <c r="B1666" t="s">
        <v>8219</v>
      </c>
      <c r="C1666">
        <v>73</v>
      </c>
      <c r="D1666" s="22">
        <f t="shared" si="49"/>
        <v>-0.14381771841474805</v>
      </c>
    </row>
    <row r="1667" spans="2:4" x14ac:dyDescent="0.3">
      <c r="B1667" t="s">
        <v>8219</v>
      </c>
      <c r="C1667">
        <v>49</v>
      </c>
      <c r="D1667" s="22">
        <f t="shared" ref="D1667:D1730" si="50">(C1667-GETPIVOTDATA("Mean of backers",$I$3,"Outcome","successful"))/GETPIVOTDATA("StdDevp of backers",$I$3,"Outcome","successful")</f>
        <v>-0.17224366334667546</v>
      </c>
    </row>
    <row r="1668" spans="2:4" x14ac:dyDescent="0.3">
      <c r="B1668" t="s">
        <v>8219</v>
      </c>
      <c r="C1668">
        <v>134</v>
      </c>
      <c r="D1668" s="22">
        <f t="shared" si="50"/>
        <v>-7.1568441712765885E-2</v>
      </c>
    </row>
    <row r="1669" spans="2:4" x14ac:dyDescent="0.3">
      <c r="B1669" t="s">
        <v>8219</v>
      </c>
      <c r="C1669">
        <v>68</v>
      </c>
      <c r="D1669" s="22">
        <f t="shared" si="50"/>
        <v>-0.14973979027556625</v>
      </c>
    </row>
    <row r="1670" spans="2:4" x14ac:dyDescent="0.3">
      <c r="B1670" t="s">
        <v>8219</v>
      </c>
      <c r="C1670">
        <v>49</v>
      </c>
      <c r="D1670" s="22">
        <f t="shared" si="50"/>
        <v>-0.17224366334667546</v>
      </c>
    </row>
    <row r="1671" spans="2:4" x14ac:dyDescent="0.3">
      <c r="B1671" t="s">
        <v>8219</v>
      </c>
      <c r="C1671">
        <v>63</v>
      </c>
      <c r="D1671" s="22">
        <f t="shared" si="50"/>
        <v>-0.15566186213638447</v>
      </c>
    </row>
    <row r="1672" spans="2:4" x14ac:dyDescent="0.3">
      <c r="B1672" t="s">
        <v>8219</v>
      </c>
      <c r="C1672">
        <v>163</v>
      </c>
      <c r="D1672" s="22">
        <f t="shared" si="50"/>
        <v>-3.722042492002027E-2</v>
      </c>
    </row>
    <row r="1673" spans="2:4" x14ac:dyDescent="0.3">
      <c r="B1673" t="s">
        <v>8219</v>
      </c>
      <c r="C1673">
        <v>288</v>
      </c>
      <c r="D1673" s="22">
        <f t="shared" si="50"/>
        <v>0.11083137160043496</v>
      </c>
    </row>
    <row r="1674" spans="2:4" x14ac:dyDescent="0.3">
      <c r="B1674" t="s">
        <v>8219</v>
      </c>
      <c r="C1674">
        <v>42</v>
      </c>
      <c r="D1674" s="22">
        <f t="shared" si="50"/>
        <v>-0.18053456395182094</v>
      </c>
    </row>
    <row r="1675" spans="2:4" x14ac:dyDescent="0.3">
      <c r="B1675" t="s">
        <v>8219</v>
      </c>
      <c r="C1675">
        <v>70</v>
      </c>
      <c r="D1675" s="22">
        <f t="shared" si="50"/>
        <v>-0.14737096153123896</v>
      </c>
    </row>
    <row r="1676" spans="2:4" x14ac:dyDescent="0.3">
      <c r="B1676" t="s">
        <v>8219</v>
      </c>
      <c r="C1676">
        <v>30</v>
      </c>
      <c r="D1676" s="22">
        <f t="shared" si="50"/>
        <v>-0.19474753641778464</v>
      </c>
    </row>
    <row r="1677" spans="2:4" x14ac:dyDescent="0.3">
      <c r="B1677" t="s">
        <v>8219</v>
      </c>
      <c r="C1677">
        <v>51</v>
      </c>
      <c r="D1677" s="22">
        <f t="shared" si="50"/>
        <v>-0.16987483460234817</v>
      </c>
    </row>
    <row r="1678" spans="2:4" x14ac:dyDescent="0.3">
      <c r="B1678" t="s">
        <v>8219</v>
      </c>
      <c r="C1678">
        <v>145</v>
      </c>
      <c r="D1678" s="22">
        <f t="shared" si="50"/>
        <v>-5.8539883618965831E-2</v>
      </c>
    </row>
    <row r="1679" spans="2:4" x14ac:dyDescent="0.3">
      <c r="B1679" t="s">
        <v>8219</v>
      </c>
      <c r="C1679">
        <v>21</v>
      </c>
      <c r="D1679" s="22">
        <f t="shared" si="50"/>
        <v>-0.20540726576725743</v>
      </c>
    </row>
    <row r="1680" spans="2:4" x14ac:dyDescent="0.3">
      <c r="B1680" t="s">
        <v>8219</v>
      </c>
      <c r="C1680">
        <v>286</v>
      </c>
      <c r="D1680" s="22">
        <f t="shared" si="50"/>
        <v>0.10846254285610768</v>
      </c>
    </row>
    <row r="1681" spans="2:4" x14ac:dyDescent="0.3">
      <c r="B1681" t="s">
        <v>8219</v>
      </c>
      <c r="C1681">
        <v>12</v>
      </c>
      <c r="D1681" s="22">
        <f t="shared" si="50"/>
        <v>-0.21606699511673019</v>
      </c>
    </row>
    <row r="1682" spans="2:4" x14ac:dyDescent="0.3">
      <c r="B1682" t="s">
        <v>8219</v>
      </c>
      <c r="C1682">
        <v>100</v>
      </c>
      <c r="D1682" s="22">
        <f t="shared" si="50"/>
        <v>-0.11183853036632971</v>
      </c>
    </row>
    <row r="1683" spans="2:4" x14ac:dyDescent="0.3">
      <c r="B1683" t="s">
        <v>8219</v>
      </c>
      <c r="C1683">
        <v>100</v>
      </c>
      <c r="D1683" s="22">
        <f t="shared" si="50"/>
        <v>-0.11183853036632971</v>
      </c>
    </row>
    <row r="1684" spans="2:4" x14ac:dyDescent="0.3">
      <c r="B1684" t="s">
        <v>8219</v>
      </c>
      <c r="C1684">
        <v>34</v>
      </c>
      <c r="D1684" s="22">
        <f t="shared" si="50"/>
        <v>-0.19000987892913007</v>
      </c>
    </row>
    <row r="1685" spans="2:4" x14ac:dyDescent="0.3">
      <c r="B1685" t="s">
        <v>8219</v>
      </c>
      <c r="C1685">
        <v>63</v>
      </c>
      <c r="D1685" s="22">
        <f t="shared" si="50"/>
        <v>-0.15566186213638447</v>
      </c>
    </row>
    <row r="1686" spans="2:4" x14ac:dyDescent="0.3">
      <c r="B1686" t="s">
        <v>8219</v>
      </c>
      <c r="C1686">
        <v>30</v>
      </c>
      <c r="D1686" s="22">
        <f t="shared" si="50"/>
        <v>-0.19474753641778464</v>
      </c>
    </row>
    <row r="1687" spans="2:4" x14ac:dyDescent="0.3">
      <c r="B1687" t="s">
        <v>8219</v>
      </c>
      <c r="C1687">
        <v>47</v>
      </c>
      <c r="D1687" s="22">
        <f t="shared" si="50"/>
        <v>-0.17461249209100274</v>
      </c>
    </row>
    <row r="1688" spans="2:4" x14ac:dyDescent="0.3">
      <c r="B1688" t="s">
        <v>8219</v>
      </c>
      <c r="C1688">
        <v>237</v>
      </c>
      <c r="D1688" s="22">
        <f t="shared" si="50"/>
        <v>5.0426238620089228E-2</v>
      </c>
    </row>
    <row r="1689" spans="2:4" x14ac:dyDescent="0.3">
      <c r="B1689" t="s">
        <v>8219</v>
      </c>
      <c r="C1689">
        <v>47</v>
      </c>
      <c r="D1689" s="22">
        <f t="shared" si="50"/>
        <v>-0.17461249209100274</v>
      </c>
    </row>
    <row r="1690" spans="2:4" x14ac:dyDescent="0.3">
      <c r="B1690" t="s">
        <v>8219</v>
      </c>
      <c r="C1690">
        <v>15</v>
      </c>
      <c r="D1690" s="22">
        <f t="shared" si="50"/>
        <v>-0.21251375200023928</v>
      </c>
    </row>
    <row r="1691" spans="2:4" x14ac:dyDescent="0.3">
      <c r="B1691" t="s">
        <v>8219</v>
      </c>
      <c r="C1691">
        <v>81</v>
      </c>
      <c r="D1691" s="22">
        <f t="shared" si="50"/>
        <v>-0.13434240343743892</v>
      </c>
    </row>
    <row r="1692" spans="2:4" x14ac:dyDescent="0.3">
      <c r="B1692" t="s">
        <v>8219</v>
      </c>
      <c r="C1692">
        <v>122</v>
      </c>
      <c r="D1692" s="22">
        <f t="shared" si="50"/>
        <v>-8.5781414178729587E-2</v>
      </c>
    </row>
    <row r="1693" spans="2:4" x14ac:dyDescent="0.3">
      <c r="B1693" t="s">
        <v>8219</v>
      </c>
      <c r="C1693">
        <v>34</v>
      </c>
      <c r="D1693" s="22">
        <f t="shared" si="50"/>
        <v>-0.19000987892913007</v>
      </c>
    </row>
    <row r="1694" spans="2:4" x14ac:dyDescent="0.3">
      <c r="B1694" t="s">
        <v>8219</v>
      </c>
      <c r="C1694">
        <v>207</v>
      </c>
      <c r="D1694" s="22">
        <f t="shared" si="50"/>
        <v>1.4893807455179972E-2</v>
      </c>
    </row>
    <row r="1695" spans="2:4" x14ac:dyDescent="0.3">
      <c r="B1695" t="s">
        <v>8219</v>
      </c>
      <c r="C1695">
        <v>25</v>
      </c>
      <c r="D1695" s="22">
        <f t="shared" si="50"/>
        <v>-0.20066960827860286</v>
      </c>
    </row>
    <row r="1696" spans="2:4" x14ac:dyDescent="0.3">
      <c r="B1696" t="s">
        <v>8219</v>
      </c>
      <c r="C1696">
        <v>72</v>
      </c>
      <c r="D1696" s="22">
        <f t="shared" si="50"/>
        <v>-0.14500213278691168</v>
      </c>
    </row>
    <row r="1697" spans="2:4" x14ac:dyDescent="0.3">
      <c r="B1697" t="s">
        <v>8219</v>
      </c>
      <c r="C1697">
        <v>14</v>
      </c>
      <c r="D1697" s="22">
        <f t="shared" si="50"/>
        <v>-0.21369816637240291</v>
      </c>
    </row>
    <row r="1698" spans="2:4" x14ac:dyDescent="0.3">
      <c r="B1698" t="s">
        <v>8219</v>
      </c>
      <c r="C1698">
        <v>15</v>
      </c>
      <c r="D1698" s="22">
        <f t="shared" si="50"/>
        <v>-0.21251375200023928</v>
      </c>
    </row>
    <row r="1699" spans="2:4" x14ac:dyDescent="0.3">
      <c r="B1699" t="s">
        <v>8219</v>
      </c>
      <c r="C1699">
        <v>91</v>
      </c>
      <c r="D1699" s="22">
        <f t="shared" si="50"/>
        <v>-0.12249825971580248</v>
      </c>
    </row>
    <row r="1700" spans="2:4" x14ac:dyDescent="0.3">
      <c r="B1700" t="s">
        <v>8219</v>
      </c>
      <c r="C1700">
        <v>24</v>
      </c>
      <c r="D1700" s="22">
        <f t="shared" si="50"/>
        <v>-0.20185402265076649</v>
      </c>
    </row>
    <row r="1701" spans="2:4" x14ac:dyDescent="0.3">
      <c r="B1701" t="s">
        <v>8219</v>
      </c>
      <c r="C1701">
        <v>27</v>
      </c>
      <c r="D1701" s="22">
        <f t="shared" si="50"/>
        <v>-0.19830077953427558</v>
      </c>
    </row>
    <row r="1702" spans="2:4" x14ac:dyDescent="0.3">
      <c r="B1702" t="s">
        <v>8219</v>
      </c>
      <c r="C1702">
        <v>47</v>
      </c>
      <c r="D1702" s="22">
        <f t="shared" si="50"/>
        <v>-0.17461249209100274</v>
      </c>
    </row>
    <row r="1703" spans="2:4" x14ac:dyDescent="0.3">
      <c r="B1703" t="s">
        <v>8219</v>
      </c>
      <c r="C1703">
        <v>44</v>
      </c>
      <c r="D1703" s="22">
        <f t="shared" si="50"/>
        <v>-0.17816573520749365</v>
      </c>
    </row>
    <row r="1704" spans="2:4" x14ac:dyDescent="0.3">
      <c r="B1704" t="s">
        <v>8219</v>
      </c>
      <c r="C1704">
        <v>72</v>
      </c>
      <c r="D1704" s="22">
        <f t="shared" si="50"/>
        <v>-0.14500213278691168</v>
      </c>
    </row>
    <row r="1705" spans="2:4" x14ac:dyDescent="0.3">
      <c r="B1705" t="s">
        <v>8219</v>
      </c>
      <c r="C1705">
        <v>63</v>
      </c>
      <c r="D1705" s="22">
        <f t="shared" si="50"/>
        <v>-0.15566186213638447</v>
      </c>
    </row>
    <row r="1706" spans="2:4" x14ac:dyDescent="0.3">
      <c r="B1706" t="s">
        <v>8219</v>
      </c>
      <c r="C1706">
        <v>88</v>
      </c>
      <c r="D1706" s="22">
        <f t="shared" si="50"/>
        <v>-0.12605150283229341</v>
      </c>
    </row>
    <row r="1707" spans="2:4" x14ac:dyDescent="0.3">
      <c r="B1707" t="s">
        <v>8219</v>
      </c>
      <c r="C1707">
        <v>70</v>
      </c>
      <c r="D1707" s="22">
        <f t="shared" si="50"/>
        <v>-0.14737096153123896</v>
      </c>
    </row>
    <row r="1708" spans="2:4" x14ac:dyDescent="0.3">
      <c r="B1708" t="s">
        <v>8219</v>
      </c>
      <c r="C1708">
        <v>50</v>
      </c>
      <c r="D1708" s="22">
        <f t="shared" si="50"/>
        <v>-0.1710592489745118</v>
      </c>
    </row>
    <row r="1709" spans="2:4" x14ac:dyDescent="0.3">
      <c r="B1709" t="s">
        <v>8219</v>
      </c>
      <c r="C1709">
        <v>35</v>
      </c>
      <c r="D1709" s="22">
        <f t="shared" si="50"/>
        <v>-0.18882546455696644</v>
      </c>
    </row>
    <row r="1710" spans="2:4" x14ac:dyDescent="0.3">
      <c r="B1710" t="s">
        <v>8219</v>
      </c>
      <c r="C1710">
        <v>175</v>
      </c>
      <c r="D1710" s="22">
        <f t="shared" si="50"/>
        <v>-2.3007452454056571E-2</v>
      </c>
    </row>
    <row r="1711" spans="2:4" x14ac:dyDescent="0.3">
      <c r="B1711" t="s">
        <v>8219</v>
      </c>
      <c r="C1711">
        <v>20</v>
      </c>
      <c r="D1711" s="22">
        <f t="shared" si="50"/>
        <v>-0.20659168013942106</v>
      </c>
    </row>
    <row r="1712" spans="2:4" x14ac:dyDescent="0.3">
      <c r="B1712" t="s">
        <v>8219</v>
      </c>
      <c r="C1712">
        <v>54</v>
      </c>
      <c r="D1712" s="22">
        <f t="shared" si="50"/>
        <v>-0.16632159148585723</v>
      </c>
    </row>
    <row r="1713" spans="2:4" x14ac:dyDescent="0.3">
      <c r="B1713" t="s">
        <v>8219</v>
      </c>
      <c r="C1713">
        <v>20</v>
      </c>
      <c r="D1713" s="22">
        <f t="shared" si="50"/>
        <v>-0.20659168013942106</v>
      </c>
    </row>
    <row r="1714" spans="2:4" x14ac:dyDescent="0.3">
      <c r="B1714" t="s">
        <v>8219</v>
      </c>
      <c r="C1714">
        <v>57</v>
      </c>
      <c r="D1714" s="22">
        <f t="shared" si="50"/>
        <v>-0.16276834836936632</v>
      </c>
    </row>
    <row r="1715" spans="2:4" x14ac:dyDescent="0.3">
      <c r="B1715" t="s">
        <v>8219</v>
      </c>
      <c r="C1715">
        <v>31</v>
      </c>
      <c r="D1715" s="22">
        <f t="shared" si="50"/>
        <v>-0.19356312204562101</v>
      </c>
    </row>
    <row r="1716" spans="2:4" x14ac:dyDescent="0.3">
      <c r="B1716" t="s">
        <v>8219</v>
      </c>
      <c r="C1716">
        <v>31</v>
      </c>
      <c r="D1716" s="22">
        <f t="shared" si="50"/>
        <v>-0.19356312204562101</v>
      </c>
    </row>
    <row r="1717" spans="2:4" x14ac:dyDescent="0.3">
      <c r="B1717" t="s">
        <v>8219</v>
      </c>
      <c r="C1717">
        <v>45</v>
      </c>
      <c r="D1717" s="22">
        <f t="shared" si="50"/>
        <v>-0.17698132083533002</v>
      </c>
    </row>
    <row r="1718" spans="2:4" x14ac:dyDescent="0.3">
      <c r="B1718" t="s">
        <v>8219</v>
      </c>
      <c r="C1718">
        <v>41</v>
      </c>
      <c r="D1718" s="22">
        <f t="shared" si="50"/>
        <v>-0.18171897832398459</v>
      </c>
    </row>
    <row r="1719" spans="2:4" x14ac:dyDescent="0.3">
      <c r="B1719" t="s">
        <v>8219</v>
      </c>
      <c r="C1719">
        <v>29</v>
      </c>
      <c r="D1719" s="22">
        <f t="shared" si="50"/>
        <v>-0.19593195078994829</v>
      </c>
    </row>
    <row r="1720" spans="2:4" x14ac:dyDescent="0.3">
      <c r="B1720" t="s">
        <v>8219</v>
      </c>
      <c r="C1720">
        <v>58</v>
      </c>
      <c r="D1720" s="22">
        <f t="shared" si="50"/>
        <v>-0.16158393399720267</v>
      </c>
    </row>
    <row r="1721" spans="2:4" x14ac:dyDescent="0.3">
      <c r="B1721" t="s">
        <v>8219</v>
      </c>
      <c r="C1721">
        <v>89</v>
      </c>
      <c r="D1721" s="22">
        <f t="shared" si="50"/>
        <v>-0.12486708846012977</v>
      </c>
    </row>
    <row r="1722" spans="2:4" x14ac:dyDescent="0.3">
      <c r="B1722" t="s">
        <v>8219</v>
      </c>
      <c r="C1722">
        <v>125</v>
      </c>
      <c r="D1722" s="22">
        <f t="shared" si="50"/>
        <v>-8.2228171062238661E-2</v>
      </c>
    </row>
    <row r="1723" spans="2:4" x14ac:dyDescent="0.3">
      <c r="B1723" t="s">
        <v>8219</v>
      </c>
      <c r="C1723">
        <v>18</v>
      </c>
      <c r="D1723" s="22">
        <f t="shared" si="50"/>
        <v>-0.20896050888374834</v>
      </c>
    </row>
    <row r="1724" spans="2:4" x14ac:dyDescent="0.3">
      <c r="B1724" t="s">
        <v>8219</v>
      </c>
      <c r="C1724">
        <v>32</v>
      </c>
      <c r="D1724" s="22">
        <f t="shared" si="50"/>
        <v>-0.19237870767345736</v>
      </c>
    </row>
    <row r="1725" spans="2:4" x14ac:dyDescent="0.3">
      <c r="B1725" t="s">
        <v>8219</v>
      </c>
      <c r="C1725">
        <v>16</v>
      </c>
      <c r="D1725" s="22">
        <f t="shared" si="50"/>
        <v>-0.21132933762807563</v>
      </c>
    </row>
    <row r="1726" spans="2:4" x14ac:dyDescent="0.3">
      <c r="B1726" t="s">
        <v>8219</v>
      </c>
      <c r="C1726">
        <v>38</v>
      </c>
      <c r="D1726" s="22">
        <f t="shared" si="50"/>
        <v>-0.1852722214404755</v>
      </c>
    </row>
    <row r="1727" spans="2:4" x14ac:dyDescent="0.3">
      <c r="B1727" t="s">
        <v>8219</v>
      </c>
      <c r="C1727">
        <v>15</v>
      </c>
      <c r="D1727" s="22">
        <f t="shared" si="50"/>
        <v>-0.21251375200023928</v>
      </c>
    </row>
    <row r="1728" spans="2:4" x14ac:dyDescent="0.3">
      <c r="B1728" t="s">
        <v>8219</v>
      </c>
      <c r="C1728">
        <v>23</v>
      </c>
      <c r="D1728" s="22">
        <f t="shared" si="50"/>
        <v>-0.20303843702293015</v>
      </c>
    </row>
    <row r="1729" spans="2:4" x14ac:dyDescent="0.3">
      <c r="B1729" t="s">
        <v>8219</v>
      </c>
      <c r="C1729">
        <v>49</v>
      </c>
      <c r="D1729" s="22">
        <f t="shared" si="50"/>
        <v>-0.17224366334667546</v>
      </c>
    </row>
    <row r="1730" spans="2:4" x14ac:dyDescent="0.3">
      <c r="B1730" t="s">
        <v>8219</v>
      </c>
      <c r="C1730">
        <v>10</v>
      </c>
      <c r="D1730" s="22">
        <f t="shared" si="50"/>
        <v>-0.21843582386105748</v>
      </c>
    </row>
    <row r="1731" spans="2:4" x14ac:dyDescent="0.3">
      <c r="B1731" t="s">
        <v>8219</v>
      </c>
      <c r="C1731">
        <v>15</v>
      </c>
      <c r="D1731" s="22">
        <f t="shared" ref="D1731:D1794" si="51">(C1731-GETPIVOTDATA("Mean of backers",$I$3,"Outcome","successful"))/GETPIVOTDATA("StdDevp of backers",$I$3,"Outcome","successful")</f>
        <v>-0.21251375200023928</v>
      </c>
    </row>
    <row r="1732" spans="2:4" x14ac:dyDescent="0.3">
      <c r="B1732" t="s">
        <v>8219</v>
      </c>
      <c r="C1732">
        <v>57</v>
      </c>
      <c r="D1732" s="22">
        <f t="shared" si="51"/>
        <v>-0.16276834836936632</v>
      </c>
    </row>
    <row r="1733" spans="2:4" x14ac:dyDescent="0.3">
      <c r="B1733" t="s">
        <v>8219</v>
      </c>
      <c r="C1733">
        <v>33</v>
      </c>
      <c r="D1733" s="22">
        <f t="shared" si="51"/>
        <v>-0.19119429330129373</v>
      </c>
    </row>
    <row r="1734" spans="2:4" x14ac:dyDescent="0.3">
      <c r="B1734" t="s">
        <v>8219</v>
      </c>
      <c r="C1734">
        <v>9</v>
      </c>
      <c r="D1734" s="22">
        <f t="shared" si="51"/>
        <v>-0.21962023823322113</v>
      </c>
    </row>
    <row r="1735" spans="2:4" x14ac:dyDescent="0.3">
      <c r="B1735" t="s">
        <v>8219</v>
      </c>
      <c r="C1735">
        <v>26</v>
      </c>
      <c r="D1735" s="22">
        <f t="shared" si="51"/>
        <v>-0.19948519390643921</v>
      </c>
    </row>
    <row r="1736" spans="2:4" x14ac:dyDescent="0.3">
      <c r="B1736" t="s">
        <v>8219</v>
      </c>
      <c r="C1736">
        <v>69</v>
      </c>
      <c r="D1736" s="22">
        <f t="shared" si="51"/>
        <v>-0.14855537590340262</v>
      </c>
    </row>
    <row r="1737" spans="2:4" x14ac:dyDescent="0.3">
      <c r="B1737" t="s">
        <v>8219</v>
      </c>
      <c r="C1737">
        <v>65</v>
      </c>
      <c r="D1737" s="22">
        <f t="shared" si="51"/>
        <v>-0.15329303339205719</v>
      </c>
    </row>
    <row r="1738" spans="2:4" x14ac:dyDescent="0.3">
      <c r="B1738" t="s">
        <v>8219</v>
      </c>
      <c r="C1738">
        <v>83</v>
      </c>
      <c r="D1738" s="22">
        <f t="shared" si="51"/>
        <v>-0.13197357469311163</v>
      </c>
    </row>
    <row r="1739" spans="2:4" x14ac:dyDescent="0.3">
      <c r="B1739" t="s">
        <v>8219</v>
      </c>
      <c r="C1739">
        <v>111</v>
      </c>
      <c r="D1739" s="22">
        <f t="shared" si="51"/>
        <v>-9.8809972272529648E-2</v>
      </c>
    </row>
    <row r="1740" spans="2:4" x14ac:dyDescent="0.3">
      <c r="B1740" t="s">
        <v>8219</v>
      </c>
      <c r="C1740">
        <v>46</v>
      </c>
      <c r="D1740" s="22">
        <f t="shared" si="51"/>
        <v>-0.17579690646316637</v>
      </c>
    </row>
    <row r="1741" spans="2:4" x14ac:dyDescent="0.3">
      <c r="B1741" t="s">
        <v>8219</v>
      </c>
      <c r="C1741">
        <v>63</v>
      </c>
      <c r="D1741" s="22">
        <f t="shared" si="51"/>
        <v>-0.15566186213638447</v>
      </c>
    </row>
    <row r="1742" spans="2:4" x14ac:dyDescent="0.3">
      <c r="B1742" t="s">
        <v>8219</v>
      </c>
      <c r="C1742">
        <v>9</v>
      </c>
      <c r="D1742" s="22">
        <f t="shared" si="51"/>
        <v>-0.21962023823322113</v>
      </c>
    </row>
    <row r="1743" spans="2:4" x14ac:dyDescent="0.3">
      <c r="B1743" t="s">
        <v>8219</v>
      </c>
      <c r="C1743">
        <v>34</v>
      </c>
      <c r="D1743" s="22">
        <f t="shared" si="51"/>
        <v>-0.19000987892913007</v>
      </c>
    </row>
    <row r="1744" spans="2:4" x14ac:dyDescent="0.3">
      <c r="B1744" t="s">
        <v>8219</v>
      </c>
      <c r="C1744">
        <v>112</v>
      </c>
      <c r="D1744" s="22">
        <f t="shared" si="51"/>
        <v>-9.7625557900366006E-2</v>
      </c>
    </row>
    <row r="1745" spans="2:4" x14ac:dyDescent="0.3">
      <c r="B1745" t="s">
        <v>8219</v>
      </c>
      <c r="C1745">
        <v>47</v>
      </c>
      <c r="D1745" s="22">
        <f t="shared" si="51"/>
        <v>-0.17461249209100274</v>
      </c>
    </row>
    <row r="1746" spans="2:4" x14ac:dyDescent="0.3">
      <c r="B1746" t="s">
        <v>8219</v>
      </c>
      <c r="C1746">
        <v>38</v>
      </c>
      <c r="D1746" s="22">
        <f t="shared" si="51"/>
        <v>-0.1852722214404755</v>
      </c>
    </row>
    <row r="1747" spans="2:4" x14ac:dyDescent="0.3">
      <c r="B1747" t="s">
        <v>8219</v>
      </c>
      <c r="C1747">
        <v>28</v>
      </c>
      <c r="D1747" s="22">
        <f t="shared" si="51"/>
        <v>-0.19711636516211192</v>
      </c>
    </row>
    <row r="1748" spans="2:4" x14ac:dyDescent="0.3">
      <c r="B1748" t="s">
        <v>8219</v>
      </c>
      <c r="C1748">
        <v>78</v>
      </c>
      <c r="D1748" s="22">
        <f t="shared" si="51"/>
        <v>-0.13789564655392983</v>
      </c>
    </row>
    <row r="1749" spans="2:4" x14ac:dyDescent="0.3">
      <c r="B1749" t="s">
        <v>8219</v>
      </c>
      <c r="C1749">
        <v>23</v>
      </c>
      <c r="D1749" s="22">
        <f t="shared" si="51"/>
        <v>-0.20303843702293015</v>
      </c>
    </row>
    <row r="1750" spans="2:4" x14ac:dyDescent="0.3">
      <c r="B1750" t="s">
        <v>8219</v>
      </c>
      <c r="C1750">
        <v>40</v>
      </c>
      <c r="D1750" s="22">
        <f t="shared" si="51"/>
        <v>-0.18290339269614822</v>
      </c>
    </row>
    <row r="1751" spans="2:4" x14ac:dyDescent="0.3">
      <c r="B1751" t="s">
        <v>8219</v>
      </c>
      <c r="C1751">
        <v>13</v>
      </c>
      <c r="D1751" s="22">
        <f t="shared" si="51"/>
        <v>-0.21488258074456656</v>
      </c>
    </row>
    <row r="1752" spans="2:4" x14ac:dyDescent="0.3">
      <c r="B1752" t="s">
        <v>8219</v>
      </c>
      <c r="C1752">
        <v>18</v>
      </c>
      <c r="D1752" s="22">
        <f t="shared" si="51"/>
        <v>-0.20896050888374834</v>
      </c>
    </row>
    <row r="1753" spans="2:4" x14ac:dyDescent="0.3">
      <c r="B1753" t="s">
        <v>8219</v>
      </c>
      <c r="C1753">
        <v>22</v>
      </c>
      <c r="D1753" s="22">
        <f t="shared" si="51"/>
        <v>-0.20422285139509377</v>
      </c>
    </row>
    <row r="1754" spans="2:4" x14ac:dyDescent="0.3">
      <c r="B1754" t="s">
        <v>8219</v>
      </c>
      <c r="C1754">
        <v>79</v>
      </c>
      <c r="D1754" s="22">
        <f t="shared" si="51"/>
        <v>-0.1367112321817662</v>
      </c>
    </row>
    <row r="1755" spans="2:4" x14ac:dyDescent="0.3">
      <c r="B1755" t="s">
        <v>8219</v>
      </c>
      <c r="C1755">
        <v>14</v>
      </c>
      <c r="D1755" s="22">
        <f t="shared" si="51"/>
        <v>-0.21369816637240291</v>
      </c>
    </row>
    <row r="1756" spans="2:4" x14ac:dyDescent="0.3">
      <c r="B1756" t="s">
        <v>8219</v>
      </c>
      <c r="C1756">
        <v>51</v>
      </c>
      <c r="D1756" s="22">
        <f t="shared" si="51"/>
        <v>-0.16987483460234817</v>
      </c>
    </row>
    <row r="1757" spans="2:4" x14ac:dyDescent="0.3">
      <c r="B1757" t="s">
        <v>8219</v>
      </c>
      <c r="C1757">
        <v>54</v>
      </c>
      <c r="D1757" s="22">
        <f t="shared" si="51"/>
        <v>-0.16632159148585723</v>
      </c>
    </row>
    <row r="1758" spans="2:4" x14ac:dyDescent="0.3">
      <c r="B1758" t="s">
        <v>8219</v>
      </c>
      <c r="C1758">
        <v>70</v>
      </c>
      <c r="D1758" s="22">
        <f t="shared" si="51"/>
        <v>-0.14737096153123896</v>
      </c>
    </row>
    <row r="1759" spans="2:4" x14ac:dyDescent="0.3">
      <c r="B1759" t="s">
        <v>8219</v>
      </c>
      <c r="C1759">
        <v>44</v>
      </c>
      <c r="D1759" s="22">
        <f t="shared" si="51"/>
        <v>-0.17816573520749365</v>
      </c>
    </row>
    <row r="1760" spans="2:4" x14ac:dyDescent="0.3">
      <c r="B1760" t="s">
        <v>8219</v>
      </c>
      <c r="C1760">
        <v>55</v>
      </c>
      <c r="D1760" s="22">
        <f t="shared" si="51"/>
        <v>-0.16513717711369361</v>
      </c>
    </row>
    <row r="1761" spans="2:4" x14ac:dyDescent="0.3">
      <c r="B1761" t="s">
        <v>8219</v>
      </c>
      <c r="C1761">
        <v>15</v>
      </c>
      <c r="D1761" s="22">
        <f t="shared" si="51"/>
        <v>-0.21251375200023928</v>
      </c>
    </row>
    <row r="1762" spans="2:4" x14ac:dyDescent="0.3">
      <c r="B1762" t="s">
        <v>8219</v>
      </c>
      <c r="C1762">
        <v>27</v>
      </c>
      <c r="D1762" s="22">
        <f t="shared" si="51"/>
        <v>-0.19830077953427558</v>
      </c>
    </row>
    <row r="1763" spans="2:4" x14ac:dyDescent="0.3">
      <c r="B1763" t="s">
        <v>8219</v>
      </c>
      <c r="C1763">
        <v>21</v>
      </c>
      <c r="D1763" s="22">
        <f t="shared" si="51"/>
        <v>-0.20540726576725743</v>
      </c>
    </row>
    <row r="1764" spans="2:4" x14ac:dyDescent="0.3">
      <c r="B1764" t="s">
        <v>8219</v>
      </c>
      <c r="C1764">
        <v>162</v>
      </c>
      <c r="D1764" s="22">
        <f t="shared" si="51"/>
        <v>-3.8404839292183912E-2</v>
      </c>
    </row>
    <row r="1765" spans="2:4" x14ac:dyDescent="0.3">
      <c r="B1765" t="s">
        <v>8219</v>
      </c>
      <c r="C1765">
        <v>23</v>
      </c>
      <c r="D1765" s="22">
        <f t="shared" si="51"/>
        <v>-0.20303843702293015</v>
      </c>
    </row>
    <row r="1766" spans="2:4" x14ac:dyDescent="0.3">
      <c r="B1766" t="s">
        <v>8219</v>
      </c>
      <c r="C1766">
        <v>72</v>
      </c>
      <c r="D1766" s="22">
        <f t="shared" si="51"/>
        <v>-0.14500213278691168</v>
      </c>
    </row>
    <row r="1767" spans="2:4" x14ac:dyDescent="0.3">
      <c r="B1767" t="s">
        <v>8219</v>
      </c>
      <c r="C1767">
        <v>68</v>
      </c>
      <c r="D1767" s="22">
        <f t="shared" si="51"/>
        <v>-0.14973979027556625</v>
      </c>
    </row>
    <row r="1768" spans="2:4" x14ac:dyDescent="0.3">
      <c r="B1768" t="s">
        <v>8219</v>
      </c>
      <c r="C1768">
        <v>20</v>
      </c>
      <c r="D1768" s="22">
        <f t="shared" si="51"/>
        <v>-0.20659168013942106</v>
      </c>
    </row>
    <row r="1769" spans="2:4" x14ac:dyDescent="0.3">
      <c r="B1769" t="s">
        <v>8219</v>
      </c>
      <c r="C1769">
        <v>26</v>
      </c>
      <c r="D1769" s="22">
        <f t="shared" si="51"/>
        <v>-0.19948519390643921</v>
      </c>
    </row>
    <row r="1770" spans="2:4" x14ac:dyDescent="0.3">
      <c r="B1770" t="s">
        <v>8219</v>
      </c>
      <c r="C1770">
        <v>72</v>
      </c>
      <c r="D1770" s="22">
        <f t="shared" si="51"/>
        <v>-0.14500213278691168</v>
      </c>
    </row>
    <row r="1771" spans="2:4" x14ac:dyDescent="0.3">
      <c r="B1771" t="s">
        <v>8219</v>
      </c>
      <c r="C1771">
        <v>3</v>
      </c>
      <c r="D1771" s="22">
        <f t="shared" si="51"/>
        <v>-0.22672672446620298</v>
      </c>
    </row>
    <row r="1772" spans="2:4" x14ac:dyDescent="0.3">
      <c r="B1772" t="s">
        <v>8219</v>
      </c>
      <c r="C1772">
        <v>18</v>
      </c>
      <c r="D1772" s="22">
        <f t="shared" si="51"/>
        <v>-0.20896050888374834</v>
      </c>
    </row>
    <row r="1773" spans="2:4" x14ac:dyDescent="0.3">
      <c r="B1773" t="s">
        <v>8219</v>
      </c>
      <c r="C1773">
        <v>30</v>
      </c>
      <c r="D1773" s="22">
        <f t="shared" si="51"/>
        <v>-0.19474753641778464</v>
      </c>
    </row>
    <row r="1774" spans="2:4" x14ac:dyDescent="0.3">
      <c r="B1774" t="s">
        <v>8219</v>
      </c>
      <c r="C1774">
        <v>23</v>
      </c>
      <c r="D1774" s="22">
        <f t="shared" si="51"/>
        <v>-0.20303843702293015</v>
      </c>
    </row>
    <row r="1775" spans="2:4" x14ac:dyDescent="0.3">
      <c r="B1775" t="s">
        <v>8219</v>
      </c>
      <c r="C1775">
        <v>54</v>
      </c>
      <c r="D1775" s="22">
        <f t="shared" si="51"/>
        <v>-0.16632159148585723</v>
      </c>
    </row>
    <row r="1776" spans="2:4" x14ac:dyDescent="0.3">
      <c r="B1776" t="s">
        <v>8219</v>
      </c>
      <c r="C1776">
        <v>26</v>
      </c>
      <c r="D1776" s="22">
        <f t="shared" si="51"/>
        <v>-0.19948519390643921</v>
      </c>
    </row>
    <row r="1777" spans="2:4" x14ac:dyDescent="0.3">
      <c r="B1777" t="s">
        <v>8219</v>
      </c>
      <c r="C1777">
        <v>9</v>
      </c>
      <c r="D1777" s="22">
        <f t="shared" si="51"/>
        <v>-0.21962023823322113</v>
      </c>
    </row>
    <row r="1778" spans="2:4" x14ac:dyDescent="0.3">
      <c r="B1778" t="s">
        <v>8219</v>
      </c>
      <c r="C1778">
        <v>27</v>
      </c>
      <c r="D1778" s="22">
        <f t="shared" si="51"/>
        <v>-0.19830077953427558</v>
      </c>
    </row>
    <row r="1779" spans="2:4" x14ac:dyDescent="0.3">
      <c r="B1779" t="s">
        <v>8219</v>
      </c>
      <c r="C1779">
        <v>30</v>
      </c>
      <c r="D1779" s="22">
        <f t="shared" si="51"/>
        <v>-0.19474753641778464</v>
      </c>
    </row>
    <row r="1780" spans="2:4" x14ac:dyDescent="0.3">
      <c r="B1780" t="s">
        <v>8219</v>
      </c>
      <c r="C1780">
        <v>52</v>
      </c>
      <c r="D1780" s="22">
        <f t="shared" si="51"/>
        <v>-0.16869042023018452</v>
      </c>
    </row>
    <row r="1781" spans="2:4" x14ac:dyDescent="0.3">
      <c r="B1781" t="s">
        <v>8219</v>
      </c>
      <c r="C1781">
        <v>17</v>
      </c>
      <c r="D1781" s="22">
        <f t="shared" si="51"/>
        <v>-0.210144923255912</v>
      </c>
    </row>
    <row r="1782" spans="2:4" x14ac:dyDescent="0.3">
      <c r="B1782" t="s">
        <v>8219</v>
      </c>
      <c r="C1782">
        <v>19</v>
      </c>
      <c r="D1782" s="22">
        <f t="shared" si="51"/>
        <v>-0.20777609451158471</v>
      </c>
    </row>
    <row r="1783" spans="2:4" x14ac:dyDescent="0.3">
      <c r="B1783" t="s">
        <v>8219</v>
      </c>
      <c r="C1783">
        <v>77</v>
      </c>
      <c r="D1783" s="22">
        <f t="shared" si="51"/>
        <v>-0.13908006092609349</v>
      </c>
    </row>
    <row r="1784" spans="2:4" x14ac:dyDescent="0.3">
      <c r="B1784" t="s">
        <v>8219</v>
      </c>
      <c r="C1784">
        <v>21</v>
      </c>
      <c r="D1784" s="22">
        <f t="shared" si="51"/>
        <v>-0.20540726576725743</v>
      </c>
    </row>
    <row r="1785" spans="2:4" x14ac:dyDescent="0.3">
      <c r="B1785" t="s">
        <v>8219</v>
      </c>
      <c r="C1785">
        <v>38</v>
      </c>
      <c r="D1785" s="22">
        <f t="shared" si="51"/>
        <v>-0.1852722214404755</v>
      </c>
    </row>
    <row r="1786" spans="2:4" x14ac:dyDescent="0.3">
      <c r="B1786" t="s">
        <v>8219</v>
      </c>
      <c r="C1786">
        <v>28</v>
      </c>
      <c r="D1786" s="22">
        <f t="shared" si="51"/>
        <v>-0.19711636516211192</v>
      </c>
    </row>
    <row r="1787" spans="2:4" x14ac:dyDescent="0.3">
      <c r="B1787" t="s">
        <v>8219</v>
      </c>
      <c r="C1787">
        <v>48</v>
      </c>
      <c r="D1787" s="22">
        <f t="shared" si="51"/>
        <v>-0.17342807771883909</v>
      </c>
    </row>
    <row r="1788" spans="2:4" x14ac:dyDescent="0.3">
      <c r="B1788" t="s">
        <v>8219</v>
      </c>
      <c r="C1788">
        <v>46</v>
      </c>
      <c r="D1788" s="22">
        <f t="shared" si="51"/>
        <v>-0.17579690646316637</v>
      </c>
    </row>
    <row r="1789" spans="2:4" x14ac:dyDescent="0.3">
      <c r="B1789" t="s">
        <v>8219</v>
      </c>
      <c r="C1789">
        <v>30</v>
      </c>
      <c r="D1789" s="22">
        <f t="shared" si="51"/>
        <v>-0.19474753641778464</v>
      </c>
    </row>
    <row r="1790" spans="2:4" x14ac:dyDescent="0.3">
      <c r="B1790" t="s">
        <v>8219</v>
      </c>
      <c r="C1790">
        <v>64</v>
      </c>
      <c r="D1790" s="22">
        <f t="shared" si="51"/>
        <v>-0.15447744776422082</v>
      </c>
    </row>
    <row r="1791" spans="2:4" x14ac:dyDescent="0.3">
      <c r="B1791" t="s">
        <v>8219</v>
      </c>
      <c r="C1791">
        <v>15</v>
      </c>
      <c r="D1791" s="22">
        <f t="shared" si="51"/>
        <v>-0.21251375200023928</v>
      </c>
    </row>
    <row r="1792" spans="2:4" x14ac:dyDescent="0.3">
      <c r="B1792" t="s">
        <v>8219</v>
      </c>
      <c r="C1792">
        <v>41</v>
      </c>
      <c r="D1792" s="22">
        <f t="shared" si="51"/>
        <v>-0.18171897832398459</v>
      </c>
    </row>
    <row r="1793" spans="2:4" x14ac:dyDescent="0.3">
      <c r="B1793" t="s">
        <v>8219</v>
      </c>
      <c r="C1793">
        <v>35</v>
      </c>
      <c r="D1793" s="22">
        <f t="shared" si="51"/>
        <v>-0.18882546455696644</v>
      </c>
    </row>
    <row r="1794" spans="2:4" x14ac:dyDescent="0.3">
      <c r="B1794" t="s">
        <v>8219</v>
      </c>
      <c r="C1794">
        <v>45</v>
      </c>
      <c r="D1794" s="22">
        <f t="shared" si="51"/>
        <v>-0.17698132083533002</v>
      </c>
    </row>
    <row r="1795" spans="2:4" x14ac:dyDescent="0.3">
      <c r="B1795" t="s">
        <v>8219</v>
      </c>
      <c r="C1795">
        <v>62</v>
      </c>
      <c r="D1795" s="22">
        <f t="shared" ref="D1795:D1858" si="52">(C1795-GETPIVOTDATA("Mean of backers",$I$3,"Outcome","successful"))/GETPIVOTDATA("StdDevp of backers",$I$3,"Outcome","successful")</f>
        <v>-0.1568462765085481</v>
      </c>
    </row>
    <row r="1796" spans="2:4" x14ac:dyDescent="0.3">
      <c r="B1796" t="s">
        <v>8219</v>
      </c>
      <c r="C1796">
        <v>22</v>
      </c>
      <c r="D1796" s="22">
        <f t="shared" si="52"/>
        <v>-0.20422285139509377</v>
      </c>
    </row>
    <row r="1797" spans="2:4" x14ac:dyDescent="0.3">
      <c r="B1797" t="s">
        <v>8219</v>
      </c>
      <c r="C1797">
        <v>18</v>
      </c>
      <c r="D1797" s="22">
        <f t="shared" si="52"/>
        <v>-0.20896050888374834</v>
      </c>
    </row>
    <row r="1798" spans="2:4" x14ac:dyDescent="0.3">
      <c r="B1798" t="s">
        <v>8219</v>
      </c>
      <c r="C1798">
        <v>12</v>
      </c>
      <c r="D1798" s="22">
        <f t="shared" si="52"/>
        <v>-0.21606699511673019</v>
      </c>
    </row>
    <row r="1799" spans="2:4" x14ac:dyDescent="0.3">
      <c r="B1799" t="s">
        <v>8219</v>
      </c>
      <c r="C1799">
        <v>44</v>
      </c>
      <c r="D1799" s="22">
        <f t="shared" si="52"/>
        <v>-0.17816573520749365</v>
      </c>
    </row>
    <row r="1800" spans="2:4" x14ac:dyDescent="0.3">
      <c r="B1800" t="s">
        <v>8219</v>
      </c>
      <c r="C1800">
        <v>27</v>
      </c>
      <c r="D1800" s="22">
        <f t="shared" si="52"/>
        <v>-0.19830077953427558</v>
      </c>
    </row>
    <row r="1801" spans="2:4" x14ac:dyDescent="0.3">
      <c r="B1801" t="s">
        <v>8219</v>
      </c>
      <c r="C1801">
        <v>38</v>
      </c>
      <c r="D1801" s="22">
        <f t="shared" si="52"/>
        <v>-0.1852722214404755</v>
      </c>
    </row>
    <row r="1802" spans="2:4" x14ac:dyDescent="0.3">
      <c r="B1802" t="s">
        <v>8219</v>
      </c>
      <c r="C1802">
        <v>28</v>
      </c>
      <c r="D1802" s="22">
        <f t="shared" si="52"/>
        <v>-0.19711636516211192</v>
      </c>
    </row>
    <row r="1803" spans="2:4" x14ac:dyDescent="0.3">
      <c r="B1803" t="s">
        <v>8219</v>
      </c>
      <c r="C1803">
        <v>24</v>
      </c>
      <c r="D1803" s="22">
        <f t="shared" si="52"/>
        <v>-0.20185402265076649</v>
      </c>
    </row>
    <row r="1804" spans="2:4" x14ac:dyDescent="0.3">
      <c r="B1804" t="s">
        <v>8219</v>
      </c>
      <c r="C1804">
        <v>65</v>
      </c>
      <c r="D1804" s="22">
        <f t="shared" si="52"/>
        <v>-0.15329303339205719</v>
      </c>
    </row>
    <row r="1805" spans="2:4" x14ac:dyDescent="0.3">
      <c r="B1805" t="s">
        <v>8219</v>
      </c>
      <c r="C1805">
        <v>46</v>
      </c>
      <c r="D1805" s="22">
        <f t="shared" si="52"/>
        <v>-0.17579690646316637</v>
      </c>
    </row>
    <row r="1806" spans="2:4" x14ac:dyDescent="0.3">
      <c r="B1806" t="s">
        <v>8219</v>
      </c>
      <c r="C1806">
        <v>85</v>
      </c>
      <c r="D1806" s="22">
        <f t="shared" si="52"/>
        <v>-0.12960474594878435</v>
      </c>
    </row>
    <row r="1807" spans="2:4" x14ac:dyDescent="0.3">
      <c r="B1807" t="s">
        <v>8219</v>
      </c>
      <c r="C1807">
        <v>66</v>
      </c>
      <c r="D1807" s="22">
        <f t="shared" si="52"/>
        <v>-0.15210861901989353</v>
      </c>
    </row>
    <row r="1808" spans="2:4" x14ac:dyDescent="0.3">
      <c r="B1808" t="s">
        <v>8219</v>
      </c>
      <c r="C1808">
        <v>165</v>
      </c>
      <c r="D1808" s="22">
        <f t="shared" si="52"/>
        <v>-3.4851596175692987E-2</v>
      </c>
    </row>
    <row r="1809" spans="2:4" x14ac:dyDescent="0.3">
      <c r="B1809" t="s">
        <v>8219</v>
      </c>
      <c r="C1809">
        <v>17</v>
      </c>
      <c r="D1809" s="22">
        <f t="shared" si="52"/>
        <v>-0.210144923255912</v>
      </c>
    </row>
    <row r="1810" spans="2:4" x14ac:dyDescent="0.3">
      <c r="B1810" t="s">
        <v>8219</v>
      </c>
      <c r="C1810">
        <v>3</v>
      </c>
      <c r="D1810" s="22">
        <f t="shared" si="52"/>
        <v>-0.22672672446620298</v>
      </c>
    </row>
    <row r="1811" spans="2:4" x14ac:dyDescent="0.3">
      <c r="B1811" t="s">
        <v>8219</v>
      </c>
      <c r="C1811">
        <v>17</v>
      </c>
      <c r="D1811" s="22">
        <f t="shared" si="52"/>
        <v>-0.210144923255912</v>
      </c>
    </row>
    <row r="1812" spans="2:4" x14ac:dyDescent="0.3">
      <c r="B1812" t="s">
        <v>8219</v>
      </c>
      <c r="C1812">
        <v>91</v>
      </c>
      <c r="D1812" s="22">
        <f t="shared" si="52"/>
        <v>-0.12249825971580248</v>
      </c>
    </row>
    <row r="1813" spans="2:4" x14ac:dyDescent="0.3">
      <c r="B1813" t="s">
        <v>8219</v>
      </c>
      <c r="C1813">
        <v>67</v>
      </c>
      <c r="D1813" s="22">
        <f t="shared" si="52"/>
        <v>-0.1509242046477299</v>
      </c>
    </row>
    <row r="1814" spans="2:4" x14ac:dyDescent="0.3">
      <c r="B1814" t="s">
        <v>8219</v>
      </c>
      <c r="C1814">
        <v>18</v>
      </c>
      <c r="D1814" s="22">
        <f t="shared" si="52"/>
        <v>-0.20896050888374834</v>
      </c>
    </row>
    <row r="1815" spans="2:4" x14ac:dyDescent="0.3">
      <c r="B1815" t="s">
        <v>8219</v>
      </c>
      <c r="C1815">
        <v>21</v>
      </c>
      <c r="D1815" s="22">
        <f t="shared" si="52"/>
        <v>-0.20540726576725743</v>
      </c>
    </row>
    <row r="1816" spans="2:4" x14ac:dyDescent="0.3">
      <c r="B1816" t="s">
        <v>8219</v>
      </c>
      <c r="C1816">
        <v>40</v>
      </c>
      <c r="D1816" s="22">
        <f t="shared" si="52"/>
        <v>-0.18290339269614822</v>
      </c>
    </row>
    <row r="1817" spans="2:4" x14ac:dyDescent="0.3">
      <c r="B1817" t="s">
        <v>8219</v>
      </c>
      <c r="C1817">
        <v>78</v>
      </c>
      <c r="D1817" s="22">
        <f t="shared" si="52"/>
        <v>-0.13789564655392983</v>
      </c>
    </row>
    <row r="1818" spans="2:4" x14ac:dyDescent="0.3">
      <c r="B1818" t="s">
        <v>8219</v>
      </c>
      <c r="C1818">
        <v>26</v>
      </c>
      <c r="D1818" s="22">
        <f t="shared" si="52"/>
        <v>-0.19948519390643921</v>
      </c>
    </row>
    <row r="1819" spans="2:4" x14ac:dyDescent="0.3">
      <c r="B1819" t="s">
        <v>8219</v>
      </c>
      <c r="C1819">
        <v>14</v>
      </c>
      <c r="D1819" s="22">
        <f t="shared" si="52"/>
        <v>-0.21369816637240291</v>
      </c>
    </row>
    <row r="1820" spans="2:4" x14ac:dyDescent="0.3">
      <c r="B1820" t="s">
        <v>8219</v>
      </c>
      <c r="C1820">
        <v>44</v>
      </c>
      <c r="D1820" s="22">
        <f t="shared" si="52"/>
        <v>-0.17816573520749365</v>
      </c>
    </row>
    <row r="1821" spans="2:4" x14ac:dyDescent="0.3">
      <c r="B1821" t="s">
        <v>8219</v>
      </c>
      <c r="C1821">
        <v>9</v>
      </c>
      <c r="D1821" s="22">
        <f t="shared" si="52"/>
        <v>-0.21962023823322113</v>
      </c>
    </row>
    <row r="1822" spans="2:4" x14ac:dyDescent="0.3">
      <c r="B1822" t="s">
        <v>8219</v>
      </c>
      <c r="C1822">
        <v>30</v>
      </c>
      <c r="D1822" s="22">
        <f t="shared" si="52"/>
        <v>-0.19474753641778464</v>
      </c>
    </row>
    <row r="1823" spans="2:4" x14ac:dyDescent="0.3">
      <c r="B1823" t="s">
        <v>8219</v>
      </c>
      <c r="C1823">
        <v>45</v>
      </c>
      <c r="D1823" s="22">
        <f t="shared" si="52"/>
        <v>-0.17698132083533002</v>
      </c>
    </row>
    <row r="1824" spans="2:4" x14ac:dyDescent="0.3">
      <c r="B1824" t="s">
        <v>8219</v>
      </c>
      <c r="C1824">
        <v>56</v>
      </c>
      <c r="D1824" s="22">
        <f t="shared" si="52"/>
        <v>-0.16395276274152995</v>
      </c>
    </row>
    <row r="1825" spans="2:4" x14ac:dyDescent="0.3">
      <c r="B1825" t="s">
        <v>8219</v>
      </c>
      <c r="C1825">
        <v>46</v>
      </c>
      <c r="D1825" s="22">
        <f t="shared" si="52"/>
        <v>-0.17579690646316637</v>
      </c>
    </row>
    <row r="1826" spans="2:4" x14ac:dyDescent="0.3">
      <c r="B1826" t="s">
        <v>8219</v>
      </c>
      <c r="C1826">
        <v>34</v>
      </c>
      <c r="D1826" s="22">
        <f t="shared" si="52"/>
        <v>-0.19000987892913007</v>
      </c>
    </row>
    <row r="1827" spans="2:4" x14ac:dyDescent="0.3">
      <c r="B1827" t="s">
        <v>8219</v>
      </c>
      <c r="C1827">
        <v>98</v>
      </c>
      <c r="D1827" s="22">
        <f t="shared" si="52"/>
        <v>-0.11420735911065699</v>
      </c>
    </row>
    <row r="1828" spans="2:4" x14ac:dyDescent="0.3">
      <c r="B1828" t="s">
        <v>8219</v>
      </c>
      <c r="C1828">
        <v>46</v>
      </c>
      <c r="D1828" s="22">
        <f t="shared" si="52"/>
        <v>-0.17579690646316637</v>
      </c>
    </row>
    <row r="1829" spans="2:4" x14ac:dyDescent="0.3">
      <c r="B1829" t="s">
        <v>8219</v>
      </c>
      <c r="C1829">
        <v>10</v>
      </c>
      <c r="D1829" s="22">
        <f t="shared" si="52"/>
        <v>-0.21843582386105748</v>
      </c>
    </row>
    <row r="1830" spans="2:4" x14ac:dyDescent="0.3">
      <c r="B1830" t="s">
        <v>8219</v>
      </c>
      <c r="C1830">
        <v>76</v>
      </c>
      <c r="D1830" s="22">
        <f t="shared" si="52"/>
        <v>-0.14026447529825711</v>
      </c>
    </row>
    <row r="1831" spans="2:4" x14ac:dyDescent="0.3">
      <c r="B1831" t="s">
        <v>8219</v>
      </c>
      <c r="C1831">
        <v>104</v>
      </c>
      <c r="D1831" s="22">
        <f t="shared" si="52"/>
        <v>-0.10710087287767514</v>
      </c>
    </row>
    <row r="1832" spans="2:4" x14ac:dyDescent="0.3">
      <c r="B1832" t="s">
        <v>8219</v>
      </c>
      <c r="C1832">
        <v>87</v>
      </c>
      <c r="D1832" s="22">
        <f t="shared" si="52"/>
        <v>-0.12723591720445707</v>
      </c>
    </row>
    <row r="1833" spans="2:4" x14ac:dyDescent="0.3">
      <c r="B1833" t="s">
        <v>8219</v>
      </c>
      <c r="C1833">
        <v>29</v>
      </c>
      <c r="D1833" s="22">
        <f t="shared" si="52"/>
        <v>-0.19593195078994829</v>
      </c>
    </row>
    <row r="1834" spans="2:4" x14ac:dyDescent="0.3">
      <c r="B1834" t="s">
        <v>8219</v>
      </c>
      <c r="C1834">
        <v>51</v>
      </c>
      <c r="D1834" s="22">
        <f t="shared" si="52"/>
        <v>-0.16987483460234817</v>
      </c>
    </row>
    <row r="1835" spans="2:4" x14ac:dyDescent="0.3">
      <c r="B1835" t="s">
        <v>8219</v>
      </c>
      <c r="C1835">
        <v>12</v>
      </c>
      <c r="D1835" s="22">
        <f t="shared" si="52"/>
        <v>-0.21606699511673019</v>
      </c>
    </row>
    <row r="1836" spans="2:4" x14ac:dyDescent="0.3">
      <c r="B1836" t="s">
        <v>8219</v>
      </c>
      <c r="C1836">
        <v>72</v>
      </c>
      <c r="D1836" s="22">
        <f t="shared" si="52"/>
        <v>-0.14500213278691168</v>
      </c>
    </row>
    <row r="1837" spans="2:4" x14ac:dyDescent="0.3">
      <c r="B1837" t="s">
        <v>8219</v>
      </c>
      <c r="C1837">
        <v>21</v>
      </c>
      <c r="D1837" s="22">
        <f t="shared" si="52"/>
        <v>-0.20540726576725743</v>
      </c>
    </row>
    <row r="1838" spans="2:4" x14ac:dyDescent="0.3">
      <c r="B1838" t="s">
        <v>8219</v>
      </c>
      <c r="C1838">
        <v>42</v>
      </c>
      <c r="D1838" s="22">
        <f t="shared" si="52"/>
        <v>-0.18053456395182094</v>
      </c>
    </row>
    <row r="1839" spans="2:4" x14ac:dyDescent="0.3">
      <c r="B1839" t="s">
        <v>8219</v>
      </c>
      <c r="C1839">
        <v>71</v>
      </c>
      <c r="D1839" s="22">
        <f t="shared" si="52"/>
        <v>-0.14618654715907534</v>
      </c>
    </row>
    <row r="1840" spans="2:4" x14ac:dyDescent="0.3">
      <c r="B1840" t="s">
        <v>8219</v>
      </c>
      <c r="C1840">
        <v>168</v>
      </c>
      <c r="D1840" s="22">
        <f t="shared" si="52"/>
        <v>-3.1298353059202061E-2</v>
      </c>
    </row>
    <row r="1841" spans="2:4" x14ac:dyDescent="0.3">
      <c r="B1841" t="s">
        <v>8219</v>
      </c>
      <c r="C1841">
        <v>19</v>
      </c>
      <c r="D1841" s="22">
        <f t="shared" si="52"/>
        <v>-0.20777609451158471</v>
      </c>
    </row>
    <row r="1842" spans="2:4" x14ac:dyDescent="0.3">
      <c r="B1842" t="s">
        <v>8219</v>
      </c>
      <c r="C1842">
        <v>37</v>
      </c>
      <c r="D1842" s="22">
        <f t="shared" si="52"/>
        <v>-0.18645663581263916</v>
      </c>
    </row>
    <row r="1843" spans="2:4" x14ac:dyDescent="0.3">
      <c r="B1843" t="s">
        <v>8219</v>
      </c>
      <c r="C1843">
        <v>36</v>
      </c>
      <c r="D1843" s="22">
        <f t="shared" si="52"/>
        <v>-0.18764105018480279</v>
      </c>
    </row>
    <row r="1844" spans="2:4" x14ac:dyDescent="0.3">
      <c r="B1844" t="s">
        <v>8219</v>
      </c>
      <c r="C1844">
        <v>14</v>
      </c>
      <c r="D1844" s="22">
        <f t="shared" si="52"/>
        <v>-0.21369816637240291</v>
      </c>
    </row>
    <row r="1845" spans="2:4" x14ac:dyDescent="0.3">
      <c r="B1845" t="s">
        <v>8219</v>
      </c>
      <c r="C1845">
        <v>18</v>
      </c>
      <c r="D1845" s="22">
        <f t="shared" si="52"/>
        <v>-0.20896050888374834</v>
      </c>
    </row>
    <row r="1846" spans="2:4" x14ac:dyDescent="0.3">
      <c r="B1846" t="s">
        <v>8219</v>
      </c>
      <c r="C1846">
        <v>82</v>
      </c>
      <c r="D1846" s="22">
        <f t="shared" si="52"/>
        <v>-0.13315798906527526</v>
      </c>
    </row>
    <row r="1847" spans="2:4" x14ac:dyDescent="0.3">
      <c r="B1847" t="s">
        <v>8219</v>
      </c>
      <c r="C1847">
        <v>43</v>
      </c>
      <c r="D1847" s="22">
        <f t="shared" si="52"/>
        <v>-0.17935014957965731</v>
      </c>
    </row>
    <row r="1848" spans="2:4" x14ac:dyDescent="0.3">
      <c r="B1848" t="s">
        <v>8219</v>
      </c>
      <c r="C1848">
        <v>8</v>
      </c>
      <c r="D1848" s="22">
        <f t="shared" si="52"/>
        <v>-0.22080465260538476</v>
      </c>
    </row>
    <row r="1849" spans="2:4" x14ac:dyDescent="0.3">
      <c r="B1849" t="s">
        <v>8219</v>
      </c>
      <c r="C1849">
        <v>45</v>
      </c>
      <c r="D1849" s="22">
        <f t="shared" si="52"/>
        <v>-0.17698132083533002</v>
      </c>
    </row>
    <row r="1850" spans="2:4" x14ac:dyDescent="0.3">
      <c r="B1850" t="s">
        <v>8219</v>
      </c>
      <c r="C1850">
        <v>20</v>
      </c>
      <c r="D1850" s="22">
        <f t="shared" si="52"/>
        <v>-0.20659168013942106</v>
      </c>
    </row>
    <row r="1851" spans="2:4" x14ac:dyDescent="0.3">
      <c r="B1851" t="s">
        <v>8219</v>
      </c>
      <c r="C1851">
        <v>31</v>
      </c>
      <c r="D1851" s="22">
        <f t="shared" si="52"/>
        <v>-0.19356312204562101</v>
      </c>
    </row>
    <row r="1852" spans="2:4" x14ac:dyDescent="0.3">
      <c r="B1852" t="s">
        <v>8219</v>
      </c>
      <c r="C1852">
        <v>25</v>
      </c>
      <c r="D1852" s="22">
        <f t="shared" si="52"/>
        <v>-0.20066960827860286</v>
      </c>
    </row>
    <row r="1853" spans="2:4" x14ac:dyDescent="0.3">
      <c r="B1853" t="s">
        <v>8219</v>
      </c>
      <c r="C1853">
        <v>14</v>
      </c>
      <c r="D1853" s="22">
        <f t="shared" si="52"/>
        <v>-0.21369816637240291</v>
      </c>
    </row>
    <row r="1854" spans="2:4" x14ac:dyDescent="0.3">
      <c r="B1854" t="s">
        <v>8219</v>
      </c>
      <c r="C1854">
        <v>45</v>
      </c>
      <c r="D1854" s="22">
        <f t="shared" si="52"/>
        <v>-0.17698132083533002</v>
      </c>
    </row>
    <row r="1855" spans="2:4" x14ac:dyDescent="0.3">
      <c r="B1855" t="s">
        <v>8219</v>
      </c>
      <c r="C1855">
        <v>20</v>
      </c>
      <c r="D1855" s="22">
        <f t="shared" si="52"/>
        <v>-0.20659168013942106</v>
      </c>
    </row>
    <row r="1856" spans="2:4" x14ac:dyDescent="0.3">
      <c r="B1856" t="s">
        <v>8219</v>
      </c>
      <c r="C1856">
        <v>39</v>
      </c>
      <c r="D1856" s="22">
        <f t="shared" si="52"/>
        <v>-0.18408780706831188</v>
      </c>
    </row>
    <row r="1857" spans="2:4" x14ac:dyDescent="0.3">
      <c r="B1857" t="s">
        <v>8219</v>
      </c>
      <c r="C1857">
        <v>16</v>
      </c>
      <c r="D1857" s="22">
        <f t="shared" si="52"/>
        <v>-0.21132933762807563</v>
      </c>
    </row>
    <row r="1858" spans="2:4" x14ac:dyDescent="0.3">
      <c r="B1858" t="s">
        <v>8219</v>
      </c>
      <c r="C1858">
        <v>37</v>
      </c>
      <c r="D1858" s="22">
        <f t="shared" si="52"/>
        <v>-0.18645663581263916</v>
      </c>
    </row>
    <row r="1859" spans="2:4" x14ac:dyDescent="0.3">
      <c r="B1859" t="s">
        <v>8219</v>
      </c>
      <c r="C1859">
        <v>14</v>
      </c>
      <c r="D1859" s="22">
        <f t="shared" ref="D1859:D1922" si="53">(C1859-GETPIVOTDATA("Mean of backers",$I$3,"Outcome","successful"))/GETPIVOTDATA("StdDevp of backers",$I$3,"Outcome","successful")</f>
        <v>-0.21369816637240291</v>
      </c>
    </row>
    <row r="1860" spans="2:4" x14ac:dyDescent="0.3">
      <c r="B1860" t="s">
        <v>8219</v>
      </c>
      <c r="C1860">
        <v>21</v>
      </c>
      <c r="D1860" s="22">
        <f t="shared" si="53"/>
        <v>-0.20540726576725743</v>
      </c>
    </row>
    <row r="1861" spans="2:4" x14ac:dyDescent="0.3">
      <c r="B1861" t="s">
        <v>8219</v>
      </c>
      <c r="C1861">
        <v>69</v>
      </c>
      <c r="D1861" s="22">
        <f t="shared" si="53"/>
        <v>-0.14855537590340262</v>
      </c>
    </row>
    <row r="1862" spans="2:4" x14ac:dyDescent="0.3">
      <c r="B1862" t="s">
        <v>8219</v>
      </c>
      <c r="C1862">
        <v>16</v>
      </c>
      <c r="D1862" s="22">
        <f t="shared" si="53"/>
        <v>-0.21132933762807563</v>
      </c>
    </row>
    <row r="1863" spans="2:4" x14ac:dyDescent="0.3">
      <c r="B1863" t="s">
        <v>8219</v>
      </c>
      <c r="C1863">
        <v>55</v>
      </c>
      <c r="D1863" s="22">
        <f t="shared" si="53"/>
        <v>-0.16513717711369361</v>
      </c>
    </row>
    <row r="1864" spans="2:4" x14ac:dyDescent="0.3">
      <c r="B1864" t="s">
        <v>8219</v>
      </c>
      <c r="C1864">
        <v>27</v>
      </c>
      <c r="D1864" s="22">
        <f t="shared" si="53"/>
        <v>-0.19830077953427558</v>
      </c>
    </row>
    <row r="1865" spans="2:4" x14ac:dyDescent="0.3">
      <c r="B1865" t="s">
        <v>8219</v>
      </c>
      <c r="C1865">
        <v>36</v>
      </c>
      <c r="D1865" s="22">
        <f t="shared" si="53"/>
        <v>-0.18764105018480279</v>
      </c>
    </row>
    <row r="1866" spans="2:4" x14ac:dyDescent="0.3">
      <c r="B1866" t="s">
        <v>8219</v>
      </c>
      <c r="C1866">
        <v>19</v>
      </c>
      <c r="D1866" s="22">
        <f t="shared" si="53"/>
        <v>-0.20777609451158471</v>
      </c>
    </row>
    <row r="1867" spans="2:4" x14ac:dyDescent="0.3">
      <c r="B1867" t="s">
        <v>8219</v>
      </c>
      <c r="C1867">
        <v>12</v>
      </c>
      <c r="D1867" s="22">
        <f t="shared" si="53"/>
        <v>-0.21606699511673019</v>
      </c>
    </row>
    <row r="1868" spans="2:4" x14ac:dyDescent="0.3">
      <c r="B1868" t="s">
        <v>8219</v>
      </c>
      <c r="C1868">
        <v>17</v>
      </c>
      <c r="D1868" s="22">
        <f t="shared" si="53"/>
        <v>-0.210144923255912</v>
      </c>
    </row>
    <row r="1869" spans="2:4" x14ac:dyDescent="0.3">
      <c r="B1869" t="s">
        <v>8219</v>
      </c>
      <c r="C1869">
        <v>114</v>
      </c>
      <c r="D1869" s="22">
        <f t="shared" si="53"/>
        <v>-9.5256729156038722E-2</v>
      </c>
    </row>
    <row r="1870" spans="2:4" x14ac:dyDescent="0.3">
      <c r="B1870" t="s">
        <v>8219</v>
      </c>
      <c r="C1870">
        <v>93</v>
      </c>
      <c r="D1870" s="22">
        <f t="shared" si="53"/>
        <v>-0.1201294309714752</v>
      </c>
    </row>
    <row r="1871" spans="2:4" x14ac:dyDescent="0.3">
      <c r="B1871" t="s">
        <v>8219</v>
      </c>
      <c r="C1871">
        <v>36</v>
      </c>
      <c r="D1871" s="22">
        <f t="shared" si="53"/>
        <v>-0.18764105018480279</v>
      </c>
    </row>
    <row r="1872" spans="2:4" x14ac:dyDescent="0.3">
      <c r="B1872" t="s">
        <v>8219</v>
      </c>
      <c r="C1872">
        <v>61</v>
      </c>
      <c r="D1872" s="22">
        <f t="shared" si="53"/>
        <v>-0.15803069088071175</v>
      </c>
    </row>
    <row r="1873" spans="2:4" x14ac:dyDescent="0.3">
      <c r="B1873" t="s">
        <v>8219</v>
      </c>
      <c r="C1873">
        <v>47</v>
      </c>
      <c r="D1873" s="22">
        <f t="shared" si="53"/>
        <v>-0.17461249209100274</v>
      </c>
    </row>
    <row r="1874" spans="2:4" x14ac:dyDescent="0.3">
      <c r="B1874" t="s">
        <v>8219</v>
      </c>
      <c r="C1874">
        <v>17</v>
      </c>
      <c r="D1874" s="22">
        <f t="shared" si="53"/>
        <v>-0.210144923255912</v>
      </c>
    </row>
    <row r="1875" spans="2:4" x14ac:dyDescent="0.3">
      <c r="B1875" t="s">
        <v>8219</v>
      </c>
      <c r="C1875">
        <v>63</v>
      </c>
      <c r="D1875" s="22">
        <f t="shared" si="53"/>
        <v>-0.15566186213638447</v>
      </c>
    </row>
    <row r="1876" spans="2:4" x14ac:dyDescent="0.3">
      <c r="B1876" t="s">
        <v>8219</v>
      </c>
      <c r="C1876">
        <v>9</v>
      </c>
      <c r="D1876" s="22">
        <f t="shared" si="53"/>
        <v>-0.21962023823322113</v>
      </c>
    </row>
    <row r="1877" spans="2:4" x14ac:dyDescent="0.3">
      <c r="B1877" t="s">
        <v>8219</v>
      </c>
      <c r="C1877">
        <v>30</v>
      </c>
      <c r="D1877" s="22">
        <f t="shared" si="53"/>
        <v>-0.19474753641778464</v>
      </c>
    </row>
    <row r="1878" spans="2:4" x14ac:dyDescent="0.3">
      <c r="B1878" t="s">
        <v>8219</v>
      </c>
      <c r="C1878">
        <v>23</v>
      </c>
      <c r="D1878" s="22">
        <f t="shared" si="53"/>
        <v>-0.20303843702293015</v>
      </c>
    </row>
    <row r="1879" spans="2:4" x14ac:dyDescent="0.3">
      <c r="B1879" t="s">
        <v>8219</v>
      </c>
      <c r="C1879">
        <v>33</v>
      </c>
      <c r="D1879" s="22">
        <f t="shared" si="53"/>
        <v>-0.19119429330129373</v>
      </c>
    </row>
    <row r="1880" spans="2:4" x14ac:dyDescent="0.3">
      <c r="B1880" t="s">
        <v>8219</v>
      </c>
      <c r="C1880">
        <v>39</v>
      </c>
      <c r="D1880" s="22">
        <f t="shared" si="53"/>
        <v>-0.18408780706831188</v>
      </c>
    </row>
    <row r="1881" spans="2:4" x14ac:dyDescent="0.3">
      <c r="B1881" t="s">
        <v>8219</v>
      </c>
      <c r="C1881">
        <v>17</v>
      </c>
      <c r="D1881" s="22">
        <f t="shared" si="53"/>
        <v>-0.210144923255912</v>
      </c>
    </row>
    <row r="1882" spans="2:4" x14ac:dyDescent="0.3">
      <c r="B1882" t="s">
        <v>8219</v>
      </c>
      <c r="C1882">
        <v>6</v>
      </c>
      <c r="D1882" s="22">
        <f t="shared" si="53"/>
        <v>-0.22317348134971204</v>
      </c>
    </row>
    <row r="1883" spans="2:4" x14ac:dyDescent="0.3">
      <c r="B1883" t="s">
        <v>8219</v>
      </c>
      <c r="C1883">
        <v>39</v>
      </c>
      <c r="D1883" s="22">
        <f t="shared" si="53"/>
        <v>-0.18408780706831188</v>
      </c>
    </row>
    <row r="1884" spans="2:4" x14ac:dyDescent="0.3">
      <c r="B1884" t="s">
        <v>8219</v>
      </c>
      <c r="C1884">
        <v>57</v>
      </c>
      <c r="D1884" s="22">
        <f t="shared" si="53"/>
        <v>-0.16276834836936632</v>
      </c>
    </row>
    <row r="1885" spans="2:4" x14ac:dyDescent="0.3">
      <c r="B1885" t="s">
        <v>8219</v>
      </c>
      <c r="C1885">
        <v>56</v>
      </c>
      <c r="D1885" s="22">
        <f t="shared" si="53"/>
        <v>-0.16395276274152995</v>
      </c>
    </row>
    <row r="1886" spans="2:4" x14ac:dyDescent="0.3">
      <c r="B1886" t="s">
        <v>8219</v>
      </c>
      <c r="C1886">
        <v>13</v>
      </c>
      <c r="D1886" s="22">
        <f t="shared" si="53"/>
        <v>-0.21488258074456656</v>
      </c>
    </row>
    <row r="1887" spans="2:4" x14ac:dyDescent="0.3">
      <c r="B1887" t="s">
        <v>8219</v>
      </c>
      <c r="C1887">
        <v>95</v>
      </c>
      <c r="D1887" s="22">
        <f t="shared" si="53"/>
        <v>-0.11776060222714792</v>
      </c>
    </row>
    <row r="1888" spans="2:4" x14ac:dyDescent="0.3">
      <c r="B1888" t="s">
        <v>8219</v>
      </c>
      <c r="C1888">
        <v>80</v>
      </c>
      <c r="D1888" s="22">
        <f t="shared" si="53"/>
        <v>-0.13552681780960255</v>
      </c>
    </row>
    <row r="1889" spans="2:4" x14ac:dyDescent="0.3">
      <c r="B1889" t="s">
        <v>8219</v>
      </c>
      <c r="C1889">
        <v>133</v>
      </c>
      <c r="D1889" s="22">
        <f t="shared" si="53"/>
        <v>-7.2752856084929526E-2</v>
      </c>
    </row>
    <row r="1890" spans="2:4" x14ac:dyDescent="0.3">
      <c r="B1890" t="s">
        <v>8219</v>
      </c>
      <c r="C1890">
        <v>44</v>
      </c>
      <c r="D1890" s="22">
        <f t="shared" si="53"/>
        <v>-0.17816573520749365</v>
      </c>
    </row>
    <row r="1891" spans="2:4" x14ac:dyDescent="0.3">
      <c r="B1891" t="s">
        <v>8219</v>
      </c>
      <c r="C1891">
        <v>30</v>
      </c>
      <c r="D1891" s="22">
        <f t="shared" si="53"/>
        <v>-0.19474753641778464</v>
      </c>
    </row>
    <row r="1892" spans="2:4" x14ac:dyDescent="0.3">
      <c r="B1892" t="s">
        <v>8219</v>
      </c>
      <c r="C1892">
        <v>56</v>
      </c>
      <c r="D1892" s="22">
        <f t="shared" si="53"/>
        <v>-0.16395276274152995</v>
      </c>
    </row>
    <row r="1893" spans="2:4" x14ac:dyDescent="0.3">
      <c r="B1893" t="s">
        <v>8219</v>
      </c>
      <c r="C1893">
        <v>66</v>
      </c>
      <c r="D1893" s="22">
        <f t="shared" si="53"/>
        <v>-0.15210861901989353</v>
      </c>
    </row>
    <row r="1894" spans="2:4" x14ac:dyDescent="0.3">
      <c r="B1894" t="s">
        <v>8219</v>
      </c>
      <c r="C1894">
        <v>29</v>
      </c>
      <c r="D1894" s="22">
        <f t="shared" si="53"/>
        <v>-0.19593195078994829</v>
      </c>
    </row>
    <row r="1895" spans="2:4" x14ac:dyDescent="0.3">
      <c r="B1895" t="s">
        <v>8219</v>
      </c>
      <c r="C1895">
        <v>72</v>
      </c>
      <c r="D1895" s="22">
        <f t="shared" si="53"/>
        <v>-0.14500213278691168</v>
      </c>
    </row>
    <row r="1896" spans="2:4" x14ac:dyDescent="0.3">
      <c r="B1896" t="s">
        <v>8219</v>
      </c>
      <c r="C1896">
        <v>27</v>
      </c>
      <c r="D1896" s="22">
        <f t="shared" si="53"/>
        <v>-0.19830077953427558</v>
      </c>
    </row>
    <row r="1897" spans="2:4" x14ac:dyDescent="0.3">
      <c r="B1897" t="s">
        <v>8219</v>
      </c>
      <c r="C1897">
        <v>10</v>
      </c>
      <c r="D1897" s="22">
        <f t="shared" si="53"/>
        <v>-0.21843582386105748</v>
      </c>
    </row>
    <row r="1898" spans="2:4" x14ac:dyDescent="0.3">
      <c r="B1898" t="s">
        <v>8219</v>
      </c>
      <c r="C1898">
        <v>35</v>
      </c>
      <c r="D1898" s="22">
        <f t="shared" si="53"/>
        <v>-0.18882546455696644</v>
      </c>
    </row>
    <row r="1899" spans="2:4" x14ac:dyDescent="0.3">
      <c r="B1899" t="s">
        <v>8219</v>
      </c>
      <c r="C1899">
        <v>29</v>
      </c>
      <c r="D1899" s="22">
        <f t="shared" si="53"/>
        <v>-0.19593195078994829</v>
      </c>
    </row>
    <row r="1900" spans="2:4" x14ac:dyDescent="0.3">
      <c r="B1900" t="s">
        <v>8219</v>
      </c>
      <c r="C1900">
        <v>13</v>
      </c>
      <c r="D1900" s="22">
        <f t="shared" si="53"/>
        <v>-0.21488258074456656</v>
      </c>
    </row>
    <row r="1901" spans="2:4" x14ac:dyDescent="0.3">
      <c r="B1901" t="s">
        <v>8219</v>
      </c>
      <c r="C1901">
        <v>72</v>
      </c>
      <c r="D1901" s="22">
        <f t="shared" si="53"/>
        <v>-0.14500213278691168</v>
      </c>
    </row>
    <row r="1902" spans="2:4" x14ac:dyDescent="0.3">
      <c r="B1902" t="s">
        <v>8219</v>
      </c>
      <c r="C1902">
        <v>78</v>
      </c>
      <c r="D1902" s="22">
        <f t="shared" si="53"/>
        <v>-0.13789564655392983</v>
      </c>
    </row>
    <row r="1903" spans="2:4" x14ac:dyDescent="0.3">
      <c r="B1903" t="s">
        <v>8219</v>
      </c>
      <c r="C1903">
        <v>49</v>
      </c>
      <c r="D1903" s="22">
        <f t="shared" si="53"/>
        <v>-0.17224366334667546</v>
      </c>
    </row>
    <row r="1904" spans="2:4" x14ac:dyDescent="0.3">
      <c r="B1904" t="s">
        <v>8219</v>
      </c>
      <c r="C1904">
        <v>42</v>
      </c>
      <c r="D1904" s="22">
        <f t="shared" si="53"/>
        <v>-0.18053456395182094</v>
      </c>
    </row>
    <row r="1905" spans="2:4" x14ac:dyDescent="0.3">
      <c r="B1905" t="s">
        <v>8219</v>
      </c>
      <c r="C1905">
        <v>35</v>
      </c>
      <c r="D1905" s="22">
        <f t="shared" si="53"/>
        <v>-0.18882546455696644</v>
      </c>
    </row>
    <row r="1906" spans="2:4" x14ac:dyDescent="0.3">
      <c r="B1906" t="s">
        <v>8219</v>
      </c>
      <c r="C1906">
        <v>42</v>
      </c>
      <c r="D1906" s="22">
        <f t="shared" si="53"/>
        <v>-0.18053456395182094</v>
      </c>
    </row>
    <row r="1907" spans="2:4" x14ac:dyDescent="0.3">
      <c r="B1907" t="s">
        <v>8219</v>
      </c>
      <c r="C1907">
        <v>42</v>
      </c>
      <c r="D1907" s="22">
        <f t="shared" si="53"/>
        <v>-0.18053456395182094</v>
      </c>
    </row>
    <row r="1908" spans="2:4" x14ac:dyDescent="0.3">
      <c r="B1908" t="s">
        <v>8219</v>
      </c>
      <c r="C1908">
        <v>31</v>
      </c>
      <c r="D1908" s="22">
        <f t="shared" si="53"/>
        <v>-0.19356312204562101</v>
      </c>
    </row>
    <row r="1909" spans="2:4" x14ac:dyDescent="0.3">
      <c r="B1909" t="s">
        <v>8219</v>
      </c>
      <c r="C1909">
        <v>38</v>
      </c>
      <c r="D1909" s="22">
        <f t="shared" si="53"/>
        <v>-0.1852722214404755</v>
      </c>
    </row>
    <row r="1910" spans="2:4" x14ac:dyDescent="0.3">
      <c r="B1910" t="s">
        <v>8219</v>
      </c>
      <c r="C1910">
        <v>8</v>
      </c>
      <c r="D1910" s="22">
        <f t="shared" si="53"/>
        <v>-0.22080465260538476</v>
      </c>
    </row>
    <row r="1911" spans="2:4" x14ac:dyDescent="0.3">
      <c r="B1911" t="s">
        <v>8219</v>
      </c>
      <c r="C1911">
        <v>39</v>
      </c>
      <c r="D1911" s="22">
        <f t="shared" si="53"/>
        <v>-0.18408780706831188</v>
      </c>
    </row>
    <row r="1912" spans="2:4" x14ac:dyDescent="0.3">
      <c r="B1912" t="s">
        <v>8219</v>
      </c>
      <c r="C1912">
        <v>29</v>
      </c>
      <c r="D1912" s="22">
        <f t="shared" si="53"/>
        <v>-0.19593195078994829</v>
      </c>
    </row>
    <row r="1913" spans="2:4" x14ac:dyDescent="0.3">
      <c r="B1913" t="s">
        <v>8219</v>
      </c>
      <c r="C1913">
        <v>72</v>
      </c>
      <c r="D1913" s="22">
        <f t="shared" si="53"/>
        <v>-0.14500213278691168</v>
      </c>
    </row>
    <row r="1914" spans="2:4" x14ac:dyDescent="0.3">
      <c r="B1914" t="s">
        <v>8219</v>
      </c>
      <c r="C1914">
        <v>15</v>
      </c>
      <c r="D1914" s="22">
        <f t="shared" si="53"/>
        <v>-0.21251375200023928</v>
      </c>
    </row>
    <row r="1915" spans="2:4" x14ac:dyDescent="0.3">
      <c r="B1915" t="s">
        <v>8219</v>
      </c>
      <c r="C1915">
        <v>33</v>
      </c>
      <c r="D1915" s="22">
        <f t="shared" si="53"/>
        <v>-0.19119429330129373</v>
      </c>
    </row>
    <row r="1916" spans="2:4" x14ac:dyDescent="0.3">
      <c r="B1916" t="s">
        <v>8219</v>
      </c>
      <c r="C1916">
        <v>15</v>
      </c>
      <c r="D1916" s="22">
        <f t="shared" si="53"/>
        <v>-0.21251375200023928</v>
      </c>
    </row>
    <row r="1917" spans="2:4" x14ac:dyDescent="0.3">
      <c r="B1917" t="s">
        <v>8219</v>
      </c>
      <c r="C1917">
        <v>19</v>
      </c>
      <c r="D1917" s="22">
        <f t="shared" si="53"/>
        <v>-0.20777609451158471</v>
      </c>
    </row>
    <row r="1918" spans="2:4" x14ac:dyDescent="0.3">
      <c r="B1918" t="s">
        <v>8219</v>
      </c>
      <c r="C1918">
        <v>17</v>
      </c>
      <c r="D1918" s="22">
        <f t="shared" si="53"/>
        <v>-0.210144923255912</v>
      </c>
    </row>
    <row r="1919" spans="2:4" x14ac:dyDescent="0.3">
      <c r="B1919" t="s">
        <v>8219</v>
      </c>
      <c r="C1919">
        <v>44</v>
      </c>
      <c r="D1919" s="22">
        <f t="shared" si="53"/>
        <v>-0.17816573520749365</v>
      </c>
    </row>
    <row r="1920" spans="2:4" x14ac:dyDescent="0.3">
      <c r="B1920" t="s">
        <v>8219</v>
      </c>
      <c r="C1920">
        <v>10</v>
      </c>
      <c r="D1920" s="22">
        <f t="shared" si="53"/>
        <v>-0.21843582386105748</v>
      </c>
    </row>
    <row r="1921" spans="2:4" x14ac:dyDescent="0.3">
      <c r="B1921" t="s">
        <v>8219</v>
      </c>
      <c r="C1921">
        <v>46</v>
      </c>
      <c r="D1921" s="22">
        <f t="shared" si="53"/>
        <v>-0.17579690646316637</v>
      </c>
    </row>
    <row r="1922" spans="2:4" x14ac:dyDescent="0.3">
      <c r="B1922" t="s">
        <v>8219</v>
      </c>
      <c r="C1922">
        <v>11</v>
      </c>
      <c r="D1922" s="22">
        <f t="shared" si="53"/>
        <v>-0.21725140948889385</v>
      </c>
    </row>
    <row r="1923" spans="2:4" x14ac:dyDescent="0.3">
      <c r="B1923" t="s">
        <v>8219</v>
      </c>
      <c r="C1923">
        <v>13</v>
      </c>
      <c r="D1923" s="22">
        <f t="shared" ref="D1923:D1986" si="54">(C1923-GETPIVOTDATA("Mean of backers",$I$3,"Outcome","successful"))/GETPIVOTDATA("StdDevp of backers",$I$3,"Outcome","successful")</f>
        <v>-0.21488258074456656</v>
      </c>
    </row>
    <row r="1924" spans="2:4" x14ac:dyDescent="0.3">
      <c r="B1924" t="s">
        <v>8219</v>
      </c>
      <c r="C1924">
        <v>33</v>
      </c>
      <c r="D1924" s="22">
        <f t="shared" si="54"/>
        <v>-0.19119429330129373</v>
      </c>
    </row>
    <row r="1925" spans="2:4" x14ac:dyDescent="0.3">
      <c r="B1925" t="s">
        <v>8219</v>
      </c>
      <c r="C1925">
        <v>28</v>
      </c>
      <c r="D1925" s="22">
        <f t="shared" si="54"/>
        <v>-0.19711636516211192</v>
      </c>
    </row>
    <row r="1926" spans="2:4" x14ac:dyDescent="0.3">
      <c r="B1926" t="s">
        <v>8219</v>
      </c>
      <c r="C1926">
        <v>21</v>
      </c>
      <c r="D1926" s="22">
        <f t="shared" si="54"/>
        <v>-0.20540726576725743</v>
      </c>
    </row>
    <row r="1927" spans="2:4" x14ac:dyDescent="0.3">
      <c r="B1927" t="s">
        <v>8219</v>
      </c>
      <c r="C1927">
        <v>13</v>
      </c>
      <c r="D1927" s="22">
        <f t="shared" si="54"/>
        <v>-0.21488258074456656</v>
      </c>
    </row>
    <row r="1928" spans="2:4" x14ac:dyDescent="0.3">
      <c r="B1928" t="s">
        <v>8219</v>
      </c>
      <c r="C1928">
        <v>34</v>
      </c>
      <c r="D1928" s="22">
        <f t="shared" si="54"/>
        <v>-0.19000987892913007</v>
      </c>
    </row>
    <row r="1929" spans="2:4" x14ac:dyDescent="0.3">
      <c r="B1929" t="s">
        <v>8219</v>
      </c>
      <c r="C1929">
        <v>80</v>
      </c>
      <c r="D1929" s="22">
        <f t="shared" si="54"/>
        <v>-0.13552681780960255</v>
      </c>
    </row>
    <row r="1930" spans="2:4" x14ac:dyDescent="0.3">
      <c r="B1930" t="s">
        <v>8219</v>
      </c>
      <c r="C1930">
        <v>74</v>
      </c>
      <c r="D1930" s="22">
        <f t="shared" si="54"/>
        <v>-0.1426333040425844</v>
      </c>
    </row>
    <row r="1931" spans="2:4" x14ac:dyDescent="0.3">
      <c r="B1931" t="s">
        <v>8219</v>
      </c>
      <c r="C1931">
        <v>7</v>
      </c>
      <c r="D1931" s="22">
        <f t="shared" si="54"/>
        <v>-0.22198906697754842</v>
      </c>
    </row>
    <row r="1932" spans="2:4" x14ac:dyDescent="0.3">
      <c r="B1932" t="s">
        <v>8219</v>
      </c>
      <c r="C1932">
        <v>34</v>
      </c>
      <c r="D1932" s="22">
        <f t="shared" si="54"/>
        <v>-0.19000987892913007</v>
      </c>
    </row>
    <row r="1933" spans="2:4" x14ac:dyDescent="0.3">
      <c r="B1933" t="s">
        <v>8219</v>
      </c>
      <c r="C1933">
        <v>86</v>
      </c>
      <c r="D1933" s="22">
        <f t="shared" si="54"/>
        <v>-0.12842033157662069</v>
      </c>
    </row>
    <row r="1934" spans="2:4" x14ac:dyDescent="0.3">
      <c r="B1934" t="s">
        <v>8219</v>
      </c>
      <c r="C1934">
        <v>37</v>
      </c>
      <c r="D1934" s="22">
        <f t="shared" si="54"/>
        <v>-0.18645663581263916</v>
      </c>
    </row>
    <row r="1935" spans="2:4" x14ac:dyDescent="0.3">
      <c r="B1935" t="s">
        <v>8219</v>
      </c>
      <c r="C1935">
        <v>18</v>
      </c>
      <c r="D1935" s="22">
        <f t="shared" si="54"/>
        <v>-0.20896050888374834</v>
      </c>
    </row>
    <row r="1936" spans="2:4" x14ac:dyDescent="0.3">
      <c r="B1936" t="s">
        <v>8219</v>
      </c>
      <c r="C1936">
        <v>22</v>
      </c>
      <c r="D1936" s="22">
        <f t="shared" si="54"/>
        <v>-0.20422285139509377</v>
      </c>
    </row>
    <row r="1937" spans="2:4" x14ac:dyDescent="0.3">
      <c r="B1937" t="s">
        <v>8219</v>
      </c>
      <c r="C1937">
        <v>26</v>
      </c>
      <c r="D1937" s="22">
        <f t="shared" si="54"/>
        <v>-0.19948519390643921</v>
      </c>
    </row>
    <row r="1938" spans="2:4" x14ac:dyDescent="0.3">
      <c r="B1938" t="s">
        <v>8219</v>
      </c>
      <c r="C1938">
        <v>27</v>
      </c>
      <c r="D1938" s="22">
        <f t="shared" si="54"/>
        <v>-0.19830077953427558</v>
      </c>
    </row>
    <row r="1939" spans="2:4" x14ac:dyDescent="0.3">
      <c r="B1939" t="s">
        <v>8219</v>
      </c>
      <c r="C1939">
        <v>8</v>
      </c>
      <c r="D1939" s="22">
        <f t="shared" si="54"/>
        <v>-0.22080465260538476</v>
      </c>
    </row>
    <row r="1940" spans="2:4" x14ac:dyDescent="0.3">
      <c r="B1940" t="s">
        <v>8219</v>
      </c>
      <c r="C1940">
        <v>204</v>
      </c>
      <c r="D1940" s="22">
        <f t="shared" si="54"/>
        <v>1.1340564338689046E-2</v>
      </c>
    </row>
    <row r="1941" spans="2:4" x14ac:dyDescent="0.3">
      <c r="B1941" t="s">
        <v>8219</v>
      </c>
      <c r="C1941">
        <v>46</v>
      </c>
      <c r="D1941" s="22">
        <f t="shared" si="54"/>
        <v>-0.17579690646316637</v>
      </c>
    </row>
    <row r="1942" spans="2:4" x14ac:dyDescent="0.3">
      <c r="B1942" t="s">
        <v>8219</v>
      </c>
      <c r="C1942">
        <v>17</v>
      </c>
      <c r="D1942" s="22">
        <f t="shared" si="54"/>
        <v>-0.210144923255912</v>
      </c>
    </row>
    <row r="1943" spans="2:4" x14ac:dyDescent="0.3">
      <c r="B1943" t="s">
        <v>8219</v>
      </c>
      <c r="C1943">
        <v>28</v>
      </c>
      <c r="D1943" s="22">
        <f t="shared" si="54"/>
        <v>-0.19711636516211192</v>
      </c>
    </row>
    <row r="1944" spans="2:4" x14ac:dyDescent="0.3">
      <c r="B1944" t="s">
        <v>8219</v>
      </c>
      <c r="C1944">
        <v>83</v>
      </c>
      <c r="D1944" s="22">
        <f t="shared" si="54"/>
        <v>-0.13197357469311163</v>
      </c>
    </row>
    <row r="1945" spans="2:4" x14ac:dyDescent="0.3">
      <c r="B1945" t="s">
        <v>8219</v>
      </c>
      <c r="C1945">
        <v>13</v>
      </c>
      <c r="D1945" s="22">
        <f t="shared" si="54"/>
        <v>-0.21488258074456656</v>
      </c>
    </row>
    <row r="1946" spans="2:4" x14ac:dyDescent="0.3">
      <c r="B1946" t="s">
        <v>8219</v>
      </c>
      <c r="C1946">
        <v>8</v>
      </c>
      <c r="D1946" s="22">
        <f t="shared" si="54"/>
        <v>-0.22080465260538476</v>
      </c>
    </row>
    <row r="1947" spans="2:4" x14ac:dyDescent="0.3">
      <c r="B1947" t="s">
        <v>8219</v>
      </c>
      <c r="C1947">
        <v>32</v>
      </c>
      <c r="D1947" s="22">
        <f t="shared" si="54"/>
        <v>-0.19237870767345736</v>
      </c>
    </row>
    <row r="1948" spans="2:4" x14ac:dyDescent="0.3">
      <c r="B1948" t="s">
        <v>8219</v>
      </c>
      <c r="C1948">
        <v>85</v>
      </c>
      <c r="D1948" s="22">
        <f t="shared" si="54"/>
        <v>-0.12960474594878435</v>
      </c>
    </row>
    <row r="1949" spans="2:4" x14ac:dyDescent="0.3">
      <c r="B1949" t="s">
        <v>8219</v>
      </c>
      <c r="C1949">
        <v>29</v>
      </c>
      <c r="D1949" s="22">
        <f t="shared" si="54"/>
        <v>-0.19593195078994829</v>
      </c>
    </row>
    <row r="1950" spans="2:4" x14ac:dyDescent="0.3">
      <c r="B1950" t="s">
        <v>8219</v>
      </c>
      <c r="C1950">
        <v>24</v>
      </c>
      <c r="D1950" s="22">
        <f t="shared" si="54"/>
        <v>-0.20185402265076649</v>
      </c>
    </row>
    <row r="1951" spans="2:4" x14ac:dyDescent="0.3">
      <c r="B1951" t="s">
        <v>8219</v>
      </c>
      <c r="C1951">
        <v>8</v>
      </c>
      <c r="D1951" s="22">
        <f t="shared" si="54"/>
        <v>-0.22080465260538476</v>
      </c>
    </row>
    <row r="1952" spans="2:4" x14ac:dyDescent="0.3">
      <c r="B1952" t="s">
        <v>8219</v>
      </c>
      <c r="C1952">
        <v>19</v>
      </c>
      <c r="D1952" s="22">
        <f t="shared" si="54"/>
        <v>-0.20777609451158471</v>
      </c>
    </row>
    <row r="1953" spans="2:4" x14ac:dyDescent="0.3">
      <c r="B1953" t="s">
        <v>8219</v>
      </c>
      <c r="C1953">
        <v>336</v>
      </c>
      <c r="D1953" s="22">
        <f t="shared" si="54"/>
        <v>0.16768326146428977</v>
      </c>
    </row>
    <row r="1954" spans="2:4" x14ac:dyDescent="0.3">
      <c r="B1954" t="s">
        <v>8219</v>
      </c>
      <c r="C1954">
        <v>13</v>
      </c>
      <c r="D1954" s="22">
        <f t="shared" si="54"/>
        <v>-0.21488258074456656</v>
      </c>
    </row>
    <row r="1955" spans="2:4" x14ac:dyDescent="0.3">
      <c r="B1955" t="s">
        <v>8219</v>
      </c>
      <c r="C1955">
        <v>42</v>
      </c>
      <c r="D1955" s="22">
        <f t="shared" si="54"/>
        <v>-0.18053456395182094</v>
      </c>
    </row>
    <row r="1956" spans="2:4" x14ac:dyDescent="0.3">
      <c r="B1956" t="s">
        <v>8219</v>
      </c>
      <c r="C1956">
        <v>64</v>
      </c>
      <c r="D1956" s="22">
        <f t="shared" si="54"/>
        <v>-0.15447744776422082</v>
      </c>
    </row>
    <row r="1957" spans="2:4" x14ac:dyDescent="0.3">
      <c r="B1957" t="s">
        <v>8219</v>
      </c>
      <c r="C1957">
        <v>25</v>
      </c>
      <c r="D1957" s="22">
        <f t="shared" si="54"/>
        <v>-0.20066960827860286</v>
      </c>
    </row>
    <row r="1958" spans="2:4" x14ac:dyDescent="0.3">
      <c r="B1958" t="s">
        <v>8219</v>
      </c>
      <c r="C1958">
        <v>20</v>
      </c>
      <c r="D1958" s="22">
        <f t="shared" si="54"/>
        <v>-0.20659168013942106</v>
      </c>
    </row>
    <row r="1959" spans="2:4" x14ac:dyDescent="0.3">
      <c r="B1959" t="s">
        <v>8219</v>
      </c>
      <c r="C1959">
        <v>104</v>
      </c>
      <c r="D1959" s="22">
        <f t="shared" si="54"/>
        <v>-0.10710087287767514</v>
      </c>
    </row>
    <row r="1960" spans="2:4" x14ac:dyDescent="0.3">
      <c r="B1960" t="s">
        <v>8219</v>
      </c>
      <c r="C1960">
        <v>53</v>
      </c>
      <c r="D1960" s="22">
        <f t="shared" si="54"/>
        <v>-0.16750600585802089</v>
      </c>
    </row>
    <row r="1961" spans="2:4" x14ac:dyDescent="0.3">
      <c r="B1961" t="s">
        <v>8219</v>
      </c>
      <c r="C1961">
        <v>14</v>
      </c>
      <c r="D1961" s="22">
        <f t="shared" si="54"/>
        <v>-0.21369816637240291</v>
      </c>
    </row>
    <row r="1962" spans="2:4" x14ac:dyDescent="0.3">
      <c r="B1962" t="s">
        <v>8219</v>
      </c>
      <c r="C1962">
        <v>20</v>
      </c>
      <c r="D1962" s="22">
        <f t="shared" si="54"/>
        <v>-0.20659168013942106</v>
      </c>
    </row>
    <row r="1963" spans="2:4" x14ac:dyDescent="0.3">
      <c r="B1963" t="s">
        <v>8219</v>
      </c>
      <c r="C1963">
        <v>558</v>
      </c>
      <c r="D1963" s="22">
        <f t="shared" si="54"/>
        <v>0.43062325208461832</v>
      </c>
    </row>
    <row r="1964" spans="2:4" x14ac:dyDescent="0.3">
      <c r="B1964" t="s">
        <v>8219</v>
      </c>
      <c r="C1964">
        <v>22</v>
      </c>
      <c r="D1964" s="22">
        <f t="shared" si="54"/>
        <v>-0.20422285139509377</v>
      </c>
    </row>
    <row r="1965" spans="2:4" x14ac:dyDescent="0.3">
      <c r="B1965" t="s">
        <v>8219</v>
      </c>
      <c r="C1965">
        <v>24</v>
      </c>
      <c r="D1965" s="22">
        <f t="shared" si="54"/>
        <v>-0.20185402265076649</v>
      </c>
    </row>
    <row r="1966" spans="2:4" x14ac:dyDescent="0.3">
      <c r="B1966" t="s">
        <v>8219</v>
      </c>
      <c r="C1966">
        <v>74</v>
      </c>
      <c r="D1966" s="22">
        <f t="shared" si="54"/>
        <v>-0.1426333040425844</v>
      </c>
    </row>
    <row r="1967" spans="2:4" x14ac:dyDescent="0.3">
      <c r="B1967" t="s">
        <v>8219</v>
      </c>
      <c r="C1967">
        <v>54</v>
      </c>
      <c r="D1967" s="22">
        <f t="shared" si="54"/>
        <v>-0.16632159148585723</v>
      </c>
    </row>
    <row r="1968" spans="2:4" x14ac:dyDescent="0.3">
      <c r="B1968" t="s">
        <v>8219</v>
      </c>
      <c r="C1968">
        <v>31</v>
      </c>
      <c r="D1968" s="22">
        <f t="shared" si="54"/>
        <v>-0.19356312204562101</v>
      </c>
    </row>
    <row r="1969" spans="2:4" x14ac:dyDescent="0.3">
      <c r="B1969" t="s">
        <v>8219</v>
      </c>
      <c r="C1969">
        <v>25</v>
      </c>
      <c r="D1969" s="22">
        <f t="shared" si="54"/>
        <v>-0.20066960827860286</v>
      </c>
    </row>
    <row r="1970" spans="2:4" x14ac:dyDescent="0.3">
      <c r="B1970" t="s">
        <v>8219</v>
      </c>
      <c r="C1970">
        <v>17</v>
      </c>
      <c r="D1970" s="22">
        <f t="shared" si="54"/>
        <v>-0.210144923255912</v>
      </c>
    </row>
    <row r="1971" spans="2:4" x14ac:dyDescent="0.3">
      <c r="B1971" t="s">
        <v>8219</v>
      </c>
      <c r="C1971">
        <v>12</v>
      </c>
      <c r="D1971" s="22">
        <f t="shared" si="54"/>
        <v>-0.21606699511673019</v>
      </c>
    </row>
    <row r="1972" spans="2:4" x14ac:dyDescent="0.3">
      <c r="B1972" t="s">
        <v>8219</v>
      </c>
      <c r="C1972">
        <v>38</v>
      </c>
      <c r="D1972" s="22">
        <f t="shared" si="54"/>
        <v>-0.1852722214404755</v>
      </c>
    </row>
    <row r="1973" spans="2:4" x14ac:dyDescent="0.3">
      <c r="B1973" t="s">
        <v>8219</v>
      </c>
      <c r="C1973">
        <v>41</v>
      </c>
      <c r="D1973" s="22">
        <f t="shared" si="54"/>
        <v>-0.18171897832398459</v>
      </c>
    </row>
    <row r="1974" spans="2:4" x14ac:dyDescent="0.3">
      <c r="B1974" t="s">
        <v>8219</v>
      </c>
      <c r="C1974">
        <v>19</v>
      </c>
      <c r="D1974" s="22">
        <f t="shared" si="54"/>
        <v>-0.20777609451158471</v>
      </c>
    </row>
    <row r="1975" spans="2:4" x14ac:dyDescent="0.3">
      <c r="B1975" t="s">
        <v>8219</v>
      </c>
      <c r="C1975">
        <v>41</v>
      </c>
      <c r="D1975" s="22">
        <f t="shared" si="54"/>
        <v>-0.18171897832398459</v>
      </c>
    </row>
    <row r="1976" spans="2:4" x14ac:dyDescent="0.3">
      <c r="B1976" t="s">
        <v>8219</v>
      </c>
      <c r="C1976">
        <v>26</v>
      </c>
      <c r="D1976" s="22">
        <f t="shared" si="54"/>
        <v>-0.19948519390643921</v>
      </c>
    </row>
    <row r="1977" spans="2:4" x14ac:dyDescent="0.3">
      <c r="B1977" t="s">
        <v>8219</v>
      </c>
      <c r="C1977">
        <v>25</v>
      </c>
      <c r="D1977" s="22">
        <f t="shared" si="54"/>
        <v>-0.20066960827860286</v>
      </c>
    </row>
    <row r="1978" spans="2:4" x14ac:dyDescent="0.3">
      <c r="B1978" t="s">
        <v>8219</v>
      </c>
      <c r="C1978">
        <v>9</v>
      </c>
      <c r="D1978" s="22">
        <f t="shared" si="54"/>
        <v>-0.21962023823322113</v>
      </c>
    </row>
    <row r="1979" spans="2:4" x14ac:dyDescent="0.3">
      <c r="B1979" t="s">
        <v>8219</v>
      </c>
      <c r="C1979">
        <v>78</v>
      </c>
      <c r="D1979" s="22">
        <f t="shared" si="54"/>
        <v>-0.13789564655392983</v>
      </c>
    </row>
    <row r="1980" spans="2:4" x14ac:dyDescent="0.3">
      <c r="B1980" t="s">
        <v>8219</v>
      </c>
      <c r="C1980">
        <v>45</v>
      </c>
      <c r="D1980" s="22">
        <f t="shared" si="54"/>
        <v>-0.17698132083533002</v>
      </c>
    </row>
    <row r="1981" spans="2:4" x14ac:dyDescent="0.3">
      <c r="B1981" t="s">
        <v>8219</v>
      </c>
      <c r="C1981">
        <v>102</v>
      </c>
      <c r="D1981" s="22">
        <f t="shared" si="54"/>
        <v>-0.10946970162200242</v>
      </c>
    </row>
    <row r="1982" spans="2:4" x14ac:dyDescent="0.3">
      <c r="B1982" t="s">
        <v>8219</v>
      </c>
      <c r="C1982">
        <v>5</v>
      </c>
      <c r="D1982" s="22">
        <f t="shared" si="54"/>
        <v>-0.2243578957218757</v>
      </c>
    </row>
    <row r="1983" spans="2:4" x14ac:dyDescent="0.3">
      <c r="B1983" t="s">
        <v>8219</v>
      </c>
      <c r="C1983">
        <v>27</v>
      </c>
      <c r="D1983" s="22">
        <f t="shared" si="54"/>
        <v>-0.19830077953427558</v>
      </c>
    </row>
    <row r="1984" spans="2:4" x14ac:dyDescent="0.3">
      <c r="B1984" t="s">
        <v>8219</v>
      </c>
      <c r="C1984">
        <v>37</v>
      </c>
      <c r="D1984" s="22">
        <f t="shared" si="54"/>
        <v>-0.18645663581263916</v>
      </c>
    </row>
    <row r="1985" spans="2:4" x14ac:dyDescent="0.3">
      <c r="B1985" t="s">
        <v>8219</v>
      </c>
      <c r="C1985">
        <v>14</v>
      </c>
      <c r="D1985" s="22">
        <f t="shared" si="54"/>
        <v>-0.21369816637240291</v>
      </c>
    </row>
    <row r="1986" spans="2:4" x14ac:dyDescent="0.3">
      <c r="B1986" t="s">
        <v>8219</v>
      </c>
      <c r="C1986">
        <v>27</v>
      </c>
      <c r="D1986" s="22">
        <f t="shared" si="54"/>
        <v>-0.19830077953427558</v>
      </c>
    </row>
    <row r="1987" spans="2:4" x14ac:dyDescent="0.3">
      <c r="B1987" t="s">
        <v>8219</v>
      </c>
      <c r="C1987">
        <v>45</v>
      </c>
      <c r="D1987" s="22">
        <f t="shared" ref="D1987:D2050" si="55">(C1987-GETPIVOTDATA("Mean of backers",$I$3,"Outcome","successful"))/GETPIVOTDATA("StdDevp of backers",$I$3,"Outcome","successful")</f>
        <v>-0.17698132083533002</v>
      </c>
    </row>
    <row r="1988" spans="2:4" x14ac:dyDescent="0.3">
      <c r="B1988" t="s">
        <v>8219</v>
      </c>
      <c r="C1988">
        <v>49</v>
      </c>
      <c r="D1988" s="22">
        <f t="shared" si="55"/>
        <v>-0.17224366334667546</v>
      </c>
    </row>
    <row r="1989" spans="2:4" x14ac:dyDescent="0.3">
      <c r="B1989" t="s">
        <v>8219</v>
      </c>
      <c r="C1989">
        <v>24</v>
      </c>
      <c r="D1989" s="22">
        <f t="shared" si="55"/>
        <v>-0.20185402265076649</v>
      </c>
    </row>
    <row r="1990" spans="2:4" x14ac:dyDescent="0.3">
      <c r="B1990" t="s">
        <v>8219</v>
      </c>
      <c r="C1990">
        <v>112</v>
      </c>
      <c r="D1990" s="22">
        <f t="shared" si="55"/>
        <v>-9.7625557900366006E-2</v>
      </c>
    </row>
    <row r="1991" spans="2:4" x14ac:dyDescent="0.3">
      <c r="B1991" t="s">
        <v>8219</v>
      </c>
      <c r="C1991">
        <v>23</v>
      </c>
      <c r="D1991" s="22">
        <f t="shared" si="55"/>
        <v>-0.20303843702293015</v>
      </c>
    </row>
    <row r="1992" spans="2:4" x14ac:dyDescent="0.3">
      <c r="B1992" t="s">
        <v>8219</v>
      </c>
      <c r="C1992">
        <v>54</v>
      </c>
      <c r="D1992" s="22">
        <f t="shared" si="55"/>
        <v>-0.16632159148585723</v>
      </c>
    </row>
    <row r="1993" spans="2:4" x14ac:dyDescent="0.3">
      <c r="B1993" t="s">
        <v>8219</v>
      </c>
      <c r="C1993">
        <v>28</v>
      </c>
      <c r="D1993" s="22">
        <f t="shared" si="55"/>
        <v>-0.19711636516211192</v>
      </c>
    </row>
    <row r="1994" spans="2:4" x14ac:dyDescent="0.3">
      <c r="B1994" t="s">
        <v>8219</v>
      </c>
      <c r="C1994">
        <v>11</v>
      </c>
      <c r="D1994" s="22">
        <f t="shared" si="55"/>
        <v>-0.21725140948889385</v>
      </c>
    </row>
    <row r="1995" spans="2:4" x14ac:dyDescent="0.3">
      <c r="B1995" t="s">
        <v>8219</v>
      </c>
      <c r="C1995">
        <v>62</v>
      </c>
      <c r="D1995" s="22">
        <f t="shared" si="55"/>
        <v>-0.1568462765085481</v>
      </c>
    </row>
    <row r="1996" spans="2:4" x14ac:dyDescent="0.3">
      <c r="B1996" t="s">
        <v>8219</v>
      </c>
      <c r="C1996">
        <v>73</v>
      </c>
      <c r="D1996" s="22">
        <f t="shared" si="55"/>
        <v>-0.14381771841474805</v>
      </c>
    </row>
    <row r="1997" spans="2:4" x14ac:dyDescent="0.3">
      <c r="B1997" t="s">
        <v>8219</v>
      </c>
      <c r="C1997">
        <v>18</v>
      </c>
      <c r="D1997" s="22">
        <f t="shared" si="55"/>
        <v>-0.20896050888374834</v>
      </c>
    </row>
    <row r="1998" spans="2:4" x14ac:dyDescent="0.3">
      <c r="B1998" t="s">
        <v>8219</v>
      </c>
      <c r="C1998">
        <v>35</v>
      </c>
      <c r="D1998" s="22">
        <f t="shared" si="55"/>
        <v>-0.18882546455696644</v>
      </c>
    </row>
    <row r="1999" spans="2:4" x14ac:dyDescent="0.3">
      <c r="B1999" t="s">
        <v>8219</v>
      </c>
      <c r="C1999">
        <v>43</v>
      </c>
      <c r="D1999" s="22">
        <f t="shared" si="55"/>
        <v>-0.17935014957965731</v>
      </c>
    </row>
    <row r="2000" spans="2:4" x14ac:dyDescent="0.3">
      <c r="B2000" t="s">
        <v>8219</v>
      </c>
      <c r="C2000">
        <v>36</v>
      </c>
      <c r="D2000" s="22">
        <f t="shared" si="55"/>
        <v>-0.18764105018480279</v>
      </c>
    </row>
    <row r="2001" spans="2:4" x14ac:dyDescent="0.3">
      <c r="B2001" t="s">
        <v>8219</v>
      </c>
      <c r="C2001">
        <v>62</v>
      </c>
      <c r="D2001" s="22">
        <f t="shared" si="55"/>
        <v>-0.1568462765085481</v>
      </c>
    </row>
    <row r="2002" spans="2:4" x14ac:dyDescent="0.3">
      <c r="B2002" t="s">
        <v>8219</v>
      </c>
      <c r="C2002">
        <v>15</v>
      </c>
      <c r="D2002" s="22">
        <f t="shared" si="55"/>
        <v>-0.21251375200023928</v>
      </c>
    </row>
    <row r="2003" spans="2:4" x14ac:dyDescent="0.3">
      <c r="B2003" t="s">
        <v>8219</v>
      </c>
      <c r="C2003">
        <v>33</v>
      </c>
      <c r="D2003" s="22">
        <f t="shared" si="55"/>
        <v>-0.19119429330129373</v>
      </c>
    </row>
    <row r="2004" spans="2:4" x14ac:dyDescent="0.3">
      <c r="B2004" t="s">
        <v>8219</v>
      </c>
      <c r="C2004">
        <v>27</v>
      </c>
      <c r="D2004" s="22">
        <f t="shared" si="55"/>
        <v>-0.19830077953427558</v>
      </c>
    </row>
    <row r="2005" spans="2:4" x14ac:dyDescent="0.3">
      <c r="B2005" t="s">
        <v>8219</v>
      </c>
      <c r="C2005">
        <v>17</v>
      </c>
      <c r="D2005" s="22">
        <f t="shared" si="55"/>
        <v>-0.210144923255912</v>
      </c>
    </row>
    <row r="2006" spans="2:4" x14ac:dyDescent="0.3">
      <c r="B2006" t="s">
        <v>8219</v>
      </c>
      <c r="C2006">
        <v>4</v>
      </c>
      <c r="D2006" s="22">
        <f t="shared" si="55"/>
        <v>-0.22554231009403933</v>
      </c>
    </row>
    <row r="2007" spans="2:4" x14ac:dyDescent="0.3">
      <c r="B2007" t="s">
        <v>8219</v>
      </c>
      <c r="C2007">
        <v>53</v>
      </c>
      <c r="D2007" s="22">
        <f t="shared" si="55"/>
        <v>-0.16750600585802089</v>
      </c>
    </row>
    <row r="2008" spans="2:4" x14ac:dyDescent="0.3">
      <c r="B2008" t="s">
        <v>8219</v>
      </c>
      <c r="C2008">
        <v>49</v>
      </c>
      <c r="D2008" s="22">
        <f t="shared" si="55"/>
        <v>-0.17224366334667546</v>
      </c>
    </row>
    <row r="2009" spans="2:4" x14ac:dyDescent="0.3">
      <c r="B2009" t="s">
        <v>8219</v>
      </c>
      <c r="C2009">
        <v>57</v>
      </c>
      <c r="D2009" s="22">
        <f t="shared" si="55"/>
        <v>-0.16276834836936632</v>
      </c>
    </row>
    <row r="2010" spans="2:4" x14ac:dyDescent="0.3">
      <c r="B2010" t="s">
        <v>8219</v>
      </c>
      <c r="C2010">
        <v>69</v>
      </c>
      <c r="D2010" s="22">
        <f t="shared" si="55"/>
        <v>-0.14855537590340262</v>
      </c>
    </row>
    <row r="2011" spans="2:4" x14ac:dyDescent="0.3">
      <c r="B2011" t="s">
        <v>8219</v>
      </c>
      <c r="C2011">
        <v>15</v>
      </c>
      <c r="D2011" s="22">
        <f t="shared" si="55"/>
        <v>-0.21251375200023928</v>
      </c>
    </row>
    <row r="2012" spans="2:4" x14ac:dyDescent="0.3">
      <c r="B2012" t="s">
        <v>8219</v>
      </c>
      <c r="C2012">
        <v>64</v>
      </c>
      <c r="D2012" s="22">
        <f t="shared" si="55"/>
        <v>-0.15447744776422082</v>
      </c>
    </row>
    <row r="2013" spans="2:4" x14ac:dyDescent="0.3">
      <c r="B2013" t="s">
        <v>8219</v>
      </c>
      <c r="C2013">
        <v>20</v>
      </c>
      <c r="D2013" s="22">
        <f t="shared" si="55"/>
        <v>-0.20659168013942106</v>
      </c>
    </row>
    <row r="2014" spans="2:4" x14ac:dyDescent="0.3">
      <c r="B2014" t="s">
        <v>8219</v>
      </c>
      <c r="C2014">
        <v>27</v>
      </c>
      <c r="D2014" s="22">
        <f t="shared" si="55"/>
        <v>-0.19830077953427558</v>
      </c>
    </row>
    <row r="2015" spans="2:4" x14ac:dyDescent="0.3">
      <c r="B2015" t="s">
        <v>8219</v>
      </c>
      <c r="C2015">
        <v>21</v>
      </c>
      <c r="D2015" s="22">
        <f t="shared" si="55"/>
        <v>-0.20540726576725743</v>
      </c>
    </row>
    <row r="2016" spans="2:4" x14ac:dyDescent="0.3">
      <c r="B2016" t="s">
        <v>8219</v>
      </c>
      <c r="C2016">
        <v>31</v>
      </c>
      <c r="D2016" s="22">
        <f t="shared" si="55"/>
        <v>-0.19356312204562101</v>
      </c>
    </row>
    <row r="2017" spans="2:4" x14ac:dyDescent="0.3">
      <c r="B2017" t="s">
        <v>8219</v>
      </c>
      <c r="C2017">
        <v>51</v>
      </c>
      <c r="D2017" s="22">
        <f t="shared" si="55"/>
        <v>-0.16987483460234817</v>
      </c>
    </row>
    <row r="2018" spans="2:4" x14ac:dyDescent="0.3">
      <c r="B2018" t="s">
        <v>8219</v>
      </c>
      <c r="C2018">
        <v>57</v>
      </c>
      <c r="D2018" s="22">
        <f t="shared" si="55"/>
        <v>-0.16276834836936632</v>
      </c>
    </row>
    <row r="2019" spans="2:4" x14ac:dyDescent="0.3">
      <c r="B2019" t="s">
        <v>8219</v>
      </c>
      <c r="C2019">
        <v>20</v>
      </c>
      <c r="D2019" s="22">
        <f t="shared" si="55"/>
        <v>-0.20659168013942106</v>
      </c>
    </row>
    <row r="2020" spans="2:4" x14ac:dyDescent="0.3">
      <c r="B2020" t="s">
        <v>8219</v>
      </c>
      <c r="C2020">
        <v>71</v>
      </c>
      <c r="D2020" s="22">
        <f t="shared" si="55"/>
        <v>-0.14618654715907534</v>
      </c>
    </row>
    <row r="2021" spans="2:4" x14ac:dyDescent="0.3">
      <c r="B2021" t="s">
        <v>8219</v>
      </c>
      <c r="C2021">
        <v>72</v>
      </c>
      <c r="D2021" s="22">
        <f t="shared" si="55"/>
        <v>-0.14500213278691168</v>
      </c>
    </row>
    <row r="2022" spans="2:4" x14ac:dyDescent="0.3">
      <c r="B2022" t="s">
        <v>8219</v>
      </c>
      <c r="C2022">
        <v>45</v>
      </c>
      <c r="D2022" s="22">
        <f t="shared" si="55"/>
        <v>-0.17698132083533002</v>
      </c>
    </row>
    <row r="2023" spans="2:4" x14ac:dyDescent="0.3">
      <c r="B2023" t="s">
        <v>8219</v>
      </c>
      <c r="C2023">
        <v>51</v>
      </c>
      <c r="D2023" s="22">
        <f t="shared" si="55"/>
        <v>-0.16987483460234817</v>
      </c>
    </row>
    <row r="2024" spans="2:4" x14ac:dyDescent="0.3">
      <c r="B2024" t="s">
        <v>8219</v>
      </c>
      <c r="C2024">
        <v>56</v>
      </c>
      <c r="D2024" s="22">
        <f t="shared" si="55"/>
        <v>-0.16395276274152995</v>
      </c>
    </row>
    <row r="2025" spans="2:4" x14ac:dyDescent="0.3">
      <c r="B2025" t="s">
        <v>8219</v>
      </c>
      <c r="C2025">
        <v>17</v>
      </c>
      <c r="D2025" s="22">
        <f t="shared" si="55"/>
        <v>-0.210144923255912</v>
      </c>
    </row>
    <row r="2026" spans="2:4" x14ac:dyDescent="0.3">
      <c r="B2026" t="s">
        <v>8219</v>
      </c>
      <c r="C2026">
        <v>197</v>
      </c>
      <c r="D2026" s="22">
        <f t="shared" si="55"/>
        <v>3.0496637335435521E-3</v>
      </c>
    </row>
    <row r="2027" spans="2:4" x14ac:dyDescent="0.3">
      <c r="B2027" t="s">
        <v>8219</v>
      </c>
      <c r="C2027">
        <v>70</v>
      </c>
      <c r="D2027" s="22">
        <f t="shared" si="55"/>
        <v>-0.14737096153123896</v>
      </c>
    </row>
    <row r="2028" spans="2:4" x14ac:dyDescent="0.3">
      <c r="B2028" t="s">
        <v>8219</v>
      </c>
      <c r="C2028">
        <v>21</v>
      </c>
      <c r="D2028" s="22">
        <f t="shared" si="55"/>
        <v>-0.20540726576725743</v>
      </c>
    </row>
    <row r="2029" spans="2:4" x14ac:dyDescent="0.3">
      <c r="B2029" t="s">
        <v>8219</v>
      </c>
      <c r="C2029">
        <v>34</v>
      </c>
      <c r="D2029" s="22">
        <f t="shared" si="55"/>
        <v>-0.19000987892913007</v>
      </c>
    </row>
    <row r="2030" spans="2:4" x14ac:dyDescent="0.3">
      <c r="B2030" t="s">
        <v>8219</v>
      </c>
      <c r="C2030">
        <v>39</v>
      </c>
      <c r="D2030" s="22">
        <f t="shared" si="55"/>
        <v>-0.18408780706831188</v>
      </c>
    </row>
    <row r="2031" spans="2:4" x14ac:dyDescent="0.3">
      <c r="B2031" t="s">
        <v>8219</v>
      </c>
      <c r="C2031">
        <v>78</v>
      </c>
      <c r="D2031" s="22">
        <f t="shared" si="55"/>
        <v>-0.13789564655392983</v>
      </c>
    </row>
    <row r="2032" spans="2:4" x14ac:dyDescent="0.3">
      <c r="B2032" t="s">
        <v>8219</v>
      </c>
      <c r="C2032">
        <v>48</v>
      </c>
      <c r="D2032" s="22">
        <f t="shared" si="55"/>
        <v>-0.17342807771883909</v>
      </c>
    </row>
    <row r="2033" spans="2:4" x14ac:dyDescent="0.3">
      <c r="B2033" t="s">
        <v>8219</v>
      </c>
      <c r="C2033">
        <v>29</v>
      </c>
      <c r="D2033" s="22">
        <f t="shared" si="55"/>
        <v>-0.19593195078994829</v>
      </c>
    </row>
    <row r="2034" spans="2:4" x14ac:dyDescent="0.3">
      <c r="B2034" t="s">
        <v>8219</v>
      </c>
      <c r="C2034">
        <v>73</v>
      </c>
      <c r="D2034" s="22">
        <f t="shared" si="55"/>
        <v>-0.14381771841474805</v>
      </c>
    </row>
    <row r="2035" spans="2:4" x14ac:dyDescent="0.3">
      <c r="B2035" t="s">
        <v>8219</v>
      </c>
      <c r="C2035">
        <v>8</v>
      </c>
      <c r="D2035" s="22">
        <f t="shared" si="55"/>
        <v>-0.22080465260538476</v>
      </c>
    </row>
    <row r="2036" spans="2:4" x14ac:dyDescent="0.3">
      <c r="B2036" t="s">
        <v>8219</v>
      </c>
      <c r="C2036">
        <v>17</v>
      </c>
      <c r="D2036" s="22">
        <f t="shared" si="55"/>
        <v>-0.210144923255912</v>
      </c>
    </row>
    <row r="2037" spans="2:4" x14ac:dyDescent="0.3">
      <c r="B2037" t="s">
        <v>8219</v>
      </c>
      <c r="C2037">
        <v>9</v>
      </c>
      <c r="D2037" s="22">
        <f t="shared" si="55"/>
        <v>-0.21962023823322113</v>
      </c>
    </row>
    <row r="2038" spans="2:4" x14ac:dyDescent="0.3">
      <c r="B2038" t="s">
        <v>8219</v>
      </c>
      <c r="C2038">
        <v>17</v>
      </c>
      <c r="D2038" s="22">
        <f t="shared" si="55"/>
        <v>-0.210144923255912</v>
      </c>
    </row>
    <row r="2039" spans="2:4" x14ac:dyDescent="0.3">
      <c r="B2039" t="s">
        <v>8219</v>
      </c>
      <c r="C2039">
        <v>33</v>
      </c>
      <c r="D2039" s="22">
        <f t="shared" si="55"/>
        <v>-0.19119429330129373</v>
      </c>
    </row>
    <row r="2040" spans="2:4" x14ac:dyDescent="0.3">
      <c r="B2040" t="s">
        <v>8219</v>
      </c>
      <c r="C2040">
        <v>38</v>
      </c>
      <c r="D2040" s="22">
        <f t="shared" si="55"/>
        <v>-0.1852722214404755</v>
      </c>
    </row>
    <row r="2041" spans="2:4" x14ac:dyDescent="0.3">
      <c r="B2041" t="s">
        <v>8219</v>
      </c>
      <c r="C2041">
        <v>79</v>
      </c>
      <c r="D2041" s="22">
        <f t="shared" si="55"/>
        <v>-0.1367112321817662</v>
      </c>
    </row>
    <row r="2042" spans="2:4" x14ac:dyDescent="0.3">
      <c r="B2042" t="s">
        <v>8219</v>
      </c>
      <c r="C2042">
        <v>46</v>
      </c>
      <c r="D2042" s="22">
        <f t="shared" si="55"/>
        <v>-0.17579690646316637</v>
      </c>
    </row>
    <row r="2043" spans="2:4" x14ac:dyDescent="0.3">
      <c r="B2043" t="s">
        <v>8219</v>
      </c>
      <c r="C2043">
        <v>20</v>
      </c>
      <c r="D2043" s="22">
        <f t="shared" si="55"/>
        <v>-0.20659168013942106</v>
      </c>
    </row>
    <row r="2044" spans="2:4" x14ac:dyDescent="0.3">
      <c r="B2044" t="s">
        <v>8219</v>
      </c>
      <c r="C2044">
        <v>20</v>
      </c>
      <c r="D2044" s="22">
        <f t="shared" si="55"/>
        <v>-0.20659168013942106</v>
      </c>
    </row>
    <row r="2045" spans="2:4" x14ac:dyDescent="0.3">
      <c r="B2045" t="s">
        <v>8219</v>
      </c>
      <c r="C2045">
        <v>13</v>
      </c>
      <c r="D2045" s="22">
        <f t="shared" si="55"/>
        <v>-0.21488258074456656</v>
      </c>
    </row>
    <row r="2046" spans="2:4" x14ac:dyDescent="0.3">
      <c r="B2046" t="s">
        <v>8219</v>
      </c>
      <c r="C2046">
        <v>22</v>
      </c>
      <c r="D2046" s="22">
        <f t="shared" si="55"/>
        <v>-0.20422285139509377</v>
      </c>
    </row>
    <row r="2047" spans="2:4" x14ac:dyDescent="0.3">
      <c r="B2047" t="s">
        <v>8219</v>
      </c>
      <c r="C2047">
        <v>36</v>
      </c>
      <c r="D2047" s="22">
        <f t="shared" si="55"/>
        <v>-0.18764105018480279</v>
      </c>
    </row>
    <row r="2048" spans="2:4" x14ac:dyDescent="0.3">
      <c r="B2048" t="s">
        <v>8219</v>
      </c>
      <c r="C2048">
        <v>40</v>
      </c>
      <c r="D2048" s="22">
        <f t="shared" si="55"/>
        <v>-0.18290339269614822</v>
      </c>
    </row>
    <row r="2049" spans="2:4" x14ac:dyDescent="0.3">
      <c r="B2049" t="s">
        <v>8219</v>
      </c>
      <c r="C2049">
        <v>9</v>
      </c>
      <c r="D2049" s="22">
        <f t="shared" si="55"/>
        <v>-0.21962023823322113</v>
      </c>
    </row>
    <row r="2050" spans="2:4" x14ac:dyDescent="0.3">
      <c r="B2050" t="s">
        <v>8219</v>
      </c>
      <c r="C2050">
        <v>19</v>
      </c>
      <c r="D2050" s="22">
        <f t="shared" si="55"/>
        <v>-0.20777609451158471</v>
      </c>
    </row>
    <row r="2051" spans="2:4" x14ac:dyDescent="0.3">
      <c r="B2051" t="s">
        <v>8219</v>
      </c>
      <c r="C2051">
        <v>14</v>
      </c>
      <c r="D2051" s="22">
        <f t="shared" ref="D2051:D2114" si="56">(C2051-GETPIVOTDATA("Mean of backers",$I$3,"Outcome","successful"))/GETPIVOTDATA("StdDevp of backers",$I$3,"Outcome","successful")</f>
        <v>-0.21369816637240291</v>
      </c>
    </row>
    <row r="2052" spans="2:4" x14ac:dyDescent="0.3">
      <c r="B2052" t="s">
        <v>8219</v>
      </c>
      <c r="C2052">
        <v>38</v>
      </c>
      <c r="D2052" s="22">
        <f t="shared" si="56"/>
        <v>-0.1852722214404755</v>
      </c>
    </row>
    <row r="2053" spans="2:4" x14ac:dyDescent="0.3">
      <c r="B2053" t="s">
        <v>8219</v>
      </c>
      <c r="C2053">
        <v>58</v>
      </c>
      <c r="D2053" s="22">
        <f t="shared" si="56"/>
        <v>-0.16158393399720267</v>
      </c>
    </row>
    <row r="2054" spans="2:4" x14ac:dyDescent="0.3">
      <c r="B2054" t="s">
        <v>8219</v>
      </c>
      <c r="C2054">
        <v>28</v>
      </c>
      <c r="D2054" s="22">
        <f t="shared" si="56"/>
        <v>-0.19711636516211192</v>
      </c>
    </row>
    <row r="2055" spans="2:4" x14ac:dyDescent="0.3">
      <c r="B2055" t="s">
        <v>8219</v>
      </c>
      <c r="C2055">
        <v>17</v>
      </c>
      <c r="D2055" s="22">
        <f t="shared" si="56"/>
        <v>-0.210144923255912</v>
      </c>
    </row>
    <row r="2056" spans="2:4" x14ac:dyDescent="0.3">
      <c r="B2056" t="s">
        <v>8219</v>
      </c>
      <c r="C2056">
        <v>12</v>
      </c>
      <c r="D2056" s="22">
        <f t="shared" si="56"/>
        <v>-0.21606699511673019</v>
      </c>
    </row>
    <row r="2057" spans="2:4" x14ac:dyDescent="0.3">
      <c r="B2057" t="s">
        <v>8219</v>
      </c>
      <c r="C2057">
        <v>40</v>
      </c>
      <c r="D2057" s="22">
        <f t="shared" si="56"/>
        <v>-0.18290339269614822</v>
      </c>
    </row>
    <row r="2058" spans="2:4" x14ac:dyDescent="0.3">
      <c r="B2058" t="s">
        <v>8219</v>
      </c>
      <c r="C2058">
        <v>57</v>
      </c>
      <c r="D2058" s="22">
        <f t="shared" si="56"/>
        <v>-0.16276834836936632</v>
      </c>
    </row>
    <row r="2059" spans="2:4" x14ac:dyDescent="0.3">
      <c r="B2059" t="s">
        <v>8219</v>
      </c>
      <c r="C2059">
        <v>114</v>
      </c>
      <c r="D2059" s="22">
        <f t="shared" si="56"/>
        <v>-9.5256729156038722E-2</v>
      </c>
    </row>
    <row r="2060" spans="2:4" x14ac:dyDescent="0.3">
      <c r="B2060" t="s">
        <v>8219</v>
      </c>
      <c r="C2060">
        <v>31</v>
      </c>
      <c r="D2060" s="22">
        <f t="shared" si="56"/>
        <v>-0.19356312204562101</v>
      </c>
    </row>
    <row r="2061" spans="2:4" x14ac:dyDescent="0.3">
      <c r="B2061" t="s">
        <v>8219</v>
      </c>
      <c r="C2061">
        <v>3</v>
      </c>
      <c r="D2061" s="22">
        <f t="shared" si="56"/>
        <v>-0.22672672446620298</v>
      </c>
    </row>
    <row r="2062" spans="2:4" x14ac:dyDescent="0.3">
      <c r="B2062" t="s">
        <v>8219</v>
      </c>
      <c r="C2062">
        <v>16</v>
      </c>
      <c r="D2062" s="22">
        <f t="shared" si="56"/>
        <v>-0.21132933762807563</v>
      </c>
    </row>
    <row r="2063" spans="2:4" x14ac:dyDescent="0.3">
      <c r="B2063" t="s">
        <v>8219</v>
      </c>
      <c r="C2063">
        <v>199</v>
      </c>
      <c r="D2063" s="22">
        <f t="shared" si="56"/>
        <v>5.4184924778708362E-3</v>
      </c>
    </row>
    <row r="2064" spans="2:4" x14ac:dyDescent="0.3">
      <c r="B2064" t="s">
        <v>8219</v>
      </c>
      <c r="C2064">
        <v>31</v>
      </c>
      <c r="D2064" s="22">
        <f t="shared" si="56"/>
        <v>-0.19356312204562101</v>
      </c>
    </row>
    <row r="2065" spans="2:4" x14ac:dyDescent="0.3">
      <c r="B2065" t="s">
        <v>8219</v>
      </c>
      <c r="C2065">
        <v>30</v>
      </c>
      <c r="D2065" s="22">
        <f t="shared" si="56"/>
        <v>-0.19474753641778464</v>
      </c>
    </row>
    <row r="2066" spans="2:4" x14ac:dyDescent="0.3">
      <c r="B2066" t="s">
        <v>8219</v>
      </c>
      <c r="C2066">
        <v>34</v>
      </c>
      <c r="D2066" s="22">
        <f t="shared" si="56"/>
        <v>-0.19000987892913007</v>
      </c>
    </row>
    <row r="2067" spans="2:4" x14ac:dyDescent="0.3">
      <c r="B2067" t="s">
        <v>8219</v>
      </c>
      <c r="C2067">
        <v>18</v>
      </c>
      <c r="D2067" s="22">
        <f t="shared" si="56"/>
        <v>-0.20896050888374834</v>
      </c>
    </row>
    <row r="2068" spans="2:4" x14ac:dyDescent="0.3">
      <c r="B2068" t="s">
        <v>8219</v>
      </c>
      <c r="C2068">
        <v>67</v>
      </c>
      <c r="D2068" s="22">
        <f t="shared" si="56"/>
        <v>-0.1509242046477299</v>
      </c>
    </row>
    <row r="2069" spans="2:4" x14ac:dyDescent="0.3">
      <c r="B2069" t="s">
        <v>8219</v>
      </c>
      <c r="C2069">
        <v>66</v>
      </c>
      <c r="D2069" s="22">
        <f t="shared" si="56"/>
        <v>-0.15210861901989353</v>
      </c>
    </row>
    <row r="2070" spans="2:4" x14ac:dyDescent="0.3">
      <c r="B2070" t="s">
        <v>8219</v>
      </c>
      <c r="C2070">
        <v>23</v>
      </c>
      <c r="D2070" s="22">
        <f t="shared" si="56"/>
        <v>-0.20303843702293015</v>
      </c>
    </row>
    <row r="2071" spans="2:4" x14ac:dyDescent="0.3">
      <c r="B2071" t="s">
        <v>8219</v>
      </c>
      <c r="C2071">
        <v>126</v>
      </c>
      <c r="D2071" s="22">
        <f t="shared" si="56"/>
        <v>-8.1043756690075019E-2</v>
      </c>
    </row>
    <row r="2072" spans="2:4" x14ac:dyDescent="0.3">
      <c r="B2072" t="s">
        <v>8219</v>
      </c>
      <c r="C2072">
        <v>6</v>
      </c>
      <c r="D2072" s="22">
        <f t="shared" si="56"/>
        <v>-0.22317348134971204</v>
      </c>
    </row>
    <row r="2073" spans="2:4" x14ac:dyDescent="0.3">
      <c r="B2073" t="s">
        <v>8219</v>
      </c>
      <c r="C2073">
        <v>25</v>
      </c>
      <c r="D2073" s="22">
        <f t="shared" si="56"/>
        <v>-0.20066960827860286</v>
      </c>
    </row>
    <row r="2074" spans="2:4" x14ac:dyDescent="0.3">
      <c r="B2074" t="s">
        <v>8219</v>
      </c>
      <c r="C2074">
        <v>39</v>
      </c>
      <c r="D2074" s="22">
        <f t="shared" si="56"/>
        <v>-0.18408780706831188</v>
      </c>
    </row>
    <row r="2075" spans="2:4" x14ac:dyDescent="0.3">
      <c r="B2075" t="s">
        <v>8219</v>
      </c>
      <c r="C2075">
        <v>62</v>
      </c>
      <c r="D2075" s="22">
        <f t="shared" si="56"/>
        <v>-0.1568462765085481</v>
      </c>
    </row>
    <row r="2076" spans="2:4" x14ac:dyDescent="0.3">
      <c r="B2076" t="s">
        <v>8219</v>
      </c>
      <c r="C2076">
        <v>31</v>
      </c>
      <c r="D2076" s="22">
        <f t="shared" si="56"/>
        <v>-0.19356312204562101</v>
      </c>
    </row>
    <row r="2077" spans="2:4" x14ac:dyDescent="0.3">
      <c r="B2077" t="s">
        <v>8219</v>
      </c>
      <c r="C2077">
        <v>274</v>
      </c>
      <c r="D2077" s="22">
        <f t="shared" si="56"/>
        <v>9.4249570390143977E-2</v>
      </c>
    </row>
    <row r="2078" spans="2:4" x14ac:dyDescent="0.3">
      <c r="B2078" t="s">
        <v>8219</v>
      </c>
      <c r="C2078">
        <v>17</v>
      </c>
      <c r="D2078" s="22">
        <f t="shared" si="56"/>
        <v>-0.210144923255912</v>
      </c>
    </row>
    <row r="2079" spans="2:4" x14ac:dyDescent="0.3">
      <c r="B2079" t="s">
        <v>8219</v>
      </c>
      <c r="C2079">
        <v>14</v>
      </c>
      <c r="D2079" s="22">
        <f t="shared" si="56"/>
        <v>-0.21369816637240291</v>
      </c>
    </row>
    <row r="2080" spans="2:4" x14ac:dyDescent="0.3">
      <c r="B2080" t="s">
        <v>8219</v>
      </c>
      <c r="C2080">
        <v>60</v>
      </c>
      <c r="D2080" s="22">
        <f t="shared" si="56"/>
        <v>-0.15921510525287538</v>
      </c>
    </row>
    <row r="2081" spans="2:4" x14ac:dyDescent="0.3">
      <c r="B2081" t="s">
        <v>8219</v>
      </c>
      <c r="C2081">
        <v>33</v>
      </c>
      <c r="D2081" s="22">
        <f t="shared" si="56"/>
        <v>-0.19119429330129373</v>
      </c>
    </row>
    <row r="2082" spans="2:4" x14ac:dyDescent="0.3">
      <c r="B2082" t="s">
        <v>8219</v>
      </c>
      <c r="C2082">
        <v>78</v>
      </c>
      <c r="D2082" s="22">
        <f t="shared" si="56"/>
        <v>-0.13789564655392983</v>
      </c>
    </row>
    <row r="2083" spans="2:4" x14ac:dyDescent="0.3">
      <c r="B2083" t="s">
        <v>8219</v>
      </c>
      <c r="C2083">
        <v>30</v>
      </c>
      <c r="D2083" s="22">
        <f t="shared" si="56"/>
        <v>-0.19474753641778464</v>
      </c>
    </row>
    <row r="2084" spans="2:4" x14ac:dyDescent="0.3">
      <c r="B2084" t="s">
        <v>8219</v>
      </c>
      <c r="C2084">
        <v>136</v>
      </c>
      <c r="D2084" s="22">
        <f t="shared" si="56"/>
        <v>-6.9199612968438601E-2</v>
      </c>
    </row>
    <row r="2085" spans="2:4" x14ac:dyDescent="0.3">
      <c r="B2085" t="s">
        <v>8219</v>
      </c>
      <c r="C2085">
        <v>40</v>
      </c>
      <c r="D2085" s="22">
        <f t="shared" si="56"/>
        <v>-0.18290339269614822</v>
      </c>
    </row>
    <row r="2086" spans="2:4" x14ac:dyDescent="0.3">
      <c r="B2086" t="s">
        <v>8219</v>
      </c>
      <c r="C2086">
        <v>18</v>
      </c>
      <c r="D2086" s="22">
        <f t="shared" si="56"/>
        <v>-0.20896050888374834</v>
      </c>
    </row>
    <row r="2087" spans="2:4" x14ac:dyDescent="0.3">
      <c r="B2087" t="s">
        <v>8219</v>
      </c>
      <c r="C2087">
        <v>39</v>
      </c>
      <c r="D2087" s="22">
        <f t="shared" si="56"/>
        <v>-0.18408780706831188</v>
      </c>
    </row>
    <row r="2088" spans="2:4" x14ac:dyDescent="0.3">
      <c r="B2088" t="s">
        <v>8219</v>
      </c>
      <c r="C2088">
        <v>21</v>
      </c>
      <c r="D2088" s="22">
        <f t="shared" si="56"/>
        <v>-0.20540726576725743</v>
      </c>
    </row>
    <row r="2089" spans="2:4" x14ac:dyDescent="0.3">
      <c r="B2089" t="s">
        <v>8219</v>
      </c>
      <c r="C2089">
        <v>30</v>
      </c>
      <c r="D2089" s="22">
        <f t="shared" si="56"/>
        <v>-0.19474753641778464</v>
      </c>
    </row>
    <row r="2090" spans="2:4" x14ac:dyDescent="0.3">
      <c r="B2090" t="s">
        <v>8219</v>
      </c>
      <c r="C2090">
        <v>27</v>
      </c>
      <c r="D2090" s="22">
        <f t="shared" si="56"/>
        <v>-0.19830077953427558</v>
      </c>
    </row>
    <row r="2091" spans="2:4" x14ac:dyDescent="0.3">
      <c r="B2091" t="s">
        <v>8219</v>
      </c>
      <c r="C2091">
        <v>35</v>
      </c>
      <c r="D2091" s="22">
        <f t="shared" si="56"/>
        <v>-0.18882546455696644</v>
      </c>
    </row>
    <row r="2092" spans="2:4" x14ac:dyDescent="0.3">
      <c r="B2092" t="s">
        <v>8219</v>
      </c>
      <c r="C2092">
        <v>13</v>
      </c>
      <c r="D2092" s="22">
        <f t="shared" si="56"/>
        <v>-0.21488258074456656</v>
      </c>
    </row>
    <row r="2093" spans="2:4" x14ac:dyDescent="0.3">
      <c r="B2093" t="s">
        <v>8219</v>
      </c>
      <c r="C2093">
        <v>23</v>
      </c>
      <c r="D2093" s="22">
        <f t="shared" si="56"/>
        <v>-0.20303843702293015</v>
      </c>
    </row>
    <row r="2094" spans="2:4" x14ac:dyDescent="0.3">
      <c r="B2094" t="s">
        <v>8219</v>
      </c>
      <c r="C2094">
        <v>39</v>
      </c>
      <c r="D2094" s="22">
        <f t="shared" si="56"/>
        <v>-0.18408780706831188</v>
      </c>
    </row>
    <row r="2095" spans="2:4" x14ac:dyDescent="0.3">
      <c r="B2095" t="s">
        <v>8219</v>
      </c>
      <c r="C2095">
        <v>35</v>
      </c>
      <c r="D2095" s="22">
        <f t="shared" si="56"/>
        <v>-0.18882546455696644</v>
      </c>
    </row>
    <row r="2096" spans="2:4" x14ac:dyDescent="0.3">
      <c r="B2096" t="s">
        <v>8219</v>
      </c>
      <c r="C2096">
        <v>27</v>
      </c>
      <c r="D2096" s="22">
        <f t="shared" si="56"/>
        <v>-0.19830077953427558</v>
      </c>
    </row>
    <row r="2097" spans="2:4" x14ac:dyDescent="0.3">
      <c r="B2097" t="s">
        <v>8219</v>
      </c>
      <c r="C2097">
        <v>21</v>
      </c>
      <c r="D2097" s="22">
        <f t="shared" si="56"/>
        <v>-0.20540726576725743</v>
      </c>
    </row>
    <row r="2098" spans="2:4" x14ac:dyDescent="0.3">
      <c r="B2098" t="s">
        <v>8219</v>
      </c>
      <c r="C2098">
        <v>104</v>
      </c>
      <c r="D2098" s="22">
        <f t="shared" si="56"/>
        <v>-0.10710087287767514</v>
      </c>
    </row>
    <row r="2099" spans="2:4" x14ac:dyDescent="0.3">
      <c r="B2099" t="s">
        <v>8219</v>
      </c>
      <c r="C2099">
        <v>19</v>
      </c>
      <c r="D2099" s="22">
        <f t="shared" si="56"/>
        <v>-0.20777609451158471</v>
      </c>
    </row>
    <row r="2100" spans="2:4" x14ac:dyDescent="0.3">
      <c r="B2100" t="s">
        <v>8219</v>
      </c>
      <c r="C2100">
        <v>97</v>
      </c>
      <c r="D2100" s="22">
        <f t="shared" si="56"/>
        <v>-0.11539177348282063</v>
      </c>
    </row>
    <row r="2101" spans="2:4" x14ac:dyDescent="0.3">
      <c r="B2101" t="s">
        <v>8219</v>
      </c>
      <c r="C2101">
        <v>27</v>
      </c>
      <c r="D2101" s="22">
        <f t="shared" si="56"/>
        <v>-0.19830077953427558</v>
      </c>
    </row>
    <row r="2102" spans="2:4" x14ac:dyDescent="0.3">
      <c r="B2102" t="s">
        <v>8219</v>
      </c>
      <c r="C2102">
        <v>24</v>
      </c>
      <c r="D2102" s="22">
        <f t="shared" si="56"/>
        <v>-0.20185402265076649</v>
      </c>
    </row>
    <row r="2103" spans="2:4" x14ac:dyDescent="0.3">
      <c r="B2103" t="s">
        <v>8219</v>
      </c>
      <c r="C2103">
        <v>13</v>
      </c>
      <c r="D2103" s="22">
        <f t="shared" si="56"/>
        <v>-0.21488258074456656</v>
      </c>
    </row>
    <row r="2104" spans="2:4" x14ac:dyDescent="0.3">
      <c r="B2104" t="s">
        <v>8219</v>
      </c>
      <c r="C2104">
        <v>46</v>
      </c>
      <c r="D2104" s="22">
        <f t="shared" si="56"/>
        <v>-0.17579690646316637</v>
      </c>
    </row>
    <row r="2105" spans="2:4" x14ac:dyDescent="0.3">
      <c r="B2105" t="s">
        <v>8219</v>
      </c>
      <c r="C2105">
        <v>4</v>
      </c>
      <c r="D2105" s="22">
        <f t="shared" si="56"/>
        <v>-0.22554231009403933</v>
      </c>
    </row>
    <row r="2106" spans="2:4" x14ac:dyDescent="0.3">
      <c r="B2106" t="s">
        <v>8219</v>
      </c>
      <c r="C2106">
        <v>40</v>
      </c>
      <c r="D2106" s="22">
        <f t="shared" si="56"/>
        <v>-0.18290339269614822</v>
      </c>
    </row>
    <row r="2107" spans="2:4" x14ac:dyDescent="0.3">
      <c r="B2107" t="s">
        <v>8219</v>
      </c>
      <c r="C2107">
        <v>44</v>
      </c>
      <c r="D2107" s="22">
        <f t="shared" si="56"/>
        <v>-0.17816573520749365</v>
      </c>
    </row>
    <row r="2108" spans="2:4" x14ac:dyDescent="0.3">
      <c r="B2108" t="s">
        <v>8219</v>
      </c>
      <c r="C2108">
        <v>35</v>
      </c>
      <c r="D2108" s="22">
        <f t="shared" si="56"/>
        <v>-0.18882546455696644</v>
      </c>
    </row>
    <row r="2109" spans="2:4" x14ac:dyDescent="0.3">
      <c r="B2109" t="s">
        <v>8219</v>
      </c>
      <c r="C2109">
        <v>63</v>
      </c>
      <c r="D2109" s="22">
        <f t="shared" si="56"/>
        <v>-0.15566186213638447</v>
      </c>
    </row>
    <row r="2110" spans="2:4" x14ac:dyDescent="0.3">
      <c r="B2110" t="s">
        <v>8219</v>
      </c>
      <c r="C2110">
        <v>89</v>
      </c>
      <c r="D2110" s="22">
        <f t="shared" si="56"/>
        <v>-0.12486708846012977</v>
      </c>
    </row>
    <row r="2111" spans="2:4" x14ac:dyDescent="0.3">
      <c r="B2111" t="s">
        <v>8219</v>
      </c>
      <c r="C2111">
        <v>15</v>
      </c>
      <c r="D2111" s="22">
        <f t="shared" si="56"/>
        <v>-0.21251375200023928</v>
      </c>
    </row>
    <row r="2112" spans="2:4" x14ac:dyDescent="0.3">
      <c r="B2112" t="s">
        <v>8219</v>
      </c>
      <c r="C2112">
        <v>46</v>
      </c>
      <c r="D2112" s="22">
        <f t="shared" si="56"/>
        <v>-0.17579690646316637</v>
      </c>
    </row>
    <row r="2113" spans="2:4" x14ac:dyDescent="0.3">
      <c r="B2113" t="s">
        <v>8219</v>
      </c>
      <c r="C2113">
        <v>33</v>
      </c>
      <c r="D2113" s="22">
        <f t="shared" si="56"/>
        <v>-0.19119429330129373</v>
      </c>
    </row>
    <row r="2114" spans="2:4" x14ac:dyDescent="0.3">
      <c r="B2114" t="s">
        <v>8219</v>
      </c>
      <c r="C2114">
        <v>52</v>
      </c>
      <c r="D2114" s="22">
        <f t="shared" si="56"/>
        <v>-0.16869042023018452</v>
      </c>
    </row>
    <row r="2115" spans="2:4" x14ac:dyDescent="0.3">
      <c r="B2115" t="s">
        <v>8219</v>
      </c>
      <c r="C2115">
        <v>7</v>
      </c>
      <c r="D2115" s="22">
        <f t="shared" ref="D2115:D2178" si="57">(C2115-GETPIVOTDATA("Mean of backers",$I$3,"Outcome","successful"))/GETPIVOTDATA("StdDevp of backers",$I$3,"Outcome","successful")</f>
        <v>-0.22198906697754842</v>
      </c>
    </row>
    <row r="2116" spans="2:4" x14ac:dyDescent="0.3">
      <c r="B2116" t="s">
        <v>8219</v>
      </c>
      <c r="C2116">
        <v>28</v>
      </c>
      <c r="D2116" s="22">
        <f t="shared" si="57"/>
        <v>-0.19711636516211192</v>
      </c>
    </row>
    <row r="2117" spans="2:4" x14ac:dyDescent="0.3">
      <c r="B2117" t="s">
        <v>8219</v>
      </c>
      <c r="C2117">
        <v>11</v>
      </c>
      <c r="D2117" s="22">
        <f t="shared" si="57"/>
        <v>-0.21725140948889385</v>
      </c>
    </row>
    <row r="2118" spans="2:4" x14ac:dyDescent="0.3">
      <c r="B2118" t="s">
        <v>8219</v>
      </c>
      <c r="C2118">
        <v>15</v>
      </c>
      <c r="D2118" s="22">
        <f t="shared" si="57"/>
        <v>-0.21251375200023928</v>
      </c>
    </row>
    <row r="2119" spans="2:4" x14ac:dyDescent="0.3">
      <c r="B2119" t="s">
        <v>8219</v>
      </c>
      <c r="C2119">
        <v>30</v>
      </c>
      <c r="D2119" s="22">
        <f t="shared" si="57"/>
        <v>-0.19474753641778464</v>
      </c>
    </row>
    <row r="2120" spans="2:4" x14ac:dyDescent="0.3">
      <c r="B2120" t="s">
        <v>8219</v>
      </c>
      <c r="C2120">
        <v>27</v>
      </c>
      <c r="D2120" s="22">
        <f t="shared" si="57"/>
        <v>-0.19830077953427558</v>
      </c>
    </row>
    <row r="2121" spans="2:4" x14ac:dyDescent="0.3">
      <c r="B2121" t="s">
        <v>8219</v>
      </c>
      <c r="C2121">
        <v>28</v>
      </c>
      <c r="D2121" s="22">
        <f t="shared" si="57"/>
        <v>-0.19711636516211192</v>
      </c>
    </row>
    <row r="2122" spans="2:4" x14ac:dyDescent="0.3">
      <c r="B2122" t="s">
        <v>8219</v>
      </c>
      <c r="C2122">
        <v>17</v>
      </c>
      <c r="D2122" s="22">
        <f t="shared" si="57"/>
        <v>-0.210144923255912</v>
      </c>
    </row>
    <row r="2123" spans="2:4" x14ac:dyDescent="0.3">
      <c r="B2123" t="s">
        <v>8219</v>
      </c>
      <c r="C2123">
        <v>50</v>
      </c>
      <c r="D2123" s="22">
        <f t="shared" si="57"/>
        <v>-0.1710592489745118</v>
      </c>
    </row>
    <row r="2124" spans="2:4" x14ac:dyDescent="0.3">
      <c r="B2124" t="s">
        <v>8219</v>
      </c>
      <c r="C2124">
        <v>26</v>
      </c>
      <c r="D2124" s="22">
        <f t="shared" si="57"/>
        <v>-0.19948519390643921</v>
      </c>
    </row>
    <row r="2125" spans="2:4" x14ac:dyDescent="0.3">
      <c r="B2125" t="s">
        <v>8219</v>
      </c>
      <c r="C2125">
        <v>88</v>
      </c>
      <c r="D2125" s="22">
        <f t="shared" si="57"/>
        <v>-0.12605150283229341</v>
      </c>
    </row>
    <row r="2126" spans="2:4" x14ac:dyDescent="0.3">
      <c r="B2126" t="s">
        <v>8219</v>
      </c>
      <c r="C2126">
        <v>91</v>
      </c>
      <c r="D2126" s="22">
        <f t="shared" si="57"/>
        <v>-0.12249825971580248</v>
      </c>
    </row>
    <row r="2127" spans="2:4" x14ac:dyDescent="0.3">
      <c r="B2127" t="s">
        <v>8219</v>
      </c>
      <c r="C2127">
        <v>3</v>
      </c>
      <c r="D2127" s="22">
        <f t="shared" si="57"/>
        <v>-0.22672672446620298</v>
      </c>
    </row>
    <row r="2128" spans="2:4" x14ac:dyDescent="0.3">
      <c r="B2128" t="s">
        <v>8219</v>
      </c>
      <c r="C2128">
        <v>28</v>
      </c>
      <c r="D2128" s="22">
        <f t="shared" si="57"/>
        <v>-0.19711636516211192</v>
      </c>
    </row>
    <row r="2129" spans="2:4" x14ac:dyDescent="0.3">
      <c r="B2129" t="s">
        <v>8219</v>
      </c>
      <c r="C2129">
        <v>77</v>
      </c>
      <c r="D2129" s="22">
        <f t="shared" si="57"/>
        <v>-0.13908006092609349</v>
      </c>
    </row>
    <row r="2130" spans="2:4" x14ac:dyDescent="0.3">
      <c r="B2130" t="s">
        <v>8219</v>
      </c>
      <c r="C2130">
        <v>27</v>
      </c>
      <c r="D2130" s="22">
        <f t="shared" si="57"/>
        <v>-0.19830077953427558</v>
      </c>
    </row>
    <row r="2131" spans="2:4" x14ac:dyDescent="0.3">
      <c r="B2131" t="s">
        <v>8219</v>
      </c>
      <c r="C2131">
        <v>107</v>
      </c>
      <c r="D2131" s="22">
        <f t="shared" si="57"/>
        <v>-0.10354762976118422</v>
      </c>
    </row>
    <row r="2132" spans="2:4" x14ac:dyDescent="0.3">
      <c r="B2132" t="s">
        <v>8219</v>
      </c>
      <c r="C2132">
        <v>96</v>
      </c>
      <c r="D2132" s="22">
        <f t="shared" si="57"/>
        <v>-0.11657618785498428</v>
      </c>
    </row>
    <row r="2133" spans="2:4" x14ac:dyDescent="0.3">
      <c r="B2133" t="s">
        <v>8219</v>
      </c>
      <c r="C2133">
        <v>56</v>
      </c>
      <c r="D2133" s="22">
        <f t="shared" si="57"/>
        <v>-0.16395276274152995</v>
      </c>
    </row>
    <row r="2134" spans="2:4" x14ac:dyDescent="0.3">
      <c r="B2134" t="s">
        <v>8219</v>
      </c>
      <c r="C2134">
        <v>58</v>
      </c>
      <c r="D2134" s="22">
        <f t="shared" si="57"/>
        <v>-0.16158393399720267</v>
      </c>
    </row>
    <row r="2135" spans="2:4" x14ac:dyDescent="0.3">
      <c r="B2135" t="s">
        <v>8219</v>
      </c>
      <c r="C2135">
        <v>15</v>
      </c>
      <c r="D2135" s="22">
        <f t="shared" si="57"/>
        <v>-0.21251375200023928</v>
      </c>
    </row>
    <row r="2136" spans="2:4" x14ac:dyDescent="0.3">
      <c r="B2136" t="s">
        <v>8219</v>
      </c>
      <c r="C2136">
        <v>20</v>
      </c>
      <c r="D2136" s="22">
        <f t="shared" si="57"/>
        <v>-0.20659168013942106</v>
      </c>
    </row>
    <row r="2137" spans="2:4" x14ac:dyDescent="0.3">
      <c r="B2137" t="s">
        <v>8219</v>
      </c>
      <c r="C2137">
        <v>38</v>
      </c>
      <c r="D2137" s="22">
        <f t="shared" si="57"/>
        <v>-0.1852722214404755</v>
      </c>
    </row>
    <row r="2138" spans="2:4" x14ac:dyDescent="0.3">
      <c r="B2138" t="s">
        <v>8219</v>
      </c>
      <c r="C2138">
        <v>33</v>
      </c>
      <c r="D2138" s="22">
        <f t="shared" si="57"/>
        <v>-0.19119429330129373</v>
      </c>
    </row>
    <row r="2139" spans="2:4" x14ac:dyDescent="0.3">
      <c r="B2139" t="s">
        <v>8219</v>
      </c>
      <c r="C2139">
        <v>57</v>
      </c>
      <c r="D2139" s="22">
        <f t="shared" si="57"/>
        <v>-0.16276834836936632</v>
      </c>
    </row>
    <row r="2140" spans="2:4" x14ac:dyDescent="0.3">
      <c r="B2140" t="s">
        <v>8219</v>
      </c>
      <c r="C2140">
        <v>25</v>
      </c>
      <c r="D2140" s="22">
        <f t="shared" si="57"/>
        <v>-0.20066960827860286</v>
      </c>
    </row>
    <row r="2141" spans="2:4" x14ac:dyDescent="0.3">
      <c r="B2141" t="s">
        <v>8219</v>
      </c>
      <c r="C2141">
        <v>14</v>
      </c>
      <c r="D2141" s="22">
        <f t="shared" si="57"/>
        <v>-0.21369816637240291</v>
      </c>
    </row>
    <row r="2142" spans="2:4" x14ac:dyDescent="0.3">
      <c r="B2142" t="s">
        <v>8219</v>
      </c>
      <c r="C2142">
        <v>94</v>
      </c>
      <c r="D2142" s="22">
        <f t="shared" si="57"/>
        <v>-0.11894501659931156</v>
      </c>
    </row>
    <row r="2143" spans="2:4" x14ac:dyDescent="0.3">
      <c r="B2143" t="s">
        <v>8219</v>
      </c>
      <c r="C2143">
        <v>59</v>
      </c>
      <c r="D2143" s="22">
        <f t="shared" si="57"/>
        <v>-0.16039951962503904</v>
      </c>
    </row>
    <row r="2144" spans="2:4" x14ac:dyDescent="0.3">
      <c r="B2144" t="s">
        <v>8219</v>
      </c>
      <c r="C2144">
        <v>36</v>
      </c>
      <c r="D2144" s="22">
        <f t="shared" si="57"/>
        <v>-0.18764105018480279</v>
      </c>
    </row>
    <row r="2145" spans="2:4" x14ac:dyDescent="0.3">
      <c r="B2145" t="s">
        <v>8219</v>
      </c>
      <c r="C2145">
        <v>115</v>
      </c>
      <c r="D2145" s="22">
        <f t="shared" si="57"/>
        <v>-9.407231478387508E-2</v>
      </c>
    </row>
    <row r="2146" spans="2:4" x14ac:dyDescent="0.3">
      <c r="B2146" t="s">
        <v>8219</v>
      </c>
      <c r="C2146">
        <v>30</v>
      </c>
      <c r="D2146" s="22">
        <f t="shared" si="57"/>
        <v>-0.19474753641778464</v>
      </c>
    </row>
    <row r="2147" spans="2:4" x14ac:dyDescent="0.3">
      <c r="B2147" t="s">
        <v>8219</v>
      </c>
      <c r="C2147">
        <v>52</v>
      </c>
      <c r="D2147" s="22">
        <f t="shared" si="57"/>
        <v>-0.16869042023018452</v>
      </c>
    </row>
    <row r="2148" spans="2:4" x14ac:dyDescent="0.3">
      <c r="B2148" t="s">
        <v>8219</v>
      </c>
      <c r="C2148">
        <v>27</v>
      </c>
      <c r="D2148" s="22">
        <f t="shared" si="57"/>
        <v>-0.19830077953427558</v>
      </c>
    </row>
    <row r="2149" spans="2:4" x14ac:dyDescent="0.3">
      <c r="B2149" t="s">
        <v>8219</v>
      </c>
      <c r="C2149">
        <v>24</v>
      </c>
      <c r="D2149" s="22">
        <f t="shared" si="57"/>
        <v>-0.20185402265076649</v>
      </c>
    </row>
    <row r="2150" spans="2:4" x14ac:dyDescent="0.3">
      <c r="B2150" t="s">
        <v>8219</v>
      </c>
      <c r="C2150">
        <v>10</v>
      </c>
      <c r="D2150" s="22">
        <f t="shared" si="57"/>
        <v>-0.21843582386105748</v>
      </c>
    </row>
    <row r="2151" spans="2:4" x14ac:dyDescent="0.3">
      <c r="B2151" t="s">
        <v>8219</v>
      </c>
      <c r="C2151">
        <v>30</v>
      </c>
      <c r="D2151" s="22">
        <f t="shared" si="57"/>
        <v>-0.19474753641778464</v>
      </c>
    </row>
    <row r="2152" spans="2:4" x14ac:dyDescent="0.3">
      <c r="B2152" t="s">
        <v>8219</v>
      </c>
      <c r="C2152">
        <v>71</v>
      </c>
      <c r="D2152" s="22">
        <f t="shared" si="57"/>
        <v>-0.14618654715907534</v>
      </c>
    </row>
    <row r="2153" spans="2:4" x14ac:dyDescent="0.3">
      <c r="B2153" t="s">
        <v>8219</v>
      </c>
      <c r="C2153">
        <v>10</v>
      </c>
      <c r="D2153" s="22">
        <f t="shared" si="57"/>
        <v>-0.21843582386105748</v>
      </c>
    </row>
    <row r="2154" spans="2:4" x14ac:dyDescent="0.3">
      <c r="B2154" t="s">
        <v>8219</v>
      </c>
      <c r="C2154">
        <v>24</v>
      </c>
      <c r="D2154" s="22">
        <f t="shared" si="57"/>
        <v>-0.20185402265076649</v>
      </c>
    </row>
    <row r="2155" spans="2:4" x14ac:dyDescent="0.3">
      <c r="B2155" t="s">
        <v>8219</v>
      </c>
      <c r="C2155">
        <v>38</v>
      </c>
      <c r="D2155" s="22">
        <f t="shared" si="57"/>
        <v>-0.1852722214404755</v>
      </c>
    </row>
    <row r="2156" spans="2:4" x14ac:dyDescent="0.3">
      <c r="B2156" t="s">
        <v>8219</v>
      </c>
      <c r="C2156">
        <v>26</v>
      </c>
      <c r="D2156" s="22">
        <f t="shared" si="57"/>
        <v>-0.19948519390643921</v>
      </c>
    </row>
    <row r="2157" spans="2:4" x14ac:dyDescent="0.3">
      <c r="B2157" t="s">
        <v>8219</v>
      </c>
      <c r="C2157">
        <v>19</v>
      </c>
      <c r="D2157" s="22">
        <f t="shared" si="57"/>
        <v>-0.20777609451158471</v>
      </c>
    </row>
    <row r="2158" spans="2:4" x14ac:dyDescent="0.3">
      <c r="B2158" t="s">
        <v>8219</v>
      </c>
      <c r="C2158">
        <v>11</v>
      </c>
      <c r="D2158" s="22">
        <f t="shared" si="57"/>
        <v>-0.21725140948889385</v>
      </c>
    </row>
    <row r="2159" spans="2:4" x14ac:dyDescent="0.3">
      <c r="B2159" t="s">
        <v>8219</v>
      </c>
      <c r="C2159">
        <v>27</v>
      </c>
      <c r="D2159" s="22">
        <f t="shared" si="57"/>
        <v>-0.19830077953427558</v>
      </c>
    </row>
    <row r="2160" spans="2:4" x14ac:dyDescent="0.3">
      <c r="B2160" t="s">
        <v>8219</v>
      </c>
      <c r="C2160">
        <v>34</v>
      </c>
      <c r="D2160" s="22">
        <f t="shared" si="57"/>
        <v>-0.19000987892913007</v>
      </c>
    </row>
    <row r="2161" spans="2:4" x14ac:dyDescent="0.3">
      <c r="B2161" t="s">
        <v>8219</v>
      </c>
      <c r="C2161">
        <v>20</v>
      </c>
      <c r="D2161" s="22">
        <f t="shared" si="57"/>
        <v>-0.20659168013942106</v>
      </c>
    </row>
    <row r="2162" spans="2:4" x14ac:dyDescent="0.3">
      <c r="B2162" t="s">
        <v>8219</v>
      </c>
      <c r="C2162">
        <v>37</v>
      </c>
      <c r="D2162" s="22">
        <f t="shared" si="57"/>
        <v>-0.18645663581263916</v>
      </c>
    </row>
    <row r="2163" spans="2:4" x14ac:dyDescent="0.3">
      <c r="B2163" t="s">
        <v>8219</v>
      </c>
      <c r="C2163">
        <v>20</v>
      </c>
      <c r="D2163" s="22">
        <f t="shared" si="57"/>
        <v>-0.20659168013942106</v>
      </c>
    </row>
    <row r="2164" spans="2:4" x14ac:dyDescent="0.3">
      <c r="B2164" t="s">
        <v>8219</v>
      </c>
      <c r="C2164">
        <v>10</v>
      </c>
      <c r="D2164" s="22">
        <f t="shared" si="57"/>
        <v>-0.21843582386105748</v>
      </c>
    </row>
    <row r="2165" spans="2:4" x14ac:dyDescent="0.3">
      <c r="B2165" t="s">
        <v>8219</v>
      </c>
      <c r="C2165">
        <v>26</v>
      </c>
      <c r="D2165" s="22">
        <f t="shared" si="57"/>
        <v>-0.19948519390643921</v>
      </c>
    </row>
    <row r="2166" spans="2:4" x14ac:dyDescent="0.3">
      <c r="B2166" t="s">
        <v>8219</v>
      </c>
      <c r="C2166">
        <v>20</v>
      </c>
      <c r="D2166" s="22">
        <f t="shared" si="57"/>
        <v>-0.20659168013942106</v>
      </c>
    </row>
    <row r="2167" spans="2:4" x14ac:dyDescent="0.3">
      <c r="B2167" t="s">
        <v>8219</v>
      </c>
      <c r="C2167">
        <v>46</v>
      </c>
      <c r="D2167" s="22">
        <f t="shared" si="57"/>
        <v>-0.17579690646316637</v>
      </c>
    </row>
    <row r="2168" spans="2:4" x14ac:dyDescent="0.3">
      <c r="B2168" t="s">
        <v>8219</v>
      </c>
      <c r="C2168">
        <v>76</v>
      </c>
      <c r="D2168" s="22">
        <f t="shared" si="57"/>
        <v>-0.14026447529825711</v>
      </c>
    </row>
    <row r="2169" spans="2:4" x14ac:dyDescent="0.3">
      <c r="B2169" t="s">
        <v>8219</v>
      </c>
      <c r="C2169">
        <v>41</v>
      </c>
      <c r="D2169" s="22">
        <f t="shared" si="57"/>
        <v>-0.18171897832398459</v>
      </c>
    </row>
    <row r="2170" spans="2:4" x14ac:dyDescent="0.3">
      <c r="B2170" t="s">
        <v>8219</v>
      </c>
      <c r="C2170">
        <v>7</v>
      </c>
      <c r="D2170" s="22">
        <f t="shared" si="57"/>
        <v>-0.22198906697754842</v>
      </c>
    </row>
    <row r="2171" spans="2:4" x14ac:dyDescent="0.3">
      <c r="B2171" t="s">
        <v>8219</v>
      </c>
      <c r="C2171">
        <v>49</v>
      </c>
      <c r="D2171" s="22">
        <f t="shared" si="57"/>
        <v>-0.17224366334667546</v>
      </c>
    </row>
    <row r="2172" spans="2:4" x14ac:dyDescent="0.3">
      <c r="B2172" t="s">
        <v>8219</v>
      </c>
      <c r="C2172">
        <v>26</v>
      </c>
      <c r="D2172" s="22">
        <f t="shared" si="57"/>
        <v>-0.19948519390643921</v>
      </c>
    </row>
    <row r="2173" spans="2:4" x14ac:dyDescent="0.3">
      <c r="B2173" t="s">
        <v>8219</v>
      </c>
      <c r="C2173">
        <v>65</v>
      </c>
      <c r="D2173" s="22">
        <f t="shared" si="57"/>
        <v>-0.15329303339205719</v>
      </c>
    </row>
    <row r="2174" spans="2:4" x14ac:dyDescent="0.3">
      <c r="B2174" t="s">
        <v>8219</v>
      </c>
      <c r="C2174">
        <v>28</v>
      </c>
      <c r="D2174" s="22">
        <f t="shared" si="57"/>
        <v>-0.19711636516211192</v>
      </c>
    </row>
    <row r="2175" spans="2:4" x14ac:dyDescent="0.3">
      <c r="B2175" t="s">
        <v>8219</v>
      </c>
      <c r="C2175">
        <v>8</v>
      </c>
      <c r="D2175" s="22">
        <f t="shared" si="57"/>
        <v>-0.22080465260538476</v>
      </c>
    </row>
    <row r="2176" spans="2:4" x14ac:dyDescent="0.3">
      <c r="B2176" t="s">
        <v>8219</v>
      </c>
      <c r="C2176">
        <v>3</v>
      </c>
      <c r="D2176" s="22">
        <f t="shared" si="57"/>
        <v>-0.22672672446620298</v>
      </c>
    </row>
    <row r="2177" spans="2:4" x14ac:dyDescent="0.3">
      <c r="B2177" t="s">
        <v>8219</v>
      </c>
      <c r="C2177">
        <v>9</v>
      </c>
      <c r="D2177" s="22">
        <f t="shared" si="57"/>
        <v>-0.21962023823322113</v>
      </c>
    </row>
    <row r="2178" spans="2:4" x14ac:dyDescent="0.3">
      <c r="B2178" t="s">
        <v>8219</v>
      </c>
      <c r="C2178">
        <v>9</v>
      </c>
      <c r="D2178" s="22">
        <f t="shared" si="57"/>
        <v>-0.21962023823322113</v>
      </c>
    </row>
    <row r="2179" spans="2:4" x14ac:dyDescent="0.3">
      <c r="B2179" t="s">
        <v>8219</v>
      </c>
      <c r="C2179">
        <v>20</v>
      </c>
      <c r="D2179" s="22">
        <f t="shared" ref="D2179:D2186" si="58">(C2179-GETPIVOTDATA("Mean of backers",$I$3,"Outcome","successful"))/GETPIVOTDATA("StdDevp of backers",$I$3,"Outcome","successful")</f>
        <v>-0.20659168013942106</v>
      </c>
    </row>
    <row r="2180" spans="2:4" x14ac:dyDescent="0.3">
      <c r="B2180" t="s">
        <v>8219</v>
      </c>
      <c r="C2180">
        <v>57</v>
      </c>
      <c r="D2180" s="22">
        <f t="shared" si="58"/>
        <v>-0.16276834836936632</v>
      </c>
    </row>
    <row r="2181" spans="2:4" x14ac:dyDescent="0.3">
      <c r="B2181" t="s">
        <v>8219</v>
      </c>
      <c r="C2181">
        <v>8</v>
      </c>
      <c r="D2181" s="22">
        <f t="shared" si="58"/>
        <v>-0.22080465260538476</v>
      </c>
    </row>
    <row r="2182" spans="2:4" x14ac:dyDescent="0.3">
      <c r="B2182" t="s">
        <v>8219</v>
      </c>
      <c r="C2182">
        <v>14</v>
      </c>
      <c r="D2182" s="22">
        <f t="shared" si="58"/>
        <v>-0.21369816637240291</v>
      </c>
    </row>
    <row r="2183" spans="2:4" x14ac:dyDescent="0.3">
      <c r="B2183" t="s">
        <v>8219</v>
      </c>
      <c r="C2183">
        <v>17</v>
      </c>
      <c r="D2183" s="22">
        <f t="shared" si="58"/>
        <v>-0.210144923255912</v>
      </c>
    </row>
    <row r="2184" spans="2:4" x14ac:dyDescent="0.3">
      <c r="B2184" t="s">
        <v>8219</v>
      </c>
      <c r="C2184">
        <v>100</v>
      </c>
      <c r="D2184" s="22">
        <f t="shared" si="58"/>
        <v>-0.11183853036632971</v>
      </c>
    </row>
    <row r="2185" spans="2:4" x14ac:dyDescent="0.3">
      <c r="B2185" t="s">
        <v>8219</v>
      </c>
      <c r="C2185">
        <v>32</v>
      </c>
      <c r="D2185" s="22">
        <f t="shared" si="58"/>
        <v>-0.19237870767345736</v>
      </c>
    </row>
    <row r="2186" spans="2:4" x14ac:dyDescent="0.3">
      <c r="B2186" t="s">
        <v>8219</v>
      </c>
      <c r="C2186">
        <v>3</v>
      </c>
      <c r="D2186" s="22">
        <f t="shared" si="58"/>
        <v>-0.22672672446620298</v>
      </c>
    </row>
  </sheetData>
  <conditionalFormatting sqref="B2:B2186">
    <cfRule type="containsText" dxfId="7" priority="8" operator="containsText" text="successful">
      <formula>NOT(ISERROR(SEARCH("successful",B2)))</formula>
    </cfRule>
  </conditionalFormatting>
  <conditionalFormatting sqref="B122:B2186">
    <cfRule type="containsText" dxfId="6" priority="7" operator="containsText" text="failed">
      <formula>NOT(ISERROR(SEARCH("failed",B122)))</formula>
    </cfRule>
  </conditionalFormatting>
  <conditionalFormatting sqref="B122:B2186">
    <cfRule type="containsText" dxfId="5" priority="6" operator="containsText" text="canceled">
      <formula>NOT(ISERROR(SEARCH("canceled",B122)))</formula>
    </cfRule>
  </conditionalFormatting>
  <conditionalFormatting sqref="B782:B1572">
    <cfRule type="containsText" dxfId="4" priority="5" operator="containsText" text="live">
      <formula>NOT(ISERROR(SEARCH("live",B782)))</formula>
    </cfRule>
  </conditionalFormatting>
  <conditionalFormatting sqref="F2:F1278">
    <cfRule type="containsText" dxfId="3" priority="4" operator="containsText" text="successful">
      <formula>NOT(ISERROR(SEARCH("successful",F2)))</formula>
    </cfRule>
  </conditionalFormatting>
  <conditionalFormatting sqref="F2:F1531">
    <cfRule type="containsText" dxfId="2" priority="3" operator="containsText" text="failed">
      <formula>NOT(ISERROR(SEARCH("failed",F2)))</formula>
    </cfRule>
  </conditionalFormatting>
  <conditionalFormatting sqref="F2:F1305">
    <cfRule type="containsText" dxfId="1" priority="2" operator="containsText" text="canceled">
      <formula>NOT(ISERROR(SEARCH("canceled",F2)))</formula>
    </cfRule>
  </conditionalFormatting>
  <conditionalFormatting sqref="F689:F1198">
    <cfRule type="containsText" dxfId="0" priority="1" operator="containsText" text="live">
      <formula>NOT(ISERROR(SEARCH("live",F689)))</formula>
    </cfRule>
  </conditionalFormatting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Chart line graph</vt:lpstr>
      <vt:lpstr>Goals vs successful rate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</cp:lastModifiedBy>
  <dcterms:created xsi:type="dcterms:W3CDTF">2017-04-20T15:17:24Z</dcterms:created>
  <dcterms:modified xsi:type="dcterms:W3CDTF">2020-08-25T04:52:41Z</dcterms:modified>
</cp:coreProperties>
</file>