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24226"/>
  <mc:AlternateContent xmlns:mc="http://schemas.openxmlformats.org/markup-compatibility/2006">
    <mc:Choice Requires="x15">
      <x15ac:absPath xmlns:x15ac="http://schemas.microsoft.com/office/spreadsheetml/2010/11/ac" url="C:\Users\nickr\OneDrive\Documents\INFO\finalprojectwoo\data\"/>
    </mc:Choice>
  </mc:AlternateContent>
  <xr:revisionPtr revIDLastSave="0" documentId="8_{495A8AF8-12D5-4477-9DC5-0CD389C14306}" xr6:coauthVersionLast="40" xr6:coauthVersionMax="40" xr10:uidLastSave="{00000000-0000-0000-0000-000000000000}"/>
  <bookViews>
    <workbookView xWindow="-110" yWindow="-110" windowWidth="19420" windowHeight="10420" tabRatio="839" xr2:uid="{00000000-000D-0000-FFFF-FFFF00000000}"/>
  </bookViews>
  <sheets>
    <sheet name="Contents" sheetId="9" r:id="rId1"/>
    <sheet name="Charts Number of Drug OD Deaths" sheetId="12" r:id="rId2"/>
    <sheet name="Number Drug OD Deaths" sheetId="3" r:id="rId3"/>
    <sheet name="Rate Drug OD Deaths" sheetId="8" r:id="rId4"/>
    <sheet name="Number Drug OD, 15-24 Years" sheetId="7" r:id="rId5"/>
    <sheet name="Rate Drug OD, 15-24 Years" sheetId="10" r:id="rId6"/>
    <sheet name="Rate OD by Demographic" sheetId="11"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6" i="7" l="1"/>
  <c r="V56" i="10" l="1"/>
  <c r="V57" i="10"/>
  <c r="V55" i="10"/>
  <c r="V54" i="10"/>
  <c r="V52" i="10"/>
  <c r="V50" i="10"/>
  <c r="V49" i="10"/>
  <c r="V47" i="10"/>
  <c r="V46" i="10"/>
  <c r="V45" i="10"/>
  <c r="V44" i="10"/>
  <c r="V43" i="10"/>
  <c r="V41" i="10"/>
  <c r="V40" i="10"/>
  <c r="V39" i="10"/>
  <c r="V38" i="10"/>
  <c r="V35" i="10"/>
  <c r="V34" i="10"/>
  <c r="V33" i="10"/>
  <c r="V32" i="10"/>
  <c r="V31" i="10"/>
  <c r="V30" i="10"/>
  <c r="V29" i="10"/>
  <c r="V28" i="10"/>
  <c r="V27" i="10"/>
  <c r="V26" i="10"/>
  <c r="V22" i="10"/>
  <c r="V21" i="10"/>
  <c r="V20" i="10"/>
  <c r="V19" i="10"/>
  <c r="V16" i="10"/>
  <c r="V15" i="10"/>
  <c r="V14" i="10"/>
  <c r="V13" i="10"/>
  <c r="V12" i="10"/>
  <c r="V11" i="10"/>
  <c r="V10" i="10"/>
  <c r="V9" i="10"/>
  <c r="V8" i="10"/>
  <c r="V40" i="11"/>
  <c r="V11" i="11"/>
  <c r="V13" i="7"/>
  <c r="V44" i="8"/>
  <c r="V13" i="8"/>
  <c r="V46" i="3"/>
  <c r="V19" i="3"/>
  <c r="V18" i="3"/>
  <c r="V48" i="11" l="1"/>
  <c r="V74" i="11" l="1"/>
  <c r="V70" i="11"/>
  <c r="V76" i="11"/>
  <c r="V75" i="11"/>
  <c r="V73" i="11"/>
  <c r="V72" i="11"/>
  <c r="V71" i="11"/>
  <c r="V69" i="11"/>
  <c r="V68" i="11"/>
  <c r="V67" i="11"/>
  <c r="V66" i="11"/>
  <c r="V65" i="11"/>
  <c r="V64" i="11"/>
  <c r="V63" i="11"/>
  <c r="V62" i="11"/>
  <c r="V61" i="11"/>
  <c r="V60" i="11"/>
  <c r="V59" i="11"/>
  <c r="V58" i="11"/>
  <c r="V57" i="11"/>
  <c r="V56" i="11"/>
  <c r="V55" i="11"/>
  <c r="V54" i="11"/>
  <c r="V53" i="11"/>
  <c r="V52" i="11"/>
  <c r="V51" i="11"/>
  <c r="V50" i="11"/>
  <c r="V49" i="11"/>
  <c r="V47" i="11"/>
  <c r="V46" i="11"/>
  <c r="V45" i="11"/>
  <c r="V44" i="11"/>
  <c r="V43" i="11"/>
  <c r="V42" i="11"/>
  <c r="V41" i="11"/>
  <c r="V39" i="1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0" i="11"/>
  <c r="V9" i="11"/>
  <c r="V8" i="11"/>
  <c r="V53" i="7"/>
  <c r="V61" i="7"/>
  <c r="V60" i="7"/>
  <c r="V59" i="7"/>
  <c r="V58" i="7"/>
  <c r="V57" i="7"/>
  <c r="V56" i="7"/>
  <c r="V55" i="7"/>
  <c r="V54" i="7"/>
  <c r="V52" i="7"/>
  <c r="V51" i="7"/>
  <c r="V50" i="7"/>
  <c r="V49" i="7"/>
  <c r="V48" i="7"/>
  <c r="V47" i="7"/>
  <c r="V46" i="7"/>
  <c r="V45" i="7"/>
  <c r="V44" i="7"/>
  <c r="V43" i="7"/>
  <c r="V42" i="7"/>
  <c r="V41" i="7"/>
  <c r="V40" i="7"/>
  <c r="V39" i="7"/>
  <c r="V38" i="7"/>
  <c r="V22" i="7"/>
  <c r="V21" i="7"/>
  <c r="V20" i="7"/>
  <c r="V28" i="7"/>
  <c r="V25" i="7"/>
  <c r="V24" i="7"/>
  <c r="V23" i="7"/>
  <c r="V37" i="7"/>
  <c r="V36" i="7"/>
  <c r="V35" i="7"/>
  <c r="V34" i="7"/>
  <c r="V33" i="7"/>
  <c r="V32" i="7"/>
  <c r="V31" i="7"/>
  <c r="V30" i="7"/>
  <c r="V29" i="7"/>
  <c r="V19" i="7"/>
  <c r="V18" i="7"/>
  <c r="V17" i="7"/>
  <c r="V16" i="7"/>
  <c r="V15" i="7"/>
  <c r="V14" i="7"/>
  <c r="V12" i="7"/>
  <c r="V11" i="7"/>
  <c r="V10" i="7"/>
  <c r="V9" i="7"/>
  <c r="V8" i="7"/>
  <c r="V91" i="8" l="1"/>
  <c r="V90" i="8"/>
  <c r="V89" i="8"/>
  <c r="V85" i="8"/>
  <c r="V84" i="8"/>
  <c r="V83" i="8"/>
  <c r="V82" i="8"/>
  <c r="V81" i="8"/>
  <c r="V80" i="8"/>
  <c r="V76" i="8"/>
  <c r="V75" i="8"/>
  <c r="V74" i="8"/>
  <c r="V70" i="8"/>
  <c r="V69" i="8"/>
  <c r="V68" i="8"/>
  <c r="V67" i="8"/>
  <c r="V66" i="8"/>
  <c r="V65" i="8"/>
  <c r="V55" i="8"/>
  <c r="V54" i="8"/>
  <c r="V53" i="8"/>
  <c r="V52" i="8"/>
  <c r="V51" i="8"/>
  <c r="V50" i="8"/>
  <c r="V25" i="8"/>
  <c r="V24" i="8"/>
  <c r="V23" i="8"/>
  <c r="V28" i="8"/>
  <c r="V27" i="8"/>
  <c r="V26" i="8"/>
  <c r="V19" i="8"/>
  <c r="V18" i="8"/>
  <c r="V17" i="8"/>
  <c r="V16" i="8"/>
  <c r="V15" i="8"/>
  <c r="V14" i="8"/>
  <c r="V12" i="8"/>
  <c r="V11" i="8"/>
  <c r="V46" i="8"/>
  <c r="V40" i="8"/>
  <c r="V39" i="8"/>
  <c r="V38" i="8"/>
  <c r="V37" i="8"/>
  <c r="V36" i="8"/>
  <c r="V35" i="8"/>
  <c r="V10" i="8"/>
  <c r="V9" i="8"/>
  <c r="V8" i="8"/>
  <c r="D94" i="8"/>
  <c r="E94" i="8"/>
  <c r="F94" i="8"/>
  <c r="G94" i="8"/>
  <c r="H94" i="8"/>
  <c r="I94" i="8"/>
  <c r="J94" i="8"/>
  <c r="K94" i="8"/>
  <c r="L94" i="8"/>
  <c r="M94" i="8"/>
  <c r="N94" i="8"/>
  <c r="O94" i="8"/>
  <c r="P94" i="8"/>
  <c r="Q94" i="8"/>
  <c r="R94" i="8"/>
  <c r="S94" i="8"/>
  <c r="T94" i="8"/>
  <c r="U94" i="8"/>
  <c r="D92" i="8"/>
  <c r="E92" i="8"/>
  <c r="F92" i="8"/>
  <c r="G92" i="8"/>
  <c r="H92" i="8"/>
  <c r="I92" i="8"/>
  <c r="J92" i="8"/>
  <c r="K92" i="8"/>
  <c r="L92" i="8"/>
  <c r="M92" i="8"/>
  <c r="N92" i="8"/>
  <c r="O92" i="8"/>
  <c r="P92" i="8"/>
  <c r="Q92" i="8"/>
  <c r="R92" i="8"/>
  <c r="S92" i="8"/>
  <c r="T92" i="8"/>
  <c r="U92" i="8"/>
  <c r="D93" i="8"/>
  <c r="E93" i="8"/>
  <c r="F93" i="8"/>
  <c r="G93" i="8"/>
  <c r="H93" i="8"/>
  <c r="I93" i="8"/>
  <c r="J93" i="8"/>
  <c r="K93" i="8"/>
  <c r="L93" i="8"/>
  <c r="M93" i="8"/>
  <c r="N93" i="8"/>
  <c r="O93" i="8"/>
  <c r="P93" i="8"/>
  <c r="Q93" i="8"/>
  <c r="R93" i="8"/>
  <c r="S93" i="8"/>
  <c r="T93" i="8"/>
  <c r="U93" i="8"/>
  <c r="C94" i="8"/>
  <c r="C93" i="8"/>
  <c r="C92" i="8"/>
  <c r="D86" i="8"/>
  <c r="E86" i="8"/>
  <c r="F86" i="8"/>
  <c r="G86" i="8"/>
  <c r="H86" i="8"/>
  <c r="I86" i="8"/>
  <c r="J86" i="8"/>
  <c r="K86" i="8"/>
  <c r="L86" i="8"/>
  <c r="M86" i="8"/>
  <c r="N86" i="8"/>
  <c r="O86" i="8"/>
  <c r="P86" i="8"/>
  <c r="Q86" i="8"/>
  <c r="R86" i="8"/>
  <c r="S86" i="8"/>
  <c r="T86" i="8"/>
  <c r="U86" i="8"/>
  <c r="D87" i="8"/>
  <c r="E87" i="8"/>
  <c r="F87" i="8"/>
  <c r="G87" i="8"/>
  <c r="H87" i="8"/>
  <c r="I87" i="8"/>
  <c r="J87" i="8"/>
  <c r="K87" i="8"/>
  <c r="L87" i="8"/>
  <c r="M87" i="8"/>
  <c r="N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D77" i="8"/>
  <c r="E77" i="8"/>
  <c r="F77" i="8"/>
  <c r="G77" i="8"/>
  <c r="H77" i="8"/>
  <c r="I77" i="8"/>
  <c r="J77" i="8"/>
  <c r="K77" i="8"/>
  <c r="L77" i="8"/>
  <c r="M77" i="8"/>
  <c r="N77" i="8"/>
  <c r="O77" i="8"/>
  <c r="P77" i="8"/>
  <c r="Q77" i="8"/>
  <c r="R77" i="8"/>
  <c r="S77" i="8"/>
  <c r="T77" i="8"/>
  <c r="U77" i="8"/>
  <c r="D78" i="8"/>
  <c r="E78" i="8"/>
  <c r="F78" i="8"/>
  <c r="G78" i="8"/>
  <c r="H78" i="8"/>
  <c r="I78" i="8"/>
  <c r="J78" i="8"/>
  <c r="K78" i="8"/>
  <c r="L78" i="8"/>
  <c r="M78" i="8"/>
  <c r="N78" i="8"/>
  <c r="O78" i="8"/>
  <c r="P78" i="8"/>
  <c r="Q78" i="8"/>
  <c r="R78" i="8"/>
  <c r="S78" i="8"/>
  <c r="T78" i="8"/>
  <c r="U78" i="8"/>
  <c r="D79" i="8"/>
  <c r="E79" i="8"/>
  <c r="F79" i="8"/>
  <c r="G79" i="8"/>
  <c r="H79" i="8"/>
  <c r="I79" i="8"/>
  <c r="J79" i="8"/>
  <c r="K79" i="8"/>
  <c r="L79" i="8"/>
  <c r="M79" i="8"/>
  <c r="N79" i="8"/>
  <c r="O79" i="8"/>
  <c r="P79" i="8"/>
  <c r="Q79" i="8"/>
  <c r="R79" i="8"/>
  <c r="S79" i="8"/>
  <c r="T79" i="8"/>
  <c r="U79" i="8"/>
  <c r="C79" i="8"/>
  <c r="C78" i="8"/>
  <c r="C77" i="8"/>
  <c r="D71" i="8"/>
  <c r="E71" i="8"/>
  <c r="F71" i="8"/>
  <c r="G71" i="8"/>
  <c r="H71" i="8"/>
  <c r="I71" i="8"/>
  <c r="J71" i="8"/>
  <c r="K71" i="8"/>
  <c r="L71" i="8"/>
  <c r="M71" i="8"/>
  <c r="N71" i="8"/>
  <c r="O71" i="8"/>
  <c r="P71" i="8"/>
  <c r="Q71" i="8"/>
  <c r="R71" i="8"/>
  <c r="S71" i="8"/>
  <c r="T71" i="8"/>
  <c r="U71" i="8"/>
  <c r="D72" i="8"/>
  <c r="E72" i="8"/>
  <c r="F72" i="8"/>
  <c r="G72" i="8"/>
  <c r="H72" i="8"/>
  <c r="I72" i="8"/>
  <c r="J72" i="8"/>
  <c r="K72" i="8"/>
  <c r="L72" i="8"/>
  <c r="M72" i="8"/>
  <c r="N72" i="8"/>
  <c r="O72" i="8"/>
  <c r="P72" i="8"/>
  <c r="Q72" i="8"/>
  <c r="R72" i="8"/>
  <c r="S72" i="8"/>
  <c r="T72" i="8"/>
  <c r="U72" i="8"/>
  <c r="D73" i="8"/>
  <c r="E73" i="8"/>
  <c r="F73" i="8"/>
  <c r="G73" i="8"/>
  <c r="H73" i="8"/>
  <c r="I73" i="8"/>
  <c r="J73" i="8"/>
  <c r="K73" i="8"/>
  <c r="L73" i="8"/>
  <c r="M73" i="8"/>
  <c r="N73" i="8"/>
  <c r="O73" i="8"/>
  <c r="P73" i="8"/>
  <c r="Q73" i="8"/>
  <c r="R73" i="8"/>
  <c r="S73" i="8"/>
  <c r="T73" i="8"/>
  <c r="U73" i="8"/>
  <c r="C73" i="8"/>
  <c r="C72" i="8"/>
  <c r="C71" i="8"/>
  <c r="U94" i="3"/>
  <c r="U93" i="3"/>
  <c r="U92" i="3"/>
  <c r="U88" i="3"/>
  <c r="U87" i="3"/>
  <c r="U86" i="3"/>
  <c r="U79" i="3"/>
  <c r="U78" i="3"/>
  <c r="U77" i="3"/>
  <c r="U73" i="3"/>
  <c r="U72" i="3"/>
  <c r="U71" i="3"/>
  <c r="U64" i="3"/>
  <c r="U63" i="3"/>
  <c r="U62" i="3"/>
  <c r="U58" i="3"/>
  <c r="U57" i="3"/>
  <c r="U56" i="3"/>
  <c r="V78" i="8" l="1"/>
  <c r="V93" i="8"/>
  <c r="V94" i="8"/>
  <c r="V71" i="8"/>
  <c r="V87" i="8"/>
  <c r="V73" i="8"/>
  <c r="V72" i="8"/>
  <c r="V88" i="8"/>
  <c r="V86" i="8"/>
  <c r="V79" i="8"/>
  <c r="V77" i="8"/>
  <c r="V92" i="8"/>
  <c r="R62" i="8"/>
  <c r="S62" i="8"/>
  <c r="T62" i="8"/>
  <c r="U62" i="8"/>
  <c r="R63" i="8"/>
  <c r="S63" i="8"/>
  <c r="T63" i="8"/>
  <c r="U63" i="8"/>
  <c r="R64" i="8"/>
  <c r="S64" i="8"/>
  <c r="T64" i="8"/>
  <c r="U64" i="8"/>
  <c r="Q64" i="8"/>
  <c r="Q63" i="8"/>
  <c r="Q62" i="8"/>
  <c r="G62" i="8"/>
  <c r="H62" i="8"/>
  <c r="I62" i="8"/>
  <c r="J62" i="8"/>
  <c r="K62" i="8"/>
  <c r="L62" i="8"/>
  <c r="M62" i="8"/>
  <c r="N62" i="8"/>
  <c r="O62" i="8"/>
  <c r="P62" i="8"/>
  <c r="G63" i="8"/>
  <c r="H63" i="8"/>
  <c r="I63" i="8"/>
  <c r="J63" i="8"/>
  <c r="K63" i="8"/>
  <c r="L63" i="8"/>
  <c r="M63" i="8"/>
  <c r="N63" i="8"/>
  <c r="O63" i="8"/>
  <c r="P63" i="8"/>
  <c r="G64" i="8"/>
  <c r="H64" i="8"/>
  <c r="I64" i="8"/>
  <c r="J64" i="8"/>
  <c r="K64" i="8"/>
  <c r="L64" i="8"/>
  <c r="M64" i="8"/>
  <c r="N64" i="8"/>
  <c r="O64" i="8"/>
  <c r="P64" i="8"/>
  <c r="D62" i="8"/>
  <c r="E62" i="8"/>
  <c r="F62" i="8"/>
  <c r="D63" i="8"/>
  <c r="E63" i="8"/>
  <c r="F63" i="8"/>
  <c r="D64" i="8"/>
  <c r="E64" i="8"/>
  <c r="F64" i="8"/>
  <c r="C64" i="8"/>
  <c r="C63" i="8"/>
  <c r="C62" i="8"/>
  <c r="D57" i="8"/>
  <c r="E57" i="8"/>
  <c r="F57" i="8"/>
  <c r="G57" i="8"/>
  <c r="H57" i="8"/>
  <c r="I57" i="8"/>
  <c r="J57" i="8"/>
  <c r="K57" i="8"/>
  <c r="L57" i="8"/>
  <c r="M57" i="8"/>
  <c r="N57" i="8"/>
  <c r="O57" i="8"/>
  <c r="P57" i="8"/>
  <c r="Q57" i="8"/>
  <c r="R57" i="8"/>
  <c r="S57" i="8"/>
  <c r="T57" i="8"/>
  <c r="U57" i="8"/>
  <c r="D58" i="8"/>
  <c r="E58" i="8"/>
  <c r="F58" i="8"/>
  <c r="G58" i="8"/>
  <c r="H58" i="8"/>
  <c r="I58" i="8"/>
  <c r="J58" i="8"/>
  <c r="K58" i="8"/>
  <c r="L58" i="8"/>
  <c r="M58" i="8"/>
  <c r="N58" i="8"/>
  <c r="O58" i="8"/>
  <c r="P58" i="8"/>
  <c r="Q58" i="8"/>
  <c r="R58" i="8"/>
  <c r="S58" i="8"/>
  <c r="T58" i="8"/>
  <c r="U58" i="8"/>
  <c r="C58" i="8"/>
  <c r="C57" i="8"/>
  <c r="D56" i="8"/>
  <c r="E56" i="8"/>
  <c r="F56" i="8"/>
  <c r="G56" i="8"/>
  <c r="H56" i="8"/>
  <c r="I56" i="8"/>
  <c r="J56" i="8"/>
  <c r="K56" i="8"/>
  <c r="L56" i="8"/>
  <c r="M56" i="8"/>
  <c r="N56" i="8"/>
  <c r="O56" i="8"/>
  <c r="P56" i="8"/>
  <c r="Q56" i="8"/>
  <c r="R56" i="8"/>
  <c r="S56" i="8"/>
  <c r="T56" i="8"/>
  <c r="U56" i="8"/>
  <c r="C56" i="8"/>
  <c r="V63" i="8" l="1"/>
  <c r="V57" i="8"/>
  <c r="V64" i="8"/>
  <c r="V62" i="8"/>
  <c r="V56" i="8"/>
  <c r="V58" i="8"/>
  <c r="U32" i="8"/>
  <c r="V32" i="8" s="1"/>
  <c r="U33" i="8"/>
  <c r="V33" i="8" s="1"/>
  <c r="U34" i="8"/>
  <c r="V34" i="8" s="1"/>
  <c r="R32" i="8"/>
  <c r="S32" i="8"/>
  <c r="T32" i="8"/>
  <c r="R33" i="8"/>
  <c r="S33" i="8"/>
  <c r="T33" i="8"/>
  <c r="R34" i="8"/>
  <c r="S34" i="8"/>
  <c r="T34" i="8"/>
  <c r="Q34" i="8"/>
  <c r="Q33" i="8"/>
  <c r="Q32" i="8"/>
  <c r="U32" i="3"/>
  <c r="D33" i="3"/>
  <c r="E33" i="3"/>
  <c r="F33" i="3"/>
  <c r="G33" i="3"/>
  <c r="H33" i="3"/>
  <c r="I33" i="3"/>
  <c r="J33" i="3"/>
  <c r="K33" i="3"/>
  <c r="L33" i="3"/>
  <c r="M33" i="3"/>
  <c r="N33" i="3"/>
  <c r="O33" i="3"/>
  <c r="P33" i="3"/>
  <c r="Q33" i="3"/>
  <c r="R33" i="3"/>
  <c r="S33" i="3"/>
  <c r="T33" i="3"/>
  <c r="U33" i="3"/>
  <c r="D34" i="3"/>
  <c r="E34" i="3"/>
  <c r="F34" i="3"/>
  <c r="G34" i="3"/>
  <c r="H34" i="3"/>
  <c r="I34" i="3"/>
  <c r="J34" i="3"/>
  <c r="K34" i="3"/>
  <c r="L34" i="3"/>
  <c r="M34" i="3"/>
  <c r="N34" i="3"/>
  <c r="O34" i="3"/>
  <c r="P34" i="3"/>
  <c r="Q34" i="3"/>
  <c r="R34" i="3"/>
  <c r="S34" i="3"/>
  <c r="T34" i="3"/>
  <c r="U34" i="3"/>
  <c r="C34" i="3"/>
  <c r="C33" i="3"/>
  <c r="C49" i="3"/>
  <c r="C48" i="3"/>
  <c r="U41" i="3"/>
  <c r="D42" i="3"/>
  <c r="E42" i="3"/>
  <c r="F42" i="3"/>
  <c r="G42" i="3"/>
  <c r="H42" i="3"/>
  <c r="I42" i="3"/>
  <c r="J42" i="3"/>
  <c r="K42" i="3"/>
  <c r="L42" i="3"/>
  <c r="M42" i="3"/>
  <c r="N42" i="3"/>
  <c r="O42" i="3"/>
  <c r="P42" i="3"/>
  <c r="Q42" i="3"/>
  <c r="R42" i="3"/>
  <c r="S42" i="3"/>
  <c r="T42" i="3"/>
  <c r="U42" i="3"/>
  <c r="D43" i="3"/>
  <c r="E43" i="3"/>
  <c r="F43" i="3"/>
  <c r="G43" i="3"/>
  <c r="H43" i="3"/>
  <c r="I43" i="3"/>
  <c r="J43" i="3"/>
  <c r="K43" i="3"/>
  <c r="L43" i="3"/>
  <c r="M43" i="3"/>
  <c r="N43" i="3"/>
  <c r="O43" i="3"/>
  <c r="P43" i="3"/>
  <c r="Q43" i="3"/>
  <c r="R43" i="3"/>
  <c r="S43" i="3"/>
  <c r="T43" i="3"/>
  <c r="U43" i="3"/>
  <c r="C43" i="3"/>
  <c r="C42" i="3"/>
  <c r="U47" i="3"/>
  <c r="D48" i="3"/>
  <c r="E48" i="3"/>
  <c r="F48" i="3"/>
  <c r="G48" i="3"/>
  <c r="H48" i="3"/>
  <c r="I48" i="3"/>
  <c r="J48" i="3"/>
  <c r="K48" i="3"/>
  <c r="L48" i="3"/>
  <c r="M48" i="3"/>
  <c r="N48" i="3"/>
  <c r="O48" i="3"/>
  <c r="P48" i="3"/>
  <c r="Q48" i="3"/>
  <c r="R48" i="3"/>
  <c r="S48" i="3"/>
  <c r="T48" i="3"/>
  <c r="U48" i="3"/>
  <c r="D49" i="3"/>
  <c r="E49" i="3"/>
  <c r="F49" i="3"/>
  <c r="G49" i="3"/>
  <c r="H49" i="3"/>
  <c r="I49" i="3"/>
  <c r="J49" i="3"/>
  <c r="K49" i="3"/>
  <c r="L49" i="3"/>
  <c r="M49" i="3"/>
  <c r="N49" i="3"/>
  <c r="O49" i="3"/>
  <c r="P49" i="3"/>
  <c r="Q49" i="3"/>
  <c r="R49" i="3"/>
  <c r="S49" i="3"/>
  <c r="T49" i="3"/>
  <c r="U49" i="3"/>
  <c r="G48" i="8"/>
  <c r="H48" i="8"/>
  <c r="I48" i="8"/>
  <c r="J48" i="8"/>
  <c r="K48" i="8"/>
  <c r="L48" i="8"/>
  <c r="M48" i="8"/>
  <c r="N48" i="8"/>
  <c r="O48" i="8"/>
  <c r="P48" i="8"/>
  <c r="Q48" i="8"/>
  <c r="R48" i="8"/>
  <c r="S48" i="8"/>
  <c r="T48" i="8"/>
  <c r="U48" i="8"/>
  <c r="E48" i="8"/>
  <c r="D49" i="8"/>
  <c r="E49" i="8"/>
  <c r="F49" i="8"/>
  <c r="G49" i="8"/>
  <c r="H49" i="8"/>
  <c r="I49" i="8"/>
  <c r="J49" i="8"/>
  <c r="K49" i="8"/>
  <c r="L49" i="8"/>
  <c r="M49" i="8"/>
  <c r="N49" i="8"/>
  <c r="O49" i="8"/>
  <c r="P49" i="8"/>
  <c r="Q49" i="8"/>
  <c r="R49" i="8"/>
  <c r="S49" i="8"/>
  <c r="T49" i="8"/>
  <c r="U49" i="8"/>
  <c r="C49" i="8"/>
  <c r="C47" i="8"/>
  <c r="D47" i="8"/>
  <c r="C20" i="8"/>
  <c r="D20" i="8"/>
  <c r="C21" i="8"/>
  <c r="D21" i="8"/>
  <c r="C22" i="8"/>
  <c r="D22" i="8"/>
  <c r="V36" i="3"/>
  <c r="E47" i="8"/>
  <c r="F47" i="8"/>
  <c r="G47" i="8"/>
  <c r="H47" i="8"/>
  <c r="I47" i="8"/>
  <c r="J47" i="8"/>
  <c r="K47" i="8"/>
  <c r="L47" i="8"/>
  <c r="M47" i="8"/>
  <c r="N47" i="8"/>
  <c r="O47" i="8"/>
  <c r="P47" i="8"/>
  <c r="Q47" i="8"/>
  <c r="R47" i="8"/>
  <c r="S47" i="8"/>
  <c r="T47" i="8"/>
  <c r="U47" i="8"/>
  <c r="D41" i="8"/>
  <c r="E41" i="8"/>
  <c r="F41" i="8"/>
  <c r="G41" i="8"/>
  <c r="H41" i="8"/>
  <c r="I41" i="8"/>
  <c r="J41" i="8"/>
  <c r="K41" i="8"/>
  <c r="L41" i="8"/>
  <c r="M41" i="8"/>
  <c r="N41" i="8"/>
  <c r="O41" i="8"/>
  <c r="P41" i="8"/>
  <c r="Q41" i="8"/>
  <c r="R41" i="8"/>
  <c r="S41" i="8"/>
  <c r="T41" i="8"/>
  <c r="U41" i="8"/>
  <c r="D42" i="8"/>
  <c r="E42" i="8"/>
  <c r="F42" i="8"/>
  <c r="G42" i="8"/>
  <c r="H42" i="8"/>
  <c r="I42" i="8"/>
  <c r="J42" i="8"/>
  <c r="K42" i="8"/>
  <c r="L42" i="8"/>
  <c r="M42" i="8"/>
  <c r="N42" i="8"/>
  <c r="O42" i="8"/>
  <c r="P42" i="8"/>
  <c r="Q42" i="8"/>
  <c r="R42" i="8"/>
  <c r="S42" i="8"/>
  <c r="T42" i="8"/>
  <c r="U42" i="8"/>
  <c r="D43" i="8"/>
  <c r="E43" i="8"/>
  <c r="F43" i="8"/>
  <c r="G43" i="8"/>
  <c r="H43" i="8"/>
  <c r="I43" i="8"/>
  <c r="J43" i="8"/>
  <c r="K43" i="8"/>
  <c r="L43" i="8"/>
  <c r="M43" i="8"/>
  <c r="N43" i="8"/>
  <c r="O43" i="8"/>
  <c r="P43" i="8"/>
  <c r="Q43" i="8"/>
  <c r="R43" i="8"/>
  <c r="S43" i="8"/>
  <c r="T43" i="8"/>
  <c r="U43" i="8"/>
  <c r="C43" i="8"/>
  <c r="C42" i="8"/>
  <c r="C41" i="8"/>
  <c r="V43" i="8" l="1"/>
  <c r="V41" i="8"/>
  <c r="V48" i="8"/>
  <c r="V49" i="8"/>
  <c r="V42" i="8"/>
  <c r="V47" i="8"/>
  <c r="V91" i="3"/>
  <c r="V90" i="3"/>
  <c r="V85" i="3"/>
  <c r="V84" i="3"/>
  <c r="V82" i="3"/>
  <c r="V81" i="3"/>
  <c r="V76" i="3"/>
  <c r="V75" i="3"/>
  <c r="V70" i="3"/>
  <c r="V69" i="3"/>
  <c r="V67" i="3"/>
  <c r="V66" i="3"/>
  <c r="V61" i="3"/>
  <c r="V60" i="3"/>
  <c r="V55" i="3"/>
  <c r="V54" i="3"/>
  <c r="V52" i="3"/>
  <c r="V51" i="3"/>
  <c r="V25" i="3"/>
  <c r="V24" i="3"/>
  <c r="V31" i="3"/>
  <c r="V30" i="3"/>
  <c r="V28" i="3"/>
  <c r="V27" i="3"/>
  <c r="V26" i="3"/>
  <c r="V45" i="3"/>
  <c r="V40" i="3"/>
  <c r="V39" i="3"/>
  <c r="V37" i="3"/>
  <c r="V35" i="3"/>
  <c r="V16" i="3"/>
  <c r="V15" i="3"/>
  <c r="V14" i="3"/>
  <c r="V13" i="3"/>
  <c r="V12" i="3"/>
  <c r="V10" i="3"/>
  <c r="V9" i="3"/>
  <c r="T20" i="3"/>
  <c r="U20" i="3"/>
  <c r="D21" i="3"/>
  <c r="E21" i="3"/>
  <c r="F21" i="3"/>
  <c r="G21" i="3"/>
  <c r="H21" i="3"/>
  <c r="I21" i="3"/>
  <c r="J21" i="3"/>
  <c r="K21" i="3"/>
  <c r="L21" i="3"/>
  <c r="M21" i="3"/>
  <c r="N21" i="3"/>
  <c r="O21" i="3"/>
  <c r="P21" i="3"/>
  <c r="Q21" i="3"/>
  <c r="R21" i="3"/>
  <c r="S21" i="3"/>
  <c r="T21" i="3"/>
  <c r="U21" i="3"/>
  <c r="D22" i="3"/>
  <c r="E22" i="3"/>
  <c r="F22" i="3"/>
  <c r="G22" i="3"/>
  <c r="H22" i="3"/>
  <c r="I22" i="3"/>
  <c r="J22" i="3"/>
  <c r="K22" i="3"/>
  <c r="L22" i="3"/>
  <c r="M22" i="3"/>
  <c r="N22" i="3"/>
  <c r="O22" i="3"/>
  <c r="P22" i="3"/>
  <c r="Q22" i="3"/>
  <c r="R22" i="3"/>
  <c r="S22" i="3"/>
  <c r="T22" i="3"/>
  <c r="U22" i="3"/>
  <c r="C22" i="3"/>
  <c r="C21" i="3"/>
  <c r="C17" i="3"/>
  <c r="C20" i="3" s="1"/>
  <c r="U22" i="8"/>
  <c r="E21" i="8"/>
  <c r="F21" i="8"/>
  <c r="G21" i="8"/>
  <c r="H21" i="8"/>
  <c r="I21" i="8"/>
  <c r="J21" i="8"/>
  <c r="K21" i="8"/>
  <c r="L21" i="8"/>
  <c r="M21" i="8"/>
  <c r="N21" i="8"/>
  <c r="O21" i="8"/>
  <c r="P21" i="8"/>
  <c r="Q21" i="8"/>
  <c r="R21" i="8"/>
  <c r="S21" i="8"/>
  <c r="T21" i="8"/>
  <c r="U21" i="8"/>
  <c r="E22" i="8"/>
  <c r="F22" i="8"/>
  <c r="G22" i="8"/>
  <c r="H22" i="8"/>
  <c r="I22" i="8"/>
  <c r="J22" i="8"/>
  <c r="K22" i="8"/>
  <c r="L22" i="8"/>
  <c r="M22" i="8"/>
  <c r="N22" i="8"/>
  <c r="O22" i="8"/>
  <c r="P22" i="8"/>
  <c r="Q22" i="8"/>
  <c r="R22" i="8"/>
  <c r="S22" i="8"/>
  <c r="T22" i="8"/>
  <c r="U20" i="8"/>
  <c r="T20" i="8"/>
  <c r="C38" i="3"/>
  <c r="C41" i="3" s="1"/>
  <c r="C44" i="3"/>
  <c r="C47" i="3" s="1"/>
  <c r="V8" i="3"/>
  <c r="V11" i="3"/>
  <c r="V21" i="8" l="1"/>
  <c r="V22" i="8"/>
  <c r="V21" i="3"/>
  <c r="V22" i="3"/>
  <c r="E20" i="8"/>
  <c r="F20" i="8"/>
  <c r="G20" i="8"/>
  <c r="H20" i="8"/>
  <c r="I20" i="8"/>
  <c r="J20" i="8"/>
  <c r="K20" i="8"/>
  <c r="V20" i="8" s="1"/>
  <c r="L20" i="8"/>
  <c r="M20" i="8"/>
  <c r="N20" i="8"/>
  <c r="O20" i="8"/>
  <c r="P20" i="8"/>
  <c r="Q20" i="8"/>
  <c r="R20" i="8"/>
  <c r="S20" i="8"/>
  <c r="D17" i="3" l="1"/>
  <c r="D20" i="3" s="1"/>
  <c r="E17" i="3"/>
  <c r="E20" i="3" s="1"/>
  <c r="F17" i="3"/>
  <c r="F20" i="3" s="1"/>
  <c r="G17" i="3"/>
  <c r="G20" i="3" s="1"/>
  <c r="H17" i="3"/>
  <c r="H20" i="3" s="1"/>
  <c r="I17" i="3"/>
  <c r="I20" i="3" s="1"/>
  <c r="J17" i="3"/>
  <c r="J20" i="3" s="1"/>
  <c r="K17" i="3"/>
  <c r="L17" i="3"/>
  <c r="L20" i="3" s="1"/>
  <c r="M17" i="3"/>
  <c r="M20" i="3" s="1"/>
  <c r="N17" i="3"/>
  <c r="N20" i="3" s="1"/>
  <c r="O17" i="3"/>
  <c r="O20" i="3" s="1"/>
  <c r="P17" i="3"/>
  <c r="P20" i="3" s="1"/>
  <c r="Q17" i="3"/>
  <c r="Q20" i="3" s="1"/>
  <c r="R17" i="3"/>
  <c r="R20" i="3" s="1"/>
  <c r="S17" i="3"/>
  <c r="S20" i="3" s="1"/>
  <c r="K20" i="3" l="1"/>
  <c r="V20" i="3" s="1"/>
  <c r="V17" i="3"/>
  <c r="D94" i="3" l="1"/>
  <c r="E94" i="3"/>
  <c r="F94" i="3"/>
  <c r="G94" i="3"/>
  <c r="H94" i="3"/>
  <c r="I94" i="3"/>
  <c r="J94" i="3"/>
  <c r="K94" i="3"/>
  <c r="V94" i="3" s="1"/>
  <c r="L94" i="3"/>
  <c r="M94" i="3"/>
  <c r="N94" i="3"/>
  <c r="O94" i="3"/>
  <c r="P94" i="3"/>
  <c r="Q94" i="3"/>
  <c r="R94" i="3"/>
  <c r="S94" i="3"/>
  <c r="T94" i="3"/>
  <c r="C94" i="3"/>
  <c r="D93" i="3"/>
  <c r="E93" i="3"/>
  <c r="F93" i="3"/>
  <c r="G93" i="3"/>
  <c r="H93" i="3"/>
  <c r="I93" i="3"/>
  <c r="J93" i="3"/>
  <c r="K93" i="3"/>
  <c r="V93" i="3" s="1"/>
  <c r="L93" i="3"/>
  <c r="M93" i="3"/>
  <c r="N93" i="3"/>
  <c r="O93" i="3"/>
  <c r="P93" i="3"/>
  <c r="Q93" i="3"/>
  <c r="R93" i="3"/>
  <c r="S93" i="3"/>
  <c r="T93" i="3"/>
  <c r="C93" i="3"/>
  <c r="D88" i="3"/>
  <c r="E88" i="3"/>
  <c r="F88" i="3"/>
  <c r="G88" i="3"/>
  <c r="H88" i="3"/>
  <c r="I88" i="3"/>
  <c r="J88" i="3"/>
  <c r="K88" i="3"/>
  <c r="V88" i="3" s="1"/>
  <c r="L88" i="3"/>
  <c r="M88" i="3"/>
  <c r="N88" i="3"/>
  <c r="O88" i="3"/>
  <c r="P88" i="3"/>
  <c r="Q88" i="3"/>
  <c r="R88" i="3"/>
  <c r="S88" i="3"/>
  <c r="T88" i="3"/>
  <c r="C88" i="3"/>
  <c r="D87" i="3"/>
  <c r="E87" i="3"/>
  <c r="F87" i="3"/>
  <c r="G87" i="3"/>
  <c r="H87" i="3"/>
  <c r="I87" i="3"/>
  <c r="J87" i="3"/>
  <c r="K87" i="3"/>
  <c r="V87" i="3" s="1"/>
  <c r="L87" i="3"/>
  <c r="M87" i="3"/>
  <c r="N87" i="3"/>
  <c r="O87" i="3"/>
  <c r="P87" i="3"/>
  <c r="Q87" i="3"/>
  <c r="R87" i="3"/>
  <c r="S87" i="3"/>
  <c r="T87" i="3"/>
  <c r="C87" i="3"/>
  <c r="D89" i="3"/>
  <c r="E89" i="3"/>
  <c r="F89" i="3"/>
  <c r="G89" i="3"/>
  <c r="H89" i="3"/>
  <c r="I89" i="3"/>
  <c r="J89" i="3"/>
  <c r="K89" i="3"/>
  <c r="V89" i="3" s="1"/>
  <c r="L89" i="3"/>
  <c r="M89" i="3"/>
  <c r="N89" i="3"/>
  <c r="O89" i="3"/>
  <c r="P89" i="3"/>
  <c r="Q89" i="3"/>
  <c r="R89" i="3"/>
  <c r="S89" i="3"/>
  <c r="T89" i="3"/>
  <c r="C89" i="3"/>
  <c r="D83" i="3"/>
  <c r="E83" i="3"/>
  <c r="F83" i="3"/>
  <c r="G83" i="3"/>
  <c r="H83" i="3"/>
  <c r="I83" i="3"/>
  <c r="J83" i="3"/>
  <c r="K83" i="3"/>
  <c r="V83" i="3" s="1"/>
  <c r="L83" i="3"/>
  <c r="M83" i="3"/>
  <c r="N83" i="3"/>
  <c r="O83" i="3"/>
  <c r="P83" i="3"/>
  <c r="Q83" i="3"/>
  <c r="R83" i="3"/>
  <c r="S83" i="3"/>
  <c r="T83" i="3"/>
  <c r="C83" i="3"/>
  <c r="D80" i="3"/>
  <c r="E80" i="3"/>
  <c r="F80" i="3"/>
  <c r="G80" i="3"/>
  <c r="H80" i="3"/>
  <c r="I80" i="3"/>
  <c r="J80" i="3"/>
  <c r="K80" i="3"/>
  <c r="V80" i="3" s="1"/>
  <c r="L80" i="3"/>
  <c r="M80" i="3"/>
  <c r="N80" i="3"/>
  <c r="O80" i="3"/>
  <c r="P80" i="3"/>
  <c r="Q80" i="3"/>
  <c r="R80" i="3"/>
  <c r="S80" i="3"/>
  <c r="T80" i="3"/>
  <c r="C80" i="3"/>
  <c r="T86" i="3" l="1"/>
  <c r="P86" i="3"/>
  <c r="L86" i="3"/>
  <c r="H86" i="3"/>
  <c r="D86" i="3"/>
  <c r="S86" i="3"/>
  <c r="O86" i="3"/>
  <c r="K86" i="3"/>
  <c r="V86" i="3" s="1"/>
  <c r="G86" i="3"/>
  <c r="S92" i="3"/>
  <c r="O92" i="3"/>
  <c r="K92" i="3"/>
  <c r="V92" i="3" s="1"/>
  <c r="G92" i="3"/>
  <c r="C92" i="3"/>
  <c r="Q92" i="3"/>
  <c r="M92" i="3"/>
  <c r="I92" i="3"/>
  <c r="E92" i="3"/>
  <c r="R86" i="3"/>
  <c r="N86" i="3"/>
  <c r="J86" i="3"/>
  <c r="C86" i="3"/>
  <c r="Q86" i="3"/>
  <c r="M86" i="3"/>
  <c r="I86" i="3"/>
  <c r="E86" i="3"/>
  <c r="F86" i="3"/>
  <c r="R92" i="3"/>
  <c r="N92" i="3"/>
  <c r="J92" i="3"/>
  <c r="F92" i="3"/>
  <c r="T92" i="3"/>
  <c r="P92" i="3"/>
  <c r="L92" i="3"/>
  <c r="H92" i="3"/>
  <c r="D92" i="3"/>
  <c r="D78" i="3" l="1"/>
  <c r="E78" i="3"/>
  <c r="F78" i="3"/>
  <c r="G78" i="3"/>
  <c r="H78" i="3"/>
  <c r="I78" i="3"/>
  <c r="J78" i="3"/>
  <c r="K78" i="3"/>
  <c r="V78" i="3" s="1"/>
  <c r="L78" i="3"/>
  <c r="M78" i="3"/>
  <c r="N78" i="3"/>
  <c r="O78" i="3"/>
  <c r="P78" i="3"/>
  <c r="Q78" i="3"/>
  <c r="R78" i="3"/>
  <c r="S78" i="3"/>
  <c r="T78" i="3"/>
  <c r="C78" i="3"/>
  <c r="D79" i="3"/>
  <c r="E79" i="3"/>
  <c r="F79" i="3"/>
  <c r="G79" i="3"/>
  <c r="H79" i="3"/>
  <c r="I79" i="3"/>
  <c r="J79" i="3"/>
  <c r="K79" i="3"/>
  <c r="V79" i="3" s="1"/>
  <c r="L79" i="3"/>
  <c r="M79" i="3"/>
  <c r="N79" i="3"/>
  <c r="O79" i="3"/>
  <c r="P79" i="3"/>
  <c r="Q79" i="3"/>
  <c r="R79" i="3"/>
  <c r="S79" i="3"/>
  <c r="T79" i="3"/>
  <c r="C79" i="3"/>
  <c r="D72" i="3"/>
  <c r="E72" i="3"/>
  <c r="F72" i="3"/>
  <c r="G72" i="3"/>
  <c r="H72" i="3"/>
  <c r="I72" i="3"/>
  <c r="J72" i="3"/>
  <c r="K72" i="3"/>
  <c r="V72" i="3" s="1"/>
  <c r="L72" i="3"/>
  <c r="M72" i="3"/>
  <c r="N72" i="3"/>
  <c r="O72" i="3"/>
  <c r="P72" i="3"/>
  <c r="Q72" i="3"/>
  <c r="R72" i="3"/>
  <c r="S72" i="3"/>
  <c r="T72" i="3"/>
  <c r="C72" i="3"/>
  <c r="D73" i="3"/>
  <c r="E73" i="3"/>
  <c r="F73" i="3"/>
  <c r="G73" i="3"/>
  <c r="H73" i="3"/>
  <c r="I73" i="3"/>
  <c r="J73" i="3"/>
  <c r="K73" i="3"/>
  <c r="V73" i="3" s="1"/>
  <c r="L73" i="3"/>
  <c r="M73" i="3"/>
  <c r="N73" i="3"/>
  <c r="O73" i="3"/>
  <c r="P73" i="3"/>
  <c r="Q73" i="3"/>
  <c r="R73" i="3"/>
  <c r="S73" i="3"/>
  <c r="T73" i="3"/>
  <c r="C73" i="3"/>
  <c r="D74" i="3"/>
  <c r="E74" i="3"/>
  <c r="F74" i="3"/>
  <c r="G74" i="3"/>
  <c r="H74" i="3"/>
  <c r="I74" i="3"/>
  <c r="J74" i="3"/>
  <c r="K74" i="3"/>
  <c r="V74" i="3" s="1"/>
  <c r="L74" i="3"/>
  <c r="M74" i="3"/>
  <c r="N74" i="3"/>
  <c r="O74" i="3"/>
  <c r="P74" i="3"/>
  <c r="Q74" i="3"/>
  <c r="R74" i="3"/>
  <c r="S74" i="3"/>
  <c r="T74" i="3"/>
  <c r="C74" i="3"/>
  <c r="D68" i="3"/>
  <c r="E68" i="3"/>
  <c r="F68" i="3"/>
  <c r="G68" i="3"/>
  <c r="H68" i="3"/>
  <c r="I68" i="3"/>
  <c r="J68" i="3"/>
  <c r="K68" i="3"/>
  <c r="V68" i="3" s="1"/>
  <c r="L68" i="3"/>
  <c r="M68" i="3"/>
  <c r="N68" i="3"/>
  <c r="O68" i="3"/>
  <c r="P68" i="3"/>
  <c r="Q68" i="3"/>
  <c r="R68" i="3"/>
  <c r="S68" i="3"/>
  <c r="T68" i="3"/>
  <c r="C68" i="3"/>
  <c r="D65" i="3"/>
  <c r="E65" i="3"/>
  <c r="F65" i="3"/>
  <c r="G65" i="3"/>
  <c r="H65" i="3"/>
  <c r="I65" i="3"/>
  <c r="J65" i="3"/>
  <c r="K65" i="3"/>
  <c r="V65" i="3" s="1"/>
  <c r="L65" i="3"/>
  <c r="M65" i="3"/>
  <c r="N65" i="3"/>
  <c r="O65" i="3"/>
  <c r="P65" i="3"/>
  <c r="Q65" i="3"/>
  <c r="R65" i="3"/>
  <c r="S65" i="3"/>
  <c r="T65" i="3"/>
  <c r="C65" i="3"/>
  <c r="D23" i="3"/>
  <c r="E23" i="3"/>
  <c r="F23" i="3"/>
  <c r="G23" i="3"/>
  <c r="H23" i="3"/>
  <c r="I23" i="3"/>
  <c r="J23" i="3"/>
  <c r="K23" i="3"/>
  <c r="V23" i="3" s="1"/>
  <c r="L23" i="3"/>
  <c r="M23" i="3"/>
  <c r="N23" i="3"/>
  <c r="O23" i="3"/>
  <c r="P23" i="3"/>
  <c r="Q23" i="3"/>
  <c r="R23" i="3"/>
  <c r="S23" i="3"/>
  <c r="T23" i="3"/>
  <c r="C23" i="3"/>
  <c r="C50" i="3"/>
  <c r="C53" i="3"/>
  <c r="C59" i="3"/>
  <c r="C57" i="3"/>
  <c r="C58" i="3"/>
  <c r="C63" i="3"/>
  <c r="C64" i="3"/>
  <c r="D64" i="3"/>
  <c r="E64" i="3"/>
  <c r="F64" i="3"/>
  <c r="G64" i="3"/>
  <c r="H64" i="3"/>
  <c r="I64" i="3"/>
  <c r="J64" i="3"/>
  <c r="K64" i="3"/>
  <c r="V64" i="3" s="1"/>
  <c r="L64" i="3"/>
  <c r="M64" i="3"/>
  <c r="N64" i="3"/>
  <c r="O64" i="3"/>
  <c r="P64" i="3"/>
  <c r="Q64" i="3"/>
  <c r="R64" i="3"/>
  <c r="S64" i="3"/>
  <c r="T64" i="3"/>
  <c r="D63" i="3"/>
  <c r="E63" i="3"/>
  <c r="F63" i="3"/>
  <c r="G63" i="3"/>
  <c r="H63" i="3"/>
  <c r="I63" i="3"/>
  <c r="J63" i="3"/>
  <c r="K63" i="3"/>
  <c r="V63" i="3" s="1"/>
  <c r="L63" i="3"/>
  <c r="M63" i="3"/>
  <c r="N63" i="3"/>
  <c r="O63" i="3"/>
  <c r="P63" i="3"/>
  <c r="Q63" i="3"/>
  <c r="R63" i="3"/>
  <c r="S63" i="3"/>
  <c r="T63" i="3"/>
  <c r="D57" i="3"/>
  <c r="E57" i="3"/>
  <c r="F57" i="3"/>
  <c r="G57" i="3"/>
  <c r="H57" i="3"/>
  <c r="I57" i="3"/>
  <c r="J57" i="3"/>
  <c r="K57" i="3"/>
  <c r="V57" i="3" s="1"/>
  <c r="L57" i="3"/>
  <c r="M57" i="3"/>
  <c r="N57" i="3"/>
  <c r="O57" i="3"/>
  <c r="P57" i="3"/>
  <c r="Q57" i="3"/>
  <c r="R57" i="3"/>
  <c r="S57" i="3"/>
  <c r="T57" i="3"/>
  <c r="D58" i="3"/>
  <c r="E58" i="3"/>
  <c r="F58" i="3"/>
  <c r="G58" i="3"/>
  <c r="H58" i="3"/>
  <c r="I58" i="3"/>
  <c r="J58" i="3"/>
  <c r="K58" i="3"/>
  <c r="L58" i="3"/>
  <c r="M58" i="3"/>
  <c r="N58" i="3"/>
  <c r="O58" i="3"/>
  <c r="P58" i="3"/>
  <c r="Q58" i="3"/>
  <c r="R58" i="3"/>
  <c r="S58" i="3"/>
  <c r="T58" i="3"/>
  <c r="O59" i="3"/>
  <c r="S59" i="3"/>
  <c r="D53" i="3"/>
  <c r="E53" i="3"/>
  <c r="F53" i="3"/>
  <c r="G53" i="3"/>
  <c r="H53" i="3"/>
  <c r="I53" i="3"/>
  <c r="J53" i="3"/>
  <c r="K53" i="3"/>
  <c r="V53" i="3" s="1"/>
  <c r="L53" i="3"/>
  <c r="M53" i="3"/>
  <c r="N53" i="3"/>
  <c r="O53" i="3"/>
  <c r="P53" i="3"/>
  <c r="Q53" i="3"/>
  <c r="R53" i="3"/>
  <c r="S53" i="3"/>
  <c r="T53" i="3"/>
  <c r="D50" i="3"/>
  <c r="E50" i="3"/>
  <c r="F50" i="3"/>
  <c r="G50" i="3"/>
  <c r="H50" i="3"/>
  <c r="I50" i="3"/>
  <c r="J50" i="3"/>
  <c r="K50" i="3"/>
  <c r="V50" i="3" s="1"/>
  <c r="L50" i="3"/>
  <c r="M50" i="3"/>
  <c r="N50" i="3"/>
  <c r="O50" i="3"/>
  <c r="P50" i="3"/>
  <c r="Q50" i="3"/>
  <c r="R50" i="3"/>
  <c r="S50" i="3"/>
  <c r="T50" i="3"/>
  <c r="K59" i="3"/>
  <c r="V59" i="3" s="1"/>
  <c r="G59" i="3"/>
  <c r="T59" i="3"/>
  <c r="P59" i="3"/>
  <c r="L59" i="3"/>
  <c r="H59" i="3"/>
  <c r="D59" i="3"/>
  <c r="V34" i="3"/>
  <c r="V33" i="3"/>
  <c r="D29" i="3"/>
  <c r="D32" i="3" s="1"/>
  <c r="E29" i="3"/>
  <c r="E32" i="3" s="1"/>
  <c r="F29" i="3"/>
  <c r="F32" i="3" s="1"/>
  <c r="G29" i="3"/>
  <c r="G32" i="3" s="1"/>
  <c r="H29" i="3"/>
  <c r="H32" i="3" s="1"/>
  <c r="I29" i="3"/>
  <c r="I32" i="3" s="1"/>
  <c r="J29" i="3"/>
  <c r="J32" i="3" s="1"/>
  <c r="K29" i="3"/>
  <c r="L29" i="3"/>
  <c r="L32" i="3" s="1"/>
  <c r="M29" i="3"/>
  <c r="M32" i="3" s="1"/>
  <c r="N29" i="3"/>
  <c r="N32" i="3" s="1"/>
  <c r="O29" i="3"/>
  <c r="O32" i="3" s="1"/>
  <c r="P29" i="3"/>
  <c r="P32" i="3" s="1"/>
  <c r="Q29" i="3"/>
  <c r="Q32" i="3" s="1"/>
  <c r="R29" i="3"/>
  <c r="S29" i="3"/>
  <c r="S32" i="3" s="1"/>
  <c r="T29" i="3"/>
  <c r="C29" i="3"/>
  <c r="C32" i="3" s="1"/>
  <c r="T26" i="3"/>
  <c r="V48" i="3"/>
  <c r="V49" i="3"/>
  <c r="V42" i="3"/>
  <c r="V43" i="3"/>
  <c r="D44" i="3"/>
  <c r="D47" i="3" s="1"/>
  <c r="E44" i="3"/>
  <c r="E47" i="3" s="1"/>
  <c r="F44" i="3"/>
  <c r="F47" i="3" s="1"/>
  <c r="G44" i="3"/>
  <c r="G47" i="3" s="1"/>
  <c r="H44" i="3"/>
  <c r="H47" i="3" s="1"/>
  <c r="I44" i="3"/>
  <c r="I47" i="3" s="1"/>
  <c r="J44" i="3"/>
  <c r="J47" i="3" s="1"/>
  <c r="K44" i="3"/>
  <c r="L44" i="3"/>
  <c r="L47" i="3" s="1"/>
  <c r="M44" i="3"/>
  <c r="M47" i="3" s="1"/>
  <c r="N44" i="3"/>
  <c r="N47" i="3" s="1"/>
  <c r="O44" i="3"/>
  <c r="O47" i="3" s="1"/>
  <c r="P44" i="3"/>
  <c r="P47" i="3" s="1"/>
  <c r="Q44" i="3"/>
  <c r="Q47" i="3" s="1"/>
  <c r="R44" i="3"/>
  <c r="R47" i="3" s="1"/>
  <c r="S44" i="3"/>
  <c r="S47" i="3" s="1"/>
  <c r="T44" i="3"/>
  <c r="T47" i="3" s="1"/>
  <c r="D38" i="3"/>
  <c r="D41" i="3" s="1"/>
  <c r="E38" i="3"/>
  <c r="E41" i="3" s="1"/>
  <c r="F38" i="3"/>
  <c r="F41" i="3" s="1"/>
  <c r="G38" i="3"/>
  <c r="G41" i="3" s="1"/>
  <c r="H38" i="3"/>
  <c r="H41" i="3" s="1"/>
  <c r="I38" i="3"/>
  <c r="I41" i="3" s="1"/>
  <c r="J38" i="3"/>
  <c r="J41" i="3" s="1"/>
  <c r="K38" i="3"/>
  <c r="L38" i="3"/>
  <c r="L41" i="3" s="1"/>
  <c r="M38" i="3"/>
  <c r="M41" i="3" s="1"/>
  <c r="N38" i="3"/>
  <c r="N41" i="3" s="1"/>
  <c r="O38" i="3"/>
  <c r="O41" i="3" s="1"/>
  <c r="P38" i="3"/>
  <c r="P41" i="3" s="1"/>
  <c r="Q38" i="3"/>
  <c r="Q41" i="3" s="1"/>
  <c r="R38" i="3"/>
  <c r="R41" i="3" s="1"/>
  <c r="S38" i="3"/>
  <c r="S41" i="3" s="1"/>
  <c r="T38" i="3"/>
  <c r="T41" i="3" s="1"/>
  <c r="T8" i="3"/>
  <c r="S56" i="3" l="1"/>
  <c r="O56" i="3"/>
  <c r="G56" i="3"/>
  <c r="Q62" i="3"/>
  <c r="M62" i="3"/>
  <c r="I62" i="3"/>
  <c r="E62" i="3"/>
  <c r="V38" i="3"/>
  <c r="K41" i="3"/>
  <c r="V29" i="3"/>
  <c r="K32" i="3"/>
  <c r="V32" i="3" s="1"/>
  <c r="T32" i="3"/>
  <c r="V44" i="3"/>
  <c r="K47" i="3"/>
  <c r="V47" i="3" s="1"/>
  <c r="P56" i="3"/>
  <c r="L56" i="3"/>
  <c r="H56" i="3"/>
  <c r="D56" i="3"/>
  <c r="R62" i="3"/>
  <c r="N62" i="3"/>
  <c r="J62" i="3"/>
  <c r="F62" i="3"/>
  <c r="P71" i="3"/>
  <c r="L71" i="3"/>
  <c r="H71" i="3"/>
  <c r="D71" i="3"/>
  <c r="P77" i="3"/>
  <c r="L77" i="3"/>
  <c r="H77" i="3"/>
  <c r="D77" i="3"/>
  <c r="K56" i="3"/>
  <c r="V56" i="3" s="1"/>
  <c r="V58" i="3"/>
  <c r="S71" i="3"/>
  <c r="O71" i="3"/>
  <c r="K71" i="3"/>
  <c r="V71" i="3" s="1"/>
  <c r="G71" i="3"/>
  <c r="S77" i="3"/>
  <c r="O77" i="3"/>
  <c r="K77" i="3"/>
  <c r="V77" i="3" s="1"/>
  <c r="G77" i="3"/>
  <c r="R56" i="3"/>
  <c r="N56" i="3"/>
  <c r="J56" i="3"/>
  <c r="F56" i="3"/>
  <c r="P62" i="3"/>
  <c r="L62" i="3"/>
  <c r="H62" i="3"/>
  <c r="D62" i="3"/>
  <c r="C56" i="3"/>
  <c r="T56" i="3"/>
  <c r="T71" i="3"/>
  <c r="T77" i="3"/>
  <c r="T62" i="3"/>
  <c r="C71" i="3"/>
  <c r="Q71" i="3"/>
  <c r="M71" i="3"/>
  <c r="I71" i="3"/>
  <c r="E71" i="3"/>
  <c r="C77" i="3"/>
  <c r="Q77" i="3"/>
  <c r="M77" i="3"/>
  <c r="I77" i="3"/>
  <c r="E77" i="3"/>
  <c r="Q56" i="3"/>
  <c r="M56" i="3"/>
  <c r="I56" i="3"/>
  <c r="E56" i="3"/>
  <c r="S62" i="3"/>
  <c r="O62" i="3"/>
  <c r="K62" i="3"/>
  <c r="V62" i="3" s="1"/>
  <c r="G62" i="3"/>
  <c r="C62" i="3"/>
  <c r="R71" i="3"/>
  <c r="N71" i="3"/>
  <c r="J71" i="3"/>
  <c r="F71" i="3"/>
  <c r="R77" i="3"/>
  <c r="N77" i="3"/>
  <c r="J77" i="3"/>
  <c r="F77" i="3"/>
  <c r="E59" i="3"/>
  <c r="I59" i="3"/>
  <c r="M59" i="3"/>
  <c r="Q59" i="3"/>
  <c r="F59" i="3"/>
  <c r="J59" i="3"/>
  <c r="N59" i="3"/>
  <c r="R59" i="3"/>
  <c r="V41" i="3"/>
  <c r="R26" i="3"/>
  <c r="R32" i="3" s="1"/>
</calcChain>
</file>

<file path=xl/sharedStrings.xml><?xml version="1.0" encoding="utf-8"?>
<sst xmlns="http://schemas.openxmlformats.org/spreadsheetml/2006/main" count="496" uniqueCount="110">
  <si>
    <t xml:space="preserve">  Female</t>
  </si>
  <si>
    <t xml:space="preserve">  Male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</si>
  <si>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</si>
  <si>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</si>
  <si>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</si>
  <si>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</si>
  <si>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Other Synthetic Narcotics</t>
  </si>
  <si>
    <t>Cocaine AND Any Opioid</t>
  </si>
  <si>
    <t>Cocaine WITHOUT Any Opioid</t>
  </si>
  <si>
    <t>Cocaine WITHOUT Other Synthetic Narcotics</t>
  </si>
  <si>
    <t xml:space="preserve">Female </t>
  </si>
  <si>
    <t>Male</t>
  </si>
  <si>
    <t>Heroin WITHOUT Other Synthetic Narcotics</t>
  </si>
  <si>
    <r>
      <t>Any Opioid</t>
    </r>
    <r>
      <rPr>
        <b/>
        <vertAlign val="superscript"/>
        <sz val="10"/>
        <color theme="0"/>
        <rFont val="Calibri"/>
        <family val="2"/>
        <scheme val="minor"/>
      </rPr>
      <t>1</t>
    </r>
  </si>
  <si>
    <r>
      <t>Prescription Opioids</t>
    </r>
    <r>
      <rPr>
        <b/>
        <vertAlign val="superscript"/>
        <sz val="10"/>
        <color theme="0"/>
        <rFont val="Calibri"/>
        <family val="2"/>
        <scheme val="minor"/>
      </rPr>
      <t>2</t>
    </r>
  </si>
  <si>
    <t>Prescription Opioids AND Other Synthetic Narcotics</t>
  </si>
  <si>
    <r>
      <t>Prescription Opioids WITHOUT Other Synthetic Narcotics</t>
    </r>
    <r>
      <rPr>
        <b/>
        <vertAlign val="superscript"/>
        <sz val="10"/>
        <color rgb="FF002060"/>
        <rFont val="Calibri"/>
        <family val="2"/>
        <scheme val="minor"/>
      </rPr>
      <t xml:space="preserve"> </t>
    </r>
  </si>
  <si>
    <t>Heroin AND Other Synthetic Narcotics</t>
  </si>
  <si>
    <t>Psychostimulants With Abuse Potential AND Any Opioid</t>
  </si>
  <si>
    <t>Psychostimulants With Abuse Potential AND Other Synthetic Narcotics</t>
  </si>
  <si>
    <t>Psychostimulants With Abuse Potential WITHOUT Other Synthetic Narcotics</t>
  </si>
  <si>
    <t>Psychostimulants With Abuse Potential WITHOUT Any Opioid</t>
  </si>
  <si>
    <t>Benzodiazepines AND Any Opioid</t>
  </si>
  <si>
    <t>Benzodiazepines AND Other Synthetic Narcotics</t>
  </si>
  <si>
    <t>Benzodiazepines WITHOUT Any Opioid</t>
  </si>
  <si>
    <t>Benzodiazepines WITHOUT Other Synthetic Narcotics</t>
  </si>
  <si>
    <t>Antidepressants AND Any Opioid</t>
  </si>
  <si>
    <t>Antidepressants AND Other Synthetic Narcotics</t>
  </si>
  <si>
    <t>Antidepressants WITHOUT Any Opioid</t>
  </si>
  <si>
    <t>Antidepressants WITHOUT Other Synthetic Narcotics</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</si>
  <si>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</si>
  <si>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</si>
  <si>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Psychostimulants With Abuse Potential (methamphetamine)</t>
    </r>
    <r>
      <rPr>
        <b/>
        <vertAlign val="superscript"/>
        <sz val="10"/>
        <color theme="0"/>
        <rFont val="Calibri"/>
        <family val="2"/>
        <scheme val="minor"/>
      </rPr>
      <t>6</t>
    </r>
  </si>
  <si>
    <r>
      <t>Benzodiazepines</t>
    </r>
    <r>
      <rPr>
        <b/>
        <vertAlign val="superscript"/>
        <sz val="10"/>
        <color theme="0"/>
        <rFont val="Calibri"/>
        <family val="2"/>
        <scheme val="minor"/>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</si>
  <si>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</si>
  <si>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</si>
  <si>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rgb="FF002060"/>
        <rFont val="Calibri"/>
        <family val="2"/>
        <scheme val="minor"/>
      </rPr>
      <t>7</t>
    </r>
    <r>
      <rPr>
        <sz val="11"/>
        <color rgb="FF002060"/>
        <rFont val="Calibri"/>
        <family val="2"/>
        <scheme val="minor"/>
      </rPr>
      <t>Benzodiazepines  ICD-10 code(T42.4)</t>
    </r>
  </si>
  <si>
    <r>
      <t>Antidepressants</t>
    </r>
    <r>
      <rPr>
        <b/>
        <vertAlign val="superscript"/>
        <sz val="10"/>
        <color theme="0"/>
        <rFont val="Calibri"/>
        <family val="2"/>
        <scheme val="minor"/>
      </rPr>
      <t>8</t>
    </r>
  </si>
  <si>
    <r>
      <rPr>
        <vertAlign val="superscript"/>
        <sz val="11"/>
        <color rgb="FF002060"/>
        <rFont val="Calibri"/>
        <family val="2"/>
        <scheme val="minor"/>
      </rPr>
      <t>8</t>
    </r>
    <r>
      <rPr>
        <sz val="11"/>
        <color rgb="FF002060"/>
        <rFont val="Calibri"/>
        <family val="2"/>
        <scheme val="minor"/>
      </rPr>
      <t>Antidepressants ICD-10 code(T43.0-T43.2)</t>
    </r>
  </si>
  <si>
    <r>
      <t>Heroin</t>
    </r>
    <r>
      <rPr>
        <b/>
        <vertAlign val="superscript"/>
        <sz val="10"/>
        <color theme="0"/>
        <rFont val="Calibri"/>
        <family val="2"/>
      </rPr>
      <t>4</t>
    </r>
  </si>
  <si>
    <t xml:space="preserve">  Non-Metropoliton Areas (Rural)</t>
  </si>
  <si>
    <t xml:space="preserve">  White (Non-Hispanic)</t>
  </si>
  <si>
    <t xml:space="preserve">  Black (Non-Hispanic)</t>
  </si>
  <si>
    <t xml:space="preserve">  Hispanic</t>
  </si>
  <si>
    <r>
      <t>Other Synthetic Narcotics</t>
    </r>
    <r>
      <rPr>
        <b/>
        <vertAlign val="superscript"/>
        <sz val="10"/>
        <color theme="0"/>
        <rFont val="Calibri"/>
        <family val="2"/>
        <scheme val="minor"/>
      </rPr>
      <t>3</t>
    </r>
  </si>
  <si>
    <t xml:space="preserve">  Large Metropoliton Areas</t>
  </si>
  <si>
    <t xml:space="preserve">  Medium-Small Metropolitan Areas</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</si>
  <si>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</si>
  <si>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</si>
  <si>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</si>
  <si>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r>
      <rPr>
        <vertAlign val="superscript"/>
        <sz val="11"/>
        <color rgb="FF002060"/>
        <rFont val="Calibri"/>
        <family val="2"/>
        <scheme val="minor"/>
      </rPr>
      <t>3</t>
    </r>
    <r>
      <rPr>
        <sz val="11"/>
        <color rgb="FF002060"/>
        <rFont val="Calibri"/>
        <family val="2"/>
        <scheme val="minor"/>
      </rPr>
      <t>Other Synthetic Opioids (mainly fentanyl) ICD-10 Code: T40.4</t>
    </r>
  </si>
  <si>
    <t xml:space="preserve">  Total Overdose Deaths</t>
  </si>
  <si>
    <t>Rates are Age-Adjusted per 100,000 population</t>
  </si>
  <si>
    <t>Table of Contents</t>
  </si>
  <si>
    <t>All Ages</t>
  </si>
  <si>
    <t>Demographics</t>
  </si>
  <si>
    <t>Number Drug OD, 15-24 Years</t>
  </si>
  <si>
    <t>2007-2017 Fold Change</t>
  </si>
  <si>
    <t>-</t>
  </si>
  <si>
    <t>Fold Change 2007 to 2017</t>
  </si>
  <si>
    <t>Rate Drug OD, 15-24 Years</t>
  </si>
  <si>
    <t>Rate OD Deaths, by Demographic</t>
  </si>
  <si>
    <t>Rate of National Drug Overdose Deaths, by Demographic, Rates are Age-Adjusted per 100,000 population</t>
  </si>
  <si>
    <t>Charts</t>
  </si>
  <si>
    <t xml:space="preserve">      Female</t>
  </si>
  <si>
    <t xml:space="preserve">      Male</t>
  </si>
  <si>
    <t>Source: CDC WONDER, Multiple Cause of Death (Detailed Mortality)</t>
  </si>
  <si>
    <t xml:space="preserve"> Cocaine AND Any Opioid</t>
  </si>
  <si>
    <t xml:space="preserve"> Cocaine WITHOUT Any Opioid</t>
  </si>
  <si>
    <t xml:space="preserve"> Cocaine AND Other Synthetic Narcotics</t>
  </si>
  <si>
    <t xml:space="preserve"> Cocaine WITHOUT Other Synthetic Narcotics</t>
  </si>
  <si>
    <r>
      <t xml:space="preserve"> Any Opioid</t>
    </r>
    <r>
      <rPr>
        <b/>
        <vertAlign val="superscript"/>
        <sz val="10"/>
        <color theme="0"/>
        <rFont val="Calibri"/>
        <family val="2"/>
        <scheme val="minor"/>
      </rPr>
      <t>1</t>
    </r>
  </si>
  <si>
    <r>
      <t xml:space="preserve"> Prescription Opioids</t>
    </r>
    <r>
      <rPr>
        <b/>
        <vertAlign val="superscript"/>
        <sz val="10"/>
        <color theme="0"/>
        <rFont val="Calibri"/>
        <family val="2"/>
        <scheme val="minor"/>
      </rPr>
      <t>2</t>
    </r>
  </si>
  <si>
    <t xml:space="preserve"> Prescription Opioids AND Other Synthetic Narcotics</t>
  </si>
  <si>
    <r>
      <t xml:space="preserve"> Prescription Opioids WITHOUT Other Synthetic Narcotics</t>
    </r>
    <r>
      <rPr>
        <b/>
        <vertAlign val="superscript"/>
        <sz val="10"/>
        <color rgb="FF002060"/>
        <rFont val="Calibri"/>
        <family val="2"/>
        <scheme val="minor"/>
      </rPr>
      <t xml:space="preserve"> </t>
    </r>
  </si>
  <si>
    <r>
      <t xml:space="preserve"> Psychostimulants With Abuse Potential (methamphetamine)</t>
    </r>
    <r>
      <rPr>
        <b/>
        <vertAlign val="superscript"/>
        <sz val="10"/>
        <color theme="0"/>
        <rFont val="Calibri"/>
        <family val="2"/>
        <scheme val="minor"/>
      </rPr>
      <t>6</t>
    </r>
  </si>
  <si>
    <t xml:space="preserve"> Psychostimulants With Abuse Potential AND Any Opioid</t>
  </si>
  <si>
    <t xml:space="preserve"> Psychostimulants With Abuse Potential WITHOUT Any Opioid</t>
  </si>
  <si>
    <t xml:space="preserve"> Psychostimulants With Abuse Potential AND Other Synthetic Narcotics</t>
  </si>
  <si>
    <t xml:space="preserve"> Psychostimulants With Abuse Potential WITHOUT Other Synthetic Narcotics</t>
  </si>
  <si>
    <r>
      <t xml:space="preserve"> Benzodiazepines</t>
    </r>
    <r>
      <rPr>
        <b/>
        <vertAlign val="superscript"/>
        <sz val="10"/>
        <color theme="0"/>
        <rFont val="Calibri"/>
        <family val="2"/>
        <scheme val="minor"/>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</si>
  <si>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</si>
  <si>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</si>
  <si>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</si>
  <si>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t xml:space="preserve"> Other Synthetic Narcotics (fentanyl)</t>
    </r>
    <r>
      <rPr>
        <b/>
        <vertAlign val="superscript"/>
        <sz val="10"/>
        <color theme="0"/>
        <rFont val="Calibri"/>
        <family val="2"/>
        <scheme val="minor"/>
      </rPr>
      <t>3</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</si>
  <si>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</si>
  <si>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theme="0"/>
        <rFont val="Calibri"/>
        <family val="2"/>
        <scheme val="minor"/>
      </rPr>
      <t>5</t>
    </r>
  </si>
  <si>
    <r>
      <t>Other Synthetic Narcotics (fentanyl)</t>
    </r>
    <r>
      <rPr>
        <b/>
        <vertAlign val="superscript"/>
        <sz val="10"/>
        <color theme="0"/>
        <rFont val="Calibri"/>
        <family val="2"/>
        <scheme val="minor"/>
      </rPr>
      <t>3</t>
    </r>
  </si>
  <si>
    <r>
      <t>Cocaine</t>
    </r>
    <r>
      <rPr>
        <b/>
        <vertAlign val="superscript"/>
        <sz val="10"/>
        <color theme="0"/>
        <rFont val="Calibri"/>
        <family val="2"/>
        <scheme val="minor"/>
      </rPr>
      <t>5</t>
    </r>
  </si>
  <si>
    <r>
      <t>Heroin</t>
    </r>
    <r>
      <rPr>
        <b/>
        <vertAlign val="superscript"/>
        <sz val="10"/>
        <color theme="0"/>
        <rFont val="Calibri"/>
        <family val="2"/>
        <scheme val="minor"/>
      </rPr>
      <t>3</t>
    </r>
  </si>
  <si>
    <r>
      <t>Other Synthetic Narcotics (fentanyl)</t>
    </r>
    <r>
      <rPr>
        <b/>
        <vertAlign val="superscript"/>
        <sz val="10"/>
        <color theme="0"/>
        <rFont val="Calibri"/>
        <family val="2"/>
        <scheme val="minor"/>
      </rPr>
      <t>4</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</si>
  <si>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</si>
  <si>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</si>
  <si>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</si>
  <si>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</si>
  <si>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</si>
  <si>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</si>
  <si>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</si>
  <si>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Rate of National Drug Overdose Deaths Involving Select Prescription and Illicit Drugs, Ages 15-24 Years Old</t>
  </si>
  <si>
    <t>Rate of National Drug Overdose Deaths Involving Select Prescription and Illicit Drugs</t>
  </si>
  <si>
    <t>Source: Centers for Disease Control and Prevention, National Center for Health Statistics. Multiple Cause of Death 1999-2017 on CDC WONDER Online Database, released December, 2018</t>
  </si>
  <si>
    <t>National Drug Overdose (OD) Deaths, 1999-2017</t>
  </si>
  <si>
    <t>Number Drug OD Deaths</t>
  </si>
  <si>
    <t>Charts Number Drug OD Deaths</t>
  </si>
  <si>
    <t>Rate Drug OD Deaths</t>
  </si>
  <si>
    <t>National Drug Overdose Deaths Involving  Select Prescription and Illicit Drugs</t>
  </si>
  <si>
    <t>For source data see "Number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</si>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</sst>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42" x14ac:knownFonts="1">
    <font>
      <sz val="11"/>
      <color theme="1"/>
      <name val="Calibri"/>
      <family val="2"/>
      <scheme val="minor"/>
    </font>
    <font>
      <sz val="11"/>
      <color indexed="56"/>
      <name val="Calibri"/>
      <family val="2"/>
    </font>
    <font>
      <vertAlign val="superscript"/>
      <sz val="11"/>
      <color indexed="56"/>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8"/>
      <color rgb="FF00206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b/>
      <vertAlign val="superscript"/>
      <sz val="10"/>
      <color rgb="FF002060"/>
      <name val="Calibri"/>
      <family val="2"/>
      <scheme val="minor"/>
    </font>
    <font>
      <b/>
      <vertAlign val="superscript"/>
      <sz val="10"/>
      <color theme="0"/>
      <name val="Calibri"/>
      <family val="2"/>
      <scheme val="minor"/>
    </font>
    <font>
      <vertAlign val="superscript"/>
      <sz val="11"/>
      <color rgb="FF002060"/>
      <name val="Calibri"/>
      <family val="2"/>
      <scheme val="minor"/>
    </font>
    <font>
      <b/>
      <vertAlign val="superscript"/>
      <sz val="10"/>
      <color theme="0"/>
      <name val="Calibri"/>
      <family val="2"/>
    </font>
    <font>
      <u/>
      <sz val="11"/>
      <color theme="10"/>
      <name val="Calibri"/>
      <family val="2"/>
      <scheme val="minor"/>
    </font>
    <font>
      <b/>
      <sz val="11"/>
      <name val="Calibri"/>
      <family val="2"/>
      <scheme val="minor"/>
    </font>
    <font>
      <b/>
      <sz val="14"/>
      <name val="Arial"/>
      <family val="2"/>
    </font>
    <font>
      <sz val="14"/>
      <color theme="1"/>
      <name val="Calibri"/>
      <family val="2"/>
      <scheme val="minor"/>
    </font>
    <font>
      <b/>
      <sz val="20"/>
      <name val="Calibri"/>
      <family val="2"/>
      <scheme val="minor"/>
    </font>
    <font>
      <b/>
      <sz val="18"/>
      <color rgb="FF002060"/>
      <name val="Calibri"/>
      <family val="2"/>
      <scheme val="minor"/>
    </font>
    <font>
      <b/>
      <sz val="20"/>
      <color theme="1"/>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theme="0" tint="-4.9989318521683403E-2"/>
        <bgColor indexed="64"/>
      </patternFill>
    </fill>
    <fill>
      <patternFill patternType="solid">
        <fgColor theme="8" tint="-0.249977111117893"/>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9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style="thin">
        <color theme="0" tint="-4.9989318521683403E-2"/>
      </left>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int="-0.14996795556505021"/>
      </top>
      <bottom style="thin">
        <color theme="0" tint="-4.9989318521683403E-2"/>
      </bottom>
      <diagonal/>
    </border>
    <border>
      <left style="thin">
        <color theme="0"/>
      </left>
      <right style="thin">
        <color theme="0"/>
      </right>
      <top style="thin">
        <color theme="0" tint="-0.14996795556505021"/>
      </top>
      <bottom style="thin">
        <color theme="0"/>
      </bottom>
      <diagonal/>
    </border>
    <border>
      <left style="thin">
        <color theme="0"/>
      </left>
      <right style="thin">
        <color theme="0"/>
      </right>
      <top/>
      <bottom style="thin">
        <color theme="0"/>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right style="thin">
        <color theme="0"/>
      </right>
      <top/>
      <bottom/>
      <diagonal/>
    </border>
    <border>
      <left/>
      <right style="thin">
        <color theme="0"/>
      </right>
      <top/>
      <bottom style="thin">
        <color theme="0" tint="-0.14996795556505021"/>
      </bottom>
      <diagonal/>
    </border>
    <border>
      <left style="thin">
        <color theme="0"/>
      </left>
      <right/>
      <top/>
      <bottom style="thin">
        <color theme="0"/>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style="thin">
        <color theme="0"/>
      </left>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right/>
      <top style="thin">
        <color theme="0"/>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right/>
      <top/>
      <bottom style="thin">
        <color theme="0" tint="-0.24994659260841701"/>
      </bottom>
      <diagonal/>
    </border>
    <border>
      <left style="thin">
        <color theme="0"/>
      </left>
      <right style="thin">
        <color theme="0"/>
      </right>
      <top style="thin">
        <color theme="0"/>
      </top>
      <bottom style="thin">
        <color theme="0" tint="-0.14996795556505021"/>
      </bottom>
      <diagonal/>
    </border>
    <border>
      <left/>
      <right/>
      <top style="thin">
        <color theme="0"/>
      </top>
      <bottom/>
      <diagonal/>
    </border>
    <border>
      <left/>
      <right/>
      <top style="thin">
        <color theme="0" tint="-4.9989318521683403E-2"/>
      </top>
      <bottom style="thin">
        <color theme="0" tint="-0.14996795556505021"/>
      </bottom>
      <diagonal/>
    </border>
    <border>
      <left style="thin">
        <color theme="0"/>
      </left>
      <right style="thin">
        <color theme="0"/>
      </right>
      <top style="thin">
        <color theme="0"/>
      </top>
      <bottom style="thin">
        <color theme="0" tint="-0.24994659260841701"/>
      </bottom>
      <diagonal/>
    </border>
    <border>
      <left style="thin">
        <color theme="0" tint="-0.14996795556505021"/>
      </left>
      <right style="thin">
        <color theme="0"/>
      </right>
      <top style="thin">
        <color theme="0"/>
      </top>
      <bottom style="thin">
        <color theme="0"/>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int="-0.14996795556505021"/>
      </top>
      <bottom style="thin">
        <color theme="0"/>
      </bottom>
      <diagonal/>
    </border>
    <border>
      <left style="thin">
        <color theme="0" tint="-0.14996795556505021"/>
      </left>
      <right style="thin">
        <color theme="0"/>
      </right>
      <top style="thin">
        <color theme="0"/>
      </top>
      <bottom style="thin">
        <color theme="0" tint="-0.14996795556505021"/>
      </bottom>
      <diagonal/>
    </border>
    <border>
      <left style="thin">
        <color theme="0" tint="-0.14996795556505021"/>
      </left>
      <right style="thin">
        <color theme="0"/>
      </right>
      <top/>
      <bottom style="thin">
        <color theme="0"/>
      </bottom>
      <diagonal/>
    </border>
    <border>
      <left style="thin">
        <color theme="0" tint="-0.14996795556505021"/>
      </left>
      <right style="thin">
        <color theme="0"/>
      </right>
      <top style="thin">
        <color theme="0"/>
      </top>
      <bottom style="thin">
        <color theme="0" tint="-0.2499465926084170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style="thin">
        <color theme="0" tint="-0.14996795556505021"/>
      </left>
      <right style="thin">
        <color theme="0"/>
      </right>
      <top/>
      <bottom/>
      <diagonal/>
    </border>
    <border>
      <left style="thin">
        <color theme="0" tint="-0.14996795556505021"/>
      </left>
      <right style="thin">
        <color theme="0"/>
      </right>
      <top style="thin">
        <color theme="8" tint="-0.24994659260841701"/>
      </top>
      <bottom/>
      <diagonal/>
    </border>
    <border>
      <left/>
      <right style="thin">
        <color theme="0"/>
      </right>
      <top/>
      <bottom style="thin">
        <color theme="0"/>
      </bottom>
      <diagonal/>
    </border>
    <border>
      <left/>
      <right style="thin">
        <color theme="0"/>
      </right>
      <top style="thin">
        <color theme="0"/>
      </top>
      <bottom/>
      <diagonal/>
    </border>
    <border>
      <left/>
      <right/>
      <top/>
      <bottom style="thin">
        <color theme="0"/>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top style="thin">
        <color theme="0" tint="-0.14996795556505021"/>
      </top>
      <bottom style="thin">
        <color theme="0"/>
      </bottom>
      <diagonal/>
    </border>
    <border>
      <left/>
      <right/>
      <top style="thin">
        <color theme="0"/>
      </top>
      <bottom style="thin">
        <color theme="0" tint="-0.24994659260841701"/>
      </bottom>
      <diagonal/>
    </border>
    <border>
      <left/>
      <right/>
      <top style="thin">
        <color theme="8" tint="-0.24994659260841701"/>
      </top>
      <bottom/>
      <diagonal/>
    </border>
    <border>
      <left/>
      <right/>
      <top style="thin">
        <color theme="0" tint="-4.9989318521683403E-2"/>
      </top>
      <bottom style="thin">
        <color theme="0" tint="-4.9989318521683403E-2"/>
      </bottom>
      <diagonal/>
    </border>
    <border>
      <left style="thin">
        <color theme="0" tint="-0.14996795556505021"/>
      </left>
      <right/>
      <top style="thin">
        <color theme="0" tint="-0.14996795556505021"/>
      </top>
      <bottom style="thin">
        <color theme="0"/>
      </bottom>
      <diagonal/>
    </border>
    <border>
      <left style="thin">
        <color theme="0" tint="-0.14996795556505021"/>
      </left>
      <right/>
      <top style="thin">
        <color theme="0"/>
      </top>
      <bottom style="thin">
        <color theme="0"/>
      </bottom>
      <diagonal/>
    </border>
    <border>
      <left style="thin">
        <color theme="0" tint="-0.14996795556505021"/>
      </left>
      <right/>
      <top style="thin">
        <color theme="0"/>
      </top>
      <bottom style="thin">
        <color theme="0" tint="-0.14996795556505021"/>
      </bottom>
      <diagonal/>
    </border>
    <border>
      <left style="thin">
        <color theme="0" tint="-0.14996795556505021"/>
      </left>
      <right/>
      <top/>
      <bottom style="thin">
        <color theme="8" tint="-0.24994659260841701"/>
      </bottom>
      <diagonal/>
    </border>
    <border>
      <left style="thin">
        <color theme="0" tint="-0.14996795556505021"/>
      </left>
      <right/>
      <top/>
      <bottom/>
      <diagonal/>
    </border>
    <border>
      <left style="thin">
        <color theme="0" tint="-0.14996795556505021"/>
      </left>
      <right/>
      <top style="thin">
        <color theme="0"/>
      </top>
      <bottom/>
      <diagonal/>
    </border>
    <border>
      <left style="thin">
        <color theme="0" tint="-0.14996795556505021"/>
      </left>
      <right/>
      <top/>
      <bottom style="thin">
        <color theme="0"/>
      </bottom>
      <diagonal/>
    </border>
    <border>
      <left style="thin">
        <color theme="0" tint="-0.14996795556505021"/>
      </left>
      <right/>
      <top style="thin">
        <color theme="0" tint="-0.14993743705557422"/>
      </top>
      <bottom style="thin">
        <color theme="0"/>
      </bottom>
      <diagonal/>
    </border>
    <border>
      <left style="thin">
        <color theme="0" tint="-0.14993743705557422"/>
      </left>
      <right/>
      <top style="thin">
        <color theme="0" tint="-0.14993743705557422"/>
      </top>
      <bottom style="thin">
        <color theme="0"/>
      </bottom>
      <diagonal/>
    </border>
    <border>
      <left style="thin">
        <color theme="0" tint="-0.14993743705557422"/>
      </left>
      <right/>
      <top style="thin">
        <color theme="0"/>
      </top>
      <bottom style="thin">
        <color theme="0"/>
      </bottom>
      <diagonal/>
    </border>
    <border>
      <left style="thin">
        <color theme="0" tint="-0.14993743705557422"/>
      </left>
      <right/>
      <top style="thin">
        <color theme="0"/>
      </top>
      <bottom style="thin">
        <color theme="0" tint="-0.14993743705557422"/>
      </bottom>
      <diagonal/>
    </border>
    <border>
      <left style="thin">
        <color theme="0"/>
      </left>
      <right style="thin">
        <color theme="0"/>
      </right>
      <top style="thin">
        <color theme="8" tint="-0.24994659260841701"/>
      </top>
      <bottom style="thin">
        <color theme="0"/>
      </bottom>
      <diagonal/>
    </border>
    <border>
      <left/>
      <right style="thin">
        <color theme="8" tint="-0.24994659260841701"/>
      </right>
      <top/>
      <bottom/>
      <diagonal/>
    </border>
    <border>
      <left/>
      <right style="thin">
        <color theme="8" tint="-0.24994659260841701"/>
      </right>
      <top style="thin">
        <color theme="8" tint="-0.24994659260841701"/>
      </top>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bottom/>
      <diagonal/>
    </border>
    <border>
      <left style="thin">
        <color theme="0"/>
      </left>
      <right style="thin">
        <color indexed="64"/>
      </right>
      <top/>
      <bottom/>
      <diagonal/>
    </border>
  </borders>
  <cellStyleXfs count="4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43" fontId="3" fillId="0" borderId="0" applyFont="0" applyFill="0" applyBorder="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30" borderId="1" applyNumberFormat="0" applyAlignment="0" applyProtection="0"/>
    <xf numFmtId="0" fontId="14" fillId="0" borderId="6" applyNumberFormat="0" applyFill="0" applyAlignment="0" applyProtection="0"/>
    <xf numFmtId="0" fontId="15" fillId="31" borderId="0" applyNumberFormat="0" applyBorder="0" applyAlignment="0" applyProtection="0"/>
    <xf numFmtId="0" fontId="3" fillId="32" borderId="7" applyNumberFormat="0" applyFont="0" applyAlignment="0" applyProtection="0"/>
    <xf numFmtId="0" fontId="16" fillId="2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35" fillId="0" borderId="0" applyNumberFormat="0" applyFill="0" applyBorder="0" applyAlignment="0" applyProtection="0"/>
  </cellStyleXfs>
  <cellXfs count="390">
    <xf numFmtId="0" fontId="0" fillId="0" borderId="0" xfId="0"/>
    <xf numFmtId="0" fontId="20" fillId="34" borderId="0" xfId="0" applyFont="1" applyFill="1" applyBorder="1"/>
    <xf numFmtId="0" fontId="20" fillId="34" borderId="0" xfId="0" applyFont="1" applyFill="1"/>
    <xf numFmtId="0" fontId="20" fillId="0" borderId="0" xfId="0" applyFont="1"/>
    <xf numFmtId="0" fontId="21" fillId="34" borderId="0" xfId="0" applyFont="1" applyFill="1"/>
    <xf numFmtId="0" fontId="20" fillId="34" borderId="10" xfId="0" applyFont="1" applyFill="1" applyBorder="1"/>
    <xf numFmtId="0" fontId="20" fillId="34" borderId="11" xfId="0" applyFont="1" applyFill="1" applyBorder="1"/>
    <xf numFmtId="0" fontId="20" fillId="34" borderId="12" xfId="0" applyFont="1" applyFill="1" applyBorder="1"/>
    <xf numFmtId="0" fontId="20" fillId="34" borderId="13" xfId="0" applyFont="1" applyFill="1" applyBorder="1"/>
    <xf numFmtId="0" fontId="20" fillId="34" borderId="0" xfId="0" applyFont="1" applyFill="1" applyBorder="1" applyAlignment="1"/>
    <xf numFmtId="0" fontId="20" fillId="34" borderId="10" xfId="0" applyFont="1" applyFill="1" applyBorder="1" applyAlignment="1">
      <alignment vertical="center"/>
    </xf>
    <xf numFmtId="0" fontId="20" fillId="0" borderId="0" xfId="0" applyFont="1" applyAlignment="1">
      <alignment vertical="center"/>
    </xf>
    <xf numFmtId="0" fontId="23" fillId="34" borderId="0" xfId="0" applyFont="1" applyFill="1"/>
    <xf numFmtId="0" fontId="24" fillId="34" borderId="0" xfId="0" applyFont="1" applyFill="1"/>
    <xf numFmtId="0" fontId="25" fillId="34" borderId="0" xfId="0" applyFont="1" applyFill="1" applyBorder="1" applyAlignment="1">
      <alignment horizontal="center"/>
    </xf>
    <xf numFmtId="0" fontId="7" fillId="35" borderId="0" xfId="0" applyFont="1" applyFill="1" applyBorder="1"/>
    <xf numFmtId="0" fontId="26" fillId="34" borderId="15" xfId="0" applyFont="1" applyFill="1" applyBorder="1"/>
    <xf numFmtId="0" fontId="26" fillId="34" borderId="16" xfId="0" applyFont="1" applyFill="1" applyBorder="1"/>
    <xf numFmtId="0" fontId="27" fillId="35" borderId="0" xfId="0" applyFont="1" applyFill="1" applyBorder="1"/>
    <xf numFmtId="3" fontId="27" fillId="35" borderId="0" xfId="0" applyNumberFormat="1" applyFont="1" applyFill="1" applyBorder="1" applyAlignment="1">
      <alignment vertical="center"/>
    </xf>
    <xf numFmtId="3" fontId="26" fillId="0" borderId="17" xfId="0" applyNumberFormat="1" applyFont="1" applyFill="1" applyBorder="1" applyAlignment="1">
      <alignment horizontal="right" vertical="center" wrapText="1"/>
    </xf>
    <xf numFmtId="0" fontId="28" fillId="34" borderId="19" xfId="0" applyFont="1" applyFill="1" applyBorder="1"/>
    <xf numFmtId="0" fontId="26" fillId="34" borderId="22" xfId="0" applyFont="1" applyFill="1" applyBorder="1"/>
    <xf numFmtId="3" fontId="26" fillId="0" borderId="23" xfId="0" applyNumberFormat="1" applyFont="1" applyFill="1" applyBorder="1" applyAlignment="1">
      <alignment horizontal="right" vertical="center" wrapText="1"/>
    </xf>
    <xf numFmtId="0" fontId="26" fillId="34" borderId="25" xfId="0" applyFont="1" applyFill="1" applyBorder="1"/>
    <xf numFmtId="0" fontId="28" fillId="34" borderId="15" xfId="0" applyFont="1" applyFill="1" applyBorder="1"/>
    <xf numFmtId="3" fontId="26" fillId="0" borderId="24" xfId="0" applyNumberFormat="1" applyFont="1" applyFill="1" applyBorder="1" applyAlignment="1">
      <alignment horizontal="right" vertical="center" wrapText="1"/>
    </xf>
    <xf numFmtId="0" fontId="26" fillId="34" borderId="26" xfId="0" applyFont="1" applyFill="1" applyBorder="1"/>
    <xf numFmtId="0" fontId="26" fillId="34" borderId="27" xfId="0" applyFont="1" applyFill="1" applyBorder="1"/>
    <xf numFmtId="0" fontId="28" fillId="34" borderId="29" xfId="0" applyFont="1" applyFill="1" applyBorder="1"/>
    <xf numFmtId="3" fontId="28" fillId="0" borderId="30" xfId="28" applyNumberFormat="1" applyFont="1" applyBorder="1" applyAlignment="1">
      <alignment horizontal="right" vertical="center"/>
    </xf>
    <xf numFmtId="0" fontId="26" fillId="34" borderId="0" xfId="0" applyFont="1" applyFill="1" applyBorder="1"/>
    <xf numFmtId="3" fontId="26" fillId="33" borderId="31" xfId="0" applyNumberFormat="1" applyFont="1" applyFill="1" applyBorder="1" applyAlignment="1">
      <alignment horizontal="right" vertical="center" wrapText="1"/>
    </xf>
    <xf numFmtId="0" fontId="26" fillId="34" borderId="33" xfId="0" applyFont="1" applyFill="1" applyBorder="1"/>
    <xf numFmtId="3" fontId="26" fillId="33" borderId="34" xfId="0" applyNumberFormat="1" applyFont="1" applyFill="1" applyBorder="1" applyAlignment="1">
      <alignment horizontal="right" vertical="center" wrapText="1"/>
    </xf>
    <xf numFmtId="3" fontId="26" fillId="0" borderId="31" xfId="0" applyNumberFormat="1" applyFont="1" applyFill="1" applyBorder="1" applyAlignment="1">
      <alignment horizontal="right" vertical="center" wrapText="1"/>
    </xf>
    <xf numFmtId="3" fontId="26" fillId="0" borderId="32" xfId="0" applyNumberFormat="1" applyFont="1" applyFill="1" applyBorder="1" applyAlignment="1">
      <alignment horizontal="right" vertical="center" wrapText="1"/>
    </xf>
    <xf numFmtId="3" fontId="21" fillId="35" borderId="0" xfId="0" applyNumberFormat="1" applyFont="1" applyFill="1" applyBorder="1" applyAlignment="1">
      <alignment horizontal="right" vertical="center" wrapText="1"/>
    </xf>
    <xf numFmtId="3" fontId="26" fillId="33" borderId="0" xfId="0" applyNumberFormat="1" applyFont="1" applyFill="1" applyBorder="1" applyAlignment="1">
      <alignment horizontal="right" vertical="center" wrapText="1"/>
    </xf>
    <xf numFmtId="0" fontId="28" fillId="34" borderId="19" xfId="0" applyFont="1" applyFill="1" applyBorder="1" applyAlignment="1">
      <alignment vertical="center" wrapText="1"/>
    </xf>
    <xf numFmtId="0" fontId="26" fillId="34" borderId="0" xfId="0" applyFont="1" applyFill="1" applyBorder="1" applyAlignment="1">
      <alignment vertical="center"/>
    </xf>
    <xf numFmtId="0" fontId="26" fillId="34" borderId="33" xfId="0" applyFont="1" applyFill="1" applyBorder="1" applyAlignment="1">
      <alignment vertical="center"/>
    </xf>
    <xf numFmtId="0" fontId="29" fillId="34" borderId="36" xfId="0" applyFont="1" applyFill="1" applyBorder="1" applyAlignment="1">
      <alignment horizontal="left" wrapText="1"/>
    </xf>
    <xf numFmtId="0" fontId="29" fillId="34" borderId="38" xfId="0" applyFont="1" applyFill="1" applyBorder="1" applyAlignment="1">
      <alignment horizontal="left" wrapText="1"/>
    </xf>
    <xf numFmtId="0" fontId="29" fillId="34" borderId="0" xfId="0" applyFont="1" applyFill="1" applyBorder="1" applyAlignment="1">
      <alignment horizontal="left" wrapText="1"/>
    </xf>
    <xf numFmtId="0" fontId="29" fillId="34" borderId="13" xfId="0" applyFont="1" applyFill="1" applyBorder="1" applyAlignment="1">
      <alignment horizontal="left" wrapText="1"/>
    </xf>
    <xf numFmtId="0" fontId="29" fillId="34" borderId="36" xfId="0" applyFont="1" applyFill="1" applyBorder="1"/>
    <xf numFmtId="0" fontId="29" fillId="34" borderId="0" xfId="0" applyFont="1" applyFill="1"/>
    <xf numFmtId="3" fontId="27" fillId="35" borderId="0" xfId="0" applyNumberFormat="1" applyFont="1" applyFill="1" applyBorder="1" applyAlignment="1">
      <alignment vertical="center" wrapText="1"/>
    </xf>
    <xf numFmtId="3" fontId="30" fillId="36" borderId="0" xfId="0" applyNumberFormat="1" applyFont="1" applyFill="1" applyBorder="1" applyAlignment="1">
      <alignment vertical="center" wrapText="1"/>
    </xf>
    <xf numFmtId="3" fontId="27" fillId="35" borderId="0" xfId="28" applyNumberFormat="1" applyFont="1" applyFill="1" applyBorder="1" applyAlignment="1">
      <alignment vertical="center"/>
    </xf>
    <xf numFmtId="3" fontId="27" fillId="35" borderId="0" xfId="0" applyNumberFormat="1" applyFont="1" applyFill="1" applyBorder="1" applyAlignment="1"/>
    <xf numFmtId="3" fontId="26" fillId="0" borderId="21" xfId="0" applyNumberFormat="1" applyFont="1" applyFill="1" applyBorder="1" applyAlignment="1">
      <alignment vertical="center" wrapText="1"/>
    </xf>
    <xf numFmtId="3" fontId="26" fillId="0" borderId="28" xfId="0" applyNumberFormat="1" applyFont="1" applyFill="1" applyBorder="1" applyAlignment="1">
      <alignment vertical="center" wrapText="1"/>
    </xf>
    <xf numFmtId="3" fontId="26" fillId="0" borderId="17" xfId="0" applyNumberFormat="1" applyFont="1" applyFill="1" applyBorder="1" applyAlignment="1">
      <alignment vertical="center" wrapText="1"/>
    </xf>
    <xf numFmtId="3" fontId="26" fillId="0" borderId="18" xfId="0" applyNumberFormat="1" applyFont="1" applyFill="1" applyBorder="1" applyAlignment="1">
      <alignment vertical="center" wrapText="1"/>
    </xf>
    <xf numFmtId="3" fontId="28" fillId="0" borderId="20" xfId="28" applyNumberFormat="1" applyFont="1" applyFill="1" applyBorder="1" applyAlignment="1">
      <alignment vertical="center"/>
    </xf>
    <xf numFmtId="3" fontId="26" fillId="0" borderId="23" xfId="0" applyNumberFormat="1" applyFont="1" applyFill="1" applyBorder="1" applyAlignment="1">
      <alignment vertical="center" wrapText="1"/>
    </xf>
    <xf numFmtId="3" fontId="28" fillId="0" borderId="21" xfId="0" applyNumberFormat="1" applyFont="1" applyFill="1" applyBorder="1" applyAlignment="1">
      <alignment vertical="center" wrapText="1"/>
    </xf>
    <xf numFmtId="3" fontId="26" fillId="0" borderId="24" xfId="0" applyNumberFormat="1" applyFont="1" applyFill="1" applyBorder="1" applyAlignment="1">
      <alignment vertical="center" wrapText="1"/>
    </xf>
    <xf numFmtId="3" fontId="28" fillId="0" borderId="21" xfId="28" applyNumberFormat="1" applyFont="1" applyBorder="1" applyAlignment="1">
      <alignment vertical="center"/>
    </xf>
    <xf numFmtId="3" fontId="26" fillId="33" borderId="23" xfId="0" applyNumberFormat="1" applyFont="1" applyFill="1" applyBorder="1" applyAlignment="1">
      <alignment vertical="center" wrapText="1"/>
    </xf>
    <xf numFmtId="3" fontId="26" fillId="33" borderId="17" xfId="0" applyNumberFormat="1" applyFont="1" applyFill="1" applyBorder="1" applyAlignment="1">
      <alignment vertical="center" wrapText="1"/>
    </xf>
    <xf numFmtId="3" fontId="28" fillId="0" borderId="30" xfId="28" applyNumberFormat="1" applyFont="1" applyBorder="1" applyAlignment="1">
      <alignment vertical="center"/>
    </xf>
    <xf numFmtId="3" fontId="26" fillId="33" borderId="31" xfId="0" applyNumberFormat="1" applyFont="1" applyFill="1" applyBorder="1" applyAlignment="1">
      <alignment vertical="center" wrapText="1"/>
    </xf>
    <xf numFmtId="3" fontId="26" fillId="33" borderId="34" xfId="0" applyNumberFormat="1" applyFont="1" applyFill="1" applyBorder="1" applyAlignment="1">
      <alignment vertical="center" wrapText="1"/>
    </xf>
    <xf numFmtId="0" fontId="27" fillId="37" borderId="0" xfId="0" applyFont="1" applyFill="1" applyBorder="1" applyAlignment="1">
      <alignment horizontal="right" vertical="center" wrapText="1"/>
    </xf>
    <xf numFmtId="0" fontId="1" fillId="34" borderId="0" xfId="0" applyFont="1" applyFill="1"/>
    <xf numFmtId="0" fontId="20" fillId="34" borderId="0" xfId="0" applyFont="1" applyFill="1" applyAlignment="1">
      <alignment vertical="center"/>
    </xf>
    <xf numFmtId="3" fontId="26" fillId="0" borderId="18" xfId="0" applyNumberFormat="1" applyFont="1" applyFill="1" applyBorder="1" applyAlignment="1">
      <alignment horizontal="right" vertical="center" wrapText="1"/>
    </xf>
    <xf numFmtId="3" fontId="28" fillId="0" borderId="40" xfId="28" applyNumberFormat="1" applyFont="1" applyFill="1" applyBorder="1" applyAlignment="1">
      <alignment vertical="center"/>
    </xf>
    <xf numFmtId="3" fontId="28" fillId="0" borderId="28" xfId="28" applyNumberFormat="1" applyFont="1" applyBorder="1" applyAlignment="1">
      <alignment vertical="center"/>
    </xf>
    <xf numFmtId="3" fontId="28" fillId="0" borderId="41" xfId="28" applyNumberFormat="1" applyFont="1" applyBorder="1" applyAlignment="1">
      <alignment vertical="center"/>
    </xf>
    <xf numFmtId="3" fontId="28" fillId="0" borderId="41" xfId="28" applyNumberFormat="1" applyFont="1" applyBorder="1" applyAlignment="1">
      <alignment horizontal="right" vertical="center"/>
    </xf>
    <xf numFmtId="3" fontId="26" fillId="33" borderId="32" xfId="0" applyNumberFormat="1" applyFont="1" applyFill="1" applyBorder="1" applyAlignment="1">
      <alignment horizontal="right" vertical="center" wrapText="1"/>
    </xf>
    <xf numFmtId="3" fontId="26" fillId="33" borderId="42" xfId="0" applyNumberFormat="1" applyFont="1" applyFill="1" applyBorder="1" applyAlignment="1">
      <alignment horizontal="right" vertical="center" wrapText="1"/>
    </xf>
    <xf numFmtId="164" fontId="27" fillId="35" borderId="0" xfId="0" applyNumberFormat="1" applyFont="1" applyFill="1" applyBorder="1" applyAlignment="1">
      <alignment vertical="center"/>
    </xf>
    <xf numFmtId="164" fontId="26" fillId="0" borderId="0" xfId="0" applyNumberFormat="1" applyFont="1" applyBorder="1" applyAlignment="1">
      <alignment vertical="center"/>
    </xf>
    <xf numFmtId="0" fontId="20" fillId="34" borderId="0" xfId="0" applyFont="1" applyFill="1" applyBorder="1" applyAlignment="1">
      <alignment vertical="center"/>
    </xf>
    <xf numFmtId="0" fontId="20" fillId="0" borderId="0" xfId="0" applyFont="1" applyBorder="1" applyAlignment="1">
      <alignment vertical="center"/>
    </xf>
    <xf numFmtId="0" fontId="0" fillId="34" borderId="0" xfId="0" applyFill="1"/>
    <xf numFmtId="164" fontId="26" fillId="0" borderId="17" xfId="0" applyNumberFormat="1" applyFont="1" applyFill="1" applyBorder="1" applyAlignment="1">
      <alignment horizontal="right" vertical="center" wrapText="1"/>
    </xf>
    <xf numFmtId="164" fontId="26" fillId="0" borderId="18" xfId="0" applyNumberFormat="1" applyFont="1" applyFill="1" applyBorder="1" applyAlignment="1">
      <alignment horizontal="right" vertical="center" wrapText="1"/>
    </xf>
    <xf numFmtId="164" fontId="26" fillId="33" borderId="23" xfId="0" applyNumberFormat="1" applyFont="1" applyFill="1" applyBorder="1" applyAlignment="1">
      <alignment horizontal="right" vertical="center" wrapText="1"/>
    </xf>
    <xf numFmtId="165" fontId="26" fillId="33" borderId="23" xfId="0" applyNumberFormat="1" applyFont="1" applyFill="1" applyBorder="1" applyAlignment="1">
      <alignment horizontal="right" vertical="center" wrapText="1"/>
    </xf>
    <xf numFmtId="165" fontId="26" fillId="0" borderId="23" xfId="0" applyNumberFormat="1" applyFont="1" applyFill="1" applyBorder="1" applyAlignment="1">
      <alignment horizontal="right" vertical="center" wrapText="1"/>
    </xf>
    <xf numFmtId="164" fontId="26" fillId="33" borderId="17" xfId="0" applyNumberFormat="1" applyFont="1" applyFill="1" applyBorder="1" applyAlignment="1">
      <alignment horizontal="right" vertical="center" wrapText="1"/>
    </xf>
    <xf numFmtId="165" fontId="26" fillId="33" borderId="21" xfId="0" applyNumberFormat="1" applyFont="1" applyFill="1" applyBorder="1" applyAlignment="1">
      <alignment horizontal="right" vertical="center" wrapText="1"/>
    </xf>
    <xf numFmtId="165" fontId="26" fillId="0" borderId="21" xfId="0" applyNumberFormat="1" applyFont="1" applyFill="1" applyBorder="1" applyAlignment="1">
      <alignment horizontal="right" vertical="center" wrapText="1"/>
    </xf>
    <xf numFmtId="0" fontId="26" fillId="34" borderId="43" xfId="0" applyFont="1" applyFill="1" applyBorder="1"/>
    <xf numFmtId="0" fontId="26" fillId="34" borderId="29" xfId="0" applyFont="1" applyFill="1" applyBorder="1"/>
    <xf numFmtId="164" fontId="26" fillId="33" borderId="20" xfId="0" applyNumberFormat="1" applyFont="1" applyFill="1" applyBorder="1" applyAlignment="1">
      <alignment horizontal="right" vertical="center" wrapText="1"/>
    </xf>
    <xf numFmtId="164" fontId="26" fillId="0" borderId="20" xfId="0" applyNumberFormat="1" applyFont="1" applyFill="1" applyBorder="1" applyAlignment="1">
      <alignment horizontal="right" vertical="center" wrapText="1"/>
    </xf>
    <xf numFmtId="165" fontId="26" fillId="33" borderId="44" xfId="0" applyNumberFormat="1" applyFont="1" applyFill="1" applyBorder="1" applyAlignment="1">
      <alignment horizontal="right" vertical="center" wrapText="1"/>
    </xf>
    <xf numFmtId="165" fontId="26" fillId="0" borderId="44" xfId="0" applyNumberFormat="1" applyFont="1" applyFill="1" applyBorder="1" applyAlignment="1">
      <alignment horizontal="right" vertical="center" wrapText="1"/>
    </xf>
    <xf numFmtId="164" fontId="26" fillId="0" borderId="23" xfId="0" applyNumberFormat="1" applyFont="1" applyFill="1" applyBorder="1" applyAlignment="1">
      <alignment vertical="center" wrapText="1"/>
    </xf>
    <xf numFmtId="164" fontId="26" fillId="0" borderId="24" xfId="0" applyNumberFormat="1" applyFont="1" applyFill="1" applyBorder="1" applyAlignment="1">
      <alignment vertical="center" wrapText="1"/>
    </xf>
    <xf numFmtId="164" fontId="26" fillId="0" borderId="17" xfId="0" applyNumberFormat="1" applyFont="1" applyFill="1" applyBorder="1" applyAlignment="1">
      <alignment vertical="center" wrapText="1"/>
    </xf>
    <xf numFmtId="164" fontId="26" fillId="0" borderId="18" xfId="0" applyNumberFormat="1" applyFont="1" applyFill="1" applyBorder="1" applyAlignment="1">
      <alignment vertical="center" wrapText="1"/>
    </xf>
    <xf numFmtId="164" fontId="26" fillId="0" borderId="31" xfId="0" applyNumberFormat="1" applyFont="1" applyFill="1" applyBorder="1" applyAlignment="1">
      <alignment vertical="center" wrapText="1"/>
    </xf>
    <xf numFmtId="164" fontId="26" fillId="33" borderId="31" xfId="0" applyNumberFormat="1" applyFont="1" applyFill="1" applyBorder="1" applyAlignment="1">
      <alignment horizontal="right" vertical="center" wrapText="1"/>
    </xf>
    <xf numFmtId="164" fontId="26" fillId="0" borderId="31" xfId="0" applyNumberFormat="1" applyFont="1" applyFill="1" applyBorder="1" applyAlignment="1">
      <alignment horizontal="right" vertical="center" wrapText="1"/>
    </xf>
    <xf numFmtId="164" fontId="26" fillId="0" borderId="32" xfId="0" applyNumberFormat="1" applyFont="1" applyFill="1" applyBorder="1" applyAlignment="1">
      <alignment horizontal="right" vertical="center" wrapText="1"/>
    </xf>
    <xf numFmtId="164" fontId="26" fillId="0" borderId="39" xfId="0" applyNumberFormat="1" applyFont="1" applyBorder="1" applyAlignment="1">
      <alignment vertical="center"/>
    </xf>
    <xf numFmtId="164" fontId="26" fillId="0" borderId="45" xfId="0" applyNumberFormat="1" applyFont="1" applyBorder="1" applyAlignment="1">
      <alignment vertical="center"/>
    </xf>
    <xf numFmtId="164" fontId="26" fillId="0" borderId="29" xfId="0" applyNumberFormat="1" applyFont="1" applyBorder="1" applyAlignment="1">
      <alignment vertical="center"/>
    </xf>
    <xf numFmtId="0" fontId="26" fillId="34" borderId="46" xfId="0" applyFont="1" applyFill="1" applyBorder="1"/>
    <xf numFmtId="164" fontId="26" fillId="0" borderId="21" xfId="0" applyNumberFormat="1" applyFont="1" applyFill="1" applyBorder="1" applyAlignment="1">
      <alignment vertical="center" wrapText="1"/>
    </xf>
    <xf numFmtId="164" fontId="26" fillId="0" borderId="20" xfId="0" applyNumberFormat="1" applyFont="1" applyFill="1" applyBorder="1" applyAlignment="1">
      <alignment vertical="center" wrapText="1"/>
    </xf>
    <xf numFmtId="164" fontId="26" fillId="0" borderId="44" xfId="0" applyNumberFormat="1" applyFont="1" applyFill="1" applyBorder="1" applyAlignment="1">
      <alignment vertical="center" wrapText="1"/>
    </xf>
    <xf numFmtId="164" fontId="26" fillId="33" borderId="44" xfId="0" applyNumberFormat="1" applyFont="1" applyFill="1" applyBorder="1" applyAlignment="1">
      <alignment horizontal="right" vertical="center" wrapText="1"/>
    </xf>
    <xf numFmtId="164" fontId="26" fillId="0" borderId="28" xfId="0" applyNumberFormat="1" applyFont="1" applyFill="1" applyBorder="1" applyAlignment="1">
      <alignment vertical="center" wrapText="1"/>
    </xf>
    <xf numFmtId="164" fontId="26" fillId="0" borderId="48" xfId="0" applyNumberFormat="1" applyFont="1" applyBorder="1" applyAlignment="1">
      <alignment vertical="center"/>
    </xf>
    <xf numFmtId="164" fontId="26" fillId="0" borderId="49" xfId="0" applyNumberFormat="1" applyFont="1" applyBorder="1" applyAlignment="1">
      <alignment vertical="center"/>
    </xf>
    <xf numFmtId="164" fontId="26" fillId="0" borderId="50" xfId="0" applyNumberFormat="1" applyFont="1" applyBorder="1" applyAlignment="1">
      <alignment vertical="center"/>
    </xf>
    <xf numFmtId="164" fontId="26" fillId="0" borderId="51" xfId="0" applyNumberFormat="1" applyFont="1" applyBorder="1" applyAlignment="1">
      <alignment vertical="center"/>
    </xf>
    <xf numFmtId="164" fontId="26" fillId="0" borderId="52" xfId="0" applyNumberFormat="1" applyFont="1" applyBorder="1" applyAlignment="1">
      <alignment vertical="center"/>
    </xf>
    <xf numFmtId="164" fontId="26" fillId="0" borderId="53" xfId="0" applyNumberFormat="1" applyFont="1" applyBorder="1" applyAlignment="1">
      <alignment vertical="center"/>
    </xf>
    <xf numFmtId="165" fontId="26" fillId="0" borderId="24" xfId="0" applyNumberFormat="1" applyFont="1" applyFill="1" applyBorder="1" applyAlignment="1">
      <alignment horizontal="right" vertical="center" wrapText="1"/>
    </xf>
    <xf numFmtId="164" fontId="26" fillId="0" borderId="20" xfId="28" applyNumberFormat="1" applyFont="1" applyBorder="1" applyAlignment="1">
      <alignment horizontal="right" vertical="center"/>
    </xf>
    <xf numFmtId="164" fontId="26" fillId="0" borderId="21" xfId="28" applyNumberFormat="1" applyFont="1" applyBorder="1" applyAlignment="1">
      <alignment horizontal="right" vertical="center"/>
    </xf>
    <xf numFmtId="164" fontId="26" fillId="0" borderId="47" xfId="0" applyNumberFormat="1" applyFont="1" applyBorder="1"/>
    <xf numFmtId="164" fontId="30" fillId="36" borderId="0" xfId="0" applyNumberFormat="1" applyFont="1" applyFill="1" applyBorder="1" applyAlignment="1">
      <alignment vertical="center" wrapText="1"/>
    </xf>
    <xf numFmtId="0" fontId="26" fillId="34" borderId="37" xfId="0" applyFont="1" applyFill="1" applyBorder="1"/>
    <xf numFmtId="164" fontId="26" fillId="33" borderId="21" xfId="0" applyNumberFormat="1" applyFont="1" applyFill="1" applyBorder="1" applyAlignment="1">
      <alignment horizontal="right" vertical="center" wrapText="1"/>
    </xf>
    <xf numFmtId="164" fontId="26" fillId="0" borderId="21" xfId="0" applyNumberFormat="1" applyFont="1" applyFill="1" applyBorder="1" applyAlignment="1">
      <alignment horizontal="right" vertical="center" wrapText="1"/>
    </xf>
    <xf numFmtId="0" fontId="27" fillId="35" borderId="54" xfId="0" applyFont="1" applyFill="1" applyBorder="1"/>
    <xf numFmtId="164" fontId="27" fillId="35" borderId="54" xfId="0" applyNumberFormat="1" applyFont="1" applyFill="1" applyBorder="1" applyAlignment="1">
      <alignment vertical="center"/>
    </xf>
    <xf numFmtId="0" fontId="27" fillId="35" borderId="55" xfId="0" applyFont="1" applyFill="1" applyBorder="1"/>
    <xf numFmtId="165" fontId="27" fillId="35" borderId="54" xfId="28" applyNumberFormat="1" applyFont="1" applyFill="1" applyBorder="1" applyAlignment="1">
      <alignment vertical="center"/>
    </xf>
    <xf numFmtId="165" fontId="26" fillId="33" borderId="17" xfId="0" applyNumberFormat="1" applyFont="1" applyFill="1" applyBorder="1" applyAlignment="1">
      <alignment horizontal="right" vertical="center" wrapText="1"/>
    </xf>
    <xf numFmtId="165" fontId="26" fillId="0" borderId="17" xfId="0" applyNumberFormat="1" applyFont="1" applyFill="1" applyBorder="1" applyAlignment="1">
      <alignment horizontal="right" vertical="center" wrapText="1"/>
    </xf>
    <xf numFmtId="165" fontId="26" fillId="0" borderId="18" xfId="0" applyNumberFormat="1" applyFont="1" applyFill="1" applyBorder="1" applyAlignment="1">
      <alignment horizontal="right" vertical="center" wrapText="1"/>
    </xf>
    <xf numFmtId="164" fontId="26" fillId="0" borderId="56" xfId="0" applyNumberFormat="1" applyFont="1" applyBorder="1" applyAlignment="1">
      <alignment vertical="center"/>
    </xf>
    <xf numFmtId="164" fontId="21" fillId="35" borderId="54" xfId="0" applyNumberFormat="1" applyFont="1" applyFill="1" applyBorder="1" applyAlignment="1">
      <alignment horizontal="right" vertical="center" wrapText="1"/>
    </xf>
    <xf numFmtId="0" fontId="7" fillId="35" borderId="54" xfId="0" applyFont="1" applyFill="1" applyBorder="1"/>
    <xf numFmtId="164" fontId="27" fillId="35" borderId="54" xfId="0" applyNumberFormat="1" applyFont="1" applyFill="1" applyBorder="1" applyAlignment="1">
      <alignment vertical="center" wrapText="1"/>
    </xf>
    <xf numFmtId="164" fontId="30" fillId="36" borderId="29" xfId="0" applyNumberFormat="1" applyFont="1" applyFill="1" applyBorder="1" applyAlignment="1">
      <alignment vertical="center" wrapText="1"/>
    </xf>
    <xf numFmtId="164" fontId="30" fillId="36" borderId="33" xfId="0" applyNumberFormat="1" applyFont="1" applyFill="1" applyBorder="1" applyAlignment="1">
      <alignment vertical="center" wrapText="1"/>
    </xf>
    <xf numFmtId="164" fontId="26" fillId="0" borderId="57" xfId="0" applyNumberFormat="1" applyFont="1" applyBorder="1" applyAlignment="1">
      <alignment vertical="center"/>
    </xf>
    <xf numFmtId="165" fontId="27" fillId="35" borderId="54" xfId="0" applyNumberFormat="1" applyFont="1" applyFill="1" applyBorder="1" applyAlignment="1">
      <alignment vertical="center"/>
    </xf>
    <xf numFmtId="165" fontId="27" fillId="35" borderId="54" xfId="0" applyNumberFormat="1" applyFont="1" applyFill="1" applyBorder="1" applyAlignment="1"/>
    <xf numFmtId="0" fontId="27" fillId="37" borderId="0" xfId="0" applyFont="1" applyFill="1" applyBorder="1" applyAlignment="1">
      <alignment horizontal="center" vertical="center" wrapText="1"/>
    </xf>
    <xf numFmtId="166" fontId="20" fillId="34" borderId="0" xfId="0" applyNumberFormat="1" applyFont="1" applyFill="1"/>
    <xf numFmtId="164" fontId="26" fillId="0" borderId="23" xfId="0" applyNumberFormat="1" applyFont="1" applyBorder="1" applyAlignment="1">
      <alignment vertical="center"/>
    </xf>
    <xf numFmtId="3" fontId="26" fillId="33" borderId="44" xfId="0" applyNumberFormat="1" applyFont="1" applyFill="1" applyBorder="1" applyAlignment="1">
      <alignment vertical="center" wrapText="1"/>
    </xf>
    <xf numFmtId="3" fontId="27" fillId="35" borderId="60" xfId="0" applyNumberFormat="1" applyFont="1" applyFill="1" applyBorder="1" applyAlignment="1">
      <alignment vertical="center"/>
    </xf>
    <xf numFmtId="3" fontId="26" fillId="33" borderId="23" xfId="0" applyNumberFormat="1" applyFont="1" applyFill="1" applyBorder="1" applyAlignment="1">
      <alignment horizontal="right" vertical="center" wrapText="1"/>
    </xf>
    <xf numFmtId="3" fontId="26" fillId="33" borderId="39" xfId="0" applyNumberFormat="1" applyFont="1" applyFill="1" applyBorder="1" applyAlignment="1">
      <alignment horizontal="right" vertical="center" wrapText="1"/>
    </xf>
    <xf numFmtId="164" fontId="28" fillId="0" borderId="20" xfId="0" applyNumberFormat="1" applyFont="1" applyBorder="1" applyAlignment="1">
      <alignment vertical="center"/>
    </xf>
    <xf numFmtId="0" fontId="20" fillId="0" borderId="0" xfId="0" applyFont="1" applyFill="1"/>
    <xf numFmtId="164" fontId="27" fillId="34" borderId="0" xfId="0" applyNumberFormat="1" applyFont="1" applyFill="1" applyBorder="1" applyAlignment="1">
      <alignment vertical="center"/>
    </xf>
    <xf numFmtId="0" fontId="29" fillId="34" borderId="36" xfId="0" applyFont="1" applyFill="1" applyBorder="1" applyAlignment="1">
      <alignment horizontal="left" wrapText="1"/>
    </xf>
    <xf numFmtId="0" fontId="29" fillId="34" borderId="38" xfId="0" applyFont="1" applyFill="1" applyBorder="1" applyAlignment="1">
      <alignment horizontal="left" wrapText="1"/>
    </xf>
    <xf numFmtId="0" fontId="20" fillId="34" borderId="14" xfId="0" applyFont="1" applyFill="1" applyBorder="1" applyAlignment="1"/>
    <xf numFmtId="0" fontId="22" fillId="34" borderId="0" xfId="0" applyFont="1" applyFill="1" applyAlignment="1">
      <alignment wrapText="1"/>
    </xf>
    <xf numFmtId="0" fontId="20" fillId="0" borderId="23" xfId="0" applyNumberFormat="1" applyFont="1" applyBorder="1"/>
    <xf numFmtId="0" fontId="20" fillId="0" borderId="30" xfId="0" applyFont="1" applyBorder="1"/>
    <xf numFmtId="0" fontId="28" fillId="34" borderId="19" xfId="0" applyFont="1" applyFill="1" applyBorder="1" applyAlignment="1">
      <alignment wrapText="1"/>
    </xf>
    <xf numFmtId="0" fontId="29" fillId="34" borderId="36" xfId="0" applyFont="1" applyFill="1" applyBorder="1" applyAlignment="1">
      <alignment horizontal="left" wrapText="1"/>
    </xf>
    <xf numFmtId="0" fontId="29" fillId="34" borderId="38" xfId="0" applyFont="1" applyFill="1" applyBorder="1" applyAlignment="1">
      <alignment horizontal="left" wrapText="1"/>
    </xf>
    <xf numFmtId="165" fontId="27" fillId="35" borderId="0" xfId="0" applyNumberFormat="1" applyFont="1" applyFill="1" applyBorder="1" applyAlignment="1">
      <alignment vertical="center"/>
    </xf>
    <xf numFmtId="165" fontId="27" fillId="35" borderId="60" xfId="0" applyNumberFormat="1" applyFont="1" applyFill="1" applyBorder="1" applyAlignment="1">
      <alignment vertical="center"/>
    </xf>
    <xf numFmtId="165" fontId="27" fillId="35" borderId="0" xfId="28" applyNumberFormat="1" applyFont="1" applyFill="1" applyBorder="1" applyAlignment="1">
      <alignment vertical="center"/>
    </xf>
    <xf numFmtId="165" fontId="21" fillId="35" borderId="0" xfId="0" applyNumberFormat="1" applyFont="1" applyFill="1" applyBorder="1" applyAlignment="1">
      <alignment horizontal="right" vertical="center" wrapText="1"/>
    </xf>
    <xf numFmtId="165" fontId="28" fillId="0" borderId="20" xfId="28" applyNumberFormat="1" applyFont="1" applyFill="1" applyBorder="1" applyAlignment="1">
      <alignment vertical="center"/>
    </xf>
    <xf numFmtId="165" fontId="28" fillId="0" borderId="40" xfId="28" applyNumberFormat="1" applyFont="1" applyFill="1" applyBorder="1" applyAlignment="1">
      <alignment vertical="center"/>
    </xf>
    <xf numFmtId="165" fontId="28" fillId="0" borderId="21" xfId="0" applyNumberFormat="1" applyFont="1" applyFill="1" applyBorder="1" applyAlignment="1">
      <alignment vertical="center" wrapText="1"/>
    </xf>
    <xf numFmtId="165" fontId="27" fillId="35" borderId="0" xfId="0" applyNumberFormat="1" applyFont="1" applyFill="1" applyBorder="1" applyAlignment="1">
      <alignment vertical="center" wrapText="1"/>
    </xf>
    <xf numFmtId="0" fontId="20" fillId="34" borderId="0" xfId="0" applyFont="1" applyFill="1" applyAlignment="1">
      <alignment horizontal="center"/>
    </xf>
    <xf numFmtId="3" fontId="27" fillId="35" borderId="0" xfId="0" applyNumberFormat="1" applyFont="1" applyFill="1" applyBorder="1" applyAlignment="1">
      <alignment horizontal="center" vertical="center" wrapText="1"/>
    </xf>
    <xf numFmtId="3" fontId="30" fillId="36" borderId="58" xfId="0" applyNumberFormat="1" applyFont="1" applyFill="1" applyBorder="1" applyAlignment="1">
      <alignment horizontal="center" vertical="center" wrapText="1"/>
    </xf>
    <xf numFmtId="3" fontId="30" fillId="36" borderId="59" xfId="0" applyNumberFormat="1" applyFont="1" applyFill="1" applyBorder="1" applyAlignment="1">
      <alignment horizontal="center" vertical="center" wrapText="1"/>
    </xf>
    <xf numFmtId="3" fontId="21" fillId="35" borderId="0" xfId="0" applyNumberFormat="1" applyFont="1" applyFill="1" applyBorder="1" applyAlignment="1">
      <alignment horizontal="center" vertical="center" wrapText="1"/>
    </xf>
    <xf numFmtId="3" fontId="26" fillId="0" borderId="23" xfId="0" applyNumberFormat="1" applyFont="1" applyFill="1" applyBorder="1" applyAlignment="1">
      <alignment horizontal="center" vertical="center" wrapText="1"/>
    </xf>
    <xf numFmtId="3" fontId="27" fillId="35" borderId="0" xfId="0" applyNumberFormat="1" applyFont="1" applyFill="1" applyBorder="1" applyAlignment="1">
      <alignment horizontal="center"/>
    </xf>
    <xf numFmtId="3" fontId="26" fillId="0" borderId="17" xfId="0" applyNumberFormat="1" applyFont="1" applyFill="1" applyBorder="1" applyAlignment="1">
      <alignment horizontal="center" vertical="center" wrapText="1"/>
    </xf>
    <xf numFmtId="3" fontId="28" fillId="0" borderId="20" xfId="28" applyNumberFormat="1" applyFont="1" applyFill="1" applyBorder="1" applyAlignment="1">
      <alignment horizontal="center" vertical="center"/>
    </xf>
    <xf numFmtId="3" fontId="26" fillId="0" borderId="44" xfId="0" applyNumberFormat="1" applyFont="1" applyFill="1" applyBorder="1" applyAlignment="1">
      <alignment horizontal="center" vertical="center" wrapText="1"/>
    </xf>
    <xf numFmtId="3" fontId="28" fillId="0" borderId="21" xfId="0" applyNumberFormat="1" applyFont="1" applyFill="1" applyBorder="1" applyAlignment="1">
      <alignment horizontal="center" vertical="center" wrapText="1"/>
    </xf>
    <xf numFmtId="3" fontId="27" fillId="35" borderId="0" xfId="0" applyNumberFormat="1" applyFont="1" applyFill="1" applyBorder="1" applyAlignment="1">
      <alignment horizontal="center" vertical="center"/>
    </xf>
    <xf numFmtId="3" fontId="26" fillId="0" borderId="20" xfId="0" applyNumberFormat="1" applyFont="1" applyFill="1" applyBorder="1" applyAlignment="1">
      <alignment horizontal="center" vertical="center" wrapText="1"/>
    </xf>
    <xf numFmtId="3" fontId="28" fillId="0" borderId="21" xfId="28" applyNumberFormat="1" applyFont="1" applyBorder="1" applyAlignment="1">
      <alignment horizontal="center" vertical="center"/>
    </xf>
    <xf numFmtId="3" fontId="28" fillId="0" borderId="20" xfId="28" applyNumberFormat="1" applyFont="1" applyBorder="1" applyAlignment="1">
      <alignment horizontal="center" vertical="center"/>
    </xf>
    <xf numFmtId="3" fontId="26" fillId="33" borderId="23" xfId="0" applyNumberFormat="1" applyFont="1" applyFill="1" applyBorder="1" applyAlignment="1">
      <alignment horizontal="center" vertical="center" wrapText="1"/>
    </xf>
    <xf numFmtId="3" fontId="26" fillId="33" borderId="17" xfId="0" applyNumberFormat="1" applyFont="1" applyFill="1" applyBorder="1" applyAlignment="1">
      <alignment horizontal="center" vertical="center" wrapText="1"/>
    </xf>
    <xf numFmtId="3" fontId="26" fillId="33" borderId="44" xfId="0" applyNumberFormat="1" applyFont="1" applyFill="1" applyBorder="1" applyAlignment="1">
      <alignment horizontal="center" vertical="center" wrapText="1"/>
    </xf>
    <xf numFmtId="3" fontId="28" fillId="0" borderId="61" xfId="28" applyNumberFormat="1" applyFont="1" applyBorder="1" applyAlignment="1">
      <alignment horizontal="center" vertical="center"/>
    </xf>
    <xf numFmtId="3" fontId="26" fillId="33" borderId="62" xfId="0" applyNumberFormat="1" applyFont="1" applyFill="1" applyBorder="1" applyAlignment="1">
      <alignment horizontal="center" vertical="center" wrapText="1"/>
    </xf>
    <xf numFmtId="3" fontId="26" fillId="33" borderId="20" xfId="0" applyNumberFormat="1" applyFont="1" applyFill="1" applyBorder="1" applyAlignment="1">
      <alignment horizontal="center" vertical="center" wrapText="1"/>
    </xf>
    <xf numFmtId="3" fontId="26" fillId="33" borderId="39" xfId="0" applyNumberFormat="1" applyFont="1" applyFill="1" applyBorder="1" applyAlignment="1">
      <alignment horizontal="center" vertical="center" wrapText="1"/>
    </xf>
    <xf numFmtId="3" fontId="26" fillId="33" borderId="63" xfId="0" applyNumberFormat="1" applyFont="1" applyFill="1" applyBorder="1" applyAlignment="1">
      <alignment horizontal="center" vertical="center" wrapText="1"/>
    </xf>
    <xf numFmtId="0" fontId="20" fillId="0" borderId="0" xfId="0" applyFont="1" applyAlignment="1">
      <alignment horizontal="center"/>
    </xf>
    <xf numFmtId="165" fontId="26" fillId="0" borderId="23" xfId="0" applyNumberFormat="1" applyFont="1" applyFill="1" applyBorder="1" applyAlignment="1">
      <alignment vertical="center" wrapText="1"/>
    </xf>
    <xf numFmtId="165" fontId="26" fillId="0" borderId="24" xfId="0" applyNumberFormat="1" applyFont="1" applyFill="1" applyBorder="1" applyAlignment="1">
      <alignment vertical="center" wrapText="1"/>
    </xf>
    <xf numFmtId="165" fontId="30" fillId="36" borderId="0" xfId="0" applyNumberFormat="1" applyFont="1" applyFill="1" applyBorder="1" applyAlignment="1">
      <alignment vertical="center" wrapText="1"/>
    </xf>
    <xf numFmtId="165" fontId="30" fillId="36" borderId="58" xfId="0" applyNumberFormat="1" applyFont="1" applyFill="1" applyBorder="1" applyAlignment="1">
      <alignment vertical="center" wrapText="1"/>
    </xf>
    <xf numFmtId="165" fontId="26" fillId="0" borderId="23" xfId="0" applyNumberFormat="1" applyFont="1" applyBorder="1" applyAlignment="1">
      <alignment vertical="center"/>
    </xf>
    <xf numFmtId="165" fontId="30" fillId="36" borderId="59" xfId="0" applyNumberFormat="1" applyFont="1" applyFill="1" applyBorder="1" applyAlignment="1">
      <alignment vertical="center" wrapText="1"/>
    </xf>
    <xf numFmtId="165" fontId="26" fillId="0" borderId="17" xfId="0" applyNumberFormat="1" applyFont="1" applyBorder="1" applyAlignment="1">
      <alignment vertical="center"/>
    </xf>
    <xf numFmtId="165" fontId="27" fillId="35" borderId="64" xfId="0" applyNumberFormat="1" applyFont="1" applyFill="1" applyBorder="1" applyAlignment="1">
      <alignment vertical="center"/>
    </xf>
    <xf numFmtId="165" fontId="26" fillId="33" borderId="0" xfId="0" applyNumberFormat="1" applyFont="1" applyFill="1" applyBorder="1" applyAlignment="1">
      <alignment horizontal="right" vertical="center" wrapText="1"/>
    </xf>
    <xf numFmtId="165" fontId="26" fillId="33" borderId="39" xfId="0" applyNumberFormat="1" applyFont="1" applyFill="1" applyBorder="1" applyAlignment="1">
      <alignment horizontal="right" vertical="center" wrapText="1"/>
    </xf>
    <xf numFmtId="165" fontId="26" fillId="0" borderId="17" xfId="0" applyNumberFormat="1" applyFont="1" applyFill="1" applyBorder="1" applyAlignment="1">
      <alignment vertical="center" wrapText="1"/>
    </xf>
    <xf numFmtId="165" fontId="26" fillId="0" borderId="18" xfId="0" applyNumberFormat="1" applyFont="1" applyFill="1" applyBorder="1" applyAlignment="1">
      <alignment vertical="center" wrapText="1"/>
    </xf>
    <xf numFmtId="165" fontId="28" fillId="0" borderId="20" xfId="0" applyNumberFormat="1" applyFont="1" applyBorder="1" applyAlignment="1">
      <alignment vertical="center"/>
    </xf>
    <xf numFmtId="165" fontId="26" fillId="0" borderId="44" xfId="0" applyNumberFormat="1" applyFont="1" applyFill="1" applyBorder="1" applyAlignment="1">
      <alignment vertical="center" wrapText="1"/>
    </xf>
    <xf numFmtId="165" fontId="26" fillId="33" borderId="23" xfId="0" applyNumberFormat="1" applyFont="1" applyFill="1" applyBorder="1" applyAlignment="1">
      <alignment vertical="center" wrapText="1"/>
    </xf>
    <xf numFmtId="165" fontId="26" fillId="0" borderId="20" xfId="0" applyNumberFormat="1" applyFont="1" applyFill="1" applyBorder="1" applyAlignment="1">
      <alignment vertical="center" wrapText="1"/>
    </xf>
    <xf numFmtId="165" fontId="26" fillId="33" borderId="44" xfId="0" applyNumberFormat="1" applyFont="1" applyFill="1" applyBorder="1" applyAlignment="1">
      <alignment vertical="center" wrapText="1"/>
    </xf>
    <xf numFmtId="165" fontId="28" fillId="0" borderId="21" xfId="28" applyNumberFormat="1" applyFont="1" applyBorder="1" applyAlignment="1">
      <alignment vertical="center"/>
    </xf>
    <xf numFmtId="165" fontId="28" fillId="0" borderId="28" xfId="28" applyNumberFormat="1" applyFont="1" applyBorder="1" applyAlignment="1">
      <alignment vertical="center"/>
    </xf>
    <xf numFmtId="165" fontId="26" fillId="33" borderId="17" xfId="0" applyNumberFormat="1" applyFont="1" applyFill="1" applyBorder="1" applyAlignment="1">
      <alignment vertical="center" wrapText="1"/>
    </xf>
    <xf numFmtId="165" fontId="28" fillId="0" borderId="30" xfId="28" applyNumberFormat="1" applyFont="1" applyBorder="1" applyAlignment="1">
      <alignment vertical="center"/>
    </xf>
    <xf numFmtId="165" fontId="28" fillId="0" borderId="41" xfId="28" applyNumberFormat="1" applyFont="1" applyBorder="1" applyAlignment="1">
      <alignment vertical="center"/>
    </xf>
    <xf numFmtId="165" fontId="28" fillId="0" borderId="20" xfId="28" applyNumberFormat="1" applyFont="1" applyBorder="1" applyAlignment="1">
      <alignment vertical="center"/>
    </xf>
    <xf numFmtId="165" fontId="26" fillId="33" borderId="31" xfId="0" applyNumberFormat="1" applyFont="1" applyFill="1" applyBorder="1" applyAlignment="1">
      <alignment vertical="center" wrapText="1"/>
    </xf>
    <xf numFmtId="165" fontId="26" fillId="33" borderId="34" xfId="0" applyNumberFormat="1" applyFont="1" applyFill="1" applyBorder="1" applyAlignment="1">
      <alignment vertical="center" wrapText="1"/>
    </xf>
    <xf numFmtId="165" fontId="26" fillId="0" borderId="21" xfId="0" applyNumberFormat="1" applyFont="1" applyFill="1" applyBorder="1" applyAlignment="1">
      <alignment vertical="center" wrapText="1"/>
    </xf>
    <xf numFmtId="165" fontId="26" fillId="0" borderId="28" xfId="0" applyNumberFormat="1" applyFont="1" applyFill="1" applyBorder="1" applyAlignment="1">
      <alignment vertical="center" wrapText="1"/>
    </xf>
    <xf numFmtId="165" fontId="26" fillId="33" borderId="31" xfId="0" applyNumberFormat="1" applyFont="1" applyFill="1" applyBorder="1" applyAlignment="1">
      <alignment horizontal="right" vertical="center" wrapText="1"/>
    </xf>
    <xf numFmtId="165" fontId="26" fillId="0" borderId="20" xfId="0" applyNumberFormat="1" applyFont="1" applyFill="1" applyBorder="1" applyAlignment="1">
      <alignment horizontal="right" vertical="center" wrapText="1"/>
    </xf>
    <xf numFmtId="165" fontId="26" fillId="33" borderId="34" xfId="0" applyNumberFormat="1" applyFont="1" applyFill="1" applyBorder="1" applyAlignment="1">
      <alignment horizontal="right" vertical="center" wrapText="1"/>
    </xf>
    <xf numFmtId="165" fontId="26" fillId="0" borderId="31" xfId="0" applyNumberFormat="1" applyFont="1" applyFill="1" applyBorder="1" applyAlignment="1">
      <alignment horizontal="right" vertical="center" wrapText="1"/>
    </xf>
    <xf numFmtId="165" fontId="26" fillId="0" borderId="32" xfId="0" applyNumberFormat="1" applyFont="1" applyFill="1" applyBorder="1" applyAlignment="1">
      <alignment horizontal="right" vertical="center" wrapText="1"/>
    </xf>
    <xf numFmtId="165" fontId="28" fillId="0" borderId="30" xfId="28" applyNumberFormat="1" applyFont="1" applyBorder="1" applyAlignment="1">
      <alignment horizontal="right" vertical="center"/>
    </xf>
    <xf numFmtId="165" fontId="28" fillId="0" borderId="41" xfId="28" applyNumberFormat="1" applyFont="1" applyBorder="1" applyAlignment="1">
      <alignment horizontal="right" vertical="center"/>
    </xf>
    <xf numFmtId="165" fontId="28" fillId="0" borderId="61" xfId="28" applyNumberFormat="1" applyFont="1" applyBorder="1" applyAlignment="1">
      <alignment horizontal="right" vertical="center"/>
    </xf>
    <xf numFmtId="165" fontId="26" fillId="33" borderId="32" xfId="0" applyNumberFormat="1" applyFont="1" applyFill="1" applyBorder="1" applyAlignment="1">
      <alignment horizontal="right" vertical="center" wrapText="1"/>
    </xf>
    <xf numFmtId="165" fontId="26" fillId="33" borderId="42" xfId="0" applyNumberFormat="1" applyFont="1" applyFill="1" applyBorder="1" applyAlignment="1">
      <alignment horizontal="right" vertical="center" wrapText="1"/>
    </xf>
    <xf numFmtId="165" fontId="26" fillId="33" borderId="62" xfId="0" applyNumberFormat="1" applyFont="1" applyFill="1" applyBorder="1" applyAlignment="1">
      <alignment horizontal="right" vertical="center" wrapText="1"/>
    </xf>
    <xf numFmtId="165" fontId="28" fillId="0" borderId="21" xfId="28" applyNumberFormat="1" applyFont="1" applyBorder="1" applyAlignment="1">
      <alignment horizontal="right" vertical="center"/>
    </xf>
    <xf numFmtId="165" fontId="26" fillId="33" borderId="20" xfId="0" applyNumberFormat="1" applyFont="1" applyFill="1" applyBorder="1" applyAlignment="1">
      <alignment horizontal="right" vertical="center" wrapText="1"/>
    </xf>
    <xf numFmtId="165" fontId="28" fillId="0" borderId="20" xfId="28" applyNumberFormat="1" applyFont="1" applyBorder="1" applyAlignment="1">
      <alignment horizontal="right" vertical="center"/>
    </xf>
    <xf numFmtId="165" fontId="26" fillId="33" borderId="63" xfId="0" applyNumberFormat="1" applyFont="1" applyFill="1" applyBorder="1" applyAlignment="1">
      <alignment horizontal="right" vertical="center" wrapText="1"/>
    </xf>
    <xf numFmtId="165" fontId="26" fillId="0" borderId="44" xfId="0" applyNumberFormat="1" applyFont="1" applyBorder="1" applyAlignment="1">
      <alignment vertical="center"/>
    </xf>
    <xf numFmtId="165" fontId="30" fillId="0" borderId="21" xfId="0" applyNumberFormat="1" applyFont="1" applyFill="1" applyBorder="1" applyAlignment="1">
      <alignment vertical="center" wrapText="1"/>
    </xf>
    <xf numFmtId="164" fontId="27" fillId="35" borderId="0" xfId="0" applyNumberFormat="1" applyFont="1" applyFill="1" applyBorder="1" applyAlignment="1">
      <alignment vertical="center" wrapText="1"/>
    </xf>
    <xf numFmtId="164" fontId="21" fillId="35" borderId="0" xfId="0" applyNumberFormat="1" applyFont="1" applyFill="1" applyBorder="1" applyAlignment="1">
      <alignment horizontal="right" vertical="center" wrapText="1"/>
    </xf>
    <xf numFmtId="164" fontId="26" fillId="33" borderId="0" xfId="0" applyNumberFormat="1" applyFont="1" applyFill="1" applyBorder="1" applyAlignment="1">
      <alignment horizontal="right" vertical="center" wrapText="1"/>
    </xf>
    <xf numFmtId="164" fontId="26" fillId="33" borderId="39" xfId="0" applyNumberFormat="1" applyFont="1" applyFill="1" applyBorder="1" applyAlignment="1">
      <alignment horizontal="right" vertical="center" wrapText="1"/>
    </xf>
    <xf numFmtId="164" fontId="26" fillId="0" borderId="23" xfId="0" applyNumberFormat="1" applyFont="1" applyFill="1" applyBorder="1" applyAlignment="1">
      <alignment horizontal="right" vertical="center" wrapText="1"/>
    </xf>
    <xf numFmtId="164" fontId="26" fillId="0" borderId="24" xfId="0" applyNumberFormat="1" applyFont="1" applyFill="1" applyBorder="1" applyAlignment="1">
      <alignment horizontal="right" vertical="center" wrapText="1"/>
    </xf>
    <xf numFmtId="164" fontId="27" fillId="35" borderId="0" xfId="28" applyNumberFormat="1" applyFont="1" applyFill="1" applyBorder="1" applyAlignment="1">
      <alignment vertical="center"/>
    </xf>
    <xf numFmtId="164" fontId="27" fillId="35" borderId="0" xfId="0" applyNumberFormat="1" applyFont="1" applyFill="1" applyBorder="1" applyAlignment="1"/>
    <xf numFmtId="164" fontId="28" fillId="0" borderId="20" xfId="28" applyNumberFormat="1" applyFont="1" applyFill="1" applyBorder="1" applyAlignment="1">
      <alignment vertical="center"/>
    </xf>
    <xf numFmtId="164" fontId="28" fillId="0" borderId="40" xfId="28" applyNumberFormat="1" applyFont="1" applyFill="1" applyBorder="1" applyAlignment="1">
      <alignment vertical="center"/>
    </xf>
    <xf numFmtId="164" fontId="26" fillId="33" borderId="23" xfId="0" applyNumberFormat="1" applyFont="1" applyFill="1" applyBorder="1" applyAlignment="1">
      <alignment vertical="center" wrapText="1"/>
    </xf>
    <xf numFmtId="164" fontId="26" fillId="33" borderId="44" xfId="0" applyNumberFormat="1" applyFont="1" applyFill="1" applyBorder="1" applyAlignment="1">
      <alignment vertical="center" wrapText="1"/>
    </xf>
    <xf numFmtId="164" fontId="28" fillId="0" borderId="21" xfId="28" applyNumberFormat="1" applyFont="1" applyBorder="1" applyAlignment="1">
      <alignment vertical="center"/>
    </xf>
    <xf numFmtId="164" fontId="28" fillId="0" borderId="28" xfId="28" applyNumberFormat="1" applyFont="1" applyBorder="1" applyAlignment="1">
      <alignment vertical="center"/>
    </xf>
    <xf numFmtId="164" fontId="26" fillId="33" borderId="17" xfId="0" applyNumberFormat="1" applyFont="1" applyFill="1" applyBorder="1" applyAlignment="1">
      <alignment vertical="center" wrapText="1"/>
    </xf>
    <xf numFmtId="164" fontId="28" fillId="0" borderId="30" xfId="28" applyNumberFormat="1" applyFont="1" applyBorder="1" applyAlignment="1">
      <alignment vertical="center"/>
    </xf>
    <xf numFmtId="164" fontId="28" fillId="0" borderId="41" xfId="28" applyNumberFormat="1" applyFont="1" applyBorder="1" applyAlignment="1">
      <alignment vertical="center"/>
    </xf>
    <xf numFmtId="164" fontId="20" fillId="0" borderId="23" xfId="0" applyNumberFormat="1" applyFont="1" applyBorder="1"/>
    <xf numFmtId="164" fontId="26" fillId="33" borderId="31" xfId="0" applyNumberFormat="1" applyFont="1" applyFill="1" applyBorder="1" applyAlignment="1">
      <alignment vertical="center" wrapText="1"/>
    </xf>
    <xf numFmtId="164" fontId="26" fillId="33" borderId="34" xfId="0" applyNumberFormat="1" applyFont="1" applyFill="1" applyBorder="1" applyAlignment="1">
      <alignment vertical="center" wrapText="1"/>
    </xf>
    <xf numFmtId="164" fontId="27" fillId="35" borderId="60" xfId="0" applyNumberFormat="1" applyFont="1" applyFill="1" applyBorder="1" applyAlignment="1">
      <alignment vertical="center"/>
    </xf>
    <xf numFmtId="164" fontId="26" fillId="33" borderId="34" xfId="0" applyNumberFormat="1" applyFont="1" applyFill="1" applyBorder="1" applyAlignment="1">
      <alignment horizontal="right" vertical="center" wrapText="1"/>
    </xf>
    <xf numFmtId="164" fontId="28" fillId="0" borderId="30" xfId="28" applyNumberFormat="1" applyFont="1" applyBorder="1" applyAlignment="1">
      <alignment horizontal="right" vertical="center"/>
    </xf>
    <xf numFmtId="164" fontId="20" fillId="0" borderId="30" xfId="0" applyNumberFormat="1" applyFont="1" applyBorder="1"/>
    <xf numFmtId="164" fontId="20" fillId="0" borderId="0" xfId="0" applyNumberFormat="1" applyFont="1"/>
    <xf numFmtId="164" fontId="26" fillId="33" borderId="32" xfId="0" applyNumberFormat="1" applyFont="1" applyFill="1" applyBorder="1" applyAlignment="1">
      <alignment horizontal="right" vertical="center" wrapText="1"/>
    </xf>
    <xf numFmtId="164" fontId="26" fillId="33" borderId="42" xfId="0" applyNumberFormat="1" applyFont="1" applyFill="1" applyBorder="1" applyAlignment="1">
      <alignment horizontal="right" vertical="center" wrapText="1"/>
    </xf>
    <xf numFmtId="164" fontId="28" fillId="0" borderId="41" xfId="28" applyNumberFormat="1" applyFont="1" applyBorder="1" applyAlignment="1">
      <alignment horizontal="right" vertical="center"/>
    </xf>
    <xf numFmtId="3" fontId="28" fillId="0" borderId="30" xfId="28" applyNumberFormat="1" applyFont="1" applyBorder="1" applyAlignment="1">
      <alignment horizontal="center" vertical="center"/>
    </xf>
    <xf numFmtId="3" fontId="26" fillId="33" borderId="31" xfId="0" applyNumberFormat="1" applyFont="1" applyFill="1" applyBorder="1" applyAlignment="1">
      <alignment horizontal="center" vertical="center" wrapText="1"/>
    </xf>
    <xf numFmtId="3" fontId="26" fillId="33" borderId="34" xfId="0" applyNumberFormat="1" applyFont="1" applyFill="1" applyBorder="1" applyAlignment="1">
      <alignment horizontal="center" vertical="center" wrapText="1"/>
    </xf>
    <xf numFmtId="0" fontId="20" fillId="34" borderId="0" xfId="0" applyFont="1" applyFill="1" applyBorder="1" applyAlignment="1">
      <alignment horizontal="center" vertical="center"/>
    </xf>
    <xf numFmtId="164" fontId="27" fillId="35" borderId="0" xfId="0" applyNumberFormat="1" applyFont="1" applyFill="1" applyBorder="1" applyAlignment="1">
      <alignment horizontal="center" vertical="center"/>
    </xf>
    <xf numFmtId="164" fontId="26" fillId="0" borderId="23" xfId="0" applyNumberFormat="1" applyFont="1" applyBorder="1" applyAlignment="1">
      <alignment horizontal="center" vertical="center"/>
    </xf>
    <xf numFmtId="164" fontId="26" fillId="0" borderId="17" xfId="0" applyNumberFormat="1" applyFont="1" applyBorder="1" applyAlignment="1">
      <alignment horizontal="center" vertical="center"/>
    </xf>
    <xf numFmtId="164" fontId="28" fillId="0" borderId="20" xfId="0" applyNumberFormat="1" applyFont="1" applyBorder="1" applyAlignment="1">
      <alignment horizontal="center" vertical="center"/>
    </xf>
    <xf numFmtId="164" fontId="26" fillId="0" borderId="44" xfId="0" applyNumberFormat="1" applyFont="1" applyBorder="1" applyAlignment="1">
      <alignment horizontal="center" vertical="center"/>
    </xf>
    <xf numFmtId="0" fontId="20" fillId="0" borderId="0" xfId="0" applyFont="1" applyBorder="1" applyAlignment="1">
      <alignment horizontal="center" vertical="center"/>
    </xf>
    <xf numFmtId="164" fontId="26" fillId="0" borderId="0" xfId="0" applyNumberFormat="1" applyFont="1" applyFill="1" applyBorder="1" applyAlignment="1">
      <alignment horizontal="right" vertical="center" wrapText="1"/>
    </xf>
    <xf numFmtId="164" fontId="26" fillId="0" borderId="45" xfId="0" applyNumberFormat="1" applyFont="1" applyFill="1" applyBorder="1" applyAlignment="1">
      <alignment horizontal="right" vertical="center" wrapText="1"/>
    </xf>
    <xf numFmtId="164" fontId="26" fillId="0" borderId="65" xfId="0" applyNumberFormat="1" applyFont="1" applyFill="1" applyBorder="1" applyAlignment="1">
      <alignment horizontal="right" vertical="center" wrapText="1"/>
    </xf>
    <xf numFmtId="165" fontId="26" fillId="0" borderId="63" xfId="0" applyNumberFormat="1" applyFont="1" applyFill="1" applyBorder="1" applyAlignment="1">
      <alignment horizontal="right" vertical="center" wrapText="1"/>
    </xf>
    <xf numFmtId="165" fontId="26" fillId="0" borderId="60" xfId="0" applyNumberFormat="1" applyFont="1" applyFill="1" applyBorder="1" applyAlignment="1">
      <alignment horizontal="right" vertical="center" wrapText="1"/>
    </xf>
    <xf numFmtId="165" fontId="26" fillId="0" borderId="39" xfId="0" applyNumberFormat="1" applyFont="1" applyFill="1" applyBorder="1" applyAlignment="1">
      <alignment horizontal="right" vertical="center" wrapText="1"/>
    </xf>
    <xf numFmtId="165" fontId="26" fillId="0" borderId="0" xfId="0" applyNumberFormat="1" applyFont="1" applyFill="1" applyBorder="1" applyAlignment="1">
      <alignment horizontal="right" vertical="center" wrapText="1"/>
    </xf>
    <xf numFmtId="164" fontId="26" fillId="0" borderId="0" xfId="0" applyNumberFormat="1" applyFont="1" applyFill="1" applyBorder="1" applyAlignment="1">
      <alignment vertical="center" wrapText="1"/>
    </xf>
    <xf numFmtId="164" fontId="26" fillId="0" borderId="45" xfId="0" applyNumberFormat="1" applyFont="1" applyFill="1" applyBorder="1" applyAlignment="1">
      <alignment vertical="center" wrapText="1"/>
    </xf>
    <xf numFmtId="164" fontId="26" fillId="0" borderId="39" xfId="0" applyNumberFormat="1" applyFont="1" applyFill="1" applyBorder="1" applyAlignment="1">
      <alignment vertical="center" wrapText="1"/>
    </xf>
    <xf numFmtId="164" fontId="26" fillId="0" borderId="65" xfId="0" applyNumberFormat="1" applyFont="1" applyFill="1" applyBorder="1" applyAlignment="1">
      <alignment vertical="center" wrapText="1"/>
    </xf>
    <xf numFmtId="164" fontId="26" fillId="0" borderId="63" xfId="0" applyNumberFormat="1" applyFont="1" applyFill="1" applyBorder="1" applyAlignment="1">
      <alignment vertical="center" wrapText="1"/>
    </xf>
    <xf numFmtId="164" fontId="26" fillId="0" borderId="60" xfId="0" applyNumberFormat="1" applyFont="1" applyFill="1" applyBorder="1" applyAlignment="1">
      <alignment vertical="center" wrapText="1"/>
    </xf>
    <xf numFmtId="164" fontId="26" fillId="0" borderId="60" xfId="0" applyNumberFormat="1" applyFont="1" applyFill="1" applyBorder="1" applyAlignment="1">
      <alignment horizontal="right" vertical="center" wrapText="1"/>
    </xf>
    <xf numFmtId="164" fontId="26" fillId="0" borderId="65" xfId="28" applyNumberFormat="1" applyFont="1" applyBorder="1" applyAlignment="1">
      <alignment horizontal="right" vertical="center"/>
    </xf>
    <xf numFmtId="164" fontId="26" fillId="33" borderId="63" xfId="0" applyNumberFormat="1" applyFont="1" applyFill="1" applyBorder="1" applyAlignment="1">
      <alignment horizontal="right" vertical="center" wrapText="1"/>
    </xf>
    <xf numFmtId="164" fontId="26" fillId="0" borderId="60" xfId="28" applyNumberFormat="1" applyFont="1" applyBorder="1" applyAlignment="1">
      <alignment horizontal="right" vertical="center"/>
    </xf>
    <xf numFmtId="164" fontId="26" fillId="0" borderId="66" xfId="0" applyNumberFormat="1" applyFont="1" applyBorder="1"/>
    <xf numFmtId="0" fontId="0" fillId="0" borderId="23" xfId="0" applyBorder="1"/>
    <xf numFmtId="0" fontId="0" fillId="0" borderId="21" xfId="0" applyBorder="1"/>
    <xf numFmtId="164" fontId="26" fillId="0" borderId="67" xfId="0" applyNumberFormat="1" applyFont="1" applyFill="1" applyBorder="1" applyAlignment="1">
      <alignment horizontal="right" vertical="center" wrapText="1"/>
    </xf>
    <xf numFmtId="164" fontId="30" fillId="36" borderId="39" xfId="0" applyNumberFormat="1" applyFont="1" applyFill="1" applyBorder="1" applyAlignment="1">
      <alignment vertical="center" wrapText="1"/>
    </xf>
    <xf numFmtId="164" fontId="30" fillId="36" borderId="65" xfId="0" applyNumberFormat="1" applyFont="1" applyFill="1" applyBorder="1" applyAlignment="1">
      <alignment vertical="center" wrapText="1"/>
    </xf>
    <xf numFmtId="164" fontId="30" fillId="36" borderId="63" xfId="0" applyNumberFormat="1" applyFont="1" applyFill="1" applyBorder="1" applyAlignment="1">
      <alignment vertical="center" wrapText="1"/>
    </xf>
    <xf numFmtId="0" fontId="26" fillId="34" borderId="68" xfId="0" applyFont="1" applyFill="1" applyBorder="1"/>
    <xf numFmtId="164" fontId="26" fillId="0" borderId="69" xfId="0" applyNumberFormat="1" applyFont="1" applyBorder="1" applyAlignment="1">
      <alignment vertical="center"/>
    </xf>
    <xf numFmtId="164" fontId="26" fillId="0" borderId="70" xfId="0" applyNumberFormat="1" applyFont="1" applyBorder="1" applyAlignment="1">
      <alignment vertical="center"/>
    </xf>
    <xf numFmtId="164" fontId="26" fillId="0" borderId="71" xfId="0" applyNumberFormat="1" applyFont="1" applyBorder="1" applyAlignment="1">
      <alignment vertical="center"/>
    </xf>
    <xf numFmtId="164" fontId="26" fillId="0" borderId="72" xfId="0" applyNumberFormat="1" applyFont="1" applyBorder="1" applyAlignment="1">
      <alignment vertical="center"/>
    </xf>
    <xf numFmtId="164" fontId="21" fillId="35" borderId="0" xfId="0" applyNumberFormat="1" applyFont="1" applyFill="1" applyBorder="1" applyAlignment="1">
      <alignment vertical="center"/>
    </xf>
    <xf numFmtId="165" fontId="26" fillId="0" borderId="65" xfId="0" applyNumberFormat="1" applyFont="1" applyFill="1" applyBorder="1" applyAlignment="1">
      <alignment vertical="center" wrapText="1"/>
    </xf>
    <xf numFmtId="165" fontId="26" fillId="0" borderId="63" xfId="0" applyNumberFormat="1" applyFont="1" applyFill="1" applyBorder="1" applyAlignment="1">
      <alignment vertical="center" wrapText="1"/>
    </xf>
    <xf numFmtId="164" fontId="26" fillId="0" borderId="73" xfId="0" applyNumberFormat="1" applyFont="1" applyBorder="1" applyAlignment="1">
      <alignment vertical="center"/>
    </xf>
    <xf numFmtId="164" fontId="26" fillId="0" borderId="74" xfId="0" applyNumberFormat="1" applyFont="1" applyBorder="1" applyAlignment="1">
      <alignment vertical="center"/>
    </xf>
    <xf numFmtId="164" fontId="26" fillId="0" borderId="75" xfId="0" applyNumberFormat="1" applyFont="1" applyBorder="1" applyAlignment="1">
      <alignment vertical="center"/>
    </xf>
    <xf numFmtId="164" fontId="26" fillId="0" borderId="76" xfId="0" applyNumberFormat="1" applyFont="1" applyBorder="1" applyAlignment="1">
      <alignment vertical="center"/>
    </xf>
    <xf numFmtId="164" fontId="26" fillId="0" borderId="77" xfId="0" applyNumberFormat="1" applyFont="1" applyBorder="1" applyAlignment="1">
      <alignment vertical="center"/>
    </xf>
    <xf numFmtId="164" fontId="26" fillId="0" borderId="78" xfId="0" applyNumberFormat="1" applyFont="1" applyBorder="1" applyAlignment="1">
      <alignment vertical="center"/>
    </xf>
    <xf numFmtId="164" fontId="26" fillId="0" borderId="79" xfId="0" applyNumberFormat="1" applyFont="1" applyBorder="1" applyAlignment="1">
      <alignment vertical="center"/>
    </xf>
    <xf numFmtId="164" fontId="26" fillId="0" borderId="80" xfId="0" applyNumberFormat="1" applyFont="1" applyFill="1" applyBorder="1" applyAlignment="1">
      <alignment horizontal="right" vertical="center" wrapText="1"/>
    </xf>
    <xf numFmtId="165" fontId="27" fillId="35" borderId="81" xfId="0" applyNumberFormat="1" applyFont="1" applyFill="1" applyBorder="1" applyAlignment="1">
      <alignment vertical="center"/>
    </xf>
    <xf numFmtId="165" fontId="27" fillId="35" borderId="82" xfId="0" applyNumberFormat="1" applyFont="1" applyFill="1" applyBorder="1" applyAlignment="1">
      <alignment vertical="center"/>
    </xf>
    <xf numFmtId="165" fontId="27" fillId="35" borderId="82" xfId="28" applyNumberFormat="1" applyFont="1" applyFill="1" applyBorder="1" applyAlignment="1">
      <alignment vertical="center"/>
    </xf>
    <xf numFmtId="165" fontId="27" fillId="35" borderId="82" xfId="0" applyNumberFormat="1" applyFont="1" applyFill="1" applyBorder="1" applyAlignment="1"/>
    <xf numFmtId="165" fontId="26" fillId="0" borderId="65" xfId="0" applyNumberFormat="1" applyFont="1" applyFill="1" applyBorder="1" applyAlignment="1">
      <alignment horizontal="right" vertical="center" wrapText="1"/>
    </xf>
    <xf numFmtId="165" fontId="26" fillId="0" borderId="45" xfId="0" applyNumberFormat="1" applyFont="1" applyFill="1" applyBorder="1" applyAlignment="1">
      <alignment horizontal="right" vertical="center" wrapText="1"/>
    </xf>
    <xf numFmtId="165" fontId="26" fillId="0" borderId="48" xfId="0" applyNumberFormat="1" applyFont="1" applyBorder="1" applyAlignment="1">
      <alignment vertical="center"/>
    </xf>
    <xf numFmtId="165" fontId="26" fillId="0" borderId="51" xfId="0" applyNumberFormat="1" applyFont="1" applyBorder="1" applyAlignment="1">
      <alignment vertical="center"/>
    </xf>
    <xf numFmtId="0" fontId="27" fillId="35" borderId="0" xfId="0" applyFont="1" applyFill="1" applyBorder="1" applyAlignment="1">
      <alignment wrapText="1"/>
    </xf>
    <xf numFmtId="0" fontId="0" fillId="0" borderId="83" xfId="0" applyBorder="1"/>
    <xf numFmtId="0" fontId="4" fillId="0" borderId="83" xfId="0" applyFont="1" applyFill="1" applyBorder="1"/>
    <xf numFmtId="0" fontId="4" fillId="0" borderId="23" xfId="0" applyFont="1" applyFill="1" applyBorder="1"/>
    <xf numFmtId="0" fontId="4" fillId="38" borderId="91" xfId="0" applyFont="1" applyFill="1" applyBorder="1"/>
    <xf numFmtId="0" fontId="36" fillId="38" borderId="90" xfId="0" applyFont="1" applyFill="1" applyBorder="1"/>
    <xf numFmtId="0" fontId="37" fillId="0" borderId="23" xfId="0" applyNumberFormat="1" applyFont="1" applyBorder="1" applyAlignment="1">
      <alignment horizontal="left" vertical="center"/>
    </xf>
    <xf numFmtId="0" fontId="38" fillId="0" borderId="23" xfId="0" applyFont="1" applyBorder="1"/>
    <xf numFmtId="0" fontId="39" fillId="0" borderId="23" xfId="0" applyFont="1" applyBorder="1"/>
    <xf numFmtId="0" fontId="7" fillId="35" borderId="84" xfId="0" applyFont="1" applyFill="1" applyBorder="1"/>
    <xf numFmtId="0" fontId="4" fillId="35" borderId="85" xfId="0" applyFont="1" applyFill="1" applyBorder="1"/>
    <xf numFmtId="0" fontId="35" fillId="0" borderId="23" xfId="43" applyBorder="1"/>
    <xf numFmtId="0" fontId="41" fillId="0" borderId="87" xfId="0" applyFont="1" applyBorder="1"/>
    <xf numFmtId="0" fontId="35" fillId="0" borderId="0" xfId="43"/>
    <xf numFmtId="0" fontId="20" fillId="34" borderId="14" xfId="0" applyFont="1" applyFill="1" applyBorder="1" applyAlignment="1">
      <alignment vertical="center"/>
    </xf>
    <xf numFmtId="0" fontId="21" fillId="34" borderId="0" xfId="0" applyFont="1" applyFill="1" applyAlignment="1">
      <alignment vertical="center"/>
    </xf>
    <xf numFmtId="0" fontId="23" fillId="34" borderId="0" xfId="0" applyFont="1" applyFill="1" applyAlignment="1">
      <alignment vertical="center"/>
    </xf>
    <xf numFmtId="0" fontId="24" fillId="34" borderId="0" xfId="0" applyFont="1" applyFill="1" applyAlignment="1">
      <alignment vertical="center"/>
    </xf>
    <xf numFmtId="0" fontId="25" fillId="34" borderId="0" xfId="0" applyFont="1" applyFill="1" applyBorder="1" applyAlignment="1">
      <alignment horizontal="center" vertical="center"/>
    </xf>
    <xf numFmtId="0" fontId="20" fillId="34" borderId="12" xfId="0" applyFont="1" applyFill="1" applyBorder="1" applyAlignment="1">
      <alignment vertical="center"/>
    </xf>
    <xf numFmtId="0" fontId="7" fillId="35" borderId="0" xfId="0" applyFont="1" applyFill="1" applyBorder="1" applyAlignment="1">
      <alignment vertical="center"/>
    </xf>
    <xf numFmtId="0" fontId="26" fillId="34" borderId="15" xfId="0" applyFont="1" applyFill="1" applyBorder="1" applyAlignment="1">
      <alignment vertical="center"/>
    </xf>
    <xf numFmtId="0" fontId="26" fillId="34" borderId="16" xfId="0" applyFont="1" applyFill="1" applyBorder="1" applyAlignment="1">
      <alignment vertical="center"/>
    </xf>
    <xf numFmtId="0" fontId="27" fillId="35" borderId="0" xfId="0" applyFont="1" applyFill="1" applyBorder="1" applyAlignment="1">
      <alignment vertical="center"/>
    </xf>
    <xf numFmtId="166" fontId="20" fillId="34" borderId="0" xfId="0" applyNumberFormat="1" applyFont="1" applyFill="1" applyAlignment="1">
      <alignment vertical="center"/>
    </xf>
    <xf numFmtId="0" fontId="26" fillId="34" borderId="26" xfId="0" applyFont="1" applyFill="1" applyBorder="1" applyAlignment="1">
      <alignment vertical="center"/>
    </xf>
    <xf numFmtId="0" fontId="26" fillId="34" borderId="27" xfId="0" applyFont="1" applyFill="1" applyBorder="1" applyAlignment="1">
      <alignment vertical="center"/>
    </xf>
    <xf numFmtId="0" fontId="28" fillId="34" borderId="19" xfId="0" applyFont="1" applyFill="1" applyBorder="1" applyAlignment="1">
      <alignment vertical="center"/>
    </xf>
    <xf numFmtId="0" fontId="26" fillId="34" borderId="22" xfId="0" applyFont="1" applyFill="1" applyBorder="1" applyAlignment="1">
      <alignment vertical="center"/>
    </xf>
    <xf numFmtId="0" fontId="26" fillId="34" borderId="25" xfId="0" applyFont="1" applyFill="1" applyBorder="1" applyAlignment="1">
      <alignment vertical="center"/>
    </xf>
    <xf numFmtId="0" fontId="28" fillId="34" borderId="15" xfId="0" applyFont="1" applyFill="1" applyBorder="1" applyAlignment="1">
      <alignment vertical="center"/>
    </xf>
    <xf numFmtId="0" fontId="28" fillId="34" borderId="29" xfId="0" applyFont="1" applyFill="1" applyBorder="1" applyAlignment="1">
      <alignment vertical="center"/>
    </xf>
    <xf numFmtId="0" fontId="27" fillId="35" borderId="0" xfId="0" applyFont="1" applyFill="1" applyBorder="1" applyAlignment="1">
      <alignment vertical="center" wrapText="1"/>
    </xf>
    <xf numFmtId="0" fontId="20" fillId="34" borderId="13" xfId="0" applyFont="1" applyFill="1" applyBorder="1" applyAlignment="1">
      <alignment vertical="center"/>
    </xf>
    <xf numFmtId="0" fontId="29" fillId="34" borderId="36" xfId="0" applyFont="1" applyFill="1" applyBorder="1" applyAlignment="1">
      <alignment horizontal="left" vertical="center" wrapText="1"/>
    </xf>
    <xf numFmtId="0" fontId="29" fillId="34" borderId="38" xfId="0" applyFont="1" applyFill="1" applyBorder="1" applyAlignment="1">
      <alignment horizontal="left" vertical="center" wrapText="1"/>
    </xf>
    <xf numFmtId="0" fontId="29" fillId="34" borderId="36" xfId="0" applyFont="1" applyFill="1" applyBorder="1" applyAlignment="1">
      <alignment vertical="center"/>
    </xf>
    <xf numFmtId="0" fontId="20" fillId="34" borderId="11" xfId="0" applyFont="1" applyFill="1" applyBorder="1" applyAlignment="1">
      <alignment vertical="center"/>
    </xf>
    <xf numFmtId="0" fontId="1" fillId="34" borderId="0" xfId="0" applyFont="1" applyFill="1" applyAlignment="1">
      <alignment vertical="center"/>
    </xf>
    <xf numFmtId="0" fontId="29" fillId="34" borderId="0" xfId="0" applyFont="1" applyFill="1" applyAlignment="1">
      <alignment vertical="center"/>
    </xf>
    <xf numFmtId="0" fontId="20" fillId="0" borderId="0" xfId="0" applyFont="1" applyFill="1" applyAlignment="1">
      <alignment vertical="center"/>
    </xf>
    <xf numFmtId="0" fontId="40" fillId="34" borderId="0" xfId="0" applyFont="1" applyFill="1" applyAlignment="1"/>
    <xf numFmtId="0" fontId="40" fillId="34" borderId="0" xfId="0" applyFont="1" applyFill="1" applyAlignment="1">
      <alignment horizontal="left"/>
    </xf>
    <xf numFmtId="0" fontId="40" fillId="34" borderId="0" xfId="0" applyFont="1" applyFill="1" applyAlignment="1">
      <alignment horizontal="left" vertical="center"/>
    </xf>
    <xf numFmtId="0" fontId="0" fillId="0" borderId="0" xfId="0" applyFill="1"/>
    <xf numFmtId="0" fontId="35" fillId="0" borderId="86" xfId="43" applyBorder="1" applyAlignment="1">
      <alignment vertical="center"/>
    </xf>
    <xf numFmtId="0" fontId="0" fillId="0" borderId="87" xfId="0" applyBorder="1" applyAlignment="1">
      <alignment vertical="center"/>
    </xf>
    <xf numFmtId="0" fontId="7" fillId="35" borderId="88" xfId="0" applyFont="1" applyFill="1" applyBorder="1" applyAlignment="1">
      <alignment vertical="center"/>
    </xf>
    <xf numFmtId="0" fontId="7" fillId="35" borderId="89" xfId="0" applyFont="1" applyFill="1" applyBorder="1" applyAlignment="1">
      <alignment vertical="center"/>
    </xf>
    <xf numFmtId="0" fontId="18" fillId="38" borderId="84" xfId="0" applyFont="1" applyFill="1" applyBorder="1" applyAlignment="1">
      <alignment vertical="center"/>
    </xf>
    <xf numFmtId="0" fontId="0" fillId="38" borderId="85" xfId="0" applyFill="1" applyBorder="1" applyAlignment="1">
      <alignment vertical="center"/>
    </xf>
    <xf numFmtId="0" fontId="35" fillId="0" borderId="88" xfId="43" applyBorder="1" applyAlignment="1">
      <alignment vertical="center"/>
    </xf>
    <xf numFmtId="0" fontId="0" fillId="0" borderId="89" xfId="0" applyBorder="1" applyAlignment="1">
      <alignment vertical="center"/>
    </xf>
    <xf numFmtId="0" fontId="0" fillId="0" borderId="88" xfId="0" applyBorder="1" applyAlignment="1">
      <alignment vertical="center"/>
    </xf>
    <xf numFmtId="0" fontId="0" fillId="0" borderId="89" xfId="0" applyBorder="1" applyAlignment="1">
      <alignment vertical="center" wrapText="1"/>
    </xf>
    <xf numFmtId="0" fontId="0" fillId="38" borderId="84" xfId="0" applyFill="1" applyBorder="1" applyAlignment="1">
      <alignment vertical="center"/>
    </xf>
    <xf numFmtId="0" fontId="29" fillId="34" borderId="0" xfId="0" applyFont="1" applyFill="1" applyBorder="1"/>
    <xf numFmtId="0" fontId="29" fillId="34" borderId="35" xfId="0" applyFont="1" applyFill="1" applyBorder="1" applyAlignment="1">
      <alignment horizontal="left" wrapText="1"/>
    </xf>
    <xf numFmtId="0" fontId="29" fillId="34" borderId="36" xfId="0" applyFont="1" applyFill="1" applyBorder="1" applyAlignment="1">
      <alignment horizontal="left" wrapText="1"/>
    </xf>
    <xf numFmtId="0" fontId="29" fillId="34" borderId="37" xfId="0" applyFont="1" applyFill="1" applyBorder="1" applyAlignment="1">
      <alignment horizontal="left" wrapText="1"/>
    </xf>
    <xf numFmtId="0" fontId="29" fillId="34" borderId="38" xfId="0" applyFont="1" applyFill="1" applyBorder="1" applyAlignment="1">
      <alignment horizontal="left" wrapText="1"/>
    </xf>
    <xf numFmtId="0" fontId="29" fillId="34" borderId="35" xfId="0" applyFont="1" applyFill="1" applyBorder="1" applyAlignment="1">
      <alignment horizontal="left" vertical="center" wrapText="1"/>
    </xf>
    <xf numFmtId="0" fontId="29" fillId="34" borderId="36" xfId="0" applyFont="1" applyFill="1" applyBorder="1" applyAlignment="1">
      <alignment horizontal="left" vertical="center" wrapText="1"/>
    </xf>
    <xf numFmtId="0" fontId="29" fillId="34" borderId="37" xfId="0" applyFont="1" applyFill="1" applyBorder="1" applyAlignment="1">
      <alignment horizontal="left" vertical="center" wrapText="1"/>
    </xf>
    <xf numFmtId="0" fontId="29" fillId="34" borderId="38" xfId="0" applyFont="1" applyFill="1" applyBorder="1" applyAlignment="1">
      <alignment horizontal="left" vertical="center" wrapText="1"/>
    </xf>
    <xf numFmtId="0" fontId="20" fillId="34" borderId="14" xfId="0" applyFont="1" applyFill="1" applyBorder="1" applyAlignment="1">
      <alignment horizontal="center"/>
    </xf>
    <xf numFmtId="0" fontId="20" fillId="34" borderId="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43"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AB"/>
      <color rgb="FFFFFF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a:t>
            </a:r>
          </a:p>
          <a:p>
            <a:pPr>
              <a:defRPr sz="1200"/>
            </a:pPr>
            <a:r>
              <a:rPr lang="en-US" sz="1200" b="0"/>
              <a:t>Number Among All Ages, by Gender, 1999-2017</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010352194536158"/>
          <c:y val="0.28068274693511414"/>
          <c:w val="0.85953769020693305"/>
          <c:h val="0.34698195953353933"/>
        </c:manualLayout>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EB-4A4D-BF9F-E330F86805EB}"/>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EB-4A4D-BF9F-E330F86805EB}"/>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Deaths'!$C$8:$U$8</c:f>
              <c:numCache>
                <c:formatCode>#,##0</c:formatCode>
                <c:ptCount val="19"/>
                <c:pt idx="0">
                  <c:v>16849</c:v>
                </c:pt>
                <c:pt idx="1">
                  <c:v>17415</c:v>
                </c:pt>
                <c:pt idx="2">
                  <c:v>19394</c:v>
                </c:pt>
                <c:pt idx="3">
                  <c:v>23518</c:v>
                </c:pt>
                <c:pt idx="4">
                  <c:v>25785</c:v>
                </c:pt>
                <c:pt idx="5">
                  <c:v>27424</c:v>
                </c:pt>
                <c:pt idx="6">
                  <c:v>29813</c:v>
                </c:pt>
                <c:pt idx="7">
                  <c:v>34425</c:v>
                </c:pt>
                <c:pt idx="8">
                  <c:v>36010</c:v>
                </c:pt>
                <c:pt idx="9">
                  <c:v>36450</c:v>
                </c:pt>
                <c:pt idx="10">
                  <c:v>37004</c:v>
                </c:pt>
                <c:pt idx="11">
                  <c:v>38329</c:v>
                </c:pt>
                <c:pt idx="12">
                  <c:v>41340</c:v>
                </c:pt>
                <c:pt idx="13">
                  <c:v>41502</c:v>
                </c:pt>
                <c:pt idx="14">
                  <c:v>43982</c:v>
                </c:pt>
                <c:pt idx="15">
                  <c:v>47055</c:v>
                </c:pt>
                <c:pt idx="16">
                  <c:v>52404</c:v>
                </c:pt>
                <c:pt idx="17">
                  <c:v>63632</c:v>
                </c:pt>
                <c:pt idx="18">
                  <c:v>70237</c:v>
                </c:pt>
              </c:numCache>
            </c:numRef>
          </c:val>
          <c:extLst>
            <c:ext xmlns:c16="http://schemas.microsoft.com/office/drawing/2014/chart" uri="{C3380CC4-5D6E-409C-BE32-E72D297353CC}">
              <c16:uniqueId val="{00000000-2CEB-4A4D-BF9F-E330F86805EB}"/>
            </c:ext>
          </c:extLst>
        </c:ser>
        <c:dLbls>
          <c:showLegendKey val="0"/>
          <c:showVal val="0"/>
          <c:showCatName val="0"/>
          <c:showSerName val="0"/>
          <c:showPercent val="0"/>
          <c:showBubbleSize val="0"/>
        </c:dLbls>
        <c:gapWidth val="20"/>
        <c:axId val="549211224"/>
        <c:axId val="549292304"/>
      </c:barChart>
      <c:lineChart>
        <c:grouping val="standard"/>
        <c:varyColors val="0"/>
        <c:ser>
          <c:idx val="2"/>
          <c:order val="1"/>
          <c:tx>
            <c:strRef>
              <c:f>'Number Drug OD Deaths'!$B$10</c:f>
              <c:strCache>
                <c:ptCount val="1"/>
                <c:pt idx="0">
                  <c:v>  Male</c:v>
                </c:pt>
              </c:strCache>
            </c:strRef>
          </c:tx>
          <c:spPr>
            <a:ln w="31750" cap="rnd">
              <a:solidFill>
                <a:schemeClr val="bg1">
                  <a:lumMod val="75000"/>
                </a:schemeClr>
              </a:solidFill>
              <a:round/>
            </a:ln>
            <a:effectLst>
              <a:outerShdw blurRad="40000" dist="23000" dir="5400000" rotWithShape="0">
                <a:srgbClr val="000000">
                  <a:alpha val="35000"/>
                </a:srgbClr>
              </a:outerShdw>
            </a:effectLst>
          </c:spPr>
          <c:marker>
            <c:symbol val="circle"/>
            <c:size val="6"/>
            <c:spPr>
              <a:solidFill>
                <a:schemeClr val="bg1">
                  <a:lumMod val="75000"/>
                </a:schemeClr>
              </a:solidFill>
              <a:ln w="12700">
                <a:solidFill>
                  <a:schemeClr val="bg1">
                    <a:lumMod val="75000"/>
                  </a:schemeClr>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Deaths'!$C$10:$U$10</c:f>
              <c:numCache>
                <c:formatCode>#,##0</c:formatCode>
                <c:ptCount val="19"/>
                <c:pt idx="0">
                  <c:v>11258</c:v>
                </c:pt>
                <c:pt idx="1">
                  <c:v>11563</c:v>
                </c:pt>
                <c:pt idx="2">
                  <c:v>12658</c:v>
                </c:pt>
                <c:pt idx="3">
                  <c:v>15028</c:v>
                </c:pt>
                <c:pt idx="4">
                  <c:v>16399</c:v>
                </c:pt>
                <c:pt idx="5">
                  <c:v>17120</c:v>
                </c:pt>
                <c:pt idx="6">
                  <c:v>18724</c:v>
                </c:pt>
                <c:pt idx="7">
                  <c:v>21893</c:v>
                </c:pt>
                <c:pt idx="8">
                  <c:v>22298</c:v>
                </c:pt>
                <c:pt idx="9">
                  <c:v>22468</c:v>
                </c:pt>
                <c:pt idx="10">
                  <c:v>22593</c:v>
                </c:pt>
                <c:pt idx="11">
                  <c:v>23006</c:v>
                </c:pt>
                <c:pt idx="12">
                  <c:v>24988</c:v>
                </c:pt>
                <c:pt idx="13">
                  <c:v>25112</c:v>
                </c:pt>
                <c:pt idx="14">
                  <c:v>26799</c:v>
                </c:pt>
                <c:pt idx="15">
                  <c:v>28812</c:v>
                </c:pt>
                <c:pt idx="16">
                  <c:v>32957</c:v>
                </c:pt>
                <c:pt idx="17">
                  <c:v>41558</c:v>
                </c:pt>
                <c:pt idx="18">
                  <c:v>46552</c:v>
                </c:pt>
              </c:numCache>
            </c:numRef>
          </c:val>
          <c:smooth val="0"/>
          <c:extLst>
            <c:ext xmlns:c16="http://schemas.microsoft.com/office/drawing/2014/chart" uri="{C3380CC4-5D6E-409C-BE32-E72D297353CC}">
              <c16:uniqueId val="{00000002-2CEB-4A4D-BF9F-E330F86805EB}"/>
            </c:ext>
          </c:extLst>
        </c:ser>
        <c:ser>
          <c:idx val="1"/>
          <c:order val="2"/>
          <c:tx>
            <c:strRef>
              <c:f>'Number Drug OD Deaths'!$B$9</c:f>
              <c:strCache>
                <c:ptCount val="1"/>
                <c:pt idx="0">
                  <c:v>  Female</c:v>
                </c:pt>
              </c:strCache>
            </c:strRef>
          </c:tx>
          <c:spPr>
            <a:ln w="31750" cap="rnd">
              <a:solidFill>
                <a:schemeClr val="accent6"/>
              </a:solidFill>
              <a:round/>
            </a:ln>
            <a:effectLst>
              <a:outerShdw blurRad="40000" dist="23000" dir="5400000" rotWithShape="0">
                <a:srgbClr val="000000">
                  <a:alpha val="35000"/>
                </a:srgbClr>
              </a:outerShdw>
            </a:effectLst>
          </c:spPr>
          <c:marker>
            <c:symbol val="circle"/>
            <c:size val="6"/>
            <c:spPr>
              <a:solidFill>
                <a:schemeClr val="accent6"/>
              </a:solidFill>
              <a:ln w="12700">
                <a:solidFill>
                  <a:schemeClr val="accent6"/>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Deaths'!$C$9:$U$9</c:f>
              <c:numCache>
                <c:formatCode>#,##0</c:formatCode>
                <c:ptCount val="19"/>
                <c:pt idx="0">
                  <c:v>5591</c:v>
                </c:pt>
                <c:pt idx="1">
                  <c:v>5852</c:v>
                </c:pt>
                <c:pt idx="2">
                  <c:v>6736</c:v>
                </c:pt>
                <c:pt idx="3">
                  <c:v>8490</c:v>
                </c:pt>
                <c:pt idx="4">
                  <c:v>9386</c:v>
                </c:pt>
                <c:pt idx="5">
                  <c:v>10304</c:v>
                </c:pt>
                <c:pt idx="6">
                  <c:v>11089</c:v>
                </c:pt>
                <c:pt idx="7">
                  <c:v>12532</c:v>
                </c:pt>
                <c:pt idx="8">
                  <c:v>13712</c:v>
                </c:pt>
                <c:pt idx="9">
                  <c:v>13982</c:v>
                </c:pt>
                <c:pt idx="10">
                  <c:v>14411</c:v>
                </c:pt>
                <c:pt idx="11">
                  <c:v>15323</c:v>
                </c:pt>
                <c:pt idx="12">
                  <c:v>16352</c:v>
                </c:pt>
                <c:pt idx="13">
                  <c:v>16390</c:v>
                </c:pt>
                <c:pt idx="14">
                  <c:v>17183</c:v>
                </c:pt>
                <c:pt idx="15">
                  <c:v>18243</c:v>
                </c:pt>
                <c:pt idx="16">
                  <c:v>19447</c:v>
                </c:pt>
                <c:pt idx="17">
                  <c:v>22074</c:v>
                </c:pt>
                <c:pt idx="18">
                  <c:v>23685</c:v>
                </c:pt>
              </c:numCache>
            </c:numRef>
          </c:val>
          <c:smooth val="0"/>
          <c:extLst>
            <c:ext xmlns:c16="http://schemas.microsoft.com/office/drawing/2014/chart" uri="{C3380CC4-5D6E-409C-BE32-E72D297353CC}">
              <c16:uniqueId val="{00000001-2CEB-4A4D-BF9F-E330F86805EB}"/>
            </c:ext>
          </c:extLst>
        </c:ser>
        <c:dLbls>
          <c:showLegendKey val="0"/>
          <c:showVal val="0"/>
          <c:showCatName val="0"/>
          <c:showSerName val="0"/>
          <c:showPercent val="0"/>
          <c:showBubbleSize val="0"/>
        </c:dLbls>
        <c:marker val="1"/>
        <c:smooth val="0"/>
        <c:axId val="549211224"/>
        <c:axId val="549292304"/>
      </c:lineChart>
      <c:catAx>
        <c:axId val="549211224"/>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Source: Centers for Disease Control and Prevention, National Center for Health Statistics. Multiple Cause of Death 1999-2017 on CDC WONDER Online Database, released December, 2018</a:t>
                </a:r>
              </a:p>
            </c:rich>
          </c:tx>
          <c:layout>
            <c:manualLayout>
              <c:xMode val="edge"/>
              <c:yMode val="edge"/>
              <c:x val="0.13448473600157851"/>
              <c:y val="0.79134755307485294"/>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max val="100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majorUnit val="20000"/>
      </c:valAx>
      <c:spPr>
        <a:noFill/>
        <a:ln>
          <a:noFill/>
        </a:ln>
        <a:effectLst/>
      </c:spPr>
    </c:plotArea>
    <c:legend>
      <c:legendPos val="b"/>
      <c:layout>
        <c:manualLayout>
          <c:xMode val="edge"/>
          <c:yMode val="edge"/>
          <c:x val="0.17131737154625445"/>
          <c:y val="0.25626266653377189"/>
          <c:w val="0.70450294493280974"/>
          <c:h val="7.861076020405918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25" r="0.25"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 </a:t>
            </a:r>
          </a:p>
          <a:p>
            <a:pPr>
              <a:defRPr sz="1200"/>
            </a:pPr>
            <a:r>
              <a:rPr lang="en-US" sz="1200"/>
              <a:t>Involving Cocaine, by Opioid Involvement</a:t>
            </a:r>
          </a:p>
          <a:p>
            <a:pPr>
              <a:defRPr sz="1200"/>
            </a:pPr>
            <a:r>
              <a:rPr lang="en-US" sz="1200" b="0"/>
              <a:t>Number Among All Ages, 1999-2017</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129710339499724"/>
          <c:y val="0.31706721683826883"/>
          <c:w val="0.8707722980444782"/>
          <c:h val="0.52111167453403351"/>
        </c:manualLayout>
      </c:layout>
      <c:barChart>
        <c:barDir val="col"/>
        <c:grouping val="clustered"/>
        <c:varyColors val="0"/>
        <c:ser>
          <c:idx val="0"/>
          <c:order val="0"/>
          <c:tx>
            <c:v>Cocaine</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0D-47B6-8D8B-A69BE4981274}"/>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0D-47B6-8D8B-A69BE4981274}"/>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Deaths'!$C$35:$U$35</c:f>
              <c:numCache>
                <c:formatCode>#,##0</c:formatCode>
                <c:ptCount val="19"/>
                <c:pt idx="0">
                  <c:v>3822</c:v>
                </c:pt>
                <c:pt idx="1">
                  <c:v>3544</c:v>
                </c:pt>
                <c:pt idx="2">
                  <c:v>3833</c:v>
                </c:pt>
                <c:pt idx="3">
                  <c:v>4599</c:v>
                </c:pt>
                <c:pt idx="4">
                  <c:v>5199</c:v>
                </c:pt>
                <c:pt idx="5">
                  <c:v>5443</c:v>
                </c:pt>
                <c:pt idx="6">
                  <c:v>6208</c:v>
                </c:pt>
                <c:pt idx="7">
                  <c:v>7448</c:v>
                </c:pt>
                <c:pt idx="8">
                  <c:v>6512</c:v>
                </c:pt>
                <c:pt idx="9">
                  <c:v>5129</c:v>
                </c:pt>
                <c:pt idx="10">
                  <c:v>4350</c:v>
                </c:pt>
                <c:pt idx="11">
                  <c:v>4183</c:v>
                </c:pt>
                <c:pt idx="12">
                  <c:v>4681</c:v>
                </c:pt>
                <c:pt idx="13">
                  <c:v>4404</c:v>
                </c:pt>
                <c:pt idx="14">
                  <c:v>4944</c:v>
                </c:pt>
                <c:pt idx="15">
                  <c:v>5415</c:v>
                </c:pt>
                <c:pt idx="16">
                  <c:v>6784</c:v>
                </c:pt>
                <c:pt idx="17">
                  <c:v>10375</c:v>
                </c:pt>
                <c:pt idx="18">
                  <c:v>13942</c:v>
                </c:pt>
              </c:numCache>
            </c:numRef>
          </c:val>
          <c:extLst>
            <c:ext xmlns:c16="http://schemas.microsoft.com/office/drawing/2014/chart" uri="{C3380CC4-5D6E-409C-BE32-E72D297353CC}">
              <c16:uniqueId val="{00000002-4A0D-47B6-8D8B-A69BE4981274}"/>
            </c:ext>
          </c:extLst>
        </c:ser>
        <c:dLbls>
          <c:showLegendKey val="0"/>
          <c:showVal val="0"/>
          <c:showCatName val="0"/>
          <c:showSerName val="0"/>
          <c:showPercent val="0"/>
          <c:showBubbleSize val="0"/>
        </c:dLbls>
        <c:gapWidth val="20"/>
        <c:axId val="549211224"/>
        <c:axId val="549292304"/>
      </c:barChart>
      <c:lineChart>
        <c:grouping val="standard"/>
        <c:varyColors val="0"/>
        <c:ser>
          <c:idx val="3"/>
          <c:order val="1"/>
          <c:tx>
            <c:v>Cocaine and Any Opioid</c:v>
          </c:tx>
          <c:spPr>
            <a:ln w="31750" cap="rnd">
              <a:solidFill>
                <a:srgbClr val="9BBB59"/>
              </a:solidFill>
              <a:round/>
            </a:ln>
            <a:effectLst>
              <a:outerShdw blurRad="40000" dist="23000" dir="5400000" rotWithShape="0">
                <a:srgbClr val="000000">
                  <a:alpha val="35000"/>
                </a:srgbClr>
              </a:outerShdw>
            </a:effectLst>
          </c:spPr>
          <c:marker>
            <c:symbol val="circle"/>
            <c:size val="6"/>
            <c:spPr>
              <a:solidFill>
                <a:srgbClr val="9BBB59"/>
              </a:solidFill>
              <a:ln w="12700">
                <a:solidFill>
                  <a:srgbClr val="9BBB59"/>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Deaths'!$C$38:$U$38</c:f>
              <c:numCache>
                <c:formatCode>#,##0</c:formatCode>
                <c:ptCount val="19"/>
                <c:pt idx="0">
                  <c:v>1964</c:v>
                </c:pt>
                <c:pt idx="1">
                  <c:v>1834</c:v>
                </c:pt>
                <c:pt idx="2">
                  <c:v>1886</c:v>
                </c:pt>
                <c:pt idx="3">
                  <c:v>2318</c:v>
                </c:pt>
                <c:pt idx="4">
                  <c:v>2456</c:v>
                </c:pt>
                <c:pt idx="5">
                  <c:v>2522</c:v>
                </c:pt>
                <c:pt idx="6">
                  <c:v>2842</c:v>
                </c:pt>
                <c:pt idx="7">
                  <c:v>3372</c:v>
                </c:pt>
                <c:pt idx="8">
                  <c:v>3027</c:v>
                </c:pt>
                <c:pt idx="9">
                  <c:v>2656</c:v>
                </c:pt>
                <c:pt idx="10">
                  <c:v>2210</c:v>
                </c:pt>
                <c:pt idx="11">
                  <c:v>2086</c:v>
                </c:pt>
                <c:pt idx="12">
                  <c:v>2505</c:v>
                </c:pt>
                <c:pt idx="13">
                  <c:v>2448</c:v>
                </c:pt>
                <c:pt idx="14">
                  <c:v>2831</c:v>
                </c:pt>
                <c:pt idx="15">
                  <c:v>3414</c:v>
                </c:pt>
                <c:pt idx="16">
                  <c:v>4506</c:v>
                </c:pt>
                <c:pt idx="17">
                  <c:v>7263</c:v>
                </c:pt>
                <c:pt idx="18">
                  <c:v>10131</c:v>
                </c:pt>
              </c:numCache>
            </c:numRef>
          </c:val>
          <c:smooth val="0"/>
          <c:extLst>
            <c:ext xmlns:c16="http://schemas.microsoft.com/office/drawing/2014/chart" uri="{C3380CC4-5D6E-409C-BE32-E72D297353CC}">
              <c16:uniqueId val="{00000002-4E2B-4712-8DD9-0ADB8BA273C2}"/>
            </c:ext>
          </c:extLst>
        </c:ser>
        <c:ser>
          <c:idx val="2"/>
          <c:order val="2"/>
          <c:tx>
            <c:v>Cocaine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circle"/>
            <c:size val="6"/>
            <c:spPr>
              <a:solidFill>
                <a:srgbClr val="9BBB59">
                  <a:lumMod val="40000"/>
                  <a:lumOff val="60000"/>
                </a:srgbClr>
              </a:solidFill>
              <a:ln w="12700">
                <a:solidFill>
                  <a:srgbClr val="9BBB59">
                    <a:lumMod val="40000"/>
                    <a:lumOff val="60000"/>
                  </a:srgbClr>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Deaths'!$C$41:$U$41</c:f>
              <c:numCache>
                <c:formatCode>#,##0</c:formatCode>
                <c:ptCount val="19"/>
                <c:pt idx="0">
                  <c:v>1858</c:v>
                </c:pt>
                <c:pt idx="1">
                  <c:v>1710</c:v>
                </c:pt>
                <c:pt idx="2">
                  <c:v>1947</c:v>
                </c:pt>
                <c:pt idx="3">
                  <c:v>2281</c:v>
                </c:pt>
                <c:pt idx="4">
                  <c:v>2743</c:v>
                </c:pt>
                <c:pt idx="5">
                  <c:v>2921</c:v>
                </c:pt>
                <c:pt idx="6">
                  <c:v>3366</c:v>
                </c:pt>
                <c:pt idx="7">
                  <c:v>4076</c:v>
                </c:pt>
                <c:pt idx="8">
                  <c:v>3485</c:v>
                </c:pt>
                <c:pt idx="9">
                  <c:v>2473</c:v>
                </c:pt>
                <c:pt idx="10">
                  <c:v>2140</c:v>
                </c:pt>
                <c:pt idx="11">
                  <c:v>2097</c:v>
                </c:pt>
                <c:pt idx="12">
                  <c:v>2176</c:v>
                </c:pt>
                <c:pt idx="13">
                  <c:v>1956</c:v>
                </c:pt>
                <c:pt idx="14">
                  <c:v>2113</c:v>
                </c:pt>
                <c:pt idx="15">
                  <c:v>2001</c:v>
                </c:pt>
                <c:pt idx="16">
                  <c:v>2278</c:v>
                </c:pt>
                <c:pt idx="17">
                  <c:v>3112</c:v>
                </c:pt>
                <c:pt idx="18">
                  <c:v>3811</c:v>
                </c:pt>
              </c:numCache>
            </c:numRef>
          </c:val>
          <c:smooth val="0"/>
          <c:extLst>
            <c:ext xmlns:c16="http://schemas.microsoft.com/office/drawing/2014/chart" uri="{C3380CC4-5D6E-409C-BE32-E72D297353CC}">
              <c16:uniqueId val="{00000001-4E2B-4712-8DD9-0ADB8BA273C2}"/>
            </c:ext>
          </c:extLst>
        </c:ser>
        <c:ser>
          <c:idx val="1"/>
          <c:order val="3"/>
          <c:tx>
            <c:v>Cocaine and Other Synthetic Narcotics</c:v>
          </c:tx>
          <c:spPr>
            <a:ln w="31750" cap="rnd">
              <a:solidFill>
                <a:srgbClr val="FFC000"/>
              </a:solidFill>
              <a:round/>
            </a:ln>
            <a:effectLst>
              <a:outerShdw blurRad="40000" dist="23000" dir="5400000" rotWithShape="0">
                <a:srgbClr val="000000">
                  <a:alpha val="35000"/>
                </a:srgbClr>
              </a:outerShdw>
            </a:effectLst>
          </c:spPr>
          <c:marker>
            <c:symbol val="circle"/>
            <c:size val="6"/>
            <c:spPr>
              <a:solidFill>
                <a:srgbClr val="FFC000"/>
              </a:solidFill>
              <a:ln w="12700">
                <a:solidFill>
                  <a:srgbClr val="FFC000"/>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Deaths'!$C$44:$U$44</c:f>
              <c:numCache>
                <c:formatCode>#,##0</c:formatCode>
                <c:ptCount val="19"/>
                <c:pt idx="0">
                  <c:v>47</c:v>
                </c:pt>
                <c:pt idx="1">
                  <c:v>46</c:v>
                </c:pt>
                <c:pt idx="2">
                  <c:v>75</c:v>
                </c:pt>
                <c:pt idx="3">
                  <c:v>65</c:v>
                </c:pt>
                <c:pt idx="4">
                  <c:v>109</c:v>
                </c:pt>
                <c:pt idx="5">
                  <c:v>130</c:v>
                </c:pt>
                <c:pt idx="6">
                  <c:v>174</c:v>
                </c:pt>
                <c:pt idx="7">
                  <c:v>432</c:v>
                </c:pt>
                <c:pt idx="8">
                  <c:v>219</c:v>
                </c:pt>
                <c:pt idx="9">
                  <c:v>182</c:v>
                </c:pt>
                <c:pt idx="10">
                  <c:v>176</c:v>
                </c:pt>
                <c:pt idx="11">
                  <c:v>167</c:v>
                </c:pt>
                <c:pt idx="12">
                  <c:v>189</c:v>
                </c:pt>
                <c:pt idx="13">
                  <c:v>182</c:v>
                </c:pt>
                <c:pt idx="14">
                  <c:v>245</c:v>
                </c:pt>
                <c:pt idx="15">
                  <c:v>628</c:v>
                </c:pt>
                <c:pt idx="16">
                  <c:v>1542</c:v>
                </c:pt>
                <c:pt idx="17">
                  <c:v>4184</c:v>
                </c:pt>
                <c:pt idx="18">
                  <c:v>7241</c:v>
                </c:pt>
              </c:numCache>
            </c:numRef>
          </c:val>
          <c:smooth val="0"/>
          <c:extLst>
            <c:ext xmlns:c16="http://schemas.microsoft.com/office/drawing/2014/chart" uri="{C3380CC4-5D6E-409C-BE32-E72D297353CC}">
              <c16:uniqueId val="{00000000-4E2B-4712-8DD9-0ADB8BA273C2}"/>
            </c:ext>
          </c:extLst>
        </c:ser>
        <c:dLbls>
          <c:showLegendKey val="0"/>
          <c:showVal val="0"/>
          <c:showCatName val="0"/>
          <c:showSerName val="0"/>
          <c:showPercent val="0"/>
          <c:showBubbleSize val="0"/>
        </c:dLbls>
        <c:marker val="1"/>
        <c:smooth val="0"/>
        <c:axId val="549211224"/>
        <c:axId val="549292304"/>
      </c:lineChart>
      <c:catAx>
        <c:axId val="549211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max val="25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valAx>
      <c:spPr>
        <a:noFill/>
        <a:ln>
          <a:noFill/>
        </a:ln>
        <a:effectLst/>
      </c:spPr>
    </c:plotArea>
    <c:legend>
      <c:legendPos val="b"/>
      <c:layout>
        <c:manualLayout>
          <c:xMode val="edge"/>
          <c:yMode val="edge"/>
          <c:x val="7.2317058078250854E-2"/>
          <c:y val="0.26640957170910839"/>
          <c:w val="0.49226790262397679"/>
          <c:h val="0.2176594638003190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a:t>
            </a:r>
          </a:p>
          <a:p>
            <a:pPr>
              <a:defRPr sz="1200"/>
            </a:pPr>
            <a:r>
              <a:rPr lang="en-US" sz="1200"/>
              <a:t>Involving Any Opioid</a:t>
            </a:r>
          </a:p>
          <a:p>
            <a:pPr>
              <a:defRPr sz="1200"/>
            </a:pPr>
            <a:r>
              <a:rPr lang="en-US" sz="1200" b="0"/>
              <a:t>Number Among All Ages, by Gender, 1999-2017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2.7966097962618716E-2"/>
          <c:y val="0.29751724137931035"/>
          <c:w val="0.94406780407476254"/>
          <c:h val="0.50995347995293694"/>
        </c:manualLayout>
      </c:layout>
      <c:barChart>
        <c:barDir val="col"/>
        <c:grouping val="clustered"/>
        <c:varyColors val="0"/>
        <c:ser>
          <c:idx val="0"/>
          <c:order val="0"/>
          <c:tx>
            <c:v>Opioids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01-451D-82FE-5CDAA83069AA}"/>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01-451D-82FE-5CDAA83069AA}"/>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Deaths'!$C$11:$U$11</c:f>
              <c:numCache>
                <c:formatCode>#,##0</c:formatCode>
                <c:ptCount val="19"/>
                <c:pt idx="0">
                  <c:v>8048</c:v>
                </c:pt>
                <c:pt idx="1">
                  <c:v>8407</c:v>
                </c:pt>
                <c:pt idx="2">
                  <c:v>9492</c:v>
                </c:pt>
                <c:pt idx="3">
                  <c:v>11917</c:v>
                </c:pt>
                <c:pt idx="4">
                  <c:v>12939</c:v>
                </c:pt>
                <c:pt idx="5">
                  <c:v>13755</c:v>
                </c:pt>
                <c:pt idx="6">
                  <c:v>14917</c:v>
                </c:pt>
                <c:pt idx="7">
                  <c:v>17545</c:v>
                </c:pt>
                <c:pt idx="8">
                  <c:v>18515</c:v>
                </c:pt>
                <c:pt idx="9">
                  <c:v>19582</c:v>
                </c:pt>
                <c:pt idx="10">
                  <c:v>20422</c:v>
                </c:pt>
                <c:pt idx="11">
                  <c:v>21088</c:v>
                </c:pt>
                <c:pt idx="12">
                  <c:v>22784</c:v>
                </c:pt>
                <c:pt idx="13">
                  <c:v>23164</c:v>
                </c:pt>
                <c:pt idx="14">
                  <c:v>25050</c:v>
                </c:pt>
                <c:pt idx="15">
                  <c:v>28647</c:v>
                </c:pt>
                <c:pt idx="16">
                  <c:v>33091</c:v>
                </c:pt>
                <c:pt idx="17">
                  <c:v>42249</c:v>
                </c:pt>
                <c:pt idx="18">
                  <c:v>47600</c:v>
                </c:pt>
              </c:numCache>
            </c:numRef>
          </c:val>
          <c:extLst>
            <c:ext xmlns:c16="http://schemas.microsoft.com/office/drawing/2014/chart" uri="{C3380CC4-5D6E-409C-BE32-E72D297353CC}">
              <c16:uniqueId val="{00000002-CA01-451D-82FE-5CDAA83069AA}"/>
            </c:ext>
          </c:extLst>
        </c:ser>
        <c:dLbls>
          <c:showLegendKey val="0"/>
          <c:showVal val="0"/>
          <c:showCatName val="0"/>
          <c:showSerName val="0"/>
          <c:showPercent val="0"/>
          <c:showBubbleSize val="0"/>
        </c:dLbls>
        <c:gapWidth val="20"/>
        <c:axId val="549211224"/>
        <c:axId val="549292304"/>
      </c:barChart>
      <c:lineChart>
        <c:grouping val="standard"/>
        <c:varyColors val="0"/>
        <c:ser>
          <c:idx val="2"/>
          <c:order val="1"/>
          <c:tx>
            <c:strRef>
              <c:f>'Number Drug OD Deaths'!$B$13</c:f>
              <c:strCache>
                <c:ptCount val="1"/>
                <c:pt idx="0">
                  <c:v>  Male</c:v>
                </c:pt>
              </c:strCache>
            </c:strRef>
          </c:tx>
          <c:spPr>
            <a:ln w="31750" cap="rnd">
              <a:solidFill>
                <a:sysClr val="window" lastClr="FFFFFF">
                  <a:lumMod val="75000"/>
                </a:sysClr>
              </a:solidFill>
              <a:round/>
            </a:ln>
            <a:effectLst>
              <a:outerShdw blurRad="40000" dist="23000" dir="5400000" rotWithShape="0">
                <a:srgbClr val="000000">
                  <a:alpha val="35000"/>
                </a:srgbClr>
              </a:outerShdw>
            </a:effectLst>
          </c:spPr>
          <c:marker>
            <c:symbol val="circle"/>
            <c:size val="6"/>
            <c:spPr>
              <a:solidFill>
                <a:sysClr val="window" lastClr="FFFFFF">
                  <a:lumMod val="75000"/>
                </a:sysClr>
              </a:solidFill>
              <a:ln w="12700">
                <a:solidFill>
                  <a:sysClr val="window" lastClr="FFFFFF">
                    <a:lumMod val="75000"/>
                  </a:sysClr>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Deaths'!$C$13:$U$13</c:f>
              <c:numCache>
                <c:formatCode>#,##0</c:formatCode>
                <c:ptCount val="19"/>
                <c:pt idx="0">
                  <c:v>5991</c:v>
                </c:pt>
                <c:pt idx="1">
                  <c:v>6143</c:v>
                </c:pt>
                <c:pt idx="2">
                  <c:v>6726</c:v>
                </c:pt>
                <c:pt idx="3">
                  <c:v>8158</c:v>
                </c:pt>
                <c:pt idx="4">
                  <c:v>8802</c:v>
                </c:pt>
                <c:pt idx="5">
                  <c:v>9113</c:v>
                </c:pt>
                <c:pt idx="6">
                  <c:v>9756</c:v>
                </c:pt>
                <c:pt idx="7">
                  <c:v>11600</c:v>
                </c:pt>
                <c:pt idx="8">
                  <c:v>11934</c:v>
                </c:pt>
                <c:pt idx="9">
                  <c:v>12763</c:v>
                </c:pt>
                <c:pt idx="10">
                  <c:v>13135</c:v>
                </c:pt>
                <c:pt idx="11">
                  <c:v>13355</c:v>
                </c:pt>
                <c:pt idx="12">
                  <c:v>14459</c:v>
                </c:pt>
                <c:pt idx="13">
                  <c:v>14733</c:v>
                </c:pt>
                <c:pt idx="14">
                  <c:v>15996</c:v>
                </c:pt>
                <c:pt idx="15">
                  <c:v>18420</c:v>
                </c:pt>
                <c:pt idx="16">
                  <c:v>21671</c:v>
                </c:pt>
                <c:pt idx="17">
                  <c:v>28498</c:v>
                </c:pt>
                <c:pt idx="18">
                  <c:v>32337</c:v>
                </c:pt>
              </c:numCache>
            </c:numRef>
          </c:val>
          <c:smooth val="0"/>
          <c:extLst>
            <c:ext xmlns:c16="http://schemas.microsoft.com/office/drawing/2014/chart" uri="{C3380CC4-5D6E-409C-BE32-E72D297353CC}">
              <c16:uniqueId val="{00000004-CA01-451D-82FE-5CDAA83069AA}"/>
            </c:ext>
          </c:extLst>
        </c:ser>
        <c:ser>
          <c:idx val="1"/>
          <c:order val="2"/>
          <c:tx>
            <c:strRef>
              <c:f>'Number Drug OD Deaths'!$B$12</c:f>
              <c:strCache>
                <c:ptCount val="1"/>
                <c:pt idx="0">
                  <c:v>  Female</c:v>
                </c:pt>
              </c:strCache>
            </c:strRef>
          </c:tx>
          <c:spPr>
            <a:ln w="31750" cap="rnd">
              <a:solidFill>
                <a:srgbClr val="F79646"/>
              </a:solidFill>
              <a:round/>
            </a:ln>
            <a:effectLst>
              <a:outerShdw blurRad="40000" dist="23000" dir="5400000" rotWithShape="0">
                <a:srgbClr val="000000">
                  <a:alpha val="35000"/>
                </a:srgbClr>
              </a:outerShdw>
            </a:effectLst>
          </c:spPr>
          <c:marker>
            <c:symbol val="circle"/>
            <c:size val="6"/>
            <c:spPr>
              <a:solidFill>
                <a:srgbClr val="F79646"/>
              </a:solidFill>
              <a:ln w="12700">
                <a:solidFill>
                  <a:srgbClr val="F79646"/>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Deaths'!$C$12:$U$12</c:f>
              <c:numCache>
                <c:formatCode>#,##0</c:formatCode>
                <c:ptCount val="19"/>
                <c:pt idx="0">
                  <c:v>2057</c:v>
                </c:pt>
                <c:pt idx="1">
                  <c:v>2264</c:v>
                </c:pt>
                <c:pt idx="2">
                  <c:v>2766</c:v>
                </c:pt>
                <c:pt idx="3">
                  <c:v>3759</c:v>
                </c:pt>
                <c:pt idx="4">
                  <c:v>4137</c:v>
                </c:pt>
                <c:pt idx="5">
                  <c:v>4642</c:v>
                </c:pt>
                <c:pt idx="6">
                  <c:v>5161</c:v>
                </c:pt>
                <c:pt idx="7">
                  <c:v>5945</c:v>
                </c:pt>
                <c:pt idx="8">
                  <c:v>6581</c:v>
                </c:pt>
                <c:pt idx="9">
                  <c:v>6819</c:v>
                </c:pt>
                <c:pt idx="10">
                  <c:v>7287</c:v>
                </c:pt>
                <c:pt idx="11">
                  <c:v>7733</c:v>
                </c:pt>
                <c:pt idx="12">
                  <c:v>8325</c:v>
                </c:pt>
                <c:pt idx="13">
                  <c:v>8431</c:v>
                </c:pt>
                <c:pt idx="14">
                  <c:v>9054</c:v>
                </c:pt>
                <c:pt idx="15">
                  <c:v>10227</c:v>
                </c:pt>
                <c:pt idx="16">
                  <c:v>11420</c:v>
                </c:pt>
                <c:pt idx="17">
                  <c:v>13751</c:v>
                </c:pt>
                <c:pt idx="18">
                  <c:v>15263</c:v>
                </c:pt>
              </c:numCache>
            </c:numRef>
          </c:val>
          <c:smooth val="0"/>
          <c:extLst>
            <c:ext xmlns:c16="http://schemas.microsoft.com/office/drawing/2014/chart" uri="{C3380CC4-5D6E-409C-BE32-E72D297353CC}">
              <c16:uniqueId val="{00000003-CA01-451D-82FE-5CDAA83069AA}"/>
            </c:ext>
          </c:extLst>
        </c:ser>
        <c:dLbls>
          <c:showLegendKey val="0"/>
          <c:showVal val="0"/>
          <c:showCatName val="0"/>
          <c:showSerName val="0"/>
          <c:showPercent val="0"/>
          <c:showBubbleSize val="0"/>
        </c:dLbls>
        <c:marker val="1"/>
        <c:smooth val="0"/>
        <c:axId val="549211224"/>
        <c:axId val="549292304"/>
      </c:lineChart>
      <c:catAx>
        <c:axId val="5492112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valAx>
      <c:spPr>
        <a:noFill/>
        <a:ln>
          <a:noFill/>
        </a:ln>
        <a:effectLst/>
      </c:spPr>
    </c:plotArea>
    <c:legend>
      <c:legendPos val="b"/>
      <c:layout>
        <c:manualLayout>
          <c:xMode val="edge"/>
          <c:yMode val="edge"/>
          <c:x val="0.26635776506635994"/>
          <c:y val="0.28793049144718974"/>
          <c:w val="0.46728426968046582"/>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a:t>
            </a:r>
          </a:p>
          <a:p>
            <a:pPr>
              <a:defRPr sz="1200"/>
            </a:pPr>
            <a:r>
              <a:rPr lang="en-US" sz="1200"/>
              <a:t>Involving Benzodiazepines, by Opioid</a:t>
            </a:r>
            <a:r>
              <a:rPr lang="en-US" sz="1200" baseline="0"/>
              <a:t> Involvement</a:t>
            </a:r>
            <a:endParaRPr lang="en-US" sz="1200"/>
          </a:p>
          <a:p>
            <a:pPr>
              <a:defRPr sz="1200"/>
            </a:pPr>
            <a:r>
              <a:rPr lang="en-US" sz="1200" b="0"/>
              <a:t>Number Among All Ages, 1999-2017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18574772132655"/>
          <c:y val="0.31865740740740739"/>
          <c:w val="0.87005741263962644"/>
          <c:h val="0.4735699183435404"/>
        </c:manualLayout>
      </c:layout>
      <c:barChart>
        <c:barDir val="col"/>
        <c:grouping val="clustered"/>
        <c:varyColors val="0"/>
        <c:ser>
          <c:idx val="0"/>
          <c:order val="0"/>
          <c:tx>
            <c:v>Benzodiazepines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B1-48CB-BAD8-DA0F28B35F0F}"/>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B1-48CB-BAD8-DA0F28B35F0F}"/>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Deaths'!$C$65:$U$65</c:f>
              <c:numCache>
                <c:formatCode>#,##0</c:formatCode>
                <c:ptCount val="19"/>
                <c:pt idx="0">
                  <c:v>1135</c:v>
                </c:pt>
                <c:pt idx="1">
                  <c:v>1298</c:v>
                </c:pt>
                <c:pt idx="2">
                  <c:v>1594</c:v>
                </c:pt>
                <c:pt idx="3">
                  <c:v>2022</c:v>
                </c:pt>
                <c:pt idx="4">
                  <c:v>2248</c:v>
                </c:pt>
                <c:pt idx="5">
                  <c:v>2627</c:v>
                </c:pt>
                <c:pt idx="6">
                  <c:v>3084</c:v>
                </c:pt>
                <c:pt idx="7">
                  <c:v>3835</c:v>
                </c:pt>
                <c:pt idx="8">
                  <c:v>4500</c:v>
                </c:pt>
                <c:pt idx="9">
                  <c:v>5010</c:v>
                </c:pt>
                <c:pt idx="10">
                  <c:v>5567</c:v>
                </c:pt>
                <c:pt idx="11">
                  <c:v>6497</c:v>
                </c:pt>
                <c:pt idx="12">
                  <c:v>6872</c:v>
                </c:pt>
                <c:pt idx="13">
                  <c:v>6524</c:v>
                </c:pt>
                <c:pt idx="14">
                  <c:v>6973</c:v>
                </c:pt>
                <c:pt idx="15">
                  <c:v>7945</c:v>
                </c:pt>
                <c:pt idx="16">
                  <c:v>8791</c:v>
                </c:pt>
                <c:pt idx="17">
                  <c:v>10684</c:v>
                </c:pt>
                <c:pt idx="18">
                  <c:v>11537</c:v>
                </c:pt>
              </c:numCache>
            </c:numRef>
          </c:val>
          <c:extLst>
            <c:ext xmlns:c16="http://schemas.microsoft.com/office/drawing/2014/chart" uri="{C3380CC4-5D6E-409C-BE32-E72D297353CC}">
              <c16:uniqueId val="{00000002-8DB1-48CB-BAD8-DA0F28B35F0F}"/>
            </c:ext>
          </c:extLst>
        </c:ser>
        <c:dLbls>
          <c:showLegendKey val="0"/>
          <c:showVal val="0"/>
          <c:showCatName val="0"/>
          <c:showSerName val="0"/>
          <c:showPercent val="0"/>
          <c:showBubbleSize val="0"/>
        </c:dLbls>
        <c:gapWidth val="20"/>
        <c:axId val="549211224"/>
        <c:axId val="549292304"/>
      </c:barChart>
      <c:lineChart>
        <c:grouping val="standard"/>
        <c:varyColors val="0"/>
        <c:ser>
          <c:idx val="3"/>
          <c:order val="1"/>
          <c:tx>
            <c:v>Benzodiazepines and Any Opioid</c:v>
          </c:tx>
          <c:spPr>
            <a:ln w="31750" cap="rnd">
              <a:solidFill>
                <a:srgbClr val="9BBB59"/>
              </a:solidFill>
              <a:round/>
            </a:ln>
            <a:effectLst>
              <a:outerShdw blurRad="40000" dist="23000" dir="5400000" rotWithShape="0">
                <a:srgbClr val="000000">
                  <a:alpha val="35000"/>
                </a:srgbClr>
              </a:outerShdw>
            </a:effectLst>
          </c:spPr>
          <c:marker>
            <c:symbol val="circle"/>
            <c:size val="6"/>
            <c:spPr>
              <a:solidFill>
                <a:srgbClr val="9BBB59"/>
              </a:solidFill>
              <a:ln w="12700">
                <a:solidFill>
                  <a:srgbClr val="9BBB59"/>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Deaths'!$C$68:$U$68</c:f>
              <c:numCache>
                <c:formatCode>#,##0</c:formatCode>
                <c:ptCount val="19"/>
                <c:pt idx="0">
                  <c:v>701</c:v>
                </c:pt>
                <c:pt idx="1">
                  <c:v>892</c:v>
                </c:pt>
                <c:pt idx="2">
                  <c:v>1121</c:v>
                </c:pt>
                <c:pt idx="3">
                  <c:v>1511</c:v>
                </c:pt>
                <c:pt idx="4">
                  <c:v>1692</c:v>
                </c:pt>
                <c:pt idx="5">
                  <c:v>2049</c:v>
                </c:pt>
                <c:pt idx="6">
                  <c:v>2430</c:v>
                </c:pt>
                <c:pt idx="7">
                  <c:v>3045</c:v>
                </c:pt>
                <c:pt idx="8">
                  <c:v>3605</c:v>
                </c:pt>
                <c:pt idx="9">
                  <c:v>4070</c:v>
                </c:pt>
                <c:pt idx="10">
                  <c:v>4633</c:v>
                </c:pt>
                <c:pt idx="11">
                  <c:v>5517</c:v>
                </c:pt>
                <c:pt idx="12">
                  <c:v>5826</c:v>
                </c:pt>
                <c:pt idx="13">
                  <c:v>5500</c:v>
                </c:pt>
                <c:pt idx="14">
                  <c:v>5869</c:v>
                </c:pt>
                <c:pt idx="15">
                  <c:v>6733</c:v>
                </c:pt>
                <c:pt idx="16">
                  <c:v>7485</c:v>
                </c:pt>
                <c:pt idx="17">
                  <c:v>9233</c:v>
                </c:pt>
                <c:pt idx="18">
                  <c:v>10010</c:v>
                </c:pt>
              </c:numCache>
            </c:numRef>
          </c:val>
          <c:smooth val="0"/>
          <c:extLst>
            <c:ext xmlns:c16="http://schemas.microsoft.com/office/drawing/2014/chart" uri="{C3380CC4-5D6E-409C-BE32-E72D297353CC}">
              <c16:uniqueId val="{00000000-C618-4654-9F37-198C51981D32}"/>
            </c:ext>
          </c:extLst>
        </c:ser>
        <c:ser>
          <c:idx val="2"/>
          <c:order val="2"/>
          <c:tx>
            <c:v>Benzodiazepines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circle"/>
            <c:size val="6"/>
            <c:spPr>
              <a:solidFill>
                <a:srgbClr val="9BBB59">
                  <a:lumMod val="40000"/>
                  <a:lumOff val="60000"/>
                </a:srgbClr>
              </a:solidFill>
              <a:ln w="12700">
                <a:solidFill>
                  <a:srgbClr val="9BBB59">
                    <a:lumMod val="40000"/>
                    <a:lumOff val="60000"/>
                  </a:srgbClr>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Deaths'!$C$71:$U$71</c:f>
              <c:numCache>
                <c:formatCode>#,##0</c:formatCode>
                <c:ptCount val="19"/>
                <c:pt idx="0">
                  <c:v>434</c:v>
                </c:pt>
                <c:pt idx="1">
                  <c:v>406</c:v>
                </c:pt>
                <c:pt idx="2">
                  <c:v>473</c:v>
                </c:pt>
                <c:pt idx="3">
                  <c:v>511</c:v>
                </c:pt>
                <c:pt idx="4">
                  <c:v>556</c:v>
                </c:pt>
                <c:pt idx="5">
                  <c:v>578</c:v>
                </c:pt>
                <c:pt idx="6">
                  <c:v>654</c:v>
                </c:pt>
                <c:pt idx="7">
                  <c:v>790</c:v>
                </c:pt>
                <c:pt idx="8">
                  <c:v>895</c:v>
                </c:pt>
                <c:pt idx="9">
                  <c:v>940</c:v>
                </c:pt>
                <c:pt idx="10">
                  <c:v>934</c:v>
                </c:pt>
                <c:pt idx="11">
                  <c:v>980</c:v>
                </c:pt>
                <c:pt idx="12">
                  <c:v>1046</c:v>
                </c:pt>
                <c:pt idx="13">
                  <c:v>1024</c:v>
                </c:pt>
                <c:pt idx="14">
                  <c:v>1104</c:v>
                </c:pt>
                <c:pt idx="15">
                  <c:v>1212</c:v>
                </c:pt>
                <c:pt idx="16">
                  <c:v>1306</c:v>
                </c:pt>
                <c:pt idx="17">
                  <c:v>1451</c:v>
                </c:pt>
                <c:pt idx="18">
                  <c:v>1527</c:v>
                </c:pt>
              </c:numCache>
            </c:numRef>
          </c:val>
          <c:smooth val="0"/>
          <c:extLst>
            <c:ext xmlns:c16="http://schemas.microsoft.com/office/drawing/2014/chart" uri="{C3380CC4-5D6E-409C-BE32-E72D297353CC}">
              <c16:uniqueId val="{00000004-8DB1-48CB-BAD8-DA0F28B35F0F}"/>
            </c:ext>
          </c:extLst>
        </c:ser>
        <c:ser>
          <c:idx val="1"/>
          <c:order val="3"/>
          <c:tx>
            <c:v>Benzodiazepines and Other Synthetic Narcotics</c:v>
          </c:tx>
          <c:spPr>
            <a:ln w="31750" cap="rnd">
              <a:solidFill>
                <a:srgbClr val="FFC000"/>
              </a:solidFill>
              <a:round/>
            </a:ln>
            <a:effectLst>
              <a:outerShdw blurRad="40000" dist="23000" dir="5400000" rotWithShape="0">
                <a:srgbClr val="000000">
                  <a:alpha val="35000"/>
                </a:srgbClr>
              </a:outerShdw>
            </a:effectLst>
          </c:spPr>
          <c:marker>
            <c:symbol val="circle"/>
            <c:size val="6"/>
            <c:spPr>
              <a:solidFill>
                <a:srgbClr val="FFC000"/>
              </a:solidFill>
              <a:ln w="12700">
                <a:solidFill>
                  <a:srgbClr val="FFC000"/>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Deaths'!$C$74:$U$74</c:f>
              <c:numCache>
                <c:formatCode>#,##0</c:formatCode>
                <c:ptCount val="19"/>
                <c:pt idx="0">
                  <c:v>122</c:v>
                </c:pt>
                <c:pt idx="1">
                  <c:v>136</c:v>
                </c:pt>
                <c:pt idx="2">
                  <c:v>186</c:v>
                </c:pt>
                <c:pt idx="3">
                  <c:v>230</c:v>
                </c:pt>
                <c:pt idx="4">
                  <c:v>242</c:v>
                </c:pt>
                <c:pt idx="5">
                  <c:v>270</c:v>
                </c:pt>
                <c:pt idx="6">
                  <c:v>312</c:v>
                </c:pt>
                <c:pt idx="7">
                  <c:v>407</c:v>
                </c:pt>
                <c:pt idx="8">
                  <c:v>436</c:v>
                </c:pt>
                <c:pt idx="9">
                  <c:v>491</c:v>
                </c:pt>
                <c:pt idx="10">
                  <c:v>658</c:v>
                </c:pt>
                <c:pt idx="11">
                  <c:v>746</c:v>
                </c:pt>
                <c:pt idx="12">
                  <c:v>665</c:v>
                </c:pt>
                <c:pt idx="13">
                  <c:v>655</c:v>
                </c:pt>
                <c:pt idx="14">
                  <c:v>804</c:v>
                </c:pt>
                <c:pt idx="15">
                  <c:v>1222</c:v>
                </c:pt>
                <c:pt idx="16">
                  <c:v>1801</c:v>
                </c:pt>
                <c:pt idx="17">
                  <c:v>3308</c:v>
                </c:pt>
                <c:pt idx="18">
                  <c:v>4869</c:v>
                </c:pt>
              </c:numCache>
            </c:numRef>
          </c:val>
          <c:smooth val="0"/>
          <c:extLst>
            <c:ext xmlns:c16="http://schemas.microsoft.com/office/drawing/2014/chart" uri="{C3380CC4-5D6E-409C-BE32-E72D297353CC}">
              <c16:uniqueId val="{00000003-8DB1-48CB-BAD8-DA0F28B35F0F}"/>
            </c:ext>
          </c:extLst>
        </c:ser>
        <c:dLbls>
          <c:showLegendKey val="0"/>
          <c:showVal val="0"/>
          <c:showCatName val="0"/>
          <c:showSerName val="0"/>
          <c:showPercent val="0"/>
          <c:showBubbleSize val="0"/>
        </c:dLbls>
        <c:marker val="1"/>
        <c:smooth val="0"/>
        <c:axId val="549211224"/>
        <c:axId val="549292304"/>
      </c:lineChart>
      <c:catAx>
        <c:axId val="549211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max val="25000"/>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majorUnit val="5000"/>
      </c:valAx>
      <c:spPr>
        <a:noFill/>
        <a:ln>
          <a:noFill/>
        </a:ln>
        <a:effectLst/>
      </c:spPr>
    </c:plotArea>
    <c:legend>
      <c:legendPos val="b"/>
      <c:layout>
        <c:manualLayout>
          <c:xMode val="edge"/>
          <c:yMode val="edge"/>
          <c:x val="0.13927118636571437"/>
          <c:y val="0.26388670166229217"/>
          <c:w val="0.56826611737525445"/>
          <c:h val="0.2361132983377077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 Involving Prescription Opioids, </a:t>
            </a:r>
            <a:r>
              <a:rPr lang="en-US" sz="1200" b="0"/>
              <a:t>Number Among All Ages, 1999-2017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229275186755502"/>
          <c:y val="0.31525194629463799"/>
          <c:w val="0.86950211992731674"/>
          <c:h val="0.53358568655234551"/>
        </c:manualLayout>
      </c:layout>
      <c:barChart>
        <c:barDir val="col"/>
        <c:grouping val="clustered"/>
        <c:varyColors val="0"/>
        <c:ser>
          <c:idx val="0"/>
          <c:order val="0"/>
          <c:tx>
            <c:v>Prescription Opioids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C0-47D6-A771-7D420D21424D}"/>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C0-47D6-A771-7D420D21424D}"/>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Deaths'!$C$14:$U$14</c:f>
              <c:numCache>
                <c:formatCode>#,##0</c:formatCode>
                <c:ptCount val="19"/>
                <c:pt idx="0">
                  <c:v>3442</c:v>
                </c:pt>
                <c:pt idx="1">
                  <c:v>3785</c:v>
                </c:pt>
                <c:pt idx="2">
                  <c:v>4770</c:v>
                </c:pt>
                <c:pt idx="3">
                  <c:v>6483</c:v>
                </c:pt>
                <c:pt idx="4">
                  <c:v>7461</c:v>
                </c:pt>
                <c:pt idx="5">
                  <c:v>8577</c:v>
                </c:pt>
                <c:pt idx="6">
                  <c:v>9612</c:v>
                </c:pt>
                <c:pt idx="7">
                  <c:v>11589</c:v>
                </c:pt>
                <c:pt idx="8">
                  <c:v>12796</c:v>
                </c:pt>
                <c:pt idx="9">
                  <c:v>13149</c:v>
                </c:pt>
                <c:pt idx="10">
                  <c:v>13523</c:v>
                </c:pt>
                <c:pt idx="11">
                  <c:v>14583</c:v>
                </c:pt>
                <c:pt idx="12">
                  <c:v>15140</c:v>
                </c:pt>
                <c:pt idx="13">
                  <c:v>14240</c:v>
                </c:pt>
                <c:pt idx="14">
                  <c:v>14145</c:v>
                </c:pt>
                <c:pt idx="15">
                  <c:v>14838</c:v>
                </c:pt>
                <c:pt idx="16">
                  <c:v>15281</c:v>
                </c:pt>
                <c:pt idx="17">
                  <c:v>17087</c:v>
                </c:pt>
                <c:pt idx="18">
                  <c:v>17029</c:v>
                </c:pt>
              </c:numCache>
            </c:numRef>
          </c:val>
          <c:extLst>
            <c:ext xmlns:c16="http://schemas.microsoft.com/office/drawing/2014/chart" uri="{C3380CC4-5D6E-409C-BE32-E72D297353CC}">
              <c16:uniqueId val="{00000002-6FC0-47D6-A771-7D420D21424D}"/>
            </c:ext>
          </c:extLst>
        </c:ser>
        <c:dLbls>
          <c:showLegendKey val="0"/>
          <c:showVal val="0"/>
          <c:showCatName val="0"/>
          <c:showSerName val="0"/>
          <c:showPercent val="0"/>
          <c:showBubbleSize val="0"/>
        </c:dLbls>
        <c:gapWidth val="20"/>
        <c:axId val="549211224"/>
        <c:axId val="549292304"/>
      </c:barChart>
      <c:lineChart>
        <c:grouping val="standard"/>
        <c:varyColors val="0"/>
        <c:ser>
          <c:idx val="2"/>
          <c:order val="1"/>
          <c:tx>
            <c:v>Prescription Opioids Without Other Synthetic Narcotics</c:v>
          </c:tx>
          <c:spPr>
            <a:ln w="31750" cap="rnd">
              <a:solidFill>
                <a:srgbClr val="FFFFAB"/>
              </a:solidFill>
              <a:round/>
            </a:ln>
            <a:effectLst>
              <a:outerShdw blurRad="40000" dist="23000" dir="5400000" rotWithShape="0">
                <a:srgbClr val="000000">
                  <a:alpha val="35000"/>
                </a:srgbClr>
              </a:outerShdw>
            </a:effectLst>
          </c:spPr>
          <c:marker>
            <c:symbol val="circle"/>
            <c:size val="6"/>
            <c:spPr>
              <a:solidFill>
                <a:srgbClr val="FFFFAB"/>
              </a:solidFill>
              <a:ln w="12700">
                <a:solidFill>
                  <a:srgbClr val="FFFFAB"/>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Deaths'!$C$20:$U$20</c:f>
              <c:numCache>
                <c:formatCode>#,##0</c:formatCode>
                <c:ptCount val="19"/>
                <c:pt idx="0">
                  <c:v>3300</c:v>
                </c:pt>
                <c:pt idx="1">
                  <c:v>3618</c:v>
                </c:pt>
                <c:pt idx="2">
                  <c:v>4571</c:v>
                </c:pt>
                <c:pt idx="3">
                  <c:v>6161</c:v>
                </c:pt>
                <c:pt idx="4">
                  <c:v>7117</c:v>
                </c:pt>
                <c:pt idx="5">
                  <c:v>8193</c:v>
                </c:pt>
                <c:pt idx="6">
                  <c:v>9186</c:v>
                </c:pt>
                <c:pt idx="7">
                  <c:v>11016</c:v>
                </c:pt>
                <c:pt idx="8">
                  <c:v>12195</c:v>
                </c:pt>
                <c:pt idx="9">
                  <c:v>12494</c:v>
                </c:pt>
                <c:pt idx="10">
                  <c:v>12651</c:v>
                </c:pt>
                <c:pt idx="11">
                  <c:v>13644</c:v>
                </c:pt>
                <c:pt idx="12">
                  <c:v>14251</c:v>
                </c:pt>
                <c:pt idx="13">
                  <c:v>13379</c:v>
                </c:pt>
                <c:pt idx="14">
                  <c:v>13130</c:v>
                </c:pt>
                <c:pt idx="15">
                  <c:v>13349</c:v>
                </c:pt>
                <c:pt idx="16">
                  <c:v>13018</c:v>
                </c:pt>
                <c:pt idx="17">
                  <c:v>13032</c:v>
                </c:pt>
                <c:pt idx="18">
                  <c:v>11585</c:v>
                </c:pt>
              </c:numCache>
            </c:numRef>
          </c:val>
          <c:smooth val="0"/>
          <c:extLst>
            <c:ext xmlns:c16="http://schemas.microsoft.com/office/drawing/2014/chart" uri="{C3380CC4-5D6E-409C-BE32-E72D297353CC}">
              <c16:uniqueId val="{00000004-6FC0-47D6-A771-7D420D21424D}"/>
            </c:ext>
          </c:extLst>
        </c:ser>
        <c:ser>
          <c:idx val="1"/>
          <c:order val="2"/>
          <c:tx>
            <c:v>Prescription Opioids and Other Synthetic Narcotics</c:v>
          </c:tx>
          <c:spPr>
            <a:ln w="31750" cap="rnd">
              <a:solidFill>
                <a:srgbClr val="FFC000"/>
              </a:solidFill>
              <a:round/>
            </a:ln>
            <a:effectLst>
              <a:outerShdw blurRad="40000" dist="23000" dir="5400000" rotWithShape="0">
                <a:srgbClr val="000000">
                  <a:alpha val="35000"/>
                </a:srgbClr>
              </a:outerShdw>
            </a:effectLst>
          </c:spPr>
          <c:marker>
            <c:symbol val="circle"/>
            <c:size val="6"/>
            <c:spPr>
              <a:solidFill>
                <a:srgbClr val="FFC000"/>
              </a:solidFill>
              <a:ln w="12700">
                <a:solidFill>
                  <a:srgbClr val="FFC000"/>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Deaths'!$C$17:$U$17</c:f>
              <c:numCache>
                <c:formatCode>#,##0</c:formatCode>
                <c:ptCount val="19"/>
                <c:pt idx="0">
                  <c:v>142</c:v>
                </c:pt>
                <c:pt idx="1">
                  <c:v>167</c:v>
                </c:pt>
                <c:pt idx="2">
                  <c:v>199</c:v>
                </c:pt>
                <c:pt idx="3">
                  <c:v>322</c:v>
                </c:pt>
                <c:pt idx="4">
                  <c:v>344</c:v>
                </c:pt>
                <c:pt idx="5">
                  <c:v>384</c:v>
                </c:pt>
                <c:pt idx="6">
                  <c:v>426</c:v>
                </c:pt>
                <c:pt idx="7">
                  <c:v>573</c:v>
                </c:pt>
                <c:pt idx="8">
                  <c:v>601</c:v>
                </c:pt>
                <c:pt idx="9">
                  <c:v>655</c:v>
                </c:pt>
                <c:pt idx="10">
                  <c:v>872</c:v>
                </c:pt>
                <c:pt idx="11">
                  <c:v>939</c:v>
                </c:pt>
                <c:pt idx="12">
                  <c:v>889</c:v>
                </c:pt>
                <c:pt idx="13">
                  <c:v>861</c:v>
                </c:pt>
                <c:pt idx="14">
                  <c:v>1015</c:v>
                </c:pt>
                <c:pt idx="15">
                  <c:v>1489</c:v>
                </c:pt>
                <c:pt idx="16">
                  <c:v>2263</c:v>
                </c:pt>
                <c:pt idx="17">
                  <c:v>4055</c:v>
                </c:pt>
                <c:pt idx="18">
                  <c:v>5444</c:v>
                </c:pt>
              </c:numCache>
            </c:numRef>
          </c:val>
          <c:smooth val="0"/>
          <c:extLst>
            <c:ext xmlns:c16="http://schemas.microsoft.com/office/drawing/2014/chart" uri="{C3380CC4-5D6E-409C-BE32-E72D297353CC}">
              <c16:uniqueId val="{00000003-6FC0-47D6-A771-7D420D21424D}"/>
            </c:ext>
          </c:extLst>
        </c:ser>
        <c:dLbls>
          <c:showLegendKey val="0"/>
          <c:showVal val="0"/>
          <c:showCatName val="0"/>
          <c:showSerName val="0"/>
          <c:showPercent val="0"/>
          <c:showBubbleSize val="0"/>
        </c:dLbls>
        <c:marker val="1"/>
        <c:smooth val="0"/>
        <c:axId val="549211224"/>
        <c:axId val="549292304"/>
      </c:lineChart>
      <c:catAx>
        <c:axId val="549211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max val="25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valAx>
      <c:spPr>
        <a:noFill/>
        <a:ln>
          <a:noFill/>
        </a:ln>
        <a:effectLst/>
      </c:spPr>
    </c:plotArea>
    <c:legend>
      <c:legendPos val="b"/>
      <c:layout>
        <c:manualLayout>
          <c:xMode val="edge"/>
          <c:yMode val="edge"/>
          <c:x val="0.11285746012517667"/>
          <c:y val="0.29408226171572543"/>
          <c:w val="0.65377225923682614"/>
          <c:h val="0.1562993516017733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a:t>
            </a:r>
          </a:p>
          <a:p>
            <a:pPr>
              <a:defRPr sz="1200"/>
            </a:pPr>
            <a:r>
              <a:rPr lang="en-US" sz="1200"/>
              <a:t>Involving Psychostimulants With Abuse Potential</a:t>
            </a:r>
          </a:p>
          <a:p>
            <a:pPr>
              <a:defRPr sz="1200"/>
            </a:pPr>
            <a:r>
              <a:rPr lang="en-US" sz="1200"/>
              <a:t>(Mainly Methamphetamine), by Opioid Involvement </a:t>
            </a:r>
          </a:p>
          <a:p>
            <a:pPr>
              <a:defRPr sz="1200"/>
            </a:pPr>
            <a:r>
              <a:rPr lang="en-US" sz="1200" b="0"/>
              <a:t>Number Among All Ages, 1999-2017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081714785651793"/>
          <c:y val="0.4213425925925926"/>
          <c:w val="0.85862729658792647"/>
          <c:h val="0.40152698694595096"/>
        </c:manualLayout>
      </c:layout>
      <c:barChart>
        <c:barDir val="col"/>
        <c:grouping val="clustered"/>
        <c:varyColors val="0"/>
        <c:ser>
          <c:idx val="0"/>
          <c:order val="0"/>
          <c:tx>
            <c:v>Psychostimulants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0B-4F55-A8E1-E8FC6300102A}"/>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0B-4F55-A8E1-E8FC6300102A}"/>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Deaths'!$C$50:$U$50</c:f>
              <c:numCache>
                <c:formatCode>#,##0</c:formatCode>
                <c:ptCount val="19"/>
                <c:pt idx="0">
                  <c:v>547</c:v>
                </c:pt>
                <c:pt idx="1">
                  <c:v>578</c:v>
                </c:pt>
                <c:pt idx="2">
                  <c:v>563</c:v>
                </c:pt>
                <c:pt idx="3">
                  <c:v>941</c:v>
                </c:pt>
                <c:pt idx="4">
                  <c:v>1179</c:v>
                </c:pt>
                <c:pt idx="5">
                  <c:v>1305</c:v>
                </c:pt>
                <c:pt idx="6">
                  <c:v>1608</c:v>
                </c:pt>
                <c:pt idx="7">
                  <c:v>1462</c:v>
                </c:pt>
                <c:pt idx="8">
                  <c:v>1378</c:v>
                </c:pt>
                <c:pt idx="9">
                  <c:v>1302</c:v>
                </c:pt>
                <c:pt idx="10">
                  <c:v>1632</c:v>
                </c:pt>
                <c:pt idx="11">
                  <c:v>1854</c:v>
                </c:pt>
                <c:pt idx="12">
                  <c:v>2266</c:v>
                </c:pt>
                <c:pt idx="13">
                  <c:v>2635</c:v>
                </c:pt>
                <c:pt idx="14">
                  <c:v>3627</c:v>
                </c:pt>
                <c:pt idx="15">
                  <c:v>4298</c:v>
                </c:pt>
                <c:pt idx="16">
                  <c:v>5716</c:v>
                </c:pt>
                <c:pt idx="17">
                  <c:v>7542</c:v>
                </c:pt>
                <c:pt idx="18">
                  <c:v>10333</c:v>
                </c:pt>
              </c:numCache>
            </c:numRef>
          </c:val>
          <c:extLst>
            <c:ext xmlns:c16="http://schemas.microsoft.com/office/drawing/2014/chart" uri="{C3380CC4-5D6E-409C-BE32-E72D297353CC}">
              <c16:uniqueId val="{00000002-F20B-4F55-A8E1-E8FC6300102A}"/>
            </c:ext>
          </c:extLst>
        </c:ser>
        <c:dLbls>
          <c:showLegendKey val="0"/>
          <c:showVal val="0"/>
          <c:showCatName val="0"/>
          <c:showSerName val="0"/>
          <c:showPercent val="0"/>
          <c:showBubbleSize val="0"/>
        </c:dLbls>
        <c:gapWidth val="20"/>
        <c:axId val="549211224"/>
        <c:axId val="549292304"/>
      </c:barChart>
      <c:lineChart>
        <c:grouping val="standard"/>
        <c:varyColors val="0"/>
        <c:ser>
          <c:idx val="3"/>
          <c:order val="1"/>
          <c:tx>
            <c:v>Psychostimulants and Any Opioid</c:v>
          </c:tx>
          <c:spPr>
            <a:ln w="31750" cap="rnd">
              <a:solidFill>
                <a:srgbClr val="9BBB59"/>
              </a:solidFill>
              <a:round/>
            </a:ln>
            <a:effectLst>
              <a:outerShdw blurRad="40000" dist="23000" dir="5400000" rotWithShape="0">
                <a:srgbClr val="000000">
                  <a:alpha val="35000"/>
                </a:srgbClr>
              </a:outerShdw>
            </a:effectLst>
          </c:spPr>
          <c:marker>
            <c:symbol val="circle"/>
            <c:size val="6"/>
            <c:spPr>
              <a:solidFill>
                <a:srgbClr val="9BBB59"/>
              </a:solidFill>
              <a:ln w="12700">
                <a:solidFill>
                  <a:srgbClr val="9BBB59"/>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Deaths'!$C$53:$U$53</c:f>
              <c:numCache>
                <c:formatCode>#,##0</c:formatCode>
                <c:ptCount val="19"/>
                <c:pt idx="0">
                  <c:v>187</c:v>
                </c:pt>
                <c:pt idx="1">
                  <c:v>202</c:v>
                </c:pt>
                <c:pt idx="2">
                  <c:v>164</c:v>
                </c:pt>
                <c:pt idx="3">
                  <c:v>325</c:v>
                </c:pt>
                <c:pt idx="4">
                  <c:v>359</c:v>
                </c:pt>
                <c:pt idx="5">
                  <c:v>407</c:v>
                </c:pt>
                <c:pt idx="6">
                  <c:v>476</c:v>
                </c:pt>
                <c:pt idx="7">
                  <c:v>526</c:v>
                </c:pt>
                <c:pt idx="8">
                  <c:v>473</c:v>
                </c:pt>
                <c:pt idx="9">
                  <c:v>495</c:v>
                </c:pt>
                <c:pt idx="10">
                  <c:v>654</c:v>
                </c:pt>
                <c:pt idx="11">
                  <c:v>640</c:v>
                </c:pt>
                <c:pt idx="12">
                  <c:v>876</c:v>
                </c:pt>
                <c:pt idx="13">
                  <c:v>993</c:v>
                </c:pt>
                <c:pt idx="14">
                  <c:v>1354</c:v>
                </c:pt>
                <c:pt idx="15">
                  <c:v>1806</c:v>
                </c:pt>
                <c:pt idx="16">
                  <c:v>2345</c:v>
                </c:pt>
                <c:pt idx="17">
                  <c:v>3416</c:v>
                </c:pt>
                <c:pt idx="18">
                  <c:v>5203</c:v>
                </c:pt>
              </c:numCache>
            </c:numRef>
          </c:val>
          <c:smooth val="0"/>
          <c:extLst>
            <c:ext xmlns:c16="http://schemas.microsoft.com/office/drawing/2014/chart" uri="{C3380CC4-5D6E-409C-BE32-E72D297353CC}">
              <c16:uniqueId val="{00000000-EBE6-4B65-B328-0AD59CE9DFF8}"/>
            </c:ext>
          </c:extLst>
        </c:ser>
        <c:ser>
          <c:idx val="2"/>
          <c:order val="2"/>
          <c:tx>
            <c:v>Psychostimulants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circle"/>
            <c:size val="6"/>
            <c:spPr>
              <a:solidFill>
                <a:srgbClr val="9BBB59">
                  <a:lumMod val="40000"/>
                  <a:lumOff val="60000"/>
                </a:srgbClr>
              </a:solidFill>
              <a:ln w="12700">
                <a:solidFill>
                  <a:srgbClr val="9BBB59">
                    <a:lumMod val="40000"/>
                    <a:lumOff val="60000"/>
                  </a:srgbClr>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Deaths'!$C$56:$U$56</c:f>
              <c:numCache>
                <c:formatCode>#,##0</c:formatCode>
                <c:ptCount val="19"/>
                <c:pt idx="0">
                  <c:v>360</c:v>
                </c:pt>
                <c:pt idx="1">
                  <c:v>376</c:v>
                </c:pt>
                <c:pt idx="2">
                  <c:v>399</c:v>
                </c:pt>
                <c:pt idx="3">
                  <c:v>616</c:v>
                </c:pt>
                <c:pt idx="4">
                  <c:v>820</c:v>
                </c:pt>
                <c:pt idx="5">
                  <c:v>898</c:v>
                </c:pt>
                <c:pt idx="6">
                  <c:v>1132</c:v>
                </c:pt>
                <c:pt idx="7">
                  <c:v>936</c:v>
                </c:pt>
                <c:pt idx="8">
                  <c:v>905</c:v>
                </c:pt>
                <c:pt idx="9">
                  <c:v>807</c:v>
                </c:pt>
                <c:pt idx="10">
                  <c:v>978</c:v>
                </c:pt>
                <c:pt idx="11">
                  <c:v>1214</c:v>
                </c:pt>
                <c:pt idx="12">
                  <c:v>1390</c:v>
                </c:pt>
                <c:pt idx="13">
                  <c:v>1642</c:v>
                </c:pt>
                <c:pt idx="14">
                  <c:v>2273</c:v>
                </c:pt>
                <c:pt idx="15">
                  <c:v>2492</c:v>
                </c:pt>
                <c:pt idx="16">
                  <c:v>3371</c:v>
                </c:pt>
                <c:pt idx="17">
                  <c:v>4126</c:v>
                </c:pt>
                <c:pt idx="18">
                  <c:v>5130</c:v>
                </c:pt>
              </c:numCache>
            </c:numRef>
          </c:val>
          <c:smooth val="0"/>
          <c:extLst>
            <c:ext xmlns:c16="http://schemas.microsoft.com/office/drawing/2014/chart" uri="{C3380CC4-5D6E-409C-BE32-E72D297353CC}">
              <c16:uniqueId val="{00000004-F20B-4F55-A8E1-E8FC6300102A}"/>
            </c:ext>
          </c:extLst>
        </c:ser>
        <c:ser>
          <c:idx val="1"/>
          <c:order val="3"/>
          <c:tx>
            <c:v>Psychostimulants and Other Synthetic Narcotics</c:v>
          </c:tx>
          <c:spPr>
            <a:ln w="31750" cap="rnd">
              <a:solidFill>
                <a:srgbClr val="FFC000"/>
              </a:solidFill>
              <a:round/>
            </a:ln>
            <a:effectLst>
              <a:outerShdw blurRad="40000" dist="23000" dir="5400000" rotWithShape="0">
                <a:srgbClr val="000000">
                  <a:alpha val="35000"/>
                </a:srgbClr>
              </a:outerShdw>
            </a:effectLst>
          </c:spPr>
          <c:marker>
            <c:symbol val="circle"/>
            <c:size val="6"/>
            <c:spPr>
              <a:solidFill>
                <a:srgbClr val="FFC000"/>
              </a:solidFill>
              <a:ln w="12700">
                <a:solidFill>
                  <a:srgbClr val="FFC000"/>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Deaths'!$C$59:$U$59</c:f>
              <c:numCache>
                <c:formatCode>#,##0</c:formatCode>
                <c:ptCount val="19"/>
                <c:pt idx="0">
                  <c:v>11</c:v>
                </c:pt>
                <c:pt idx="1">
                  <c:v>7</c:v>
                </c:pt>
                <c:pt idx="2">
                  <c:v>6</c:v>
                </c:pt>
                <c:pt idx="3">
                  <c:v>19</c:v>
                </c:pt>
                <c:pt idx="4">
                  <c:v>28</c:v>
                </c:pt>
                <c:pt idx="5">
                  <c:v>29</c:v>
                </c:pt>
                <c:pt idx="6">
                  <c:v>33</c:v>
                </c:pt>
                <c:pt idx="7">
                  <c:v>37</c:v>
                </c:pt>
                <c:pt idx="8">
                  <c:v>35</c:v>
                </c:pt>
                <c:pt idx="9">
                  <c:v>47</c:v>
                </c:pt>
                <c:pt idx="10">
                  <c:v>69</c:v>
                </c:pt>
                <c:pt idx="11">
                  <c:v>73</c:v>
                </c:pt>
                <c:pt idx="12">
                  <c:v>93</c:v>
                </c:pt>
                <c:pt idx="13">
                  <c:v>91</c:v>
                </c:pt>
                <c:pt idx="14">
                  <c:v>142</c:v>
                </c:pt>
                <c:pt idx="15">
                  <c:v>276</c:v>
                </c:pt>
                <c:pt idx="16">
                  <c:v>494</c:v>
                </c:pt>
                <c:pt idx="17">
                  <c:v>1042</c:v>
                </c:pt>
                <c:pt idx="18">
                  <c:v>2546</c:v>
                </c:pt>
              </c:numCache>
            </c:numRef>
          </c:val>
          <c:smooth val="0"/>
          <c:extLst>
            <c:ext xmlns:c16="http://schemas.microsoft.com/office/drawing/2014/chart" uri="{C3380CC4-5D6E-409C-BE32-E72D297353CC}">
              <c16:uniqueId val="{00000003-F20B-4F55-A8E1-E8FC6300102A}"/>
            </c:ext>
          </c:extLst>
        </c:ser>
        <c:dLbls>
          <c:showLegendKey val="0"/>
          <c:showVal val="0"/>
          <c:showCatName val="0"/>
          <c:showSerName val="0"/>
          <c:showPercent val="0"/>
          <c:showBubbleSize val="0"/>
        </c:dLbls>
        <c:marker val="1"/>
        <c:smooth val="0"/>
        <c:axId val="549211224"/>
        <c:axId val="549292304"/>
      </c:lineChart>
      <c:catAx>
        <c:axId val="549211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max val="25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majorUnit val="5000"/>
      </c:valAx>
      <c:spPr>
        <a:noFill/>
        <a:ln>
          <a:noFill/>
        </a:ln>
        <a:effectLst/>
      </c:spPr>
    </c:plotArea>
    <c:legend>
      <c:legendPos val="b"/>
      <c:layout>
        <c:manualLayout>
          <c:xMode val="edge"/>
          <c:yMode val="edge"/>
          <c:x val="5.5701573666585534E-2"/>
          <c:y val="0.35504808698929391"/>
          <c:w val="0.62784279321383563"/>
          <c:h val="0.1808103725162392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 </a:t>
            </a:r>
          </a:p>
          <a:p>
            <a:pPr>
              <a:defRPr sz="1200"/>
            </a:pPr>
            <a:r>
              <a:rPr lang="en-US" sz="1200" b="0"/>
              <a:t>Number Among All Ages, 1999-2017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3319703458120365E-2"/>
          <c:y val="0.15945169680688237"/>
          <c:w val="0.82767466333318651"/>
          <c:h val="0.67289263878920536"/>
        </c:manualLayout>
      </c:layout>
      <c:lineChart>
        <c:grouping val="standard"/>
        <c:varyColors val="0"/>
        <c:ser>
          <c:idx val="2"/>
          <c:order val="0"/>
          <c:tx>
            <c:v>Other Synthetic Narcotics Other Than Methadone (Mainly Fentanyl)</c:v>
          </c:tx>
          <c:spPr>
            <a:ln w="31750" cap="rnd">
              <a:solidFill>
                <a:srgbClr val="FFC000"/>
              </a:solidFill>
              <a:round/>
            </a:ln>
            <a:effectLst/>
          </c:spPr>
          <c:marker>
            <c:symbol val="none"/>
          </c:marker>
          <c:dLbls>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0E-4853-B4EB-5EDB2076D53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Deaths'!$C$23:$U$23</c:f>
              <c:numCache>
                <c:formatCode>#,##0</c:formatCode>
                <c:ptCount val="19"/>
                <c:pt idx="0">
                  <c:v>730</c:v>
                </c:pt>
                <c:pt idx="1">
                  <c:v>782</c:v>
                </c:pt>
                <c:pt idx="2">
                  <c:v>957</c:v>
                </c:pt>
                <c:pt idx="3">
                  <c:v>1295</c:v>
                </c:pt>
                <c:pt idx="4">
                  <c:v>1400</c:v>
                </c:pt>
                <c:pt idx="5">
                  <c:v>1664</c:v>
                </c:pt>
                <c:pt idx="6">
                  <c:v>1742</c:v>
                </c:pt>
                <c:pt idx="7">
                  <c:v>2707</c:v>
                </c:pt>
                <c:pt idx="8">
                  <c:v>2213</c:v>
                </c:pt>
                <c:pt idx="9">
                  <c:v>2306</c:v>
                </c:pt>
                <c:pt idx="10">
                  <c:v>2946</c:v>
                </c:pt>
                <c:pt idx="11">
                  <c:v>3007</c:v>
                </c:pt>
                <c:pt idx="12">
                  <c:v>2666</c:v>
                </c:pt>
                <c:pt idx="13">
                  <c:v>2628</c:v>
                </c:pt>
                <c:pt idx="14">
                  <c:v>3105</c:v>
                </c:pt>
                <c:pt idx="15">
                  <c:v>5544</c:v>
                </c:pt>
                <c:pt idx="16">
                  <c:v>9580</c:v>
                </c:pt>
                <c:pt idx="17">
                  <c:v>19413</c:v>
                </c:pt>
                <c:pt idx="18">
                  <c:v>28466</c:v>
                </c:pt>
              </c:numCache>
            </c:numRef>
          </c:val>
          <c:smooth val="0"/>
          <c:extLst>
            <c:ext xmlns:c16="http://schemas.microsoft.com/office/drawing/2014/chart" uri="{C3380CC4-5D6E-409C-BE32-E72D297353CC}">
              <c16:uniqueId val="{00000004-690E-4853-B4EB-5EDB2076D531}"/>
            </c:ext>
          </c:extLst>
        </c:ser>
        <c:ser>
          <c:idx val="1"/>
          <c:order val="1"/>
          <c:tx>
            <c:v>Prescription Opioids</c:v>
          </c:tx>
          <c:spPr>
            <a:ln w="31750" cap="rnd">
              <a:solidFill>
                <a:srgbClr val="00B0F0"/>
              </a:solidFill>
              <a:round/>
            </a:ln>
            <a:effectLst/>
          </c:spPr>
          <c:marker>
            <c:symbol val="none"/>
          </c:marker>
          <c:dLbls>
            <c:dLbl>
              <c:idx val="18"/>
              <c:layout>
                <c:manualLayout>
                  <c:x val="0"/>
                  <c:y val="-4.52054697000388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79-4272-8855-EFE0CF80C8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Deaths'!$C$14:$U$14</c:f>
              <c:numCache>
                <c:formatCode>#,##0</c:formatCode>
                <c:ptCount val="19"/>
                <c:pt idx="0">
                  <c:v>3442</c:v>
                </c:pt>
                <c:pt idx="1">
                  <c:v>3785</c:v>
                </c:pt>
                <c:pt idx="2">
                  <c:v>4770</c:v>
                </c:pt>
                <c:pt idx="3">
                  <c:v>6483</c:v>
                </c:pt>
                <c:pt idx="4">
                  <c:v>7461</c:v>
                </c:pt>
                <c:pt idx="5">
                  <c:v>8577</c:v>
                </c:pt>
                <c:pt idx="6">
                  <c:v>9612</c:v>
                </c:pt>
                <c:pt idx="7">
                  <c:v>11589</c:v>
                </c:pt>
                <c:pt idx="8">
                  <c:v>12796</c:v>
                </c:pt>
                <c:pt idx="9">
                  <c:v>13149</c:v>
                </c:pt>
                <c:pt idx="10">
                  <c:v>13523</c:v>
                </c:pt>
                <c:pt idx="11">
                  <c:v>14583</c:v>
                </c:pt>
                <c:pt idx="12">
                  <c:v>15140</c:v>
                </c:pt>
                <c:pt idx="13">
                  <c:v>14240</c:v>
                </c:pt>
                <c:pt idx="14">
                  <c:v>14145</c:v>
                </c:pt>
                <c:pt idx="15">
                  <c:v>14838</c:v>
                </c:pt>
                <c:pt idx="16">
                  <c:v>15281</c:v>
                </c:pt>
                <c:pt idx="17">
                  <c:v>17087</c:v>
                </c:pt>
                <c:pt idx="18">
                  <c:v>17029</c:v>
                </c:pt>
              </c:numCache>
            </c:numRef>
          </c:val>
          <c:smooth val="0"/>
          <c:extLst>
            <c:ext xmlns:c16="http://schemas.microsoft.com/office/drawing/2014/chart" uri="{C3380CC4-5D6E-409C-BE32-E72D297353CC}">
              <c16:uniqueId val="{00000003-690E-4853-B4EB-5EDB2076D531}"/>
            </c:ext>
          </c:extLst>
        </c:ser>
        <c:ser>
          <c:idx val="0"/>
          <c:order val="2"/>
          <c:tx>
            <c:v>Heroin</c:v>
          </c:tx>
          <c:spPr>
            <a:ln w="31750" cap="rnd">
              <a:solidFill>
                <a:srgbClr val="00B050"/>
              </a:solidFill>
              <a:round/>
            </a:ln>
            <a:effectLst/>
          </c:spPr>
          <c:marker>
            <c:symbol val="none"/>
          </c:marker>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0E-4853-B4EB-5EDB2076D531}"/>
                </c:ext>
              </c:extLst>
            </c:dLbl>
            <c:dLbl>
              <c:idx val="18"/>
              <c:layout>
                <c:manualLayout>
                  <c:x val="0"/>
                  <c:y val="-1.23287644636470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0E-4853-B4EB-5EDB2076D53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Deaths'!$C$26:$U$26</c:f>
              <c:numCache>
                <c:formatCode>#,##0</c:formatCode>
                <c:ptCount val="19"/>
                <c:pt idx="0">
                  <c:v>1960</c:v>
                </c:pt>
                <c:pt idx="1">
                  <c:v>1842</c:v>
                </c:pt>
                <c:pt idx="2">
                  <c:v>1779</c:v>
                </c:pt>
                <c:pt idx="3">
                  <c:v>2089</c:v>
                </c:pt>
                <c:pt idx="4">
                  <c:v>2080</c:v>
                </c:pt>
                <c:pt idx="5">
                  <c:v>1878</c:v>
                </c:pt>
                <c:pt idx="6">
                  <c:v>2009</c:v>
                </c:pt>
                <c:pt idx="7">
                  <c:v>2088</c:v>
                </c:pt>
                <c:pt idx="8">
                  <c:v>2399</c:v>
                </c:pt>
                <c:pt idx="9">
                  <c:v>3041</c:v>
                </c:pt>
                <c:pt idx="10">
                  <c:v>3278</c:v>
                </c:pt>
                <c:pt idx="11">
                  <c:v>3036</c:v>
                </c:pt>
                <c:pt idx="12">
                  <c:v>4397</c:v>
                </c:pt>
                <c:pt idx="13">
                  <c:v>5925</c:v>
                </c:pt>
                <c:pt idx="14">
                  <c:v>8257</c:v>
                </c:pt>
                <c:pt idx="15">
                  <c:v>10574</c:v>
                </c:pt>
                <c:pt idx="16">
                  <c:v>12989</c:v>
                </c:pt>
                <c:pt idx="17">
                  <c:v>15469</c:v>
                </c:pt>
                <c:pt idx="18">
                  <c:v>15482</c:v>
                </c:pt>
              </c:numCache>
            </c:numRef>
          </c:val>
          <c:smooth val="0"/>
          <c:extLst>
            <c:ext xmlns:c16="http://schemas.microsoft.com/office/drawing/2014/chart" uri="{C3380CC4-5D6E-409C-BE32-E72D297353CC}">
              <c16:uniqueId val="{00000002-690E-4853-B4EB-5EDB2076D531}"/>
            </c:ext>
          </c:extLst>
        </c:ser>
        <c:ser>
          <c:idx val="3"/>
          <c:order val="3"/>
          <c:tx>
            <c:v>Cocaine</c:v>
          </c:tx>
          <c:spPr>
            <a:ln w="31750" cap="rnd">
              <a:solidFill>
                <a:srgbClr val="9BBB59">
                  <a:lumMod val="50000"/>
                </a:srgbClr>
              </a:solidFill>
              <a:round/>
            </a:ln>
            <a:effectLst/>
          </c:spPr>
          <c:marker>
            <c:symbol val="none"/>
          </c:marker>
          <c:dLbls>
            <c:dLbl>
              <c:idx val="1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90E-4853-B4EB-5EDB2076D53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Deaths'!$C$35:$U$35</c:f>
              <c:numCache>
                <c:formatCode>#,##0</c:formatCode>
                <c:ptCount val="19"/>
                <c:pt idx="0">
                  <c:v>3822</c:v>
                </c:pt>
                <c:pt idx="1">
                  <c:v>3544</c:v>
                </c:pt>
                <c:pt idx="2">
                  <c:v>3833</c:v>
                </c:pt>
                <c:pt idx="3">
                  <c:v>4599</c:v>
                </c:pt>
                <c:pt idx="4">
                  <c:v>5199</c:v>
                </c:pt>
                <c:pt idx="5">
                  <c:v>5443</c:v>
                </c:pt>
                <c:pt idx="6">
                  <c:v>6208</c:v>
                </c:pt>
                <c:pt idx="7">
                  <c:v>7448</c:v>
                </c:pt>
                <c:pt idx="8">
                  <c:v>6512</c:v>
                </c:pt>
                <c:pt idx="9">
                  <c:v>5129</c:v>
                </c:pt>
                <c:pt idx="10">
                  <c:v>4350</c:v>
                </c:pt>
                <c:pt idx="11">
                  <c:v>4183</c:v>
                </c:pt>
                <c:pt idx="12">
                  <c:v>4681</c:v>
                </c:pt>
                <c:pt idx="13">
                  <c:v>4404</c:v>
                </c:pt>
                <c:pt idx="14">
                  <c:v>4944</c:v>
                </c:pt>
                <c:pt idx="15">
                  <c:v>5415</c:v>
                </c:pt>
                <c:pt idx="16">
                  <c:v>6784</c:v>
                </c:pt>
                <c:pt idx="17">
                  <c:v>10375</c:v>
                </c:pt>
                <c:pt idx="18">
                  <c:v>13942</c:v>
                </c:pt>
              </c:numCache>
            </c:numRef>
          </c:val>
          <c:smooth val="0"/>
          <c:extLst>
            <c:ext xmlns:c16="http://schemas.microsoft.com/office/drawing/2014/chart" uri="{C3380CC4-5D6E-409C-BE32-E72D297353CC}">
              <c16:uniqueId val="{00000005-690E-4853-B4EB-5EDB2076D531}"/>
            </c:ext>
          </c:extLst>
        </c:ser>
        <c:ser>
          <c:idx val="5"/>
          <c:order val="4"/>
          <c:tx>
            <c:v>Benzodiazepines</c:v>
          </c:tx>
          <c:spPr>
            <a:ln w="31750" cap="rnd">
              <a:solidFill>
                <a:srgbClr val="EEECE1">
                  <a:lumMod val="50000"/>
                </a:srgbClr>
              </a:solidFill>
              <a:round/>
            </a:ln>
            <a:effectLst/>
          </c:spPr>
          <c:marker>
            <c:symbol val="none"/>
          </c:marker>
          <c:dLbls>
            <c:dLbl>
              <c:idx val="1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90E-4853-B4EB-5EDB2076D53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Deaths'!$C$65:$U$65</c:f>
              <c:numCache>
                <c:formatCode>#,##0</c:formatCode>
                <c:ptCount val="19"/>
                <c:pt idx="0">
                  <c:v>1135</c:v>
                </c:pt>
                <c:pt idx="1">
                  <c:v>1298</c:v>
                </c:pt>
                <c:pt idx="2">
                  <c:v>1594</c:v>
                </c:pt>
                <c:pt idx="3">
                  <c:v>2022</c:v>
                </c:pt>
                <c:pt idx="4">
                  <c:v>2248</c:v>
                </c:pt>
                <c:pt idx="5">
                  <c:v>2627</c:v>
                </c:pt>
                <c:pt idx="6">
                  <c:v>3084</c:v>
                </c:pt>
                <c:pt idx="7">
                  <c:v>3835</c:v>
                </c:pt>
                <c:pt idx="8">
                  <c:v>4500</c:v>
                </c:pt>
                <c:pt idx="9">
                  <c:v>5010</c:v>
                </c:pt>
                <c:pt idx="10">
                  <c:v>5567</c:v>
                </c:pt>
                <c:pt idx="11">
                  <c:v>6497</c:v>
                </c:pt>
                <c:pt idx="12">
                  <c:v>6872</c:v>
                </c:pt>
                <c:pt idx="13">
                  <c:v>6524</c:v>
                </c:pt>
                <c:pt idx="14">
                  <c:v>6973</c:v>
                </c:pt>
                <c:pt idx="15">
                  <c:v>7945</c:v>
                </c:pt>
                <c:pt idx="16">
                  <c:v>8791</c:v>
                </c:pt>
                <c:pt idx="17">
                  <c:v>10684</c:v>
                </c:pt>
                <c:pt idx="18">
                  <c:v>11537</c:v>
                </c:pt>
              </c:numCache>
            </c:numRef>
          </c:val>
          <c:smooth val="0"/>
          <c:extLst>
            <c:ext xmlns:c16="http://schemas.microsoft.com/office/drawing/2014/chart" uri="{C3380CC4-5D6E-409C-BE32-E72D297353CC}">
              <c16:uniqueId val="{00000007-690E-4853-B4EB-5EDB2076D531}"/>
            </c:ext>
          </c:extLst>
        </c:ser>
        <c:ser>
          <c:idx val="4"/>
          <c:order val="5"/>
          <c:tx>
            <c:v>Psychostimulants with Abuse Potential (Including Methamphetamine)</c:v>
          </c:tx>
          <c:spPr>
            <a:ln w="31750" cap="rnd">
              <a:solidFill>
                <a:srgbClr val="1F497D"/>
              </a:solidFill>
              <a:round/>
            </a:ln>
            <a:effectLst/>
          </c:spPr>
          <c:marker>
            <c:symbol val="none"/>
          </c:marker>
          <c:dLbls>
            <c:dLbl>
              <c:idx val="18"/>
              <c:layout>
                <c:manualLayout>
                  <c:x val="0"/>
                  <c:y val="3.2876705236391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0E-4853-B4EB-5EDB2076D53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Deaths'!$C$50:$U$50</c:f>
              <c:numCache>
                <c:formatCode>#,##0</c:formatCode>
                <c:ptCount val="19"/>
                <c:pt idx="0">
                  <c:v>547</c:v>
                </c:pt>
                <c:pt idx="1">
                  <c:v>578</c:v>
                </c:pt>
                <c:pt idx="2">
                  <c:v>563</c:v>
                </c:pt>
                <c:pt idx="3">
                  <c:v>941</c:v>
                </c:pt>
                <c:pt idx="4">
                  <c:v>1179</c:v>
                </c:pt>
                <c:pt idx="5">
                  <c:v>1305</c:v>
                </c:pt>
                <c:pt idx="6">
                  <c:v>1608</c:v>
                </c:pt>
                <c:pt idx="7">
                  <c:v>1462</c:v>
                </c:pt>
                <c:pt idx="8">
                  <c:v>1378</c:v>
                </c:pt>
                <c:pt idx="9">
                  <c:v>1302</c:v>
                </c:pt>
                <c:pt idx="10">
                  <c:v>1632</c:v>
                </c:pt>
                <c:pt idx="11">
                  <c:v>1854</c:v>
                </c:pt>
                <c:pt idx="12">
                  <c:v>2266</c:v>
                </c:pt>
                <c:pt idx="13">
                  <c:v>2635</c:v>
                </c:pt>
                <c:pt idx="14">
                  <c:v>3627</c:v>
                </c:pt>
                <c:pt idx="15">
                  <c:v>4298</c:v>
                </c:pt>
                <c:pt idx="16">
                  <c:v>5716</c:v>
                </c:pt>
                <c:pt idx="17">
                  <c:v>7542</c:v>
                </c:pt>
                <c:pt idx="18">
                  <c:v>10333</c:v>
                </c:pt>
              </c:numCache>
            </c:numRef>
          </c:val>
          <c:smooth val="0"/>
          <c:extLst>
            <c:ext xmlns:c16="http://schemas.microsoft.com/office/drawing/2014/chart" uri="{C3380CC4-5D6E-409C-BE32-E72D297353CC}">
              <c16:uniqueId val="{00000006-690E-4853-B4EB-5EDB2076D531}"/>
            </c:ext>
          </c:extLst>
        </c:ser>
        <c:ser>
          <c:idx val="6"/>
          <c:order val="6"/>
          <c:tx>
            <c:v>Antidepressants</c:v>
          </c:tx>
          <c:spPr>
            <a:ln w="31750" cap="rnd">
              <a:solidFill>
                <a:srgbClr val="92D050"/>
              </a:solidFill>
              <a:round/>
            </a:ln>
            <a:effectLst/>
          </c:spPr>
          <c:marker>
            <c:symbol val="none"/>
          </c:marker>
          <c:dLbls>
            <c:dLbl>
              <c:idx val="18"/>
              <c:layout>
                <c:manualLayout>
                  <c:x val="0"/>
                  <c:y val="2.8767117081842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90E-4853-B4EB-5EDB2076D531}"/>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Deaths'!$C$80:$U$80</c:f>
              <c:numCache>
                <c:formatCode>#,##0</c:formatCode>
                <c:ptCount val="19"/>
                <c:pt idx="0">
                  <c:v>1749</c:v>
                </c:pt>
                <c:pt idx="1">
                  <c:v>1798</c:v>
                </c:pt>
                <c:pt idx="2">
                  <c:v>2017</c:v>
                </c:pt>
                <c:pt idx="3">
                  <c:v>2370</c:v>
                </c:pt>
                <c:pt idx="4">
                  <c:v>2512</c:v>
                </c:pt>
                <c:pt idx="5">
                  <c:v>2758</c:v>
                </c:pt>
                <c:pt idx="6">
                  <c:v>2861</c:v>
                </c:pt>
                <c:pt idx="7">
                  <c:v>3133</c:v>
                </c:pt>
                <c:pt idx="8">
                  <c:v>3425</c:v>
                </c:pt>
                <c:pt idx="9">
                  <c:v>3610</c:v>
                </c:pt>
                <c:pt idx="10">
                  <c:v>3768</c:v>
                </c:pt>
                <c:pt idx="11">
                  <c:v>3889</c:v>
                </c:pt>
                <c:pt idx="12">
                  <c:v>4113</c:v>
                </c:pt>
                <c:pt idx="13">
                  <c:v>4259</c:v>
                </c:pt>
                <c:pt idx="14">
                  <c:v>4458</c:v>
                </c:pt>
                <c:pt idx="15">
                  <c:v>4768</c:v>
                </c:pt>
                <c:pt idx="16">
                  <c:v>4894</c:v>
                </c:pt>
                <c:pt idx="17">
                  <c:v>4812</c:v>
                </c:pt>
                <c:pt idx="18">
                  <c:v>5269</c:v>
                </c:pt>
              </c:numCache>
            </c:numRef>
          </c:val>
          <c:smooth val="0"/>
          <c:extLst>
            <c:ext xmlns:c16="http://schemas.microsoft.com/office/drawing/2014/chart" uri="{C3380CC4-5D6E-409C-BE32-E72D297353CC}">
              <c16:uniqueId val="{00000008-690E-4853-B4EB-5EDB2076D531}"/>
            </c:ext>
          </c:extLst>
        </c:ser>
        <c:dLbls>
          <c:showLegendKey val="0"/>
          <c:showVal val="0"/>
          <c:showCatName val="0"/>
          <c:showSerName val="0"/>
          <c:showPercent val="0"/>
          <c:showBubbleSize val="0"/>
        </c:dLbls>
        <c:smooth val="0"/>
        <c:axId val="549211224"/>
        <c:axId val="549292304"/>
      </c:lineChart>
      <c:catAx>
        <c:axId val="549211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max val="50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majorUnit val="10000"/>
      </c:valAx>
      <c:spPr>
        <a:noFill/>
        <a:ln>
          <a:noFill/>
        </a:ln>
        <a:effectLst/>
      </c:spPr>
    </c:plotArea>
    <c:legend>
      <c:legendPos val="b"/>
      <c:layout>
        <c:manualLayout>
          <c:xMode val="edge"/>
          <c:yMode val="edge"/>
          <c:x val="0.12129404036508382"/>
          <c:y val="0.18622938491438146"/>
          <c:w val="0.5993679886373674"/>
          <c:h val="0.3303859712251167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a:t>
            </a:r>
          </a:p>
          <a:p>
            <a:pPr>
              <a:defRPr sz="1200"/>
            </a:pPr>
            <a:r>
              <a:rPr lang="en-US" sz="1200"/>
              <a:t>Involving Antidepressants, by Opioid</a:t>
            </a:r>
            <a:r>
              <a:rPr lang="en-US" sz="1200" baseline="0"/>
              <a:t> Involvement</a:t>
            </a:r>
            <a:endParaRPr lang="en-US" sz="1200"/>
          </a:p>
          <a:p>
            <a:pPr>
              <a:defRPr sz="1200"/>
            </a:pPr>
            <a:r>
              <a:rPr lang="en-US" sz="1200" b="0"/>
              <a:t>Number Among All Ages, 1999-2017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18574772132655"/>
          <c:y val="0.31865740740740739"/>
          <c:w val="0.87005741263962644"/>
          <c:h val="0.4735699183435404"/>
        </c:manualLayout>
      </c:layout>
      <c:barChart>
        <c:barDir val="col"/>
        <c:grouping val="clustered"/>
        <c:varyColors val="0"/>
        <c:ser>
          <c:idx val="0"/>
          <c:order val="0"/>
          <c:tx>
            <c:v>Antidepressants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D8-4651-BDAB-0236905AEBBE}"/>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D8-4651-BDAB-0236905AEBB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Deaths'!$C$80:$U$80</c:f>
              <c:numCache>
                <c:formatCode>#,##0</c:formatCode>
                <c:ptCount val="19"/>
                <c:pt idx="0">
                  <c:v>1749</c:v>
                </c:pt>
                <c:pt idx="1">
                  <c:v>1798</c:v>
                </c:pt>
                <c:pt idx="2">
                  <c:v>2017</c:v>
                </c:pt>
                <c:pt idx="3">
                  <c:v>2370</c:v>
                </c:pt>
                <c:pt idx="4">
                  <c:v>2512</c:v>
                </c:pt>
                <c:pt idx="5">
                  <c:v>2758</c:v>
                </c:pt>
                <c:pt idx="6">
                  <c:v>2861</c:v>
                </c:pt>
                <c:pt idx="7">
                  <c:v>3133</c:v>
                </c:pt>
                <c:pt idx="8">
                  <c:v>3425</c:v>
                </c:pt>
                <c:pt idx="9">
                  <c:v>3610</c:v>
                </c:pt>
                <c:pt idx="10">
                  <c:v>3768</c:v>
                </c:pt>
                <c:pt idx="11">
                  <c:v>3889</c:v>
                </c:pt>
                <c:pt idx="12">
                  <c:v>4113</c:v>
                </c:pt>
                <c:pt idx="13">
                  <c:v>4259</c:v>
                </c:pt>
                <c:pt idx="14">
                  <c:v>4458</c:v>
                </c:pt>
                <c:pt idx="15">
                  <c:v>4768</c:v>
                </c:pt>
                <c:pt idx="16">
                  <c:v>4894</c:v>
                </c:pt>
                <c:pt idx="17">
                  <c:v>4812</c:v>
                </c:pt>
                <c:pt idx="18">
                  <c:v>5269</c:v>
                </c:pt>
              </c:numCache>
            </c:numRef>
          </c:val>
          <c:extLst>
            <c:ext xmlns:c16="http://schemas.microsoft.com/office/drawing/2014/chart" uri="{C3380CC4-5D6E-409C-BE32-E72D297353CC}">
              <c16:uniqueId val="{00000002-C5D8-4651-BDAB-0236905AEBBE}"/>
            </c:ext>
          </c:extLst>
        </c:ser>
        <c:dLbls>
          <c:showLegendKey val="0"/>
          <c:showVal val="0"/>
          <c:showCatName val="0"/>
          <c:showSerName val="0"/>
          <c:showPercent val="0"/>
          <c:showBubbleSize val="0"/>
        </c:dLbls>
        <c:gapWidth val="20"/>
        <c:axId val="549211224"/>
        <c:axId val="549292304"/>
      </c:barChart>
      <c:lineChart>
        <c:grouping val="standard"/>
        <c:varyColors val="0"/>
        <c:ser>
          <c:idx val="3"/>
          <c:order val="1"/>
          <c:tx>
            <c:v>Antidepressants and Any Opioid</c:v>
          </c:tx>
          <c:spPr>
            <a:ln w="31750" cap="rnd">
              <a:solidFill>
                <a:srgbClr val="9BBB59"/>
              </a:solidFill>
              <a:round/>
            </a:ln>
            <a:effectLst>
              <a:outerShdw blurRad="40000" dist="23000" dir="5400000" rotWithShape="0">
                <a:srgbClr val="000000">
                  <a:alpha val="35000"/>
                </a:srgbClr>
              </a:outerShdw>
            </a:effectLst>
          </c:spPr>
          <c:marker>
            <c:symbol val="circle"/>
            <c:size val="6"/>
            <c:spPr>
              <a:solidFill>
                <a:srgbClr val="9BBB59"/>
              </a:solidFill>
              <a:ln w="12700">
                <a:solidFill>
                  <a:srgbClr val="9BBB59"/>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Deaths'!$C$83:$U$83</c:f>
              <c:numCache>
                <c:formatCode>#,##0</c:formatCode>
                <c:ptCount val="19"/>
                <c:pt idx="0">
                  <c:v>611</c:v>
                </c:pt>
                <c:pt idx="1">
                  <c:v>679</c:v>
                </c:pt>
                <c:pt idx="2">
                  <c:v>890</c:v>
                </c:pt>
                <c:pt idx="3">
                  <c:v>1148</c:v>
                </c:pt>
                <c:pt idx="4">
                  <c:v>1234</c:v>
                </c:pt>
                <c:pt idx="5">
                  <c:v>1379</c:v>
                </c:pt>
                <c:pt idx="6">
                  <c:v>1508</c:v>
                </c:pt>
                <c:pt idx="7">
                  <c:v>1662</c:v>
                </c:pt>
                <c:pt idx="8">
                  <c:v>1901</c:v>
                </c:pt>
                <c:pt idx="9">
                  <c:v>2111</c:v>
                </c:pt>
                <c:pt idx="10">
                  <c:v>2292</c:v>
                </c:pt>
                <c:pt idx="11">
                  <c:v>2389</c:v>
                </c:pt>
                <c:pt idx="12">
                  <c:v>2501</c:v>
                </c:pt>
                <c:pt idx="13">
                  <c:v>2536</c:v>
                </c:pt>
                <c:pt idx="14">
                  <c:v>2763</c:v>
                </c:pt>
                <c:pt idx="15">
                  <c:v>2983</c:v>
                </c:pt>
                <c:pt idx="16">
                  <c:v>3062</c:v>
                </c:pt>
                <c:pt idx="17">
                  <c:v>2960</c:v>
                </c:pt>
                <c:pt idx="18">
                  <c:v>3301</c:v>
                </c:pt>
              </c:numCache>
            </c:numRef>
          </c:val>
          <c:smooth val="0"/>
          <c:extLst>
            <c:ext xmlns:c16="http://schemas.microsoft.com/office/drawing/2014/chart" uri="{C3380CC4-5D6E-409C-BE32-E72D297353CC}">
              <c16:uniqueId val="{00000003-C5D8-4651-BDAB-0236905AEBBE}"/>
            </c:ext>
          </c:extLst>
        </c:ser>
        <c:ser>
          <c:idx val="2"/>
          <c:order val="2"/>
          <c:tx>
            <c:v>Antidepressants Without Any Opioid</c:v>
          </c:tx>
          <c:spPr>
            <a:ln w="31750" cap="rnd">
              <a:solidFill>
                <a:srgbClr val="9BBB59">
                  <a:lumMod val="40000"/>
                  <a:lumOff val="60000"/>
                </a:srgbClr>
              </a:solidFill>
              <a:round/>
            </a:ln>
            <a:effectLst>
              <a:outerShdw blurRad="40000" dist="23000" dir="5400000" rotWithShape="0">
                <a:srgbClr val="000000">
                  <a:alpha val="35000"/>
                </a:srgbClr>
              </a:outerShdw>
            </a:effectLst>
          </c:spPr>
          <c:marker>
            <c:symbol val="circle"/>
            <c:size val="6"/>
            <c:spPr>
              <a:solidFill>
                <a:srgbClr val="9BBB59">
                  <a:lumMod val="40000"/>
                  <a:lumOff val="60000"/>
                </a:srgbClr>
              </a:solidFill>
              <a:ln w="12700">
                <a:solidFill>
                  <a:srgbClr val="9BBB59">
                    <a:lumMod val="40000"/>
                    <a:lumOff val="60000"/>
                  </a:srgbClr>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Deaths'!$C$86:$U$86</c:f>
              <c:numCache>
                <c:formatCode>#,##0</c:formatCode>
                <c:ptCount val="19"/>
                <c:pt idx="0">
                  <c:v>1138</c:v>
                </c:pt>
                <c:pt idx="1">
                  <c:v>1119</c:v>
                </c:pt>
                <c:pt idx="2">
                  <c:v>1127</c:v>
                </c:pt>
                <c:pt idx="3">
                  <c:v>1222</c:v>
                </c:pt>
                <c:pt idx="4">
                  <c:v>1278</c:v>
                </c:pt>
                <c:pt idx="5">
                  <c:v>1379</c:v>
                </c:pt>
                <c:pt idx="6">
                  <c:v>1353</c:v>
                </c:pt>
                <c:pt idx="7">
                  <c:v>1471</c:v>
                </c:pt>
                <c:pt idx="8">
                  <c:v>1524</c:v>
                </c:pt>
                <c:pt idx="9">
                  <c:v>1499</c:v>
                </c:pt>
                <c:pt idx="10">
                  <c:v>1476</c:v>
                </c:pt>
                <c:pt idx="11">
                  <c:v>1500</c:v>
                </c:pt>
                <c:pt idx="12">
                  <c:v>1612</c:v>
                </c:pt>
                <c:pt idx="13">
                  <c:v>1723</c:v>
                </c:pt>
                <c:pt idx="14">
                  <c:v>1695</c:v>
                </c:pt>
                <c:pt idx="15">
                  <c:v>1785</c:v>
                </c:pt>
                <c:pt idx="16">
                  <c:v>1832</c:v>
                </c:pt>
                <c:pt idx="17">
                  <c:v>1852</c:v>
                </c:pt>
                <c:pt idx="18">
                  <c:v>1968</c:v>
                </c:pt>
              </c:numCache>
            </c:numRef>
          </c:val>
          <c:smooth val="0"/>
          <c:extLst>
            <c:ext xmlns:c16="http://schemas.microsoft.com/office/drawing/2014/chart" uri="{C3380CC4-5D6E-409C-BE32-E72D297353CC}">
              <c16:uniqueId val="{00000004-C5D8-4651-BDAB-0236905AEBBE}"/>
            </c:ext>
          </c:extLst>
        </c:ser>
        <c:ser>
          <c:idx val="1"/>
          <c:order val="3"/>
          <c:tx>
            <c:v>Antidepressants and Other Synthetic Narcotics</c:v>
          </c:tx>
          <c:spPr>
            <a:ln w="31750" cap="rnd">
              <a:solidFill>
                <a:srgbClr val="FFC000"/>
              </a:solidFill>
              <a:round/>
            </a:ln>
            <a:effectLst>
              <a:outerShdw blurRad="40000" dist="23000" dir="5400000" rotWithShape="0">
                <a:srgbClr val="000000">
                  <a:alpha val="35000"/>
                </a:srgbClr>
              </a:outerShdw>
            </a:effectLst>
          </c:spPr>
          <c:marker>
            <c:symbol val="circle"/>
            <c:size val="6"/>
            <c:spPr>
              <a:solidFill>
                <a:srgbClr val="FFC000"/>
              </a:solidFill>
              <a:ln w="12700">
                <a:solidFill>
                  <a:srgbClr val="FFC000"/>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Deaths'!$C$89:$U$89</c:f>
              <c:numCache>
                <c:formatCode>#,##0</c:formatCode>
                <c:ptCount val="19"/>
                <c:pt idx="0">
                  <c:v>122</c:v>
                </c:pt>
                <c:pt idx="1">
                  <c:v>123</c:v>
                </c:pt>
                <c:pt idx="2">
                  <c:v>147</c:v>
                </c:pt>
                <c:pt idx="3">
                  <c:v>238</c:v>
                </c:pt>
                <c:pt idx="4">
                  <c:v>230</c:v>
                </c:pt>
                <c:pt idx="5">
                  <c:v>264</c:v>
                </c:pt>
                <c:pt idx="6">
                  <c:v>278</c:v>
                </c:pt>
                <c:pt idx="7">
                  <c:v>300</c:v>
                </c:pt>
                <c:pt idx="8">
                  <c:v>292</c:v>
                </c:pt>
                <c:pt idx="9">
                  <c:v>384</c:v>
                </c:pt>
                <c:pt idx="10">
                  <c:v>505</c:v>
                </c:pt>
                <c:pt idx="11">
                  <c:v>568</c:v>
                </c:pt>
                <c:pt idx="12">
                  <c:v>463</c:v>
                </c:pt>
                <c:pt idx="13">
                  <c:v>464</c:v>
                </c:pt>
                <c:pt idx="14">
                  <c:v>571</c:v>
                </c:pt>
                <c:pt idx="15">
                  <c:v>723</c:v>
                </c:pt>
                <c:pt idx="16">
                  <c:v>808</c:v>
                </c:pt>
                <c:pt idx="17">
                  <c:v>1002</c:v>
                </c:pt>
                <c:pt idx="18">
                  <c:v>1414</c:v>
                </c:pt>
              </c:numCache>
            </c:numRef>
          </c:val>
          <c:smooth val="0"/>
          <c:extLst>
            <c:ext xmlns:c16="http://schemas.microsoft.com/office/drawing/2014/chart" uri="{C3380CC4-5D6E-409C-BE32-E72D297353CC}">
              <c16:uniqueId val="{00000005-C5D8-4651-BDAB-0236905AEBBE}"/>
            </c:ext>
          </c:extLst>
        </c:ser>
        <c:dLbls>
          <c:showLegendKey val="0"/>
          <c:showVal val="0"/>
          <c:showCatName val="0"/>
          <c:showSerName val="0"/>
          <c:showPercent val="0"/>
          <c:showBubbleSize val="0"/>
        </c:dLbls>
        <c:marker val="1"/>
        <c:smooth val="0"/>
        <c:axId val="549211224"/>
        <c:axId val="549292304"/>
      </c:lineChart>
      <c:catAx>
        <c:axId val="549211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max val="25000"/>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majorUnit val="5000"/>
      </c:valAx>
      <c:spPr>
        <a:noFill/>
        <a:ln>
          <a:noFill/>
        </a:ln>
        <a:effectLst/>
      </c:spPr>
    </c:plotArea>
    <c:legend>
      <c:legendPos val="b"/>
      <c:layout>
        <c:manualLayout>
          <c:xMode val="edge"/>
          <c:yMode val="edge"/>
          <c:x val="9.8420117060829884E-2"/>
          <c:y val="0.26388670166229222"/>
          <c:w val="0.56571292554369923"/>
          <c:h val="0.2129651501895596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a:t>National Drug Overdose Deaths Involving Heroin</a:t>
            </a:r>
          </a:p>
          <a:p>
            <a:pPr>
              <a:defRPr sz="1200"/>
            </a:pPr>
            <a:r>
              <a:rPr lang="en-US" sz="1200" b="0"/>
              <a:t>Number Among All Ages, 1999-2017 </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229275186755502"/>
          <c:y val="0.31525194629463799"/>
          <c:w val="0.86950211992731674"/>
          <c:h val="0.53358568655234551"/>
        </c:manualLayout>
      </c:layout>
      <c:barChart>
        <c:barDir val="col"/>
        <c:grouping val="clustered"/>
        <c:varyColors val="0"/>
        <c:ser>
          <c:idx val="0"/>
          <c:order val="0"/>
          <c:tx>
            <c:v>Heroin</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F0-4D0D-94B0-E0539963183C}"/>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F0-4D0D-94B0-E0539963183C}"/>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Deaths'!$C$26:$U$26</c:f>
              <c:numCache>
                <c:formatCode>#,##0</c:formatCode>
                <c:ptCount val="19"/>
                <c:pt idx="0">
                  <c:v>1960</c:v>
                </c:pt>
                <c:pt idx="1">
                  <c:v>1842</c:v>
                </c:pt>
                <c:pt idx="2">
                  <c:v>1779</c:v>
                </c:pt>
                <c:pt idx="3">
                  <c:v>2089</c:v>
                </c:pt>
                <c:pt idx="4">
                  <c:v>2080</c:v>
                </c:pt>
                <c:pt idx="5">
                  <c:v>1878</c:v>
                </c:pt>
                <c:pt idx="6">
                  <c:v>2009</c:v>
                </c:pt>
                <c:pt idx="7">
                  <c:v>2088</c:v>
                </c:pt>
                <c:pt idx="8">
                  <c:v>2399</c:v>
                </c:pt>
                <c:pt idx="9">
                  <c:v>3041</c:v>
                </c:pt>
                <c:pt idx="10">
                  <c:v>3278</c:v>
                </c:pt>
                <c:pt idx="11">
                  <c:v>3036</c:v>
                </c:pt>
                <c:pt idx="12">
                  <c:v>4397</c:v>
                </c:pt>
                <c:pt idx="13">
                  <c:v>5925</c:v>
                </c:pt>
                <c:pt idx="14">
                  <c:v>8257</c:v>
                </c:pt>
                <c:pt idx="15">
                  <c:v>10574</c:v>
                </c:pt>
                <c:pt idx="16">
                  <c:v>12989</c:v>
                </c:pt>
                <c:pt idx="17">
                  <c:v>15469</c:v>
                </c:pt>
                <c:pt idx="18">
                  <c:v>15482</c:v>
                </c:pt>
              </c:numCache>
            </c:numRef>
          </c:val>
          <c:extLst>
            <c:ext xmlns:c16="http://schemas.microsoft.com/office/drawing/2014/chart" uri="{C3380CC4-5D6E-409C-BE32-E72D297353CC}">
              <c16:uniqueId val="{00000002-15F0-4D0D-94B0-E0539963183C}"/>
            </c:ext>
          </c:extLst>
        </c:ser>
        <c:dLbls>
          <c:showLegendKey val="0"/>
          <c:showVal val="0"/>
          <c:showCatName val="0"/>
          <c:showSerName val="0"/>
          <c:showPercent val="0"/>
          <c:showBubbleSize val="0"/>
        </c:dLbls>
        <c:gapWidth val="20"/>
        <c:axId val="549211224"/>
        <c:axId val="549292304"/>
      </c:barChart>
      <c:lineChart>
        <c:grouping val="standard"/>
        <c:varyColors val="0"/>
        <c:ser>
          <c:idx val="2"/>
          <c:order val="1"/>
          <c:tx>
            <c:v>Heroin Without Other Synthetic Narcotics</c:v>
          </c:tx>
          <c:spPr>
            <a:ln w="31750" cap="rnd">
              <a:solidFill>
                <a:srgbClr val="FFFFAB"/>
              </a:solidFill>
              <a:round/>
            </a:ln>
            <a:effectLst>
              <a:outerShdw blurRad="40000" dist="23000" dir="5400000" rotWithShape="0">
                <a:srgbClr val="000000">
                  <a:alpha val="35000"/>
                </a:srgbClr>
              </a:outerShdw>
            </a:effectLst>
          </c:spPr>
          <c:marker>
            <c:symbol val="circle"/>
            <c:size val="6"/>
            <c:spPr>
              <a:solidFill>
                <a:srgbClr val="FFFFAB"/>
              </a:solidFill>
              <a:ln w="12700">
                <a:solidFill>
                  <a:srgbClr val="FFFFAB"/>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Deaths'!$C$32:$U$32</c:f>
              <c:numCache>
                <c:formatCode>#,##0</c:formatCode>
                <c:ptCount val="19"/>
                <c:pt idx="0">
                  <c:v>1945</c:v>
                </c:pt>
                <c:pt idx="1">
                  <c:v>1824</c:v>
                </c:pt>
                <c:pt idx="2">
                  <c:v>1764</c:v>
                </c:pt>
                <c:pt idx="3">
                  <c:v>2074</c:v>
                </c:pt>
                <c:pt idx="4">
                  <c:v>2064</c:v>
                </c:pt>
                <c:pt idx="5">
                  <c:v>1865</c:v>
                </c:pt>
                <c:pt idx="6">
                  <c:v>1975</c:v>
                </c:pt>
                <c:pt idx="7">
                  <c:v>1975</c:v>
                </c:pt>
                <c:pt idx="8">
                  <c:v>2386</c:v>
                </c:pt>
                <c:pt idx="9">
                  <c:v>3013</c:v>
                </c:pt>
                <c:pt idx="10">
                  <c:v>3249</c:v>
                </c:pt>
                <c:pt idx="11">
                  <c:v>2991</c:v>
                </c:pt>
                <c:pt idx="12">
                  <c:v>4353</c:v>
                </c:pt>
                <c:pt idx="13">
                  <c:v>5856</c:v>
                </c:pt>
                <c:pt idx="14">
                  <c:v>8048</c:v>
                </c:pt>
                <c:pt idx="15">
                  <c:v>9547</c:v>
                </c:pt>
                <c:pt idx="16">
                  <c:v>10304</c:v>
                </c:pt>
                <c:pt idx="17">
                  <c:v>9688</c:v>
                </c:pt>
                <c:pt idx="18">
                  <c:v>7391</c:v>
                </c:pt>
              </c:numCache>
            </c:numRef>
          </c:val>
          <c:smooth val="0"/>
          <c:extLst>
            <c:ext xmlns:c16="http://schemas.microsoft.com/office/drawing/2014/chart" uri="{C3380CC4-5D6E-409C-BE32-E72D297353CC}">
              <c16:uniqueId val="{00000003-15F0-4D0D-94B0-E0539963183C}"/>
            </c:ext>
          </c:extLst>
        </c:ser>
        <c:ser>
          <c:idx val="1"/>
          <c:order val="2"/>
          <c:tx>
            <c:v>Heroin and Other Synthetic Narcotics</c:v>
          </c:tx>
          <c:spPr>
            <a:ln w="31750" cap="rnd">
              <a:solidFill>
                <a:srgbClr val="FFC000"/>
              </a:solidFill>
              <a:round/>
            </a:ln>
            <a:effectLst>
              <a:outerShdw blurRad="40000" dist="23000" dir="5400000" rotWithShape="0">
                <a:srgbClr val="000000">
                  <a:alpha val="35000"/>
                </a:srgbClr>
              </a:outerShdw>
            </a:effectLst>
          </c:spPr>
          <c:marker>
            <c:symbol val="circle"/>
            <c:size val="6"/>
            <c:spPr>
              <a:solidFill>
                <a:srgbClr val="FFC000"/>
              </a:solidFill>
              <a:ln w="12700">
                <a:solidFill>
                  <a:srgbClr val="FFC000"/>
                </a:solidFill>
                <a:round/>
              </a:ln>
              <a:effectLst>
                <a:outerShdw blurRad="40000" dist="23000" dir="5400000" rotWithShape="0">
                  <a:srgbClr val="000000">
                    <a:alpha val="35000"/>
                  </a:srgbClr>
                </a:outerShdw>
              </a:effectLst>
            </c:spPr>
          </c:marker>
          <c:cat>
            <c:numRef>
              <c:f>'Number Drug OD Deaths'!$C$7:$U$7</c:f>
              <c:numCache>
                <c:formatCode>General</c:formatCod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numCache>
            </c:numRef>
          </c:cat>
          <c:val>
            <c:numRef>
              <c:f>'Number Drug OD Deaths'!$C$29:$U$29</c:f>
              <c:numCache>
                <c:formatCode>#,##0</c:formatCode>
                <c:ptCount val="19"/>
                <c:pt idx="0">
                  <c:v>15</c:v>
                </c:pt>
                <c:pt idx="1">
                  <c:v>18</c:v>
                </c:pt>
                <c:pt idx="2">
                  <c:v>15</c:v>
                </c:pt>
                <c:pt idx="3">
                  <c:v>15</c:v>
                </c:pt>
                <c:pt idx="4">
                  <c:v>16</c:v>
                </c:pt>
                <c:pt idx="5">
                  <c:v>13</c:v>
                </c:pt>
                <c:pt idx="6">
                  <c:v>34</c:v>
                </c:pt>
                <c:pt idx="7">
                  <c:v>113</c:v>
                </c:pt>
                <c:pt idx="8">
                  <c:v>13</c:v>
                </c:pt>
                <c:pt idx="9">
                  <c:v>28</c:v>
                </c:pt>
                <c:pt idx="10">
                  <c:v>29</c:v>
                </c:pt>
                <c:pt idx="11">
                  <c:v>45</c:v>
                </c:pt>
                <c:pt idx="12">
                  <c:v>44</c:v>
                </c:pt>
                <c:pt idx="13">
                  <c:v>69</c:v>
                </c:pt>
                <c:pt idx="14">
                  <c:v>209</c:v>
                </c:pt>
                <c:pt idx="15">
                  <c:v>1027</c:v>
                </c:pt>
                <c:pt idx="16">
                  <c:v>2685</c:v>
                </c:pt>
                <c:pt idx="17">
                  <c:v>5781</c:v>
                </c:pt>
                <c:pt idx="18">
                  <c:v>8091</c:v>
                </c:pt>
              </c:numCache>
            </c:numRef>
          </c:val>
          <c:smooth val="0"/>
          <c:extLst>
            <c:ext xmlns:c16="http://schemas.microsoft.com/office/drawing/2014/chart" uri="{C3380CC4-5D6E-409C-BE32-E72D297353CC}">
              <c16:uniqueId val="{00000004-15F0-4D0D-94B0-E0539963183C}"/>
            </c:ext>
          </c:extLst>
        </c:ser>
        <c:dLbls>
          <c:showLegendKey val="0"/>
          <c:showVal val="0"/>
          <c:showCatName val="0"/>
          <c:showSerName val="0"/>
          <c:showPercent val="0"/>
          <c:showBubbleSize val="0"/>
        </c:dLbls>
        <c:marker val="1"/>
        <c:smooth val="0"/>
        <c:axId val="549211224"/>
        <c:axId val="549292304"/>
      </c:lineChart>
      <c:catAx>
        <c:axId val="549211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92304"/>
        <c:crosses val="autoZero"/>
        <c:auto val="1"/>
        <c:lblAlgn val="ctr"/>
        <c:lblOffset val="100"/>
        <c:noMultiLvlLbl val="0"/>
      </c:catAx>
      <c:valAx>
        <c:axId val="549292304"/>
        <c:scaling>
          <c:orientation val="minMax"/>
          <c:max val="25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211224"/>
        <c:crosses val="autoZero"/>
        <c:crossBetween val="between"/>
      </c:valAx>
      <c:spPr>
        <a:noFill/>
        <a:ln>
          <a:noFill/>
        </a:ln>
        <a:effectLst/>
      </c:spPr>
    </c:plotArea>
    <c:legend>
      <c:legendPos val="b"/>
      <c:layout>
        <c:manualLayout>
          <c:xMode val="edge"/>
          <c:yMode val="edge"/>
          <c:x val="0.11285746012517667"/>
          <c:y val="0.29408226171572543"/>
          <c:w val="0.65377225923682614"/>
          <c:h val="0.1562993516017733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242359</xdr:colOff>
      <xdr:row>22</xdr:row>
      <xdr:rowOff>4234</xdr:rowOff>
    </xdr:from>
    <xdr:to>
      <xdr:col>9</xdr:col>
      <xdr:colOff>328084</xdr:colOff>
      <xdr:row>36</xdr:row>
      <xdr:rowOff>84667</xdr:rowOff>
    </xdr:to>
    <xdr:graphicFrame macro="">
      <xdr:nvGraphicFramePr>
        <xdr:cNvPr id="3" name="Chart 2">
          <a:extLst>
            <a:ext uri="{FF2B5EF4-FFF2-40B4-BE49-F238E27FC236}">
              <a16:creationId xmlns:a16="http://schemas.microsoft.com/office/drawing/2014/main" id="{C89EA4BF-1B40-4B63-B317-E533F5E61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311149</xdr:colOff>
      <xdr:row>52</xdr:row>
      <xdr:rowOff>47627</xdr:rowOff>
    </xdr:from>
    <xdr:to>
      <xdr:col>17</xdr:col>
      <xdr:colOff>402166</xdr:colOff>
      <xdr:row>66</xdr:row>
      <xdr:rowOff>137585</xdr:rowOff>
    </xdr:to>
    <xdr:graphicFrame macro="">
      <xdr:nvGraphicFramePr>
        <xdr:cNvPr id="6" name="Chart 5">
          <a:extLst>
            <a:ext uri="{FF2B5EF4-FFF2-40B4-BE49-F238E27FC236}">
              <a16:creationId xmlns:a16="http://schemas.microsoft.com/office/drawing/2014/main" id="{17990B77-5B02-43DB-BE1B-2ADDF9698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518582</xdr:colOff>
      <xdr:row>22</xdr:row>
      <xdr:rowOff>31750</xdr:rowOff>
    </xdr:from>
    <xdr:to>
      <xdr:col>17</xdr:col>
      <xdr:colOff>603249</xdr:colOff>
      <xdr:row>36</xdr:row>
      <xdr:rowOff>127000</xdr:rowOff>
    </xdr:to>
    <xdr:graphicFrame macro="">
      <xdr:nvGraphicFramePr>
        <xdr:cNvPr id="7" name="Chart 6">
          <a:extLst>
            <a:ext uri="{FF2B5EF4-FFF2-40B4-BE49-F238E27FC236}">
              <a16:creationId xmlns:a16="http://schemas.microsoft.com/office/drawing/2014/main" id="{27771B54-7F25-4745-9D78-236D6E880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127000</xdr:colOff>
      <xdr:row>67</xdr:row>
      <xdr:rowOff>21168</xdr:rowOff>
    </xdr:from>
    <xdr:to>
      <xdr:col>9</xdr:col>
      <xdr:colOff>190499</xdr:colOff>
      <xdr:row>81</xdr:row>
      <xdr:rowOff>97368</xdr:rowOff>
    </xdr:to>
    <xdr:graphicFrame macro="">
      <xdr:nvGraphicFramePr>
        <xdr:cNvPr id="9" name="Chart 8">
          <a:extLst>
            <a:ext uri="{FF2B5EF4-FFF2-40B4-BE49-F238E27FC236}">
              <a16:creationId xmlns:a16="http://schemas.microsoft.com/office/drawing/2014/main" id="{D7338E42-7975-4102-B079-CDAF1BF5D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222250</xdr:colOff>
      <xdr:row>36</xdr:row>
      <xdr:rowOff>179916</xdr:rowOff>
    </xdr:from>
    <xdr:to>
      <xdr:col>9</xdr:col>
      <xdr:colOff>264584</xdr:colOff>
      <xdr:row>51</xdr:row>
      <xdr:rowOff>95249</xdr:rowOff>
    </xdr:to>
    <xdr:graphicFrame macro="">
      <xdr:nvGraphicFramePr>
        <xdr:cNvPr id="10" name="Chart 9">
          <a:extLst>
            <a:ext uri="{FF2B5EF4-FFF2-40B4-BE49-F238E27FC236}">
              <a16:creationId xmlns:a16="http://schemas.microsoft.com/office/drawing/2014/main" id="{537F281A-9F01-4C2F-930D-1C739F043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126999</xdr:colOff>
      <xdr:row>52</xdr:row>
      <xdr:rowOff>31750</xdr:rowOff>
    </xdr:from>
    <xdr:to>
      <xdr:col>9</xdr:col>
      <xdr:colOff>232833</xdr:colOff>
      <xdr:row>66</xdr:row>
      <xdr:rowOff>158749</xdr:rowOff>
    </xdr:to>
    <xdr:graphicFrame macro="">
      <xdr:nvGraphicFramePr>
        <xdr:cNvPr id="12" name="Chart 11">
          <a:extLst>
            <a:ext uri="{FF2B5EF4-FFF2-40B4-BE49-F238E27FC236}">
              <a16:creationId xmlns:a16="http://schemas.microsoft.com/office/drawing/2014/main" id="{637532A2-0BC2-4DB1-A2BC-8D5D99584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306917</xdr:colOff>
      <xdr:row>5</xdr:row>
      <xdr:rowOff>84666</xdr:rowOff>
    </xdr:from>
    <xdr:to>
      <xdr:col>11</xdr:col>
      <xdr:colOff>571501</xdr:colOff>
      <xdr:row>21</xdr:row>
      <xdr:rowOff>127000</xdr:rowOff>
    </xdr:to>
    <xdr:graphicFrame macro="">
      <xdr:nvGraphicFramePr>
        <xdr:cNvPr id="13" name="Chart 12">
          <a:extLst>
            <a:ext uri="{FF2B5EF4-FFF2-40B4-BE49-F238E27FC236}">
              <a16:creationId xmlns:a16="http://schemas.microsoft.com/office/drawing/2014/main" id="{F656C661-A8AD-4322-9CEB-3D87F0EAE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317500</xdr:colOff>
      <xdr:row>67</xdr:row>
      <xdr:rowOff>31750</xdr:rowOff>
    </xdr:from>
    <xdr:to>
      <xdr:col>17</xdr:col>
      <xdr:colOff>381000</xdr:colOff>
      <xdr:row>81</xdr:row>
      <xdr:rowOff>107950</xdr:rowOff>
    </xdr:to>
    <xdr:graphicFrame macro="">
      <xdr:nvGraphicFramePr>
        <xdr:cNvPr id="15" name="Chart 14">
          <a:extLst>
            <a:ext uri="{FF2B5EF4-FFF2-40B4-BE49-F238E27FC236}">
              <a16:creationId xmlns:a16="http://schemas.microsoft.com/office/drawing/2014/main" id="{FA0ACB61-7547-4A8D-9069-F4DAA4A97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433916</xdr:colOff>
      <xdr:row>37</xdr:row>
      <xdr:rowOff>0</xdr:rowOff>
    </xdr:from>
    <xdr:to>
      <xdr:col>17</xdr:col>
      <xdr:colOff>476250</xdr:colOff>
      <xdr:row>51</xdr:row>
      <xdr:rowOff>105833</xdr:rowOff>
    </xdr:to>
    <xdr:graphicFrame macro="">
      <xdr:nvGraphicFramePr>
        <xdr:cNvPr id="11" name="Chart 10">
          <a:extLst>
            <a:ext uri="{FF2B5EF4-FFF2-40B4-BE49-F238E27FC236}">
              <a16:creationId xmlns:a16="http://schemas.microsoft.com/office/drawing/2014/main" id="{7AF2462A-87B1-4E0D-BB48-88E9B52D6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219074</xdr:colOff>
      <xdr:row>1</xdr:row>
      <xdr:rowOff>95250</xdr:rowOff>
    </xdr:from>
    <xdr:to>
      <xdr:col>1</xdr:col>
      <xdr:colOff>2083401</xdr:colOff>
      <xdr:row>3</xdr:row>
      <xdr:rowOff>179917</xdr:rowOff>
    </xdr:to>
    <xdr:pic>
      <xdr:nvPicPr>
        <xdr:cNvPr id="3089" name="Picture 1">
          <a:extLst>
            <a:ext uri="{FF2B5EF4-FFF2-40B4-BE49-F238E27FC236}">
              <a16:creationId xmlns:a16="http://schemas.microsoft.com/office/drawing/2014/main" id="{00000000-0008-0000-0000-000011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7741" y="254000"/>
          <a:ext cx="1864327"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219074</xdr:colOff>
      <xdr:row>1</xdr:row>
      <xdr:rowOff>95250</xdr:rowOff>
    </xdr:from>
    <xdr:to>
      <xdr:col>1</xdr:col>
      <xdr:colOff>2084915</xdr:colOff>
      <xdr:row>3</xdr:row>
      <xdr:rowOff>104775</xdr:rowOff>
    </xdr:to>
    <xdr:pic>
      <xdr:nvPicPr>
        <xdr:cNvPr id="2" name="Picture 1">
          <a:extLst>
            <a:ext uri="{FF2B5EF4-FFF2-40B4-BE49-F238E27FC236}">
              <a16:creationId xmlns:a16="http://schemas.microsoft.com/office/drawing/2014/main" id="{26905B84-85A4-41D8-820B-4E56A09A22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7741" y="254000"/>
          <a:ext cx="1865841" cy="54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261938</xdr:colOff>
      <xdr:row>1</xdr:row>
      <xdr:rowOff>71437</xdr:rowOff>
    </xdr:from>
    <xdr:to>
      <xdr:col>1</xdr:col>
      <xdr:colOff>2231232</xdr:colOff>
      <xdr:row>3</xdr:row>
      <xdr:rowOff>130968</xdr:rowOff>
    </xdr:to>
    <xdr:pic>
      <xdr:nvPicPr>
        <xdr:cNvPr id="2" name="Picture 1">
          <a:extLst>
            <a:ext uri="{FF2B5EF4-FFF2-40B4-BE49-F238E27FC236}">
              <a16:creationId xmlns:a16="http://schemas.microsoft.com/office/drawing/2014/main" id="{3B8F0936-2A25-4720-8C5A-73C9C0E1D4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1938" y="261937"/>
          <a:ext cx="2302669" cy="6072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180976</xdr:colOff>
      <xdr:row>1</xdr:row>
      <xdr:rowOff>95250</xdr:rowOff>
    </xdr:from>
    <xdr:to>
      <xdr:col>1</xdr:col>
      <xdr:colOff>2183607</xdr:colOff>
      <xdr:row>4</xdr:row>
      <xdr:rowOff>71437</xdr:rowOff>
    </xdr:to>
    <xdr:pic>
      <xdr:nvPicPr>
        <xdr:cNvPr id="2" name="Picture 1">
          <a:extLst>
            <a:ext uri="{FF2B5EF4-FFF2-40B4-BE49-F238E27FC236}">
              <a16:creationId xmlns:a16="http://schemas.microsoft.com/office/drawing/2014/main" id="{2E090830-88A5-4715-85C0-849BFF949F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6" y="285750"/>
          <a:ext cx="24193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457200</xdr:colOff>
      <xdr:row>1</xdr:row>
      <xdr:rowOff>95250</xdr:rowOff>
    </xdr:from>
    <xdr:to>
      <xdr:col>1</xdr:col>
      <xdr:colOff>1774031</xdr:colOff>
      <xdr:row>3</xdr:row>
      <xdr:rowOff>142875</xdr:rowOff>
    </xdr:to>
    <xdr:pic>
      <xdr:nvPicPr>
        <xdr:cNvPr id="2" name="Picture 1">
          <a:extLst>
            <a:ext uri="{FF2B5EF4-FFF2-40B4-BE49-F238E27FC236}">
              <a16:creationId xmlns:a16="http://schemas.microsoft.com/office/drawing/2014/main" id="{D9661AA1-4C98-4E2E-AFEB-00A8EA1D82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285750"/>
          <a:ext cx="1924050" cy="583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91CA8-ED2E-49B2-9468-A5C3AABC06B3}">
  <dimension ref="A2:D24"/>
  <sheetViews>
    <sheetView tabSelected="1" workbookViewId="0"/>
  </sheetViews>
  <sheetFormatPr defaultColWidth="9.1796875" defaultRowHeight="14.5" x14ac:dyDescent="0.35"/>
  <cols>
    <col min="1" max="1" width="9.1796875" style="293"/>
    <col min="2" max="2" width="33.1796875" style="293" customWidth="1"/>
    <col min="3" max="3" width="113.26953125" style="293" bestFit="1" customWidth="1"/>
    <col min="4" max="4" width="112.26953125" style="293" bestFit="1" customWidth="1"/>
    <col min="5" max="16384" width="9.1796875" style="293"/>
  </cols>
  <sheetData>
    <row r="2" spans="1:4" ht="26" x14ac:dyDescent="0.6">
      <c r="B2" s="331" t="s">
        <v>101</v>
      </c>
    </row>
    <row r="3" spans="1:4" ht="18.5" x14ac:dyDescent="0.45">
      <c r="B3" s="330" t="s">
        <v>66</v>
      </c>
    </row>
    <row r="4" spans="1:4" x14ac:dyDescent="0.35">
      <c r="B4" s="367" t="s">
        <v>109</v>
      </c>
      <c r="C4" s="334" t="s">
        <v>94</v>
      </c>
    </row>
    <row r="5" spans="1:4" x14ac:dyDescent="0.35">
      <c r="B5" s="334"/>
    </row>
    <row r="6" spans="1:4" ht="18" x14ac:dyDescent="0.35">
      <c r="B6" s="329" t="s">
        <v>53</v>
      </c>
    </row>
    <row r="7" spans="1:4" s="326" customFormat="1" x14ac:dyDescent="0.35">
      <c r="A7" s="325"/>
      <c r="B7" s="332" t="s">
        <v>63</v>
      </c>
      <c r="C7" s="333"/>
      <c r="D7" s="325"/>
    </row>
    <row r="8" spans="1:4" s="326" customFormat="1" x14ac:dyDescent="0.35">
      <c r="A8" s="325"/>
      <c r="B8" s="328" t="s">
        <v>54</v>
      </c>
      <c r="C8" s="327"/>
      <c r="D8" s="325"/>
    </row>
    <row r="9" spans="1:4" x14ac:dyDescent="0.35">
      <c r="A9" s="324"/>
      <c r="B9" s="368" t="s">
        <v>103</v>
      </c>
      <c r="C9" s="369" t="s">
        <v>105</v>
      </c>
      <c r="D9" s="324"/>
    </row>
    <row r="10" spans="1:4" x14ac:dyDescent="0.35">
      <c r="A10" s="324"/>
      <c r="B10" s="368"/>
      <c r="C10" s="369"/>
      <c r="D10" s="324"/>
    </row>
    <row r="11" spans="1:4" x14ac:dyDescent="0.35">
      <c r="A11" s="324"/>
      <c r="B11" s="370" t="s">
        <v>93</v>
      </c>
      <c r="C11" s="371"/>
      <c r="D11" s="324"/>
    </row>
    <row r="12" spans="1:4" x14ac:dyDescent="0.35">
      <c r="A12" s="324"/>
      <c r="B12" s="372" t="s">
        <v>54</v>
      </c>
      <c r="C12" s="373"/>
      <c r="D12" s="324"/>
    </row>
    <row r="13" spans="1:4" x14ac:dyDescent="0.35">
      <c r="A13" s="324"/>
      <c r="B13" s="368" t="s">
        <v>102</v>
      </c>
      <c r="C13" s="369" t="s">
        <v>95</v>
      </c>
      <c r="D13" s="324"/>
    </row>
    <row r="14" spans="1:4" x14ac:dyDescent="0.35">
      <c r="A14" s="324"/>
      <c r="B14" s="374" t="s">
        <v>104</v>
      </c>
      <c r="C14" s="375" t="s">
        <v>96</v>
      </c>
      <c r="D14" s="324"/>
    </row>
    <row r="15" spans="1:4" x14ac:dyDescent="0.35">
      <c r="A15" s="324"/>
      <c r="B15" s="376"/>
      <c r="C15" s="375"/>
      <c r="D15" s="324"/>
    </row>
    <row r="16" spans="1:4" x14ac:dyDescent="0.35">
      <c r="A16" s="324"/>
      <c r="B16" s="372" t="s">
        <v>92</v>
      </c>
      <c r="C16" s="373"/>
      <c r="D16" s="324"/>
    </row>
    <row r="17" spans="1:4" x14ac:dyDescent="0.35">
      <c r="A17" s="324"/>
      <c r="B17" s="368" t="s">
        <v>56</v>
      </c>
      <c r="C17" s="369" t="s">
        <v>97</v>
      </c>
      <c r="D17" s="324"/>
    </row>
    <row r="18" spans="1:4" ht="29" x14ac:dyDescent="0.35">
      <c r="A18" s="324"/>
      <c r="B18" s="374" t="s">
        <v>60</v>
      </c>
      <c r="C18" s="377" t="s">
        <v>108</v>
      </c>
      <c r="D18" s="324"/>
    </row>
    <row r="19" spans="1:4" x14ac:dyDescent="0.35">
      <c r="A19" s="324"/>
      <c r="B19" s="376"/>
      <c r="C19" s="375"/>
      <c r="D19" s="324"/>
    </row>
    <row r="20" spans="1:4" x14ac:dyDescent="0.35">
      <c r="A20" s="324"/>
      <c r="B20" s="372" t="s">
        <v>55</v>
      </c>
      <c r="C20" s="373"/>
      <c r="D20" s="324"/>
    </row>
    <row r="21" spans="1:4" x14ac:dyDescent="0.35">
      <c r="A21" s="324"/>
      <c r="B21" s="368" t="s">
        <v>61</v>
      </c>
      <c r="C21" s="369" t="s">
        <v>62</v>
      </c>
      <c r="D21" s="324"/>
    </row>
    <row r="22" spans="1:4" x14ac:dyDescent="0.35">
      <c r="A22" s="324"/>
      <c r="B22" s="376"/>
      <c r="C22" s="375"/>
      <c r="D22" s="324"/>
    </row>
    <row r="23" spans="1:4" x14ac:dyDescent="0.35">
      <c r="A23" s="324"/>
      <c r="B23" s="378"/>
      <c r="C23" s="373"/>
      <c r="D23" s="324"/>
    </row>
    <row r="24" spans="1:4" x14ac:dyDescent="0.35">
      <c r="B24" s="294"/>
      <c r="C24" s="294"/>
    </row>
  </sheetData>
  <hyperlinks>
    <hyperlink ref="B13" location="'Number Drug OD Deaths'!A1" display="Number Drug OD Deaths" xr:uid="{467E618E-7811-412D-B97C-F334C3612637}"/>
    <hyperlink ref="B14" location="'Rate Drug OD Deaths'!A1" display="Rate Drug OD Deaths" xr:uid="{D0E8BA82-C664-4D4A-BED9-756EA90340F1}"/>
    <hyperlink ref="B21" location="'Rate OD by Demographic'!A1" display="Rate OD Deaths, by Demographic" xr:uid="{7D478D12-31F0-4B9D-B911-904398735F83}"/>
    <hyperlink ref="B17" location="'Number Drug OD, 15-24 Years'!A1" display="Number Drug OD, 15-24 Years" xr:uid="{AB0773E2-072D-4FF9-970E-905F0E71DA34}"/>
    <hyperlink ref="B18" location="'Rate Drug OD, 15-24 Years'!A1" display="Rate Drug OD, 15-24 Years" xr:uid="{28C3E66A-E3B2-4032-A224-0ACC6017B94D}"/>
    <hyperlink ref="B9" location="'Charts Number of Drug OD Deaths'!A1" display="Charts Number Drug OD Deaths" xr:uid="{2747F8A4-6CE8-40E6-AC51-507737D3E5EE}"/>
    <hyperlink ref="C4" r:id="rId1" xr:uid="{C368CF3D-3277-4F64-B90A-56455359A08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011E8-9618-4184-BC0A-7030F8AFBEB1}">
  <dimension ref="B2:B5"/>
  <sheetViews>
    <sheetView showGridLines="0" zoomScale="120" zoomScaleNormal="120" workbookViewId="0">
      <selection activeCell="B4" sqref="B4"/>
    </sheetView>
  </sheetViews>
  <sheetFormatPr defaultRowHeight="14.5" x14ac:dyDescent="0.35"/>
  <sheetData>
    <row r="2" spans="2:2" ht="26" x14ac:dyDescent="0.6">
      <c r="B2" s="335" t="s">
        <v>105</v>
      </c>
    </row>
    <row r="3" spans="2:2" x14ac:dyDescent="0.35">
      <c r="B3" t="s">
        <v>100</v>
      </c>
    </row>
    <row r="4" spans="2:2" x14ac:dyDescent="0.35">
      <c r="B4" s="336" t="s">
        <v>106</v>
      </c>
    </row>
    <row r="5" spans="2:2" x14ac:dyDescent="0.35">
      <c r="B5" s="336"/>
    </row>
  </sheetData>
  <hyperlinks>
    <hyperlink ref="B4" location="'Number Drug OD Deaths'!A1" display="For source data see &quot;Number Drug OD Deaths&quot;." xr:uid="{7BEEDBE6-6621-4AFD-9A85-E46DD04E7BF2}"/>
  </hyperlink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30"/>
  <sheetViews>
    <sheetView topLeftCell="A64" zoomScale="90" zoomScaleNormal="90" workbookViewId="0"/>
  </sheetViews>
  <sheetFormatPr defaultColWidth="8.81640625" defaultRowHeight="13" x14ac:dyDescent="0.3"/>
  <cols>
    <col min="1" max="1" width="5" style="3" customWidth="1"/>
    <col min="2" max="2" width="52.81640625" style="3" customWidth="1"/>
    <col min="3" max="3" width="6.26953125" style="3" customWidth="1"/>
    <col min="4" max="17" width="6.453125" style="3" bestFit="1" customWidth="1"/>
    <col min="18" max="18" width="6.453125" style="3" customWidth="1"/>
    <col min="19" max="20" width="6.453125" style="3" bestFit="1" customWidth="1"/>
    <col min="21" max="21" width="6.453125" style="192" bestFit="1" customWidth="1"/>
    <col min="22" max="22" width="10.54296875" style="274" bestFit="1" customWidth="1"/>
    <col min="23" max="23" width="10.7265625" style="2" bestFit="1" customWidth="1"/>
    <col min="24" max="16384" width="8.81640625" style="3"/>
  </cols>
  <sheetData>
    <row r="1" spans="1:23" x14ac:dyDescent="0.3">
      <c r="A1" s="5"/>
      <c r="B1" s="2"/>
      <c r="C1" s="2"/>
      <c r="D1" s="2"/>
      <c r="E1" s="2"/>
      <c r="F1" s="2"/>
      <c r="G1" s="2"/>
      <c r="H1" s="2"/>
      <c r="I1" s="2"/>
      <c r="J1" s="2"/>
      <c r="K1" s="2"/>
      <c r="L1" s="2"/>
      <c r="M1" s="2"/>
      <c r="N1" s="2"/>
      <c r="O1" s="2"/>
      <c r="P1" s="2"/>
      <c r="Q1" s="154"/>
      <c r="R1" s="9"/>
      <c r="S1" s="9"/>
      <c r="T1" s="2"/>
      <c r="U1" s="169"/>
      <c r="V1" s="268"/>
    </row>
    <row r="2" spans="1:23" ht="23.5" x14ac:dyDescent="0.55000000000000004">
      <c r="A2" s="5"/>
      <c r="B2" s="2"/>
      <c r="C2" s="365" t="s">
        <v>95</v>
      </c>
      <c r="D2" s="2"/>
      <c r="E2" s="2"/>
      <c r="F2" s="2"/>
      <c r="G2" s="2"/>
      <c r="H2" s="2"/>
      <c r="I2" s="2"/>
      <c r="J2" s="2"/>
      <c r="K2" s="2"/>
      <c r="L2" s="2"/>
      <c r="M2" s="2"/>
      <c r="N2" s="2"/>
      <c r="O2" s="2"/>
      <c r="P2" s="2"/>
      <c r="Q2" s="154"/>
      <c r="R2" s="9"/>
      <c r="S2" s="9"/>
      <c r="T2" s="2"/>
      <c r="U2" s="169"/>
      <c r="V2" s="268"/>
    </row>
    <row r="3" spans="1:23" x14ac:dyDescent="0.3">
      <c r="A3" s="5"/>
      <c r="B3" s="4"/>
      <c r="C3" s="2"/>
      <c r="D3" s="4"/>
      <c r="E3" s="4"/>
      <c r="F3" s="4"/>
      <c r="G3" s="4"/>
      <c r="H3" s="4"/>
      <c r="I3" s="4"/>
      <c r="J3" s="4"/>
      <c r="K3" s="4"/>
      <c r="L3" s="4"/>
      <c r="M3" s="4"/>
      <c r="N3" s="4"/>
      <c r="O3" s="4"/>
      <c r="P3" s="4"/>
      <c r="Q3" s="154"/>
      <c r="R3" s="9"/>
      <c r="S3" s="9"/>
      <c r="T3" s="2"/>
      <c r="U3" s="169"/>
      <c r="V3" s="268"/>
    </row>
    <row r="4" spans="1:23" ht="18.5" x14ac:dyDescent="0.45">
      <c r="A4" s="5"/>
      <c r="B4" s="4"/>
      <c r="C4" s="12" t="s">
        <v>2</v>
      </c>
      <c r="D4" s="4"/>
      <c r="E4" s="4"/>
      <c r="F4" s="4"/>
      <c r="G4" s="4"/>
      <c r="H4" s="4"/>
      <c r="I4" s="4"/>
      <c r="J4" s="4"/>
      <c r="K4" s="4"/>
      <c r="L4" s="4"/>
      <c r="M4" s="4"/>
      <c r="N4" s="4"/>
      <c r="O4" s="4"/>
      <c r="P4" s="4"/>
      <c r="Q4" s="154"/>
      <c r="R4" s="9"/>
      <c r="S4" s="9"/>
      <c r="T4" s="2"/>
      <c r="U4" s="169"/>
      <c r="V4" s="268"/>
    </row>
    <row r="5" spans="1:23" ht="15.5" x14ac:dyDescent="0.35">
      <c r="A5" s="5"/>
      <c r="B5" s="4"/>
      <c r="C5" s="13" t="s">
        <v>4</v>
      </c>
      <c r="D5" s="4"/>
      <c r="E5" s="4"/>
      <c r="F5" s="4"/>
      <c r="G5" s="4"/>
      <c r="H5" s="4"/>
      <c r="I5" s="4"/>
      <c r="J5" s="4"/>
      <c r="K5" s="4"/>
      <c r="L5" s="4"/>
      <c r="M5" s="4"/>
      <c r="N5" s="4"/>
      <c r="O5" s="4"/>
      <c r="P5" s="4"/>
      <c r="Q5" s="154"/>
      <c r="R5" s="9"/>
      <c r="S5" s="9"/>
      <c r="T5" s="2"/>
      <c r="U5" s="169"/>
      <c r="V5" s="268"/>
    </row>
    <row r="6" spans="1:23" ht="14.5" x14ac:dyDescent="0.35">
      <c r="A6" s="5"/>
      <c r="B6" s="14"/>
      <c r="C6" s="1"/>
      <c r="D6" s="1"/>
      <c r="E6" s="1"/>
      <c r="F6" s="1"/>
      <c r="G6" s="1"/>
      <c r="H6" s="1"/>
      <c r="I6" s="1"/>
      <c r="J6" s="1"/>
      <c r="K6" s="1"/>
      <c r="L6" s="1"/>
      <c r="M6" s="2"/>
      <c r="N6" s="2"/>
      <c r="O6" s="2"/>
      <c r="P6" s="2"/>
      <c r="Q6" s="154"/>
      <c r="R6" s="9"/>
      <c r="S6" s="9"/>
      <c r="T6" s="2"/>
      <c r="U6" s="169"/>
      <c r="V6" s="268"/>
    </row>
    <row r="7" spans="1:23" ht="26" x14ac:dyDescent="0.3">
      <c r="A7" s="7"/>
      <c r="B7" s="1"/>
      <c r="C7" s="66">
        <v>1999</v>
      </c>
      <c r="D7" s="66">
        <v>2000</v>
      </c>
      <c r="E7" s="66">
        <v>2001</v>
      </c>
      <c r="F7" s="66">
        <v>2002</v>
      </c>
      <c r="G7" s="66">
        <v>2003</v>
      </c>
      <c r="H7" s="66">
        <v>2004</v>
      </c>
      <c r="I7" s="66">
        <v>2005</v>
      </c>
      <c r="J7" s="66">
        <v>2006</v>
      </c>
      <c r="K7" s="66">
        <v>2007</v>
      </c>
      <c r="L7" s="66">
        <v>2008</v>
      </c>
      <c r="M7" s="66">
        <v>2009</v>
      </c>
      <c r="N7" s="66">
        <v>2010</v>
      </c>
      <c r="O7" s="66">
        <v>2011</v>
      </c>
      <c r="P7" s="66">
        <v>2012</v>
      </c>
      <c r="Q7" s="66">
        <v>2013</v>
      </c>
      <c r="R7" s="66">
        <v>2014</v>
      </c>
      <c r="S7" s="66">
        <v>2015</v>
      </c>
      <c r="T7" s="66">
        <v>2016</v>
      </c>
      <c r="U7" s="142">
        <v>2017</v>
      </c>
      <c r="V7" s="142" t="s">
        <v>57</v>
      </c>
    </row>
    <row r="8" spans="1:23" ht="14.5" x14ac:dyDescent="0.35">
      <c r="A8" s="7"/>
      <c r="B8" s="15" t="s">
        <v>51</v>
      </c>
      <c r="C8" s="48">
        <v>16849</v>
      </c>
      <c r="D8" s="48">
        <v>17415</v>
      </c>
      <c r="E8" s="48">
        <v>19394</v>
      </c>
      <c r="F8" s="48">
        <v>23518</v>
      </c>
      <c r="G8" s="48">
        <v>25785</v>
      </c>
      <c r="H8" s="48">
        <v>27424</v>
      </c>
      <c r="I8" s="48">
        <v>29813</v>
      </c>
      <c r="J8" s="48">
        <v>34425</v>
      </c>
      <c r="K8" s="48">
        <v>36010</v>
      </c>
      <c r="L8" s="48">
        <v>36450</v>
      </c>
      <c r="M8" s="48">
        <v>37004</v>
      </c>
      <c r="N8" s="48">
        <v>38329</v>
      </c>
      <c r="O8" s="48">
        <v>41340</v>
      </c>
      <c r="P8" s="48">
        <v>41502</v>
      </c>
      <c r="Q8" s="48">
        <v>43982</v>
      </c>
      <c r="R8" s="48">
        <v>47055</v>
      </c>
      <c r="S8" s="48">
        <v>52404</v>
      </c>
      <c r="T8" s="48">
        <f>SUM(T9:T10)</f>
        <v>63632</v>
      </c>
      <c r="U8" s="170">
        <v>70237</v>
      </c>
      <c r="V8" s="269">
        <f t="shared" ref="V8:V49" si="0">U8/K8</f>
        <v>1.9504859761177451</v>
      </c>
      <c r="W8" s="151"/>
    </row>
    <row r="9" spans="1:23" x14ac:dyDescent="0.3">
      <c r="A9" s="7"/>
      <c r="B9" s="16" t="s">
        <v>0</v>
      </c>
      <c r="C9" s="49">
        <v>5591</v>
      </c>
      <c r="D9" s="49">
        <v>5852</v>
      </c>
      <c r="E9" s="49">
        <v>6736</v>
      </c>
      <c r="F9" s="49">
        <v>8490</v>
      </c>
      <c r="G9" s="49">
        <v>9386</v>
      </c>
      <c r="H9" s="49">
        <v>10304</v>
      </c>
      <c r="I9" s="49">
        <v>11089</v>
      </c>
      <c r="J9" s="49">
        <v>12532</v>
      </c>
      <c r="K9" s="49">
        <v>13712</v>
      </c>
      <c r="L9" s="49">
        <v>13982</v>
      </c>
      <c r="M9" s="49">
        <v>14411</v>
      </c>
      <c r="N9" s="49">
        <v>15323</v>
      </c>
      <c r="O9" s="49">
        <v>16352</v>
      </c>
      <c r="P9" s="49">
        <v>16390</v>
      </c>
      <c r="Q9" s="49">
        <v>17183</v>
      </c>
      <c r="R9" s="49">
        <v>18243</v>
      </c>
      <c r="S9" s="49">
        <v>19447</v>
      </c>
      <c r="T9" s="49">
        <v>22074</v>
      </c>
      <c r="U9" s="171">
        <v>23685</v>
      </c>
      <c r="V9" s="270">
        <f t="shared" si="0"/>
        <v>1.7273191365227538</v>
      </c>
    </row>
    <row r="10" spans="1:23" x14ac:dyDescent="0.3">
      <c r="A10" s="7"/>
      <c r="B10" s="17" t="s">
        <v>1</v>
      </c>
      <c r="C10" s="49">
        <v>11258</v>
      </c>
      <c r="D10" s="49">
        <v>11563</v>
      </c>
      <c r="E10" s="49">
        <v>12658</v>
      </c>
      <c r="F10" s="49">
        <v>15028</v>
      </c>
      <c r="G10" s="49">
        <v>16399</v>
      </c>
      <c r="H10" s="49">
        <v>17120</v>
      </c>
      <c r="I10" s="49">
        <v>18724</v>
      </c>
      <c r="J10" s="49">
        <v>21893</v>
      </c>
      <c r="K10" s="49">
        <v>22298</v>
      </c>
      <c r="L10" s="49">
        <v>22468</v>
      </c>
      <c r="M10" s="49">
        <v>22593</v>
      </c>
      <c r="N10" s="49">
        <v>23006</v>
      </c>
      <c r="O10" s="49">
        <v>24988</v>
      </c>
      <c r="P10" s="49">
        <v>25112</v>
      </c>
      <c r="Q10" s="49">
        <v>26799</v>
      </c>
      <c r="R10" s="49">
        <v>28812</v>
      </c>
      <c r="S10" s="49">
        <v>32957</v>
      </c>
      <c r="T10" s="49">
        <v>41558</v>
      </c>
      <c r="U10" s="172">
        <v>46552</v>
      </c>
      <c r="V10" s="271">
        <f t="shared" si="0"/>
        <v>2.0877208718270697</v>
      </c>
    </row>
    <row r="11" spans="1:23" ht="14.5" x14ac:dyDescent="0.3">
      <c r="A11" s="7"/>
      <c r="B11" s="18" t="s">
        <v>71</v>
      </c>
      <c r="C11" s="37">
        <v>8048</v>
      </c>
      <c r="D11" s="37">
        <v>8407</v>
      </c>
      <c r="E11" s="37">
        <v>9492</v>
      </c>
      <c r="F11" s="37">
        <v>11917</v>
      </c>
      <c r="G11" s="37">
        <v>12939</v>
      </c>
      <c r="H11" s="37">
        <v>13755</v>
      </c>
      <c r="I11" s="37">
        <v>14917</v>
      </c>
      <c r="J11" s="37">
        <v>17545</v>
      </c>
      <c r="K11" s="37">
        <v>18515</v>
      </c>
      <c r="L11" s="37">
        <v>19582</v>
      </c>
      <c r="M11" s="37">
        <v>20422</v>
      </c>
      <c r="N11" s="37">
        <v>21088</v>
      </c>
      <c r="O11" s="37">
        <v>22784</v>
      </c>
      <c r="P11" s="37">
        <v>23164</v>
      </c>
      <c r="Q11" s="37">
        <v>25050</v>
      </c>
      <c r="R11" s="37">
        <v>28647</v>
      </c>
      <c r="S11" s="37">
        <v>33091</v>
      </c>
      <c r="T11" s="37">
        <v>42249</v>
      </c>
      <c r="U11" s="173">
        <v>47600</v>
      </c>
      <c r="V11" s="269">
        <f t="shared" ref="V11:V25" si="1">U11/K11</f>
        <v>2.5708884688090738</v>
      </c>
      <c r="W11" s="143"/>
    </row>
    <row r="12" spans="1:23" x14ac:dyDescent="0.3">
      <c r="A12" s="7"/>
      <c r="B12" s="27" t="s">
        <v>0</v>
      </c>
      <c r="C12" s="38">
        <v>2057</v>
      </c>
      <c r="D12" s="38">
        <v>2264</v>
      </c>
      <c r="E12" s="38">
        <v>2766</v>
      </c>
      <c r="F12" s="38">
        <v>3759</v>
      </c>
      <c r="G12" s="38">
        <v>4137</v>
      </c>
      <c r="H12" s="38">
        <v>4642</v>
      </c>
      <c r="I12" s="38">
        <v>5161</v>
      </c>
      <c r="J12" s="38">
        <v>5945</v>
      </c>
      <c r="K12" s="38">
        <v>6581</v>
      </c>
      <c r="L12" s="20">
        <v>6819</v>
      </c>
      <c r="M12" s="20">
        <v>7287</v>
      </c>
      <c r="N12" s="20">
        <v>7733</v>
      </c>
      <c r="O12" s="20">
        <v>8325</v>
      </c>
      <c r="P12" s="20">
        <v>8431</v>
      </c>
      <c r="Q12" s="20">
        <v>9054</v>
      </c>
      <c r="R12" s="20">
        <v>10227</v>
      </c>
      <c r="S12" s="20">
        <v>11420</v>
      </c>
      <c r="T12" s="69">
        <v>13751</v>
      </c>
      <c r="U12" s="174">
        <v>15263</v>
      </c>
      <c r="V12" s="270">
        <f t="shared" si="1"/>
        <v>2.3192523932533051</v>
      </c>
    </row>
    <row r="13" spans="1:23" x14ac:dyDescent="0.3">
      <c r="A13" s="7"/>
      <c r="B13" s="28" t="s">
        <v>1</v>
      </c>
      <c r="C13" s="148">
        <v>5991</v>
      </c>
      <c r="D13" s="148">
        <v>6143</v>
      </c>
      <c r="E13" s="148">
        <v>6726</v>
      </c>
      <c r="F13" s="148">
        <v>8158</v>
      </c>
      <c r="G13" s="148">
        <v>8802</v>
      </c>
      <c r="H13" s="148">
        <v>9113</v>
      </c>
      <c r="I13" s="148">
        <v>9756</v>
      </c>
      <c r="J13" s="148">
        <v>11600</v>
      </c>
      <c r="K13" s="148">
        <v>11934</v>
      </c>
      <c r="L13" s="23">
        <v>12763</v>
      </c>
      <c r="M13" s="23">
        <v>13135</v>
      </c>
      <c r="N13" s="23">
        <v>13355</v>
      </c>
      <c r="O13" s="23">
        <v>14459</v>
      </c>
      <c r="P13" s="23">
        <v>14733</v>
      </c>
      <c r="Q13" s="23">
        <v>15996</v>
      </c>
      <c r="R13" s="23">
        <v>18420</v>
      </c>
      <c r="S13" s="23">
        <v>21671</v>
      </c>
      <c r="T13" s="26">
        <v>28498</v>
      </c>
      <c r="U13" s="174">
        <v>32337</v>
      </c>
      <c r="V13" s="270">
        <f t="shared" si="1"/>
        <v>2.7096530920060333</v>
      </c>
    </row>
    <row r="14" spans="1:23" ht="14.5" x14ac:dyDescent="0.3">
      <c r="A14" s="7"/>
      <c r="B14" s="18" t="s">
        <v>72</v>
      </c>
      <c r="C14" s="19">
        <v>3442</v>
      </c>
      <c r="D14" s="50">
        <v>3785</v>
      </c>
      <c r="E14" s="50">
        <v>4770</v>
      </c>
      <c r="F14" s="50">
        <v>6483</v>
      </c>
      <c r="G14" s="50">
        <v>7461</v>
      </c>
      <c r="H14" s="50">
        <v>8577</v>
      </c>
      <c r="I14" s="50">
        <v>9612</v>
      </c>
      <c r="J14" s="50">
        <v>11589</v>
      </c>
      <c r="K14" s="50">
        <v>12796</v>
      </c>
      <c r="L14" s="50">
        <v>13149</v>
      </c>
      <c r="M14" s="50">
        <v>13523</v>
      </c>
      <c r="N14" s="51">
        <v>14583</v>
      </c>
      <c r="O14" s="51">
        <v>15140</v>
      </c>
      <c r="P14" s="51">
        <v>14240</v>
      </c>
      <c r="Q14" s="51">
        <v>14145</v>
      </c>
      <c r="R14" s="51">
        <v>14838</v>
      </c>
      <c r="S14" s="51">
        <v>15281</v>
      </c>
      <c r="T14" s="51">
        <v>17087</v>
      </c>
      <c r="U14" s="175">
        <v>17029</v>
      </c>
      <c r="V14" s="269">
        <f t="shared" si="1"/>
        <v>1.3308065020318849</v>
      </c>
    </row>
    <row r="15" spans="1:23" x14ac:dyDescent="0.3">
      <c r="A15" s="5"/>
      <c r="B15" s="16" t="s">
        <v>0</v>
      </c>
      <c r="C15" s="57">
        <v>1022</v>
      </c>
      <c r="D15" s="57">
        <v>1236</v>
      </c>
      <c r="E15" s="57">
        <v>1608</v>
      </c>
      <c r="F15" s="57">
        <v>2304</v>
      </c>
      <c r="G15" s="57">
        <v>2681</v>
      </c>
      <c r="H15" s="57">
        <v>3144</v>
      </c>
      <c r="I15" s="57">
        <v>3572</v>
      </c>
      <c r="J15" s="57">
        <v>4274</v>
      </c>
      <c r="K15" s="57">
        <v>4863</v>
      </c>
      <c r="L15" s="57">
        <v>4959</v>
      </c>
      <c r="M15" s="57">
        <v>5212</v>
      </c>
      <c r="N15" s="57">
        <v>5644</v>
      </c>
      <c r="O15" s="57">
        <v>6082</v>
      </c>
      <c r="P15" s="57">
        <v>5995</v>
      </c>
      <c r="Q15" s="57">
        <v>6049</v>
      </c>
      <c r="R15" s="57">
        <v>6506</v>
      </c>
      <c r="S15" s="57">
        <v>6664</v>
      </c>
      <c r="T15" s="59">
        <v>7109</v>
      </c>
      <c r="U15" s="174">
        <v>7156</v>
      </c>
      <c r="V15" s="270">
        <f t="shared" si="1"/>
        <v>1.4715196380834876</v>
      </c>
    </row>
    <row r="16" spans="1:23" x14ac:dyDescent="0.3">
      <c r="A16" s="5"/>
      <c r="B16" s="17" t="s">
        <v>1</v>
      </c>
      <c r="C16" s="54">
        <v>2420</v>
      </c>
      <c r="D16" s="54">
        <v>2549</v>
      </c>
      <c r="E16" s="54">
        <v>3162</v>
      </c>
      <c r="F16" s="54">
        <v>4179</v>
      </c>
      <c r="G16" s="54">
        <v>4780</v>
      </c>
      <c r="H16" s="54">
        <v>5433</v>
      </c>
      <c r="I16" s="54">
        <v>6040</v>
      </c>
      <c r="J16" s="54">
        <v>7315</v>
      </c>
      <c r="K16" s="54">
        <v>7933</v>
      </c>
      <c r="L16" s="54">
        <v>8190</v>
      </c>
      <c r="M16" s="54">
        <v>8311</v>
      </c>
      <c r="N16" s="54">
        <v>8939</v>
      </c>
      <c r="O16" s="54">
        <v>9058</v>
      </c>
      <c r="P16" s="54">
        <v>8245</v>
      </c>
      <c r="Q16" s="54">
        <v>8096</v>
      </c>
      <c r="R16" s="54">
        <v>8332</v>
      </c>
      <c r="S16" s="54">
        <v>8617</v>
      </c>
      <c r="T16" s="55">
        <v>9978</v>
      </c>
      <c r="U16" s="176">
        <v>9873</v>
      </c>
      <c r="V16" s="270">
        <f t="shared" si="1"/>
        <v>1.2445480902558932</v>
      </c>
    </row>
    <row r="17" spans="1:23" x14ac:dyDescent="0.3">
      <c r="A17" s="5"/>
      <c r="B17" s="21" t="s">
        <v>73</v>
      </c>
      <c r="C17" s="56">
        <f>C19+C18</f>
        <v>142</v>
      </c>
      <c r="D17" s="56">
        <f t="shared" ref="D17:S17" si="2">D19+D18</f>
        <v>167</v>
      </c>
      <c r="E17" s="56">
        <f t="shared" si="2"/>
        <v>199</v>
      </c>
      <c r="F17" s="56">
        <f t="shared" si="2"/>
        <v>322</v>
      </c>
      <c r="G17" s="56">
        <f t="shared" si="2"/>
        <v>344</v>
      </c>
      <c r="H17" s="56">
        <f t="shared" si="2"/>
        <v>384</v>
      </c>
      <c r="I17" s="56">
        <f t="shared" si="2"/>
        <v>426</v>
      </c>
      <c r="J17" s="56">
        <f t="shared" si="2"/>
        <v>573</v>
      </c>
      <c r="K17" s="56">
        <f t="shared" si="2"/>
        <v>601</v>
      </c>
      <c r="L17" s="56">
        <f t="shared" si="2"/>
        <v>655</v>
      </c>
      <c r="M17" s="56">
        <f t="shared" si="2"/>
        <v>872</v>
      </c>
      <c r="N17" s="56">
        <f t="shared" si="2"/>
        <v>939</v>
      </c>
      <c r="O17" s="56">
        <f t="shared" si="2"/>
        <v>889</v>
      </c>
      <c r="P17" s="56">
        <f t="shared" si="2"/>
        <v>861</v>
      </c>
      <c r="Q17" s="56">
        <f t="shared" si="2"/>
        <v>1015</v>
      </c>
      <c r="R17" s="56">
        <f t="shared" si="2"/>
        <v>1489</v>
      </c>
      <c r="S17" s="56">
        <f t="shared" si="2"/>
        <v>2263</v>
      </c>
      <c r="T17" s="70">
        <v>4055</v>
      </c>
      <c r="U17" s="177">
        <v>5444</v>
      </c>
      <c r="V17" s="272">
        <f t="shared" si="1"/>
        <v>9.0582362728785366</v>
      </c>
    </row>
    <row r="18" spans="1:23" x14ac:dyDescent="0.3">
      <c r="A18" s="5"/>
      <c r="B18" s="22" t="s">
        <v>0</v>
      </c>
      <c r="C18" s="57">
        <v>65</v>
      </c>
      <c r="D18" s="57">
        <v>76</v>
      </c>
      <c r="E18" s="57">
        <v>86</v>
      </c>
      <c r="F18" s="57">
        <v>157</v>
      </c>
      <c r="G18" s="57">
        <v>151</v>
      </c>
      <c r="H18" s="57">
        <v>184</v>
      </c>
      <c r="I18" s="57">
        <v>207</v>
      </c>
      <c r="J18" s="57">
        <v>246</v>
      </c>
      <c r="K18" s="57">
        <v>286</v>
      </c>
      <c r="L18" s="57">
        <v>309</v>
      </c>
      <c r="M18" s="57">
        <v>444</v>
      </c>
      <c r="N18" s="57">
        <v>453</v>
      </c>
      <c r="O18" s="57">
        <v>426</v>
      </c>
      <c r="P18" s="57">
        <v>445</v>
      </c>
      <c r="Q18" s="57">
        <v>488</v>
      </c>
      <c r="R18" s="57">
        <v>661</v>
      </c>
      <c r="S18" s="57">
        <v>898</v>
      </c>
      <c r="T18" s="59">
        <v>1394</v>
      </c>
      <c r="U18" s="174">
        <v>1859</v>
      </c>
      <c r="V18" s="270">
        <f>U18/K18</f>
        <v>6.5</v>
      </c>
    </row>
    <row r="19" spans="1:23" x14ac:dyDescent="0.3">
      <c r="A19" s="5"/>
      <c r="B19" s="24" t="s">
        <v>1</v>
      </c>
      <c r="C19" s="54">
        <v>77</v>
      </c>
      <c r="D19" s="54">
        <v>91</v>
      </c>
      <c r="E19" s="54">
        <v>113</v>
      </c>
      <c r="F19" s="54">
        <v>165</v>
      </c>
      <c r="G19" s="54">
        <v>193</v>
      </c>
      <c r="H19" s="54">
        <v>200</v>
      </c>
      <c r="I19" s="54">
        <v>219</v>
      </c>
      <c r="J19" s="54">
        <v>327</v>
      </c>
      <c r="K19" s="54">
        <v>315</v>
      </c>
      <c r="L19" s="54">
        <v>346</v>
      </c>
      <c r="M19" s="54">
        <v>428</v>
      </c>
      <c r="N19" s="54">
        <v>486</v>
      </c>
      <c r="O19" s="54">
        <v>463</v>
      </c>
      <c r="P19" s="54">
        <v>416</v>
      </c>
      <c r="Q19" s="54">
        <v>527</v>
      </c>
      <c r="R19" s="54">
        <v>828</v>
      </c>
      <c r="S19" s="54">
        <v>1365</v>
      </c>
      <c r="T19" s="55">
        <v>2661</v>
      </c>
      <c r="U19" s="178">
        <v>3585</v>
      </c>
      <c r="V19" s="270">
        <f>U19/K19</f>
        <v>11.380952380952381</v>
      </c>
    </row>
    <row r="20" spans="1:23" ht="14.5" x14ac:dyDescent="0.3">
      <c r="A20" s="5"/>
      <c r="B20" s="25" t="s">
        <v>74</v>
      </c>
      <c r="C20" s="58">
        <f>C14-C17</f>
        <v>3300</v>
      </c>
      <c r="D20" s="58">
        <f t="shared" ref="D20:U20" si="3">D14-D17</f>
        <v>3618</v>
      </c>
      <c r="E20" s="58">
        <f t="shared" si="3"/>
        <v>4571</v>
      </c>
      <c r="F20" s="58">
        <f t="shared" si="3"/>
        <v>6161</v>
      </c>
      <c r="G20" s="58">
        <f t="shared" si="3"/>
        <v>7117</v>
      </c>
      <c r="H20" s="58">
        <f t="shared" si="3"/>
        <v>8193</v>
      </c>
      <c r="I20" s="58">
        <f t="shared" si="3"/>
        <v>9186</v>
      </c>
      <c r="J20" s="58">
        <f t="shared" si="3"/>
        <v>11016</v>
      </c>
      <c r="K20" s="58">
        <f t="shared" si="3"/>
        <v>12195</v>
      </c>
      <c r="L20" s="58">
        <f t="shared" si="3"/>
        <v>12494</v>
      </c>
      <c r="M20" s="58">
        <f t="shared" si="3"/>
        <v>12651</v>
      </c>
      <c r="N20" s="58">
        <f t="shared" si="3"/>
        <v>13644</v>
      </c>
      <c r="O20" s="58">
        <f t="shared" si="3"/>
        <v>14251</v>
      </c>
      <c r="P20" s="58">
        <f t="shared" si="3"/>
        <v>13379</v>
      </c>
      <c r="Q20" s="58">
        <f t="shared" si="3"/>
        <v>13130</v>
      </c>
      <c r="R20" s="58">
        <f t="shared" si="3"/>
        <v>13349</v>
      </c>
      <c r="S20" s="58">
        <f t="shared" si="3"/>
        <v>13018</v>
      </c>
      <c r="T20" s="58">
        <f t="shared" si="3"/>
        <v>13032</v>
      </c>
      <c r="U20" s="179">
        <f t="shared" si="3"/>
        <v>11585</v>
      </c>
      <c r="V20" s="272">
        <f>U20/K20</f>
        <v>0.94997949979499796</v>
      </c>
    </row>
    <row r="21" spans="1:23" x14ac:dyDescent="0.3">
      <c r="A21" s="5"/>
      <c r="B21" s="22" t="s">
        <v>0</v>
      </c>
      <c r="C21" s="54">
        <f>C15-C18</f>
        <v>957</v>
      </c>
      <c r="D21" s="54">
        <f t="shared" ref="D21:U21" si="4">D15-D18</f>
        <v>1160</v>
      </c>
      <c r="E21" s="54">
        <f t="shared" si="4"/>
        <v>1522</v>
      </c>
      <c r="F21" s="54">
        <f t="shared" si="4"/>
        <v>2147</v>
      </c>
      <c r="G21" s="54">
        <f t="shared" si="4"/>
        <v>2530</v>
      </c>
      <c r="H21" s="54">
        <f t="shared" si="4"/>
        <v>2960</v>
      </c>
      <c r="I21" s="54">
        <f t="shared" si="4"/>
        <v>3365</v>
      </c>
      <c r="J21" s="54">
        <f t="shared" si="4"/>
        <v>4028</v>
      </c>
      <c r="K21" s="54">
        <f t="shared" si="4"/>
        <v>4577</v>
      </c>
      <c r="L21" s="54">
        <f t="shared" si="4"/>
        <v>4650</v>
      </c>
      <c r="M21" s="54">
        <f t="shared" si="4"/>
        <v>4768</v>
      </c>
      <c r="N21" s="54">
        <f t="shared" si="4"/>
        <v>5191</v>
      </c>
      <c r="O21" s="54">
        <f t="shared" si="4"/>
        <v>5656</v>
      </c>
      <c r="P21" s="54">
        <f t="shared" si="4"/>
        <v>5550</v>
      </c>
      <c r="Q21" s="54">
        <f t="shared" si="4"/>
        <v>5561</v>
      </c>
      <c r="R21" s="54">
        <f t="shared" si="4"/>
        <v>5845</v>
      </c>
      <c r="S21" s="54">
        <f t="shared" si="4"/>
        <v>5766</v>
      </c>
      <c r="T21" s="54">
        <f t="shared" si="4"/>
        <v>5715</v>
      </c>
      <c r="U21" s="176">
        <f t="shared" si="4"/>
        <v>5297</v>
      </c>
      <c r="V21" s="270">
        <f t="shared" si="1"/>
        <v>1.1573082805331003</v>
      </c>
    </row>
    <row r="22" spans="1:23" x14ac:dyDescent="0.3">
      <c r="A22" s="5"/>
      <c r="B22" s="17" t="s">
        <v>1</v>
      </c>
      <c r="C22" s="57">
        <f>C16-C19</f>
        <v>2343</v>
      </c>
      <c r="D22" s="57">
        <f t="shared" ref="D22:U22" si="5">D16-D19</f>
        <v>2458</v>
      </c>
      <c r="E22" s="57">
        <f t="shared" si="5"/>
        <v>3049</v>
      </c>
      <c r="F22" s="57">
        <f t="shared" si="5"/>
        <v>4014</v>
      </c>
      <c r="G22" s="57">
        <f t="shared" si="5"/>
        <v>4587</v>
      </c>
      <c r="H22" s="57">
        <f t="shared" si="5"/>
        <v>5233</v>
      </c>
      <c r="I22" s="57">
        <f t="shared" si="5"/>
        <v>5821</v>
      </c>
      <c r="J22" s="57">
        <f t="shared" si="5"/>
        <v>6988</v>
      </c>
      <c r="K22" s="57">
        <f t="shared" si="5"/>
        <v>7618</v>
      </c>
      <c r="L22" s="57">
        <f t="shared" si="5"/>
        <v>7844</v>
      </c>
      <c r="M22" s="57">
        <f t="shared" si="5"/>
        <v>7883</v>
      </c>
      <c r="N22" s="57">
        <f t="shared" si="5"/>
        <v>8453</v>
      </c>
      <c r="O22" s="57">
        <f t="shared" si="5"/>
        <v>8595</v>
      </c>
      <c r="P22" s="57">
        <f t="shared" si="5"/>
        <v>7829</v>
      </c>
      <c r="Q22" s="57">
        <f t="shared" si="5"/>
        <v>7569</v>
      </c>
      <c r="R22" s="57">
        <f t="shared" si="5"/>
        <v>7504</v>
      </c>
      <c r="S22" s="57">
        <f t="shared" si="5"/>
        <v>7252</v>
      </c>
      <c r="T22" s="57">
        <f t="shared" si="5"/>
        <v>7317</v>
      </c>
      <c r="U22" s="174">
        <f t="shared" si="5"/>
        <v>6288</v>
      </c>
      <c r="V22" s="270">
        <f t="shared" si="1"/>
        <v>0.82541349435547384</v>
      </c>
    </row>
    <row r="23" spans="1:23" ht="14.5" x14ac:dyDescent="0.3">
      <c r="A23" s="7"/>
      <c r="B23" s="18" t="s">
        <v>84</v>
      </c>
      <c r="C23" s="19">
        <f>C24+C25</f>
        <v>730</v>
      </c>
      <c r="D23" s="19">
        <f t="shared" ref="D23:T23" si="6">D24+D25</f>
        <v>782</v>
      </c>
      <c r="E23" s="19">
        <f t="shared" si="6"/>
        <v>957</v>
      </c>
      <c r="F23" s="19">
        <f t="shared" si="6"/>
        <v>1295</v>
      </c>
      <c r="G23" s="19">
        <f t="shared" si="6"/>
        <v>1400</v>
      </c>
      <c r="H23" s="19">
        <f t="shared" si="6"/>
        <v>1664</v>
      </c>
      <c r="I23" s="19">
        <f t="shared" si="6"/>
        <v>1742</v>
      </c>
      <c r="J23" s="19">
        <f t="shared" si="6"/>
        <v>2707</v>
      </c>
      <c r="K23" s="19">
        <f t="shared" si="6"/>
        <v>2213</v>
      </c>
      <c r="L23" s="19">
        <f t="shared" si="6"/>
        <v>2306</v>
      </c>
      <c r="M23" s="19">
        <f t="shared" si="6"/>
        <v>2946</v>
      </c>
      <c r="N23" s="19">
        <f t="shared" si="6"/>
        <v>3007</v>
      </c>
      <c r="O23" s="19">
        <f t="shared" si="6"/>
        <v>2666</v>
      </c>
      <c r="P23" s="19">
        <f t="shared" si="6"/>
        <v>2628</v>
      </c>
      <c r="Q23" s="19">
        <f t="shared" si="6"/>
        <v>3105</v>
      </c>
      <c r="R23" s="19">
        <f t="shared" si="6"/>
        <v>5544</v>
      </c>
      <c r="S23" s="19">
        <f t="shared" si="6"/>
        <v>9580</v>
      </c>
      <c r="T23" s="19">
        <f t="shared" si="6"/>
        <v>19413</v>
      </c>
      <c r="U23" s="180">
        <v>28466</v>
      </c>
      <c r="V23" s="269">
        <f t="shared" si="1"/>
        <v>12.863081789426118</v>
      </c>
    </row>
    <row r="24" spans="1:23" x14ac:dyDescent="0.3">
      <c r="A24" s="10"/>
      <c r="B24" s="40" t="s">
        <v>0</v>
      </c>
      <c r="C24" s="38">
        <v>330</v>
      </c>
      <c r="D24" s="38">
        <v>374</v>
      </c>
      <c r="E24" s="38">
        <v>447</v>
      </c>
      <c r="F24" s="38">
        <v>614</v>
      </c>
      <c r="G24" s="38">
        <v>643</v>
      </c>
      <c r="H24" s="38">
        <v>798</v>
      </c>
      <c r="I24" s="38">
        <v>823</v>
      </c>
      <c r="J24" s="38">
        <v>1030</v>
      </c>
      <c r="K24" s="38">
        <v>1053</v>
      </c>
      <c r="L24" s="38">
        <v>1083</v>
      </c>
      <c r="M24" s="38">
        <v>1445</v>
      </c>
      <c r="N24" s="38">
        <v>1440</v>
      </c>
      <c r="O24" s="38">
        <v>1247</v>
      </c>
      <c r="P24" s="38">
        <v>1195</v>
      </c>
      <c r="Q24" s="38">
        <v>1431</v>
      </c>
      <c r="R24" s="38">
        <v>2079</v>
      </c>
      <c r="S24" s="38">
        <v>3020</v>
      </c>
      <c r="T24" s="38">
        <v>5578</v>
      </c>
      <c r="U24" s="189">
        <v>7942</v>
      </c>
      <c r="V24" s="270">
        <f t="shared" si="1"/>
        <v>7.5422602089268755</v>
      </c>
    </row>
    <row r="25" spans="1:23" x14ac:dyDescent="0.3">
      <c r="A25" s="10"/>
      <c r="B25" s="41" t="s">
        <v>1</v>
      </c>
      <c r="C25" s="38">
        <v>400</v>
      </c>
      <c r="D25" s="38">
        <v>408</v>
      </c>
      <c r="E25" s="38">
        <v>510</v>
      </c>
      <c r="F25" s="38">
        <v>681</v>
      </c>
      <c r="G25" s="38">
        <v>757</v>
      </c>
      <c r="H25" s="38">
        <v>866</v>
      </c>
      <c r="I25" s="38">
        <v>919</v>
      </c>
      <c r="J25" s="38">
        <v>1677</v>
      </c>
      <c r="K25" s="38">
        <v>1160</v>
      </c>
      <c r="L25" s="38">
        <v>1223</v>
      </c>
      <c r="M25" s="38">
        <v>1501</v>
      </c>
      <c r="N25" s="38">
        <v>1567</v>
      </c>
      <c r="O25" s="38">
        <v>1419</v>
      </c>
      <c r="P25" s="38">
        <v>1433</v>
      </c>
      <c r="Q25" s="38">
        <v>1674</v>
      </c>
      <c r="R25" s="38">
        <v>3465</v>
      </c>
      <c r="S25" s="38">
        <v>6560</v>
      </c>
      <c r="T25" s="38">
        <v>13835</v>
      </c>
      <c r="U25" s="186">
        <v>20524</v>
      </c>
      <c r="V25" s="270">
        <f t="shared" si="1"/>
        <v>17.693103448275863</v>
      </c>
    </row>
    <row r="26" spans="1:23" ht="14.5" x14ac:dyDescent="0.3">
      <c r="A26" s="7"/>
      <c r="B26" s="18" t="s">
        <v>39</v>
      </c>
      <c r="C26" s="146">
        <v>1960</v>
      </c>
      <c r="D26" s="146">
        <v>1842</v>
      </c>
      <c r="E26" s="146">
        <v>1779</v>
      </c>
      <c r="F26" s="146">
        <v>2089</v>
      </c>
      <c r="G26" s="146">
        <v>2080</v>
      </c>
      <c r="H26" s="146">
        <v>1878</v>
      </c>
      <c r="I26" s="146">
        <v>2009</v>
      </c>
      <c r="J26" s="146">
        <v>2088</v>
      </c>
      <c r="K26" s="146">
        <v>2399</v>
      </c>
      <c r="L26" s="146">
        <v>3041</v>
      </c>
      <c r="M26" s="146">
        <v>3278</v>
      </c>
      <c r="N26" s="146">
        <v>3036</v>
      </c>
      <c r="O26" s="146">
        <v>4397</v>
      </c>
      <c r="P26" s="146">
        <v>5925</v>
      </c>
      <c r="Q26" s="146">
        <v>8257</v>
      </c>
      <c r="R26" s="146">
        <f>R28+R27</f>
        <v>10574</v>
      </c>
      <c r="S26" s="146">
        <v>12989</v>
      </c>
      <c r="T26" s="146">
        <f>T28+T27</f>
        <v>15469</v>
      </c>
      <c r="U26" s="180">
        <v>15482</v>
      </c>
      <c r="V26" s="269">
        <f t="shared" ref="V26:V34" si="7">U26/K26</f>
        <v>6.453522300958733</v>
      </c>
    </row>
    <row r="27" spans="1:23" x14ac:dyDescent="0.3">
      <c r="A27" s="5"/>
      <c r="B27" s="31" t="s">
        <v>0</v>
      </c>
      <c r="C27" s="32">
        <v>306</v>
      </c>
      <c r="D27" s="32">
        <v>279</v>
      </c>
      <c r="E27" s="32">
        <v>313</v>
      </c>
      <c r="F27" s="32">
        <v>359</v>
      </c>
      <c r="G27" s="32">
        <v>358</v>
      </c>
      <c r="H27" s="32">
        <v>341</v>
      </c>
      <c r="I27" s="32">
        <v>389</v>
      </c>
      <c r="J27" s="32">
        <v>344</v>
      </c>
      <c r="K27" s="32">
        <v>399</v>
      </c>
      <c r="L27" s="23">
        <v>551</v>
      </c>
      <c r="M27" s="23">
        <v>577</v>
      </c>
      <c r="N27" s="23">
        <v>584</v>
      </c>
      <c r="O27" s="26">
        <v>878</v>
      </c>
      <c r="P27" s="23">
        <v>1213</v>
      </c>
      <c r="Q27" s="23">
        <v>1732</v>
      </c>
      <c r="R27" s="23">
        <v>2414</v>
      </c>
      <c r="S27" s="23">
        <v>3108</v>
      </c>
      <c r="T27" s="69">
        <v>3717</v>
      </c>
      <c r="U27" s="181">
        <v>3886</v>
      </c>
      <c r="V27" s="270">
        <f t="shared" si="7"/>
        <v>9.7393483709273188</v>
      </c>
    </row>
    <row r="28" spans="1:23" x14ac:dyDescent="0.3">
      <c r="A28" s="5"/>
      <c r="B28" s="33" t="s">
        <v>1</v>
      </c>
      <c r="C28" s="34">
        <v>1654</v>
      </c>
      <c r="D28" s="34">
        <v>1563</v>
      </c>
      <c r="E28" s="34">
        <v>1466</v>
      </c>
      <c r="F28" s="34">
        <v>1730</v>
      </c>
      <c r="G28" s="34">
        <v>1722</v>
      </c>
      <c r="H28" s="34">
        <v>1537</v>
      </c>
      <c r="I28" s="34">
        <v>1620</v>
      </c>
      <c r="J28" s="34">
        <v>1744</v>
      </c>
      <c r="K28" s="34">
        <v>2000</v>
      </c>
      <c r="L28" s="35">
        <v>2490</v>
      </c>
      <c r="M28" s="35">
        <v>2701</v>
      </c>
      <c r="N28" s="35">
        <v>2452</v>
      </c>
      <c r="O28" s="36">
        <v>3519</v>
      </c>
      <c r="P28" s="20">
        <v>4712</v>
      </c>
      <c r="Q28" s="20">
        <v>6525</v>
      </c>
      <c r="R28" s="20">
        <v>8160</v>
      </c>
      <c r="S28" s="20">
        <v>9881</v>
      </c>
      <c r="T28" s="69">
        <v>11752</v>
      </c>
      <c r="U28" s="176">
        <v>11596</v>
      </c>
      <c r="V28" s="270">
        <f t="shared" si="7"/>
        <v>5.798</v>
      </c>
    </row>
    <row r="29" spans="1:23" s="11" customFormat="1" x14ac:dyDescent="0.35">
      <c r="A29" s="10"/>
      <c r="B29" s="39" t="s">
        <v>17</v>
      </c>
      <c r="C29" s="30">
        <f t="shared" ref="C29:T29" si="8">C30+C31</f>
        <v>15</v>
      </c>
      <c r="D29" s="30">
        <f t="shared" si="8"/>
        <v>18</v>
      </c>
      <c r="E29" s="30">
        <f t="shared" si="8"/>
        <v>15</v>
      </c>
      <c r="F29" s="30">
        <f t="shared" si="8"/>
        <v>15</v>
      </c>
      <c r="G29" s="30">
        <f t="shared" si="8"/>
        <v>16</v>
      </c>
      <c r="H29" s="30">
        <f t="shared" si="8"/>
        <v>13</v>
      </c>
      <c r="I29" s="30">
        <f t="shared" si="8"/>
        <v>34</v>
      </c>
      <c r="J29" s="30">
        <f t="shared" si="8"/>
        <v>113</v>
      </c>
      <c r="K29" s="30">
        <f t="shared" si="8"/>
        <v>13</v>
      </c>
      <c r="L29" s="30">
        <f t="shared" si="8"/>
        <v>28</v>
      </c>
      <c r="M29" s="30">
        <f t="shared" si="8"/>
        <v>29</v>
      </c>
      <c r="N29" s="30">
        <f t="shared" si="8"/>
        <v>45</v>
      </c>
      <c r="O29" s="30">
        <f t="shared" si="8"/>
        <v>44</v>
      </c>
      <c r="P29" s="30">
        <f t="shared" si="8"/>
        <v>69</v>
      </c>
      <c r="Q29" s="30">
        <f t="shared" si="8"/>
        <v>209</v>
      </c>
      <c r="R29" s="30">
        <f t="shared" si="8"/>
        <v>1027</v>
      </c>
      <c r="S29" s="30">
        <f t="shared" si="8"/>
        <v>2685</v>
      </c>
      <c r="T29" s="73">
        <f t="shared" si="8"/>
        <v>5781</v>
      </c>
      <c r="U29" s="187">
        <v>8091</v>
      </c>
      <c r="V29" s="272">
        <f t="shared" si="7"/>
        <v>622.38461538461536</v>
      </c>
      <c r="W29" s="68"/>
    </row>
    <row r="30" spans="1:23" s="11" customFormat="1" x14ac:dyDescent="0.35">
      <c r="A30" s="10"/>
      <c r="B30" s="40" t="s">
        <v>0</v>
      </c>
      <c r="C30" s="32">
        <v>4</v>
      </c>
      <c r="D30" s="32">
        <v>7</v>
      </c>
      <c r="E30" s="32">
        <v>4</v>
      </c>
      <c r="F30" s="32">
        <v>5</v>
      </c>
      <c r="G30" s="32">
        <v>3</v>
      </c>
      <c r="H30" s="32">
        <v>6</v>
      </c>
      <c r="I30" s="32">
        <v>9</v>
      </c>
      <c r="J30" s="32">
        <v>25</v>
      </c>
      <c r="K30" s="32">
        <v>3</v>
      </c>
      <c r="L30" s="32">
        <v>13</v>
      </c>
      <c r="M30" s="32">
        <v>10</v>
      </c>
      <c r="N30" s="32">
        <v>8</v>
      </c>
      <c r="O30" s="32">
        <v>11</v>
      </c>
      <c r="P30" s="32">
        <v>19</v>
      </c>
      <c r="Q30" s="32">
        <v>58</v>
      </c>
      <c r="R30" s="32">
        <v>275</v>
      </c>
      <c r="S30" s="32">
        <v>670</v>
      </c>
      <c r="T30" s="74">
        <v>1430</v>
      </c>
      <c r="U30" s="184">
        <v>2035</v>
      </c>
      <c r="V30" s="270">
        <f t="shared" si="7"/>
        <v>678.33333333333337</v>
      </c>
      <c r="W30" s="68"/>
    </row>
    <row r="31" spans="1:23" s="11" customFormat="1" x14ac:dyDescent="0.35">
      <c r="A31" s="10"/>
      <c r="B31" s="41" t="s">
        <v>1</v>
      </c>
      <c r="C31" s="34">
        <v>11</v>
      </c>
      <c r="D31" s="34">
        <v>11</v>
      </c>
      <c r="E31" s="34">
        <v>11</v>
      </c>
      <c r="F31" s="34">
        <v>10</v>
      </c>
      <c r="G31" s="34">
        <v>13</v>
      </c>
      <c r="H31" s="34">
        <v>7</v>
      </c>
      <c r="I31" s="34">
        <v>25</v>
      </c>
      <c r="J31" s="34">
        <v>88</v>
      </c>
      <c r="K31" s="34">
        <v>10</v>
      </c>
      <c r="L31" s="34">
        <v>15</v>
      </c>
      <c r="M31" s="34">
        <v>19</v>
      </c>
      <c r="N31" s="34">
        <v>37</v>
      </c>
      <c r="O31" s="34">
        <v>33</v>
      </c>
      <c r="P31" s="34">
        <v>50</v>
      </c>
      <c r="Q31" s="34">
        <v>151</v>
      </c>
      <c r="R31" s="34">
        <v>752</v>
      </c>
      <c r="S31" s="34">
        <v>2015</v>
      </c>
      <c r="T31" s="75">
        <v>4351</v>
      </c>
      <c r="U31" s="188">
        <v>6056</v>
      </c>
      <c r="V31" s="270">
        <f t="shared" si="7"/>
        <v>605.6</v>
      </c>
      <c r="W31" s="68"/>
    </row>
    <row r="32" spans="1:23" x14ac:dyDescent="0.3">
      <c r="A32" s="10"/>
      <c r="B32" s="39" t="s">
        <v>12</v>
      </c>
      <c r="C32" s="30">
        <f t="shared" ref="C32:U32" si="9">C26-C29</f>
        <v>1945</v>
      </c>
      <c r="D32" s="30">
        <f t="shared" si="9"/>
        <v>1824</v>
      </c>
      <c r="E32" s="30">
        <f t="shared" si="9"/>
        <v>1764</v>
      </c>
      <c r="F32" s="30">
        <f t="shared" si="9"/>
        <v>2074</v>
      </c>
      <c r="G32" s="30">
        <f t="shared" si="9"/>
        <v>2064</v>
      </c>
      <c r="H32" s="30">
        <f t="shared" si="9"/>
        <v>1865</v>
      </c>
      <c r="I32" s="30">
        <f t="shared" si="9"/>
        <v>1975</v>
      </c>
      <c r="J32" s="30">
        <f t="shared" si="9"/>
        <v>1975</v>
      </c>
      <c r="K32" s="30">
        <f t="shared" si="9"/>
        <v>2386</v>
      </c>
      <c r="L32" s="30">
        <f t="shared" si="9"/>
        <v>3013</v>
      </c>
      <c r="M32" s="30">
        <f t="shared" si="9"/>
        <v>3249</v>
      </c>
      <c r="N32" s="30">
        <f t="shared" si="9"/>
        <v>2991</v>
      </c>
      <c r="O32" s="30">
        <f t="shared" si="9"/>
        <v>4353</v>
      </c>
      <c r="P32" s="30">
        <f t="shared" si="9"/>
        <v>5856</v>
      </c>
      <c r="Q32" s="30">
        <f t="shared" si="9"/>
        <v>8048</v>
      </c>
      <c r="R32" s="30">
        <f t="shared" si="9"/>
        <v>9547</v>
      </c>
      <c r="S32" s="30">
        <f t="shared" si="9"/>
        <v>10304</v>
      </c>
      <c r="T32" s="30">
        <f t="shared" si="9"/>
        <v>9688</v>
      </c>
      <c r="U32" s="265">
        <f t="shared" si="9"/>
        <v>7391</v>
      </c>
      <c r="V32" s="272">
        <f t="shared" si="7"/>
        <v>3.0976529756915339</v>
      </c>
    </row>
    <row r="33" spans="1:22" x14ac:dyDescent="0.3">
      <c r="A33" s="10"/>
      <c r="B33" s="40" t="s">
        <v>0</v>
      </c>
      <c r="C33" s="32">
        <f t="shared" ref="C33:U33" si="10">C27-C30</f>
        <v>302</v>
      </c>
      <c r="D33" s="32">
        <f t="shared" si="10"/>
        <v>272</v>
      </c>
      <c r="E33" s="32">
        <f t="shared" si="10"/>
        <v>309</v>
      </c>
      <c r="F33" s="32">
        <f t="shared" si="10"/>
        <v>354</v>
      </c>
      <c r="G33" s="32">
        <f t="shared" si="10"/>
        <v>355</v>
      </c>
      <c r="H33" s="32">
        <f t="shared" si="10"/>
        <v>335</v>
      </c>
      <c r="I33" s="32">
        <f t="shared" si="10"/>
        <v>380</v>
      </c>
      <c r="J33" s="32">
        <f t="shared" si="10"/>
        <v>319</v>
      </c>
      <c r="K33" s="32">
        <f t="shared" si="10"/>
        <v>396</v>
      </c>
      <c r="L33" s="32">
        <f t="shared" si="10"/>
        <v>538</v>
      </c>
      <c r="M33" s="32">
        <f t="shared" si="10"/>
        <v>567</v>
      </c>
      <c r="N33" s="32">
        <f t="shared" si="10"/>
        <v>576</v>
      </c>
      <c r="O33" s="32">
        <f t="shared" si="10"/>
        <v>867</v>
      </c>
      <c r="P33" s="32">
        <f t="shared" si="10"/>
        <v>1194</v>
      </c>
      <c r="Q33" s="32">
        <f t="shared" si="10"/>
        <v>1674</v>
      </c>
      <c r="R33" s="32">
        <f t="shared" si="10"/>
        <v>2139</v>
      </c>
      <c r="S33" s="32">
        <f t="shared" si="10"/>
        <v>2438</v>
      </c>
      <c r="T33" s="32">
        <f t="shared" si="10"/>
        <v>2287</v>
      </c>
      <c r="U33" s="266">
        <f t="shared" si="10"/>
        <v>1851</v>
      </c>
      <c r="V33" s="270">
        <f t="shared" si="7"/>
        <v>4.6742424242424239</v>
      </c>
    </row>
    <row r="34" spans="1:22" x14ac:dyDescent="0.3">
      <c r="A34" s="10"/>
      <c r="B34" s="41" t="s">
        <v>1</v>
      </c>
      <c r="C34" s="147">
        <f t="shared" ref="C34:U34" si="11">C28-C31</f>
        <v>1643</v>
      </c>
      <c r="D34" s="147">
        <f t="shared" si="11"/>
        <v>1552</v>
      </c>
      <c r="E34" s="147">
        <f t="shared" si="11"/>
        <v>1455</v>
      </c>
      <c r="F34" s="147">
        <f t="shared" si="11"/>
        <v>1720</v>
      </c>
      <c r="G34" s="147">
        <f t="shared" si="11"/>
        <v>1709</v>
      </c>
      <c r="H34" s="147">
        <f t="shared" si="11"/>
        <v>1530</v>
      </c>
      <c r="I34" s="147">
        <f t="shared" si="11"/>
        <v>1595</v>
      </c>
      <c r="J34" s="147">
        <f t="shared" si="11"/>
        <v>1656</v>
      </c>
      <c r="K34" s="147">
        <f t="shared" si="11"/>
        <v>1990</v>
      </c>
      <c r="L34" s="147">
        <f t="shared" si="11"/>
        <v>2475</v>
      </c>
      <c r="M34" s="147">
        <f t="shared" si="11"/>
        <v>2682</v>
      </c>
      <c r="N34" s="147">
        <f t="shared" si="11"/>
        <v>2415</v>
      </c>
      <c r="O34" s="147">
        <f t="shared" si="11"/>
        <v>3486</v>
      </c>
      <c r="P34" s="147">
        <f t="shared" si="11"/>
        <v>4662</v>
      </c>
      <c r="Q34" s="147">
        <f t="shared" si="11"/>
        <v>6374</v>
      </c>
      <c r="R34" s="147">
        <f t="shared" si="11"/>
        <v>7408</v>
      </c>
      <c r="S34" s="147">
        <f t="shared" si="11"/>
        <v>7866</v>
      </c>
      <c r="T34" s="147">
        <f t="shared" si="11"/>
        <v>7401</v>
      </c>
      <c r="U34" s="184">
        <f t="shared" si="11"/>
        <v>5540</v>
      </c>
      <c r="V34" s="270">
        <f t="shared" si="7"/>
        <v>2.7839195979899496</v>
      </c>
    </row>
    <row r="35" spans="1:22" ht="14.5" x14ac:dyDescent="0.3">
      <c r="A35" s="7"/>
      <c r="B35" s="18" t="s">
        <v>86</v>
      </c>
      <c r="C35" s="19">
        <v>3822</v>
      </c>
      <c r="D35" s="19">
        <v>3544</v>
      </c>
      <c r="E35" s="19">
        <v>3833</v>
      </c>
      <c r="F35" s="19">
        <v>4599</v>
      </c>
      <c r="G35" s="19">
        <v>5199</v>
      </c>
      <c r="H35" s="19">
        <v>5443</v>
      </c>
      <c r="I35" s="19">
        <v>6208</v>
      </c>
      <c r="J35" s="19">
        <v>7448</v>
      </c>
      <c r="K35" s="19">
        <v>6512</v>
      </c>
      <c r="L35" s="19">
        <v>5129</v>
      </c>
      <c r="M35" s="19">
        <v>4350</v>
      </c>
      <c r="N35" s="19">
        <v>4183</v>
      </c>
      <c r="O35" s="19">
        <v>4681</v>
      </c>
      <c r="P35" s="19">
        <v>4404</v>
      </c>
      <c r="Q35" s="19">
        <v>4944</v>
      </c>
      <c r="R35" s="19">
        <v>5415</v>
      </c>
      <c r="S35" s="19">
        <v>6784</v>
      </c>
      <c r="T35" s="19">
        <v>10375</v>
      </c>
      <c r="U35" s="180">
        <v>13942</v>
      </c>
      <c r="V35" s="269">
        <f t="shared" si="0"/>
        <v>2.1409705159705159</v>
      </c>
    </row>
    <row r="36" spans="1:22" x14ac:dyDescent="0.3">
      <c r="A36" s="5"/>
      <c r="B36" s="27" t="s">
        <v>0</v>
      </c>
      <c r="C36" s="61">
        <v>850</v>
      </c>
      <c r="D36" s="61">
        <v>843</v>
      </c>
      <c r="E36" s="61">
        <v>957</v>
      </c>
      <c r="F36" s="61">
        <v>1143</v>
      </c>
      <c r="G36" s="61">
        <v>1322</v>
      </c>
      <c r="H36" s="61">
        <v>1405</v>
      </c>
      <c r="I36" s="61">
        <v>1620</v>
      </c>
      <c r="J36" s="61">
        <v>1860</v>
      </c>
      <c r="K36" s="61">
        <v>1665</v>
      </c>
      <c r="L36" s="57">
        <v>1322</v>
      </c>
      <c r="M36" s="57">
        <v>1141</v>
      </c>
      <c r="N36" s="57">
        <v>1132</v>
      </c>
      <c r="O36" s="59">
        <v>1314</v>
      </c>
      <c r="P36" s="57">
        <v>1262</v>
      </c>
      <c r="Q36" s="57">
        <v>1376</v>
      </c>
      <c r="R36" s="57">
        <v>1535</v>
      </c>
      <c r="S36" s="57">
        <v>1899</v>
      </c>
      <c r="T36" s="59">
        <v>2882</v>
      </c>
      <c r="U36" s="181">
        <v>3921</v>
      </c>
      <c r="V36" s="270">
        <f t="shared" si="0"/>
        <v>2.3549549549549549</v>
      </c>
    </row>
    <row r="37" spans="1:22" x14ac:dyDescent="0.3">
      <c r="A37" s="5"/>
      <c r="B37" s="28" t="s">
        <v>1</v>
      </c>
      <c r="C37" s="145">
        <v>2972</v>
      </c>
      <c r="D37" s="145">
        <v>2701</v>
      </c>
      <c r="E37" s="145">
        <v>2876</v>
      </c>
      <c r="F37" s="145">
        <v>3456</v>
      </c>
      <c r="G37" s="145">
        <v>3877</v>
      </c>
      <c r="H37" s="145">
        <v>4038</v>
      </c>
      <c r="I37" s="145">
        <v>4588</v>
      </c>
      <c r="J37" s="145">
        <v>5588</v>
      </c>
      <c r="K37" s="145">
        <v>4847</v>
      </c>
      <c r="L37" s="54">
        <v>3807</v>
      </c>
      <c r="M37" s="54">
        <v>3209</v>
      </c>
      <c r="N37" s="54">
        <v>3051</v>
      </c>
      <c r="O37" s="55">
        <v>3367</v>
      </c>
      <c r="P37" s="54">
        <v>3142</v>
      </c>
      <c r="Q37" s="54">
        <v>3568</v>
      </c>
      <c r="R37" s="54">
        <v>3880</v>
      </c>
      <c r="S37" s="54">
        <v>4885</v>
      </c>
      <c r="T37" s="55">
        <v>7493</v>
      </c>
      <c r="U37" s="178">
        <v>10021</v>
      </c>
      <c r="V37" s="270">
        <f t="shared" si="0"/>
        <v>2.0674644109758615</v>
      </c>
    </row>
    <row r="38" spans="1:22" x14ac:dyDescent="0.3">
      <c r="A38" s="5"/>
      <c r="B38" s="25" t="s">
        <v>67</v>
      </c>
      <c r="C38" s="60">
        <f>C40+C39</f>
        <v>1964</v>
      </c>
      <c r="D38" s="60">
        <f t="shared" ref="D38:T38" si="12">D40+D39</f>
        <v>1834</v>
      </c>
      <c r="E38" s="60">
        <f t="shared" si="12"/>
        <v>1886</v>
      </c>
      <c r="F38" s="60">
        <f t="shared" si="12"/>
        <v>2318</v>
      </c>
      <c r="G38" s="60">
        <f t="shared" si="12"/>
        <v>2456</v>
      </c>
      <c r="H38" s="60">
        <f t="shared" si="12"/>
        <v>2522</v>
      </c>
      <c r="I38" s="60">
        <f t="shared" si="12"/>
        <v>2842</v>
      </c>
      <c r="J38" s="60">
        <f t="shared" si="12"/>
        <v>3372</v>
      </c>
      <c r="K38" s="60">
        <f t="shared" si="12"/>
        <v>3027</v>
      </c>
      <c r="L38" s="60">
        <f t="shared" si="12"/>
        <v>2656</v>
      </c>
      <c r="M38" s="60">
        <f t="shared" si="12"/>
        <v>2210</v>
      </c>
      <c r="N38" s="60">
        <f t="shared" si="12"/>
        <v>2086</v>
      </c>
      <c r="O38" s="60">
        <f t="shared" si="12"/>
        <v>2505</v>
      </c>
      <c r="P38" s="60">
        <f t="shared" si="12"/>
        <v>2448</v>
      </c>
      <c r="Q38" s="60">
        <f t="shared" si="12"/>
        <v>2831</v>
      </c>
      <c r="R38" s="60">
        <f t="shared" si="12"/>
        <v>3414</v>
      </c>
      <c r="S38" s="60">
        <f t="shared" si="12"/>
        <v>4506</v>
      </c>
      <c r="T38" s="71">
        <f t="shared" si="12"/>
        <v>7263</v>
      </c>
      <c r="U38" s="182">
        <v>10131</v>
      </c>
      <c r="V38" s="272">
        <f t="shared" si="0"/>
        <v>3.3468780971258671</v>
      </c>
    </row>
    <row r="39" spans="1:22" x14ac:dyDescent="0.3">
      <c r="A39" s="5"/>
      <c r="B39" s="22" t="s">
        <v>0</v>
      </c>
      <c r="C39" s="61">
        <v>399</v>
      </c>
      <c r="D39" s="61">
        <v>387</v>
      </c>
      <c r="E39" s="61">
        <v>453</v>
      </c>
      <c r="F39" s="61">
        <v>560</v>
      </c>
      <c r="G39" s="61">
        <v>603</v>
      </c>
      <c r="H39" s="61">
        <v>634</v>
      </c>
      <c r="I39" s="61">
        <v>737</v>
      </c>
      <c r="J39" s="61">
        <v>845</v>
      </c>
      <c r="K39" s="61">
        <v>784</v>
      </c>
      <c r="L39" s="57">
        <v>695</v>
      </c>
      <c r="M39" s="57">
        <v>574</v>
      </c>
      <c r="N39" s="57">
        <v>572</v>
      </c>
      <c r="O39" s="59">
        <v>746</v>
      </c>
      <c r="P39" s="57">
        <v>720</v>
      </c>
      <c r="Q39" s="57">
        <v>803</v>
      </c>
      <c r="R39" s="57">
        <v>973</v>
      </c>
      <c r="S39" s="57">
        <v>1261</v>
      </c>
      <c r="T39" s="59">
        <v>2048</v>
      </c>
      <c r="U39" s="174">
        <v>2898</v>
      </c>
      <c r="V39" s="270">
        <f t="shared" si="0"/>
        <v>3.6964285714285716</v>
      </c>
    </row>
    <row r="40" spans="1:22" x14ac:dyDescent="0.3">
      <c r="A40" s="5"/>
      <c r="B40" s="17" t="s">
        <v>1</v>
      </c>
      <c r="C40" s="62">
        <v>1565</v>
      </c>
      <c r="D40" s="62">
        <v>1447</v>
      </c>
      <c r="E40" s="62">
        <v>1433</v>
      </c>
      <c r="F40" s="62">
        <v>1758</v>
      </c>
      <c r="G40" s="62">
        <v>1853</v>
      </c>
      <c r="H40" s="62">
        <v>1888</v>
      </c>
      <c r="I40" s="62">
        <v>2105</v>
      </c>
      <c r="J40" s="62">
        <v>2527</v>
      </c>
      <c r="K40" s="62">
        <v>2243</v>
      </c>
      <c r="L40" s="54">
        <v>1961</v>
      </c>
      <c r="M40" s="54">
        <v>1636</v>
      </c>
      <c r="N40" s="54">
        <v>1514</v>
      </c>
      <c r="O40" s="55">
        <v>1759</v>
      </c>
      <c r="P40" s="54">
        <v>1728</v>
      </c>
      <c r="Q40" s="54">
        <v>2028</v>
      </c>
      <c r="R40" s="54">
        <v>2441</v>
      </c>
      <c r="S40" s="54">
        <v>3245</v>
      </c>
      <c r="T40" s="55">
        <v>5215</v>
      </c>
      <c r="U40" s="176">
        <v>7233</v>
      </c>
      <c r="V40" s="270">
        <f t="shared" si="0"/>
        <v>3.224699063753901</v>
      </c>
    </row>
    <row r="41" spans="1:22" x14ac:dyDescent="0.3">
      <c r="A41" s="5"/>
      <c r="B41" s="29" t="s">
        <v>68</v>
      </c>
      <c r="C41" s="63">
        <f>C35-C38</f>
        <v>1858</v>
      </c>
      <c r="D41" s="63">
        <f t="shared" ref="D41:U41" si="13">D35-D38</f>
        <v>1710</v>
      </c>
      <c r="E41" s="63">
        <f t="shared" si="13"/>
        <v>1947</v>
      </c>
      <c r="F41" s="63">
        <f t="shared" si="13"/>
        <v>2281</v>
      </c>
      <c r="G41" s="63">
        <f t="shared" si="13"/>
        <v>2743</v>
      </c>
      <c r="H41" s="63">
        <f t="shared" si="13"/>
        <v>2921</v>
      </c>
      <c r="I41" s="63">
        <f t="shared" si="13"/>
        <v>3366</v>
      </c>
      <c r="J41" s="63">
        <f t="shared" si="13"/>
        <v>4076</v>
      </c>
      <c r="K41" s="63">
        <f t="shared" si="13"/>
        <v>3485</v>
      </c>
      <c r="L41" s="63">
        <f t="shared" si="13"/>
        <v>2473</v>
      </c>
      <c r="M41" s="63">
        <f t="shared" si="13"/>
        <v>2140</v>
      </c>
      <c r="N41" s="63">
        <f t="shared" si="13"/>
        <v>2097</v>
      </c>
      <c r="O41" s="63">
        <f t="shared" si="13"/>
        <v>2176</v>
      </c>
      <c r="P41" s="63">
        <f t="shared" si="13"/>
        <v>1956</v>
      </c>
      <c r="Q41" s="63">
        <f t="shared" si="13"/>
        <v>2113</v>
      </c>
      <c r="R41" s="63">
        <f t="shared" si="13"/>
        <v>2001</v>
      </c>
      <c r="S41" s="63">
        <f t="shared" si="13"/>
        <v>2278</v>
      </c>
      <c r="T41" s="63">
        <f t="shared" si="13"/>
        <v>3112</v>
      </c>
      <c r="U41" s="265">
        <f t="shared" si="13"/>
        <v>3811</v>
      </c>
      <c r="V41" s="272">
        <f t="shared" si="0"/>
        <v>1.0935437589670014</v>
      </c>
    </row>
    <row r="42" spans="1:22" x14ac:dyDescent="0.3">
      <c r="A42" s="5"/>
      <c r="B42" s="31" t="s">
        <v>0</v>
      </c>
      <c r="C42" s="64">
        <f>C36-C39</f>
        <v>451</v>
      </c>
      <c r="D42" s="64">
        <f t="shared" ref="D42:U42" si="14">D36-D39</f>
        <v>456</v>
      </c>
      <c r="E42" s="64">
        <f t="shared" si="14"/>
        <v>504</v>
      </c>
      <c r="F42" s="64">
        <f t="shared" si="14"/>
        <v>583</v>
      </c>
      <c r="G42" s="64">
        <f t="shared" si="14"/>
        <v>719</v>
      </c>
      <c r="H42" s="64">
        <f t="shared" si="14"/>
        <v>771</v>
      </c>
      <c r="I42" s="64">
        <f t="shared" si="14"/>
        <v>883</v>
      </c>
      <c r="J42" s="64">
        <f t="shared" si="14"/>
        <v>1015</v>
      </c>
      <c r="K42" s="64">
        <f t="shared" si="14"/>
        <v>881</v>
      </c>
      <c r="L42" s="64">
        <f t="shared" si="14"/>
        <v>627</v>
      </c>
      <c r="M42" s="64">
        <f t="shared" si="14"/>
        <v>567</v>
      </c>
      <c r="N42" s="64">
        <f t="shared" si="14"/>
        <v>560</v>
      </c>
      <c r="O42" s="64">
        <f t="shared" si="14"/>
        <v>568</v>
      </c>
      <c r="P42" s="64">
        <f t="shared" si="14"/>
        <v>542</v>
      </c>
      <c r="Q42" s="64">
        <f t="shared" si="14"/>
        <v>573</v>
      </c>
      <c r="R42" s="64">
        <f t="shared" si="14"/>
        <v>562</v>
      </c>
      <c r="S42" s="64">
        <f t="shared" si="14"/>
        <v>638</v>
      </c>
      <c r="T42" s="64">
        <f t="shared" si="14"/>
        <v>834</v>
      </c>
      <c r="U42" s="266">
        <f t="shared" si="14"/>
        <v>1023</v>
      </c>
      <c r="V42" s="270">
        <f t="shared" si="0"/>
        <v>1.1611804767309875</v>
      </c>
    </row>
    <row r="43" spans="1:22" x14ac:dyDescent="0.3">
      <c r="A43" s="5"/>
      <c r="B43" s="33" t="s">
        <v>1</v>
      </c>
      <c r="C43" s="65">
        <f>C37-C40</f>
        <v>1407</v>
      </c>
      <c r="D43" s="65">
        <f t="shared" ref="D43:U43" si="15">D37-D40</f>
        <v>1254</v>
      </c>
      <c r="E43" s="65">
        <f t="shared" si="15"/>
        <v>1443</v>
      </c>
      <c r="F43" s="65">
        <f t="shared" si="15"/>
        <v>1698</v>
      </c>
      <c r="G43" s="65">
        <f t="shared" si="15"/>
        <v>2024</v>
      </c>
      <c r="H43" s="65">
        <f t="shared" si="15"/>
        <v>2150</v>
      </c>
      <c r="I43" s="65">
        <f t="shared" si="15"/>
        <v>2483</v>
      </c>
      <c r="J43" s="65">
        <f t="shared" si="15"/>
        <v>3061</v>
      </c>
      <c r="K43" s="65">
        <f t="shared" si="15"/>
        <v>2604</v>
      </c>
      <c r="L43" s="65">
        <f t="shared" si="15"/>
        <v>1846</v>
      </c>
      <c r="M43" s="65">
        <f t="shared" si="15"/>
        <v>1573</v>
      </c>
      <c r="N43" s="65">
        <f t="shared" si="15"/>
        <v>1537</v>
      </c>
      <c r="O43" s="65">
        <f t="shared" si="15"/>
        <v>1608</v>
      </c>
      <c r="P43" s="65">
        <f t="shared" si="15"/>
        <v>1414</v>
      </c>
      <c r="Q43" s="65">
        <f t="shared" si="15"/>
        <v>1540</v>
      </c>
      <c r="R43" s="65">
        <f t="shared" si="15"/>
        <v>1439</v>
      </c>
      <c r="S43" s="65">
        <f t="shared" si="15"/>
        <v>1640</v>
      </c>
      <c r="T43" s="65">
        <f t="shared" si="15"/>
        <v>2278</v>
      </c>
      <c r="U43" s="267">
        <f t="shared" si="15"/>
        <v>2788</v>
      </c>
      <c r="V43" s="270">
        <f t="shared" si="0"/>
        <v>1.0706605222734256</v>
      </c>
    </row>
    <row r="44" spans="1:22" x14ac:dyDescent="0.3">
      <c r="A44" s="5"/>
      <c r="B44" s="29" t="s">
        <v>69</v>
      </c>
      <c r="C44" s="63">
        <f>C45+C46</f>
        <v>47</v>
      </c>
      <c r="D44" s="63">
        <f t="shared" ref="D44:T44" si="16">D45+D46</f>
        <v>46</v>
      </c>
      <c r="E44" s="63">
        <f t="shared" si="16"/>
        <v>75</v>
      </c>
      <c r="F44" s="63">
        <f t="shared" si="16"/>
        <v>65</v>
      </c>
      <c r="G44" s="63">
        <f t="shared" si="16"/>
        <v>109</v>
      </c>
      <c r="H44" s="63">
        <f t="shared" si="16"/>
        <v>130</v>
      </c>
      <c r="I44" s="63">
        <f t="shared" si="16"/>
        <v>174</v>
      </c>
      <c r="J44" s="63">
        <f t="shared" si="16"/>
        <v>432</v>
      </c>
      <c r="K44" s="63">
        <f t="shared" si="16"/>
        <v>219</v>
      </c>
      <c r="L44" s="63">
        <f t="shared" si="16"/>
        <v>182</v>
      </c>
      <c r="M44" s="63">
        <f t="shared" si="16"/>
        <v>176</v>
      </c>
      <c r="N44" s="63">
        <f t="shared" si="16"/>
        <v>167</v>
      </c>
      <c r="O44" s="63">
        <f t="shared" si="16"/>
        <v>189</v>
      </c>
      <c r="P44" s="63">
        <f t="shared" si="16"/>
        <v>182</v>
      </c>
      <c r="Q44" s="63">
        <f t="shared" si="16"/>
        <v>245</v>
      </c>
      <c r="R44" s="63">
        <f t="shared" si="16"/>
        <v>628</v>
      </c>
      <c r="S44" s="63">
        <f t="shared" si="16"/>
        <v>1542</v>
      </c>
      <c r="T44" s="72">
        <f t="shared" si="16"/>
        <v>4184</v>
      </c>
      <c r="U44" s="183">
        <v>7241</v>
      </c>
      <c r="V44" s="272">
        <f t="shared" si="0"/>
        <v>33.06392694063927</v>
      </c>
    </row>
    <row r="45" spans="1:22" x14ac:dyDescent="0.3">
      <c r="A45" s="5"/>
      <c r="B45" s="31" t="s">
        <v>0</v>
      </c>
      <c r="C45" s="64">
        <v>13</v>
      </c>
      <c r="D45" s="64">
        <v>13</v>
      </c>
      <c r="E45" s="64">
        <v>25</v>
      </c>
      <c r="F45" s="64">
        <v>19</v>
      </c>
      <c r="G45" s="64">
        <v>44</v>
      </c>
      <c r="H45" s="64">
        <v>41</v>
      </c>
      <c r="I45" s="64">
        <v>62</v>
      </c>
      <c r="J45" s="64">
        <v>109</v>
      </c>
      <c r="K45" s="64">
        <v>63</v>
      </c>
      <c r="L45" s="57">
        <v>59</v>
      </c>
      <c r="M45" s="57">
        <v>61</v>
      </c>
      <c r="N45" s="57">
        <v>63</v>
      </c>
      <c r="O45" s="59">
        <v>87</v>
      </c>
      <c r="P45" s="57">
        <v>59</v>
      </c>
      <c r="Q45" s="57">
        <v>87</v>
      </c>
      <c r="R45" s="57">
        <v>187</v>
      </c>
      <c r="S45" s="57">
        <v>425</v>
      </c>
      <c r="T45" s="59">
        <v>1171</v>
      </c>
      <c r="U45" s="174">
        <v>2023</v>
      </c>
      <c r="V45" s="270">
        <f t="shared" si="0"/>
        <v>32.111111111111114</v>
      </c>
    </row>
    <row r="46" spans="1:22" x14ac:dyDescent="0.3">
      <c r="A46" s="5"/>
      <c r="B46" s="33" t="s">
        <v>1</v>
      </c>
      <c r="C46" s="65">
        <v>34</v>
      </c>
      <c r="D46" s="65">
        <v>33</v>
      </c>
      <c r="E46" s="65">
        <v>50</v>
      </c>
      <c r="F46" s="65">
        <v>46</v>
      </c>
      <c r="G46" s="65">
        <v>65</v>
      </c>
      <c r="H46" s="65">
        <v>89</v>
      </c>
      <c r="I46" s="65">
        <v>112</v>
      </c>
      <c r="J46" s="65">
        <v>323</v>
      </c>
      <c r="K46" s="65">
        <v>156</v>
      </c>
      <c r="L46" s="52">
        <v>123</v>
      </c>
      <c r="M46" s="52">
        <v>115</v>
      </c>
      <c r="N46" s="52">
        <v>104</v>
      </c>
      <c r="O46" s="53">
        <v>102</v>
      </c>
      <c r="P46" s="57">
        <v>123</v>
      </c>
      <c r="Q46" s="57">
        <v>158</v>
      </c>
      <c r="R46" s="57">
        <v>441</v>
      </c>
      <c r="S46" s="57">
        <v>1117</v>
      </c>
      <c r="T46" s="59">
        <v>3013</v>
      </c>
      <c r="U46" s="178">
        <v>5218</v>
      </c>
      <c r="V46" s="270">
        <f>U46/K46</f>
        <v>33.448717948717949</v>
      </c>
    </row>
    <row r="47" spans="1:22" x14ac:dyDescent="0.3">
      <c r="A47" s="5"/>
      <c r="B47" s="29" t="s">
        <v>70</v>
      </c>
      <c r="C47" s="63">
        <f>C35-C44</f>
        <v>3775</v>
      </c>
      <c r="D47" s="63">
        <f t="shared" ref="D47:U47" si="17">D35-D44</f>
        <v>3498</v>
      </c>
      <c r="E47" s="63">
        <f t="shared" si="17"/>
        <v>3758</v>
      </c>
      <c r="F47" s="63">
        <f t="shared" si="17"/>
        <v>4534</v>
      </c>
      <c r="G47" s="63">
        <f t="shared" si="17"/>
        <v>5090</v>
      </c>
      <c r="H47" s="63">
        <f t="shared" si="17"/>
        <v>5313</v>
      </c>
      <c r="I47" s="63">
        <f t="shared" si="17"/>
        <v>6034</v>
      </c>
      <c r="J47" s="63">
        <f t="shared" si="17"/>
        <v>7016</v>
      </c>
      <c r="K47" s="63">
        <f t="shared" si="17"/>
        <v>6293</v>
      </c>
      <c r="L47" s="63">
        <f t="shared" si="17"/>
        <v>4947</v>
      </c>
      <c r="M47" s="63">
        <f t="shared" si="17"/>
        <v>4174</v>
      </c>
      <c r="N47" s="63">
        <f t="shared" si="17"/>
        <v>4016</v>
      </c>
      <c r="O47" s="63">
        <f t="shared" si="17"/>
        <v>4492</v>
      </c>
      <c r="P47" s="63">
        <f t="shared" si="17"/>
        <v>4222</v>
      </c>
      <c r="Q47" s="63">
        <f t="shared" si="17"/>
        <v>4699</v>
      </c>
      <c r="R47" s="63">
        <f t="shared" si="17"/>
        <v>4787</v>
      </c>
      <c r="S47" s="63">
        <f t="shared" si="17"/>
        <v>5242</v>
      </c>
      <c r="T47" s="63">
        <f t="shared" si="17"/>
        <v>6191</v>
      </c>
      <c r="U47" s="265">
        <f t="shared" si="17"/>
        <v>6701</v>
      </c>
      <c r="V47" s="272">
        <f t="shared" si="0"/>
        <v>1.0648339424757667</v>
      </c>
    </row>
    <row r="48" spans="1:22" x14ac:dyDescent="0.3">
      <c r="A48" s="5"/>
      <c r="B48" s="31" t="s">
        <v>0</v>
      </c>
      <c r="C48" s="64">
        <f>C36-C45</f>
        <v>837</v>
      </c>
      <c r="D48" s="64">
        <f t="shared" ref="D48:U48" si="18">D36-D45</f>
        <v>830</v>
      </c>
      <c r="E48" s="64">
        <f t="shared" si="18"/>
        <v>932</v>
      </c>
      <c r="F48" s="64">
        <f t="shared" si="18"/>
        <v>1124</v>
      </c>
      <c r="G48" s="64">
        <f t="shared" si="18"/>
        <v>1278</v>
      </c>
      <c r="H48" s="64">
        <f t="shared" si="18"/>
        <v>1364</v>
      </c>
      <c r="I48" s="64">
        <f t="shared" si="18"/>
        <v>1558</v>
      </c>
      <c r="J48" s="64">
        <f t="shared" si="18"/>
        <v>1751</v>
      </c>
      <c r="K48" s="64">
        <f t="shared" si="18"/>
        <v>1602</v>
      </c>
      <c r="L48" s="64">
        <f t="shared" si="18"/>
        <v>1263</v>
      </c>
      <c r="M48" s="64">
        <f t="shared" si="18"/>
        <v>1080</v>
      </c>
      <c r="N48" s="64">
        <f t="shared" si="18"/>
        <v>1069</v>
      </c>
      <c r="O48" s="64">
        <f t="shared" si="18"/>
        <v>1227</v>
      </c>
      <c r="P48" s="64">
        <f t="shared" si="18"/>
        <v>1203</v>
      </c>
      <c r="Q48" s="64">
        <f t="shared" si="18"/>
        <v>1289</v>
      </c>
      <c r="R48" s="64">
        <f t="shared" si="18"/>
        <v>1348</v>
      </c>
      <c r="S48" s="64">
        <f t="shared" si="18"/>
        <v>1474</v>
      </c>
      <c r="T48" s="64">
        <f t="shared" si="18"/>
        <v>1711</v>
      </c>
      <c r="U48" s="266">
        <f t="shared" si="18"/>
        <v>1898</v>
      </c>
      <c r="V48" s="270">
        <f t="shared" si="0"/>
        <v>1.184769038701623</v>
      </c>
    </row>
    <row r="49" spans="1:22" x14ac:dyDescent="0.3">
      <c r="A49" s="5"/>
      <c r="B49" s="33" t="s">
        <v>1</v>
      </c>
      <c r="C49" s="145">
        <f>C37-C46</f>
        <v>2938</v>
      </c>
      <c r="D49" s="145">
        <f t="shared" ref="D49:U49" si="19">D37-D46</f>
        <v>2668</v>
      </c>
      <c r="E49" s="145">
        <f t="shared" si="19"/>
        <v>2826</v>
      </c>
      <c r="F49" s="145">
        <f t="shared" si="19"/>
        <v>3410</v>
      </c>
      <c r="G49" s="145">
        <f t="shared" si="19"/>
        <v>3812</v>
      </c>
      <c r="H49" s="145">
        <f t="shared" si="19"/>
        <v>3949</v>
      </c>
      <c r="I49" s="145">
        <f t="shared" si="19"/>
        <v>4476</v>
      </c>
      <c r="J49" s="145">
        <f t="shared" si="19"/>
        <v>5265</v>
      </c>
      <c r="K49" s="145">
        <f t="shared" si="19"/>
        <v>4691</v>
      </c>
      <c r="L49" s="145">
        <f t="shared" si="19"/>
        <v>3684</v>
      </c>
      <c r="M49" s="145">
        <f t="shared" si="19"/>
        <v>3094</v>
      </c>
      <c r="N49" s="145">
        <f t="shared" si="19"/>
        <v>2947</v>
      </c>
      <c r="O49" s="145">
        <f t="shared" si="19"/>
        <v>3265</v>
      </c>
      <c r="P49" s="145">
        <f t="shared" si="19"/>
        <v>3019</v>
      </c>
      <c r="Q49" s="145">
        <f t="shared" si="19"/>
        <v>3410</v>
      </c>
      <c r="R49" s="145">
        <f t="shared" si="19"/>
        <v>3439</v>
      </c>
      <c r="S49" s="145">
        <f t="shared" si="19"/>
        <v>3768</v>
      </c>
      <c r="T49" s="145">
        <f t="shared" si="19"/>
        <v>4480</v>
      </c>
      <c r="U49" s="186">
        <f t="shared" si="19"/>
        <v>4803</v>
      </c>
      <c r="V49" s="270">
        <f t="shared" si="0"/>
        <v>1.0238755062886378</v>
      </c>
    </row>
    <row r="50" spans="1:22" ht="14.5" x14ac:dyDescent="0.3">
      <c r="A50" s="10"/>
      <c r="B50" s="18" t="s">
        <v>75</v>
      </c>
      <c r="C50" s="19">
        <f>C52+C51</f>
        <v>547</v>
      </c>
      <c r="D50" s="19">
        <f t="shared" ref="D50:T50" si="20">D52+D51</f>
        <v>578</v>
      </c>
      <c r="E50" s="19">
        <f t="shared" si="20"/>
        <v>563</v>
      </c>
      <c r="F50" s="19">
        <f t="shared" si="20"/>
        <v>941</v>
      </c>
      <c r="G50" s="19">
        <f t="shared" si="20"/>
        <v>1179</v>
      </c>
      <c r="H50" s="19">
        <f t="shared" si="20"/>
        <v>1305</v>
      </c>
      <c r="I50" s="19">
        <f t="shared" si="20"/>
        <v>1608</v>
      </c>
      <c r="J50" s="19">
        <f t="shared" si="20"/>
        <v>1462</v>
      </c>
      <c r="K50" s="19">
        <f t="shared" si="20"/>
        <v>1378</v>
      </c>
      <c r="L50" s="19">
        <f t="shared" si="20"/>
        <v>1302</v>
      </c>
      <c r="M50" s="19">
        <f t="shared" si="20"/>
        <v>1632</v>
      </c>
      <c r="N50" s="19">
        <f t="shared" si="20"/>
        <v>1854</v>
      </c>
      <c r="O50" s="19">
        <f t="shared" si="20"/>
        <v>2266</v>
      </c>
      <c r="P50" s="19">
        <f t="shared" si="20"/>
        <v>2635</v>
      </c>
      <c r="Q50" s="19">
        <f t="shared" si="20"/>
        <v>3627</v>
      </c>
      <c r="R50" s="19">
        <f t="shared" si="20"/>
        <v>4298</v>
      </c>
      <c r="S50" s="19">
        <f t="shared" si="20"/>
        <v>5716</v>
      </c>
      <c r="T50" s="19">
        <f t="shared" si="20"/>
        <v>7542</v>
      </c>
      <c r="U50" s="180">
        <v>10333</v>
      </c>
      <c r="V50" s="269">
        <f t="shared" ref="V50:V76" si="21">U50/K50</f>
        <v>7.4985486211901309</v>
      </c>
    </row>
    <row r="51" spans="1:22" x14ac:dyDescent="0.3">
      <c r="A51" s="10"/>
      <c r="B51" s="31" t="s">
        <v>0</v>
      </c>
      <c r="C51" s="32">
        <v>158</v>
      </c>
      <c r="D51" s="32">
        <v>164</v>
      </c>
      <c r="E51" s="32">
        <v>152</v>
      </c>
      <c r="F51" s="32">
        <v>285</v>
      </c>
      <c r="G51" s="32">
        <v>353</v>
      </c>
      <c r="H51" s="32">
        <v>393</v>
      </c>
      <c r="I51" s="32">
        <v>438</v>
      </c>
      <c r="J51" s="32">
        <v>411</v>
      </c>
      <c r="K51" s="32">
        <v>409</v>
      </c>
      <c r="L51" s="23">
        <v>375</v>
      </c>
      <c r="M51" s="23">
        <v>489</v>
      </c>
      <c r="N51" s="23">
        <v>592</v>
      </c>
      <c r="O51" s="26">
        <v>693</v>
      </c>
      <c r="P51" s="23">
        <v>816</v>
      </c>
      <c r="Q51" s="23">
        <v>1106</v>
      </c>
      <c r="R51" s="23">
        <v>1278</v>
      </c>
      <c r="S51" s="23">
        <v>1745</v>
      </c>
      <c r="T51" s="69">
        <v>2194</v>
      </c>
      <c r="U51" s="181">
        <v>3093</v>
      </c>
      <c r="V51" s="270">
        <f t="shared" si="21"/>
        <v>7.5623471882640585</v>
      </c>
    </row>
    <row r="52" spans="1:22" x14ac:dyDescent="0.3">
      <c r="A52" s="10"/>
      <c r="B52" s="33" t="s">
        <v>1</v>
      </c>
      <c r="C52" s="34">
        <v>389</v>
      </c>
      <c r="D52" s="34">
        <v>414</v>
      </c>
      <c r="E52" s="34">
        <v>411</v>
      </c>
      <c r="F52" s="34">
        <v>656</v>
      </c>
      <c r="G52" s="34">
        <v>826</v>
      </c>
      <c r="H52" s="34">
        <v>912</v>
      </c>
      <c r="I52" s="34">
        <v>1170</v>
      </c>
      <c r="J52" s="34">
        <v>1051</v>
      </c>
      <c r="K52" s="34">
        <v>969</v>
      </c>
      <c r="L52" s="35">
        <v>927</v>
      </c>
      <c r="M52" s="35">
        <v>1143</v>
      </c>
      <c r="N52" s="35">
        <v>1262</v>
      </c>
      <c r="O52" s="36">
        <v>1573</v>
      </c>
      <c r="P52" s="20">
        <v>1819</v>
      </c>
      <c r="Q52" s="20">
        <v>2521</v>
      </c>
      <c r="R52" s="20">
        <v>3020</v>
      </c>
      <c r="S52" s="20">
        <v>3971</v>
      </c>
      <c r="T52" s="69">
        <v>5348</v>
      </c>
      <c r="U52" s="176">
        <v>7240</v>
      </c>
      <c r="V52" s="270">
        <f t="shared" si="21"/>
        <v>7.4716202270381835</v>
      </c>
    </row>
    <row r="53" spans="1:22" x14ac:dyDescent="0.3">
      <c r="A53" s="10"/>
      <c r="B53" s="39" t="s">
        <v>76</v>
      </c>
      <c r="C53" s="30">
        <f>C55+C54</f>
        <v>187</v>
      </c>
      <c r="D53" s="30">
        <f t="shared" ref="D53:T53" si="22">D55+D54</f>
        <v>202</v>
      </c>
      <c r="E53" s="30">
        <f t="shared" si="22"/>
        <v>164</v>
      </c>
      <c r="F53" s="30">
        <f t="shared" si="22"/>
        <v>325</v>
      </c>
      <c r="G53" s="30">
        <f t="shared" si="22"/>
        <v>359</v>
      </c>
      <c r="H53" s="30">
        <f t="shared" si="22"/>
        <v>407</v>
      </c>
      <c r="I53" s="30">
        <f t="shared" si="22"/>
        <v>476</v>
      </c>
      <c r="J53" s="30">
        <f t="shared" si="22"/>
        <v>526</v>
      </c>
      <c r="K53" s="30">
        <f t="shared" si="22"/>
        <v>473</v>
      </c>
      <c r="L53" s="30">
        <f t="shared" si="22"/>
        <v>495</v>
      </c>
      <c r="M53" s="30">
        <f t="shared" si="22"/>
        <v>654</v>
      </c>
      <c r="N53" s="30">
        <f t="shared" si="22"/>
        <v>640</v>
      </c>
      <c r="O53" s="30">
        <f t="shared" si="22"/>
        <v>876</v>
      </c>
      <c r="P53" s="30">
        <f t="shared" si="22"/>
        <v>993</v>
      </c>
      <c r="Q53" s="30">
        <f t="shared" si="22"/>
        <v>1354</v>
      </c>
      <c r="R53" s="30">
        <f t="shared" si="22"/>
        <v>1806</v>
      </c>
      <c r="S53" s="30">
        <f t="shared" si="22"/>
        <v>2345</v>
      </c>
      <c r="T53" s="73">
        <f t="shared" si="22"/>
        <v>3416</v>
      </c>
      <c r="U53" s="183">
        <v>5203</v>
      </c>
      <c r="V53" s="272">
        <f t="shared" si="21"/>
        <v>11</v>
      </c>
    </row>
    <row r="54" spans="1:22" x14ac:dyDescent="0.3">
      <c r="A54" s="10"/>
      <c r="B54" s="40" t="s">
        <v>0</v>
      </c>
      <c r="C54" s="32">
        <v>46</v>
      </c>
      <c r="D54" s="32">
        <v>49</v>
      </c>
      <c r="E54" s="32">
        <v>42</v>
      </c>
      <c r="F54" s="32">
        <v>114</v>
      </c>
      <c r="G54" s="32">
        <v>119</v>
      </c>
      <c r="H54" s="32">
        <v>128</v>
      </c>
      <c r="I54" s="32">
        <v>145</v>
      </c>
      <c r="J54" s="32">
        <v>170</v>
      </c>
      <c r="K54" s="32">
        <v>150</v>
      </c>
      <c r="L54" s="32">
        <v>151</v>
      </c>
      <c r="M54" s="32">
        <v>207</v>
      </c>
      <c r="N54" s="32">
        <v>255</v>
      </c>
      <c r="O54" s="32">
        <v>316</v>
      </c>
      <c r="P54" s="32">
        <v>378</v>
      </c>
      <c r="Q54" s="32">
        <v>491</v>
      </c>
      <c r="R54" s="32">
        <v>610</v>
      </c>
      <c r="S54" s="32">
        <v>819</v>
      </c>
      <c r="T54" s="74">
        <v>1072</v>
      </c>
      <c r="U54" s="184">
        <v>1683</v>
      </c>
      <c r="V54" s="270">
        <f t="shared" si="21"/>
        <v>11.22</v>
      </c>
    </row>
    <row r="55" spans="1:22" x14ac:dyDescent="0.3">
      <c r="A55" s="10"/>
      <c r="B55" s="41" t="s">
        <v>1</v>
      </c>
      <c r="C55" s="34">
        <v>141</v>
      </c>
      <c r="D55" s="34">
        <v>153</v>
      </c>
      <c r="E55" s="34">
        <v>122</v>
      </c>
      <c r="F55" s="34">
        <v>211</v>
      </c>
      <c r="G55" s="34">
        <v>240</v>
      </c>
      <c r="H55" s="34">
        <v>279</v>
      </c>
      <c r="I55" s="34">
        <v>331</v>
      </c>
      <c r="J55" s="34">
        <v>356</v>
      </c>
      <c r="K55" s="34">
        <v>323</v>
      </c>
      <c r="L55" s="34">
        <v>344</v>
      </c>
      <c r="M55" s="34">
        <v>447</v>
      </c>
      <c r="N55" s="34">
        <v>385</v>
      </c>
      <c r="O55" s="34">
        <v>560</v>
      </c>
      <c r="P55" s="34">
        <v>615</v>
      </c>
      <c r="Q55" s="34">
        <v>863</v>
      </c>
      <c r="R55" s="34">
        <v>1196</v>
      </c>
      <c r="S55" s="34">
        <v>1526</v>
      </c>
      <c r="T55" s="75">
        <v>2344</v>
      </c>
      <c r="U55" s="186">
        <v>3520</v>
      </c>
      <c r="V55" s="270">
        <f t="shared" si="21"/>
        <v>10.897832817337461</v>
      </c>
    </row>
    <row r="56" spans="1:22" x14ac:dyDescent="0.3">
      <c r="A56" s="10"/>
      <c r="B56" s="39" t="s">
        <v>77</v>
      </c>
      <c r="C56" s="30">
        <f>C58+C57</f>
        <v>360</v>
      </c>
      <c r="D56" s="30">
        <f t="shared" ref="D56:T56" si="23">D58+D57</f>
        <v>376</v>
      </c>
      <c r="E56" s="30">
        <f t="shared" si="23"/>
        <v>399</v>
      </c>
      <c r="F56" s="30">
        <f t="shared" si="23"/>
        <v>616</v>
      </c>
      <c r="G56" s="30">
        <f t="shared" si="23"/>
        <v>820</v>
      </c>
      <c r="H56" s="30">
        <f t="shared" si="23"/>
        <v>898</v>
      </c>
      <c r="I56" s="30">
        <f t="shared" si="23"/>
        <v>1132</v>
      </c>
      <c r="J56" s="30">
        <f t="shared" si="23"/>
        <v>936</v>
      </c>
      <c r="K56" s="30">
        <f t="shared" si="23"/>
        <v>905</v>
      </c>
      <c r="L56" s="30">
        <f t="shared" si="23"/>
        <v>807</v>
      </c>
      <c r="M56" s="30">
        <f t="shared" si="23"/>
        <v>978</v>
      </c>
      <c r="N56" s="30">
        <f t="shared" si="23"/>
        <v>1214</v>
      </c>
      <c r="O56" s="30">
        <f t="shared" si="23"/>
        <v>1390</v>
      </c>
      <c r="P56" s="30">
        <f t="shared" si="23"/>
        <v>1642</v>
      </c>
      <c r="Q56" s="30">
        <f t="shared" si="23"/>
        <v>2273</v>
      </c>
      <c r="R56" s="30">
        <f t="shared" si="23"/>
        <v>2492</v>
      </c>
      <c r="S56" s="30">
        <f t="shared" si="23"/>
        <v>3371</v>
      </c>
      <c r="T56" s="73">
        <f t="shared" si="23"/>
        <v>4126</v>
      </c>
      <c r="U56" s="182">
        <f>U50-U53</f>
        <v>5130</v>
      </c>
      <c r="V56" s="272">
        <f>U56/K56</f>
        <v>5.6685082872928181</v>
      </c>
    </row>
    <row r="57" spans="1:22" x14ac:dyDescent="0.3">
      <c r="A57" s="10"/>
      <c r="B57" s="40" t="s">
        <v>0</v>
      </c>
      <c r="C57" s="38">
        <f t="shared" ref="C57:T57" si="24">C51-C54</f>
        <v>112</v>
      </c>
      <c r="D57" s="38">
        <f t="shared" si="24"/>
        <v>115</v>
      </c>
      <c r="E57" s="38">
        <f t="shared" si="24"/>
        <v>110</v>
      </c>
      <c r="F57" s="38">
        <f t="shared" si="24"/>
        <v>171</v>
      </c>
      <c r="G57" s="38">
        <f t="shared" si="24"/>
        <v>234</v>
      </c>
      <c r="H57" s="38">
        <f t="shared" si="24"/>
        <v>265</v>
      </c>
      <c r="I57" s="38">
        <f t="shared" si="24"/>
        <v>293</v>
      </c>
      <c r="J57" s="38">
        <f t="shared" si="24"/>
        <v>241</v>
      </c>
      <c r="K57" s="38">
        <f t="shared" si="24"/>
        <v>259</v>
      </c>
      <c r="L57" s="38">
        <f t="shared" si="24"/>
        <v>224</v>
      </c>
      <c r="M57" s="38">
        <f t="shared" si="24"/>
        <v>282</v>
      </c>
      <c r="N57" s="38">
        <f t="shared" si="24"/>
        <v>337</v>
      </c>
      <c r="O57" s="38">
        <f t="shared" si="24"/>
        <v>377</v>
      </c>
      <c r="P57" s="38">
        <f t="shared" si="24"/>
        <v>438</v>
      </c>
      <c r="Q57" s="38">
        <f t="shared" si="24"/>
        <v>615</v>
      </c>
      <c r="R57" s="38">
        <f t="shared" si="24"/>
        <v>668</v>
      </c>
      <c r="S57" s="38">
        <f t="shared" si="24"/>
        <v>926</v>
      </c>
      <c r="T57" s="38">
        <f t="shared" si="24"/>
        <v>1122</v>
      </c>
      <c r="U57" s="184">
        <f>U51-U54</f>
        <v>1410</v>
      </c>
      <c r="V57" s="270">
        <f>U57/K57</f>
        <v>5.4440154440154442</v>
      </c>
    </row>
    <row r="58" spans="1:22" x14ac:dyDescent="0.3">
      <c r="A58" s="10"/>
      <c r="B58" s="41" t="s">
        <v>1</v>
      </c>
      <c r="C58" s="34">
        <f t="shared" ref="C58:T58" si="25">C52-C55</f>
        <v>248</v>
      </c>
      <c r="D58" s="34">
        <f t="shared" si="25"/>
        <v>261</v>
      </c>
      <c r="E58" s="34">
        <f t="shared" si="25"/>
        <v>289</v>
      </c>
      <c r="F58" s="34">
        <f t="shared" si="25"/>
        <v>445</v>
      </c>
      <c r="G58" s="34">
        <f t="shared" si="25"/>
        <v>586</v>
      </c>
      <c r="H58" s="34">
        <f t="shared" si="25"/>
        <v>633</v>
      </c>
      <c r="I58" s="34">
        <f t="shared" si="25"/>
        <v>839</v>
      </c>
      <c r="J58" s="34">
        <f t="shared" si="25"/>
        <v>695</v>
      </c>
      <c r="K58" s="34">
        <f t="shared" si="25"/>
        <v>646</v>
      </c>
      <c r="L58" s="34">
        <f t="shared" si="25"/>
        <v>583</v>
      </c>
      <c r="M58" s="34">
        <f t="shared" si="25"/>
        <v>696</v>
      </c>
      <c r="N58" s="34">
        <f t="shared" si="25"/>
        <v>877</v>
      </c>
      <c r="O58" s="34">
        <f t="shared" si="25"/>
        <v>1013</v>
      </c>
      <c r="P58" s="34">
        <f t="shared" si="25"/>
        <v>1204</v>
      </c>
      <c r="Q58" s="34">
        <f t="shared" si="25"/>
        <v>1658</v>
      </c>
      <c r="R58" s="34">
        <f t="shared" si="25"/>
        <v>1824</v>
      </c>
      <c r="S58" s="34">
        <f t="shared" si="25"/>
        <v>2445</v>
      </c>
      <c r="T58" s="75">
        <f t="shared" si="25"/>
        <v>3004</v>
      </c>
      <c r="U58" s="186">
        <f>U52-U55</f>
        <v>3720</v>
      </c>
      <c r="V58" s="270">
        <f>U58/K58</f>
        <v>5.7585139318885448</v>
      </c>
    </row>
    <row r="59" spans="1:22" ht="26" x14ac:dyDescent="0.3">
      <c r="A59" s="10"/>
      <c r="B59" s="39" t="s">
        <v>78</v>
      </c>
      <c r="C59" s="30">
        <f>C61+C60</f>
        <v>11</v>
      </c>
      <c r="D59" s="30">
        <f t="shared" ref="D59:T59" si="26">D61+D60</f>
        <v>7</v>
      </c>
      <c r="E59" s="30">
        <f t="shared" si="26"/>
        <v>6</v>
      </c>
      <c r="F59" s="30">
        <f t="shared" si="26"/>
        <v>19</v>
      </c>
      <c r="G59" s="30">
        <f t="shared" si="26"/>
        <v>28</v>
      </c>
      <c r="H59" s="30">
        <f t="shared" si="26"/>
        <v>29</v>
      </c>
      <c r="I59" s="30">
        <f t="shared" si="26"/>
        <v>33</v>
      </c>
      <c r="J59" s="30">
        <f t="shared" si="26"/>
        <v>37</v>
      </c>
      <c r="K59" s="30">
        <f t="shared" si="26"/>
        <v>35</v>
      </c>
      <c r="L59" s="30">
        <f t="shared" si="26"/>
        <v>47</v>
      </c>
      <c r="M59" s="30">
        <f t="shared" si="26"/>
        <v>69</v>
      </c>
      <c r="N59" s="30">
        <f t="shared" si="26"/>
        <v>73</v>
      </c>
      <c r="O59" s="30">
        <f t="shared" si="26"/>
        <v>93</v>
      </c>
      <c r="P59" s="30">
        <f t="shared" si="26"/>
        <v>91</v>
      </c>
      <c r="Q59" s="30">
        <f t="shared" si="26"/>
        <v>142</v>
      </c>
      <c r="R59" s="30">
        <f t="shared" si="26"/>
        <v>276</v>
      </c>
      <c r="S59" s="30">
        <f t="shared" si="26"/>
        <v>494</v>
      </c>
      <c r="T59" s="73">
        <f t="shared" si="26"/>
        <v>1042</v>
      </c>
      <c r="U59" s="182">
        <v>2546</v>
      </c>
      <c r="V59" s="272">
        <f t="shared" si="21"/>
        <v>72.742857142857147</v>
      </c>
    </row>
    <row r="60" spans="1:22" x14ac:dyDescent="0.3">
      <c r="A60" s="10"/>
      <c r="B60" s="40" t="s">
        <v>0</v>
      </c>
      <c r="C60" s="32">
        <v>3</v>
      </c>
      <c r="D60" s="32">
        <v>3</v>
      </c>
      <c r="E60" s="32">
        <v>3</v>
      </c>
      <c r="F60" s="32">
        <v>12</v>
      </c>
      <c r="G60" s="32">
        <v>14</v>
      </c>
      <c r="H60" s="32">
        <v>12</v>
      </c>
      <c r="I60" s="32">
        <v>13</v>
      </c>
      <c r="J60" s="32">
        <v>16</v>
      </c>
      <c r="K60" s="32">
        <v>17</v>
      </c>
      <c r="L60" s="32">
        <v>19</v>
      </c>
      <c r="M60" s="32">
        <v>25</v>
      </c>
      <c r="N60" s="32">
        <v>37</v>
      </c>
      <c r="O60" s="32">
        <v>40</v>
      </c>
      <c r="P60" s="32">
        <v>40</v>
      </c>
      <c r="Q60" s="32">
        <v>67</v>
      </c>
      <c r="R60" s="32">
        <v>106</v>
      </c>
      <c r="S60" s="32">
        <v>174</v>
      </c>
      <c r="T60" s="74">
        <v>322</v>
      </c>
      <c r="U60" s="184">
        <v>766</v>
      </c>
      <c r="V60" s="270">
        <f t="shared" si="21"/>
        <v>45.058823529411768</v>
      </c>
    </row>
    <row r="61" spans="1:22" x14ac:dyDescent="0.3">
      <c r="A61" s="10"/>
      <c r="B61" s="41" t="s">
        <v>1</v>
      </c>
      <c r="C61" s="34">
        <v>8</v>
      </c>
      <c r="D61" s="34">
        <v>4</v>
      </c>
      <c r="E61" s="34">
        <v>3</v>
      </c>
      <c r="F61" s="34">
        <v>7</v>
      </c>
      <c r="G61" s="34">
        <v>14</v>
      </c>
      <c r="H61" s="34">
        <v>17</v>
      </c>
      <c r="I61" s="34">
        <v>20</v>
      </c>
      <c r="J61" s="34">
        <v>21</v>
      </c>
      <c r="K61" s="34">
        <v>18</v>
      </c>
      <c r="L61" s="34">
        <v>28</v>
      </c>
      <c r="M61" s="34">
        <v>44</v>
      </c>
      <c r="N61" s="34">
        <v>36</v>
      </c>
      <c r="O61" s="34">
        <v>53</v>
      </c>
      <c r="P61" s="34">
        <v>51</v>
      </c>
      <c r="Q61" s="34">
        <v>75</v>
      </c>
      <c r="R61" s="34">
        <v>170</v>
      </c>
      <c r="S61" s="34">
        <v>320</v>
      </c>
      <c r="T61" s="75">
        <v>720</v>
      </c>
      <c r="U61" s="188">
        <v>1780</v>
      </c>
      <c r="V61" s="270">
        <f t="shared" si="21"/>
        <v>98.888888888888886</v>
      </c>
    </row>
    <row r="62" spans="1:22" ht="26" x14ac:dyDescent="0.3">
      <c r="A62" s="10"/>
      <c r="B62" s="39" t="s">
        <v>79</v>
      </c>
      <c r="C62" s="30">
        <f>C63+C64</f>
        <v>536</v>
      </c>
      <c r="D62" s="30">
        <f t="shared" ref="D62:T62" si="27">D63+D64</f>
        <v>571</v>
      </c>
      <c r="E62" s="30">
        <f t="shared" si="27"/>
        <v>557</v>
      </c>
      <c r="F62" s="30">
        <f t="shared" si="27"/>
        <v>922</v>
      </c>
      <c r="G62" s="30">
        <f t="shared" si="27"/>
        <v>1151</v>
      </c>
      <c r="H62" s="30">
        <f t="shared" si="27"/>
        <v>1276</v>
      </c>
      <c r="I62" s="30">
        <f t="shared" si="27"/>
        <v>1575</v>
      </c>
      <c r="J62" s="30">
        <f t="shared" si="27"/>
        <v>1425</v>
      </c>
      <c r="K62" s="30">
        <f t="shared" si="27"/>
        <v>1343</v>
      </c>
      <c r="L62" s="30">
        <f t="shared" si="27"/>
        <v>1255</v>
      </c>
      <c r="M62" s="30">
        <f t="shared" si="27"/>
        <v>1563</v>
      </c>
      <c r="N62" s="30">
        <f t="shared" si="27"/>
        <v>1781</v>
      </c>
      <c r="O62" s="30">
        <f t="shared" si="27"/>
        <v>2173</v>
      </c>
      <c r="P62" s="30">
        <f t="shared" si="27"/>
        <v>2544</v>
      </c>
      <c r="Q62" s="30">
        <f t="shared" si="27"/>
        <v>3485</v>
      </c>
      <c r="R62" s="30">
        <f t="shared" si="27"/>
        <v>4022</v>
      </c>
      <c r="S62" s="30">
        <f t="shared" si="27"/>
        <v>5222</v>
      </c>
      <c r="T62" s="73">
        <f t="shared" si="27"/>
        <v>6500</v>
      </c>
      <c r="U62" s="183">
        <f>U50-U59</f>
        <v>7787</v>
      </c>
      <c r="V62" s="272">
        <f t="shared" si="21"/>
        <v>5.798212956068503</v>
      </c>
    </row>
    <row r="63" spans="1:22" x14ac:dyDescent="0.3">
      <c r="A63" s="10"/>
      <c r="B63" s="40" t="s">
        <v>0</v>
      </c>
      <c r="C63" s="38">
        <f t="shared" ref="C63:T63" si="28">C51-C60</f>
        <v>155</v>
      </c>
      <c r="D63" s="38">
        <f t="shared" si="28"/>
        <v>161</v>
      </c>
      <c r="E63" s="38">
        <f t="shared" si="28"/>
        <v>149</v>
      </c>
      <c r="F63" s="38">
        <f t="shared" si="28"/>
        <v>273</v>
      </c>
      <c r="G63" s="38">
        <f t="shared" si="28"/>
        <v>339</v>
      </c>
      <c r="H63" s="38">
        <f t="shared" si="28"/>
        <v>381</v>
      </c>
      <c r="I63" s="38">
        <f t="shared" si="28"/>
        <v>425</v>
      </c>
      <c r="J63" s="38">
        <f t="shared" si="28"/>
        <v>395</v>
      </c>
      <c r="K63" s="38">
        <f t="shared" si="28"/>
        <v>392</v>
      </c>
      <c r="L63" s="38">
        <f t="shared" si="28"/>
        <v>356</v>
      </c>
      <c r="M63" s="38">
        <f t="shared" si="28"/>
        <v>464</v>
      </c>
      <c r="N63" s="38">
        <f t="shared" si="28"/>
        <v>555</v>
      </c>
      <c r="O63" s="38">
        <f t="shared" si="28"/>
        <v>653</v>
      </c>
      <c r="P63" s="38">
        <f t="shared" si="28"/>
        <v>776</v>
      </c>
      <c r="Q63" s="38">
        <f t="shared" si="28"/>
        <v>1039</v>
      </c>
      <c r="R63" s="38">
        <f t="shared" si="28"/>
        <v>1172</v>
      </c>
      <c r="S63" s="38">
        <f t="shared" si="28"/>
        <v>1571</v>
      </c>
      <c r="T63" s="38">
        <f t="shared" si="28"/>
        <v>1872</v>
      </c>
      <c r="U63" s="184">
        <f>U51-U60</f>
        <v>2327</v>
      </c>
      <c r="V63" s="270">
        <f t="shared" si="21"/>
        <v>5.9362244897959187</v>
      </c>
    </row>
    <row r="64" spans="1:22" x14ac:dyDescent="0.3">
      <c r="A64" s="10"/>
      <c r="B64" s="41" t="s">
        <v>1</v>
      </c>
      <c r="C64" s="34">
        <f t="shared" ref="C64:T64" si="29">C52-C61</f>
        <v>381</v>
      </c>
      <c r="D64" s="34">
        <f t="shared" si="29"/>
        <v>410</v>
      </c>
      <c r="E64" s="34">
        <f t="shared" si="29"/>
        <v>408</v>
      </c>
      <c r="F64" s="34">
        <f t="shared" si="29"/>
        <v>649</v>
      </c>
      <c r="G64" s="34">
        <f t="shared" si="29"/>
        <v>812</v>
      </c>
      <c r="H64" s="34">
        <f t="shared" si="29"/>
        <v>895</v>
      </c>
      <c r="I64" s="34">
        <f t="shared" si="29"/>
        <v>1150</v>
      </c>
      <c r="J64" s="34">
        <f t="shared" si="29"/>
        <v>1030</v>
      </c>
      <c r="K64" s="34">
        <f t="shared" si="29"/>
        <v>951</v>
      </c>
      <c r="L64" s="34">
        <f t="shared" si="29"/>
        <v>899</v>
      </c>
      <c r="M64" s="34">
        <f t="shared" si="29"/>
        <v>1099</v>
      </c>
      <c r="N64" s="34">
        <f t="shared" si="29"/>
        <v>1226</v>
      </c>
      <c r="O64" s="34">
        <f t="shared" si="29"/>
        <v>1520</v>
      </c>
      <c r="P64" s="34">
        <f t="shared" si="29"/>
        <v>1768</v>
      </c>
      <c r="Q64" s="34">
        <f t="shared" si="29"/>
        <v>2446</v>
      </c>
      <c r="R64" s="34">
        <f t="shared" si="29"/>
        <v>2850</v>
      </c>
      <c r="S64" s="34">
        <f t="shared" si="29"/>
        <v>3651</v>
      </c>
      <c r="T64" s="75">
        <f t="shared" si="29"/>
        <v>4628</v>
      </c>
      <c r="U64" s="186">
        <f>U52-U61</f>
        <v>5460</v>
      </c>
      <c r="V64" s="270">
        <f t="shared" si="21"/>
        <v>5.7413249211356465</v>
      </c>
    </row>
    <row r="65" spans="1:22" ht="14.5" x14ac:dyDescent="0.3">
      <c r="A65" s="10"/>
      <c r="B65" s="18" t="s">
        <v>80</v>
      </c>
      <c r="C65" s="19">
        <f>C67+C66</f>
        <v>1135</v>
      </c>
      <c r="D65" s="19">
        <f t="shared" ref="D65:T65" si="30">D67+D66</f>
        <v>1298</v>
      </c>
      <c r="E65" s="19">
        <f t="shared" si="30"/>
        <v>1594</v>
      </c>
      <c r="F65" s="19">
        <f t="shared" si="30"/>
        <v>2022</v>
      </c>
      <c r="G65" s="19">
        <f t="shared" si="30"/>
        <v>2248</v>
      </c>
      <c r="H65" s="19">
        <f t="shared" si="30"/>
        <v>2627</v>
      </c>
      <c r="I65" s="19">
        <f t="shared" si="30"/>
        <v>3084</v>
      </c>
      <c r="J65" s="19">
        <f t="shared" si="30"/>
        <v>3835</v>
      </c>
      <c r="K65" s="19">
        <f t="shared" si="30"/>
        <v>4500</v>
      </c>
      <c r="L65" s="19">
        <f t="shared" si="30"/>
        <v>5010</v>
      </c>
      <c r="M65" s="19">
        <f t="shared" si="30"/>
        <v>5567</v>
      </c>
      <c r="N65" s="19">
        <f t="shared" si="30"/>
        <v>6497</v>
      </c>
      <c r="O65" s="19">
        <f t="shared" si="30"/>
        <v>6872</v>
      </c>
      <c r="P65" s="19">
        <f t="shared" si="30"/>
        <v>6524</v>
      </c>
      <c r="Q65" s="19">
        <f t="shared" si="30"/>
        <v>6973</v>
      </c>
      <c r="R65" s="19">
        <f t="shared" si="30"/>
        <v>7945</v>
      </c>
      <c r="S65" s="19">
        <f t="shared" si="30"/>
        <v>8791</v>
      </c>
      <c r="T65" s="19">
        <f t="shared" si="30"/>
        <v>10684</v>
      </c>
      <c r="U65" s="180">
        <v>11537</v>
      </c>
      <c r="V65" s="269">
        <f t="shared" si="21"/>
        <v>2.5637777777777777</v>
      </c>
    </row>
    <row r="66" spans="1:22" x14ac:dyDescent="0.3">
      <c r="A66" s="10"/>
      <c r="B66" s="40" t="s">
        <v>10</v>
      </c>
      <c r="C66" s="38">
        <v>420</v>
      </c>
      <c r="D66" s="38">
        <v>480</v>
      </c>
      <c r="E66" s="38">
        <v>614</v>
      </c>
      <c r="F66" s="38">
        <v>763</v>
      </c>
      <c r="G66" s="38">
        <v>885</v>
      </c>
      <c r="H66" s="38">
        <v>1079</v>
      </c>
      <c r="I66" s="38">
        <v>1209</v>
      </c>
      <c r="J66" s="38">
        <v>1472</v>
      </c>
      <c r="K66" s="38">
        <v>1894</v>
      </c>
      <c r="L66" s="38">
        <v>2046</v>
      </c>
      <c r="M66" s="38">
        <v>2281</v>
      </c>
      <c r="N66" s="38">
        <v>2579</v>
      </c>
      <c r="O66" s="38">
        <v>2902</v>
      </c>
      <c r="P66" s="38">
        <v>2789</v>
      </c>
      <c r="Q66" s="38">
        <v>3026</v>
      </c>
      <c r="R66" s="38">
        <v>3487</v>
      </c>
      <c r="S66" s="38">
        <v>3779</v>
      </c>
      <c r="T66" s="38">
        <v>4359</v>
      </c>
      <c r="U66" s="189">
        <v>4772</v>
      </c>
      <c r="V66" s="270">
        <f t="shared" si="21"/>
        <v>2.5195353748680041</v>
      </c>
    </row>
    <row r="67" spans="1:22" x14ac:dyDescent="0.3">
      <c r="A67" s="10"/>
      <c r="B67" s="40" t="s">
        <v>11</v>
      </c>
      <c r="C67" s="38">
        <v>715</v>
      </c>
      <c r="D67" s="38">
        <v>818</v>
      </c>
      <c r="E67" s="38">
        <v>980</v>
      </c>
      <c r="F67" s="38">
        <v>1259</v>
      </c>
      <c r="G67" s="38">
        <v>1363</v>
      </c>
      <c r="H67" s="38">
        <v>1548</v>
      </c>
      <c r="I67" s="38">
        <v>1875</v>
      </c>
      <c r="J67" s="38">
        <v>2363</v>
      </c>
      <c r="K67" s="38">
        <v>2606</v>
      </c>
      <c r="L67" s="38">
        <v>2964</v>
      </c>
      <c r="M67" s="38">
        <v>3286</v>
      </c>
      <c r="N67" s="38">
        <v>3918</v>
      </c>
      <c r="O67" s="38">
        <v>3970</v>
      </c>
      <c r="P67" s="38">
        <v>3735</v>
      </c>
      <c r="Q67" s="38">
        <v>3947</v>
      </c>
      <c r="R67" s="38">
        <v>4458</v>
      </c>
      <c r="S67" s="38">
        <v>5012</v>
      </c>
      <c r="T67" s="38">
        <v>6325</v>
      </c>
      <c r="U67" s="186">
        <v>6765</v>
      </c>
      <c r="V67" s="270">
        <f t="shared" si="21"/>
        <v>2.595932463545664</v>
      </c>
    </row>
    <row r="68" spans="1:22" x14ac:dyDescent="0.3">
      <c r="A68" s="10"/>
      <c r="B68" s="39" t="s">
        <v>81</v>
      </c>
      <c r="C68" s="30">
        <f>C69+C70</f>
        <v>701</v>
      </c>
      <c r="D68" s="30">
        <f t="shared" ref="D68:T68" si="31">D69+D70</f>
        <v>892</v>
      </c>
      <c r="E68" s="30">
        <f t="shared" si="31"/>
        <v>1121</v>
      </c>
      <c r="F68" s="30">
        <f t="shared" si="31"/>
        <v>1511</v>
      </c>
      <c r="G68" s="30">
        <f t="shared" si="31"/>
        <v>1692</v>
      </c>
      <c r="H68" s="30">
        <f t="shared" si="31"/>
        <v>2049</v>
      </c>
      <c r="I68" s="30">
        <f t="shared" si="31"/>
        <v>2430</v>
      </c>
      <c r="J68" s="30">
        <f t="shared" si="31"/>
        <v>3045</v>
      </c>
      <c r="K68" s="30">
        <f t="shared" si="31"/>
        <v>3605</v>
      </c>
      <c r="L68" s="30">
        <f t="shared" si="31"/>
        <v>4070</v>
      </c>
      <c r="M68" s="30">
        <f t="shared" si="31"/>
        <v>4633</v>
      </c>
      <c r="N68" s="30">
        <f t="shared" si="31"/>
        <v>5517</v>
      </c>
      <c r="O68" s="30">
        <f t="shared" si="31"/>
        <v>5826</v>
      </c>
      <c r="P68" s="30">
        <f t="shared" si="31"/>
        <v>5500</v>
      </c>
      <c r="Q68" s="30">
        <f t="shared" si="31"/>
        <v>5869</v>
      </c>
      <c r="R68" s="30">
        <f t="shared" si="31"/>
        <v>6733</v>
      </c>
      <c r="S68" s="30">
        <f t="shared" si="31"/>
        <v>7485</v>
      </c>
      <c r="T68" s="73">
        <f t="shared" si="31"/>
        <v>9233</v>
      </c>
      <c r="U68" s="182">
        <v>10010</v>
      </c>
      <c r="V68" s="272">
        <f t="shared" si="21"/>
        <v>2.7766990291262137</v>
      </c>
    </row>
    <row r="69" spans="1:22" x14ac:dyDescent="0.3">
      <c r="A69" s="10"/>
      <c r="B69" s="40" t="s">
        <v>0</v>
      </c>
      <c r="C69" s="38">
        <v>233</v>
      </c>
      <c r="D69" s="38">
        <v>310</v>
      </c>
      <c r="E69" s="38">
        <v>411</v>
      </c>
      <c r="F69" s="38">
        <v>553</v>
      </c>
      <c r="G69" s="38">
        <v>620</v>
      </c>
      <c r="H69" s="38">
        <v>797</v>
      </c>
      <c r="I69" s="38">
        <v>922</v>
      </c>
      <c r="J69" s="38">
        <v>1137</v>
      </c>
      <c r="K69" s="38">
        <v>1473</v>
      </c>
      <c r="L69" s="38">
        <v>1618</v>
      </c>
      <c r="M69" s="38">
        <v>1853</v>
      </c>
      <c r="N69" s="38">
        <v>2125</v>
      </c>
      <c r="O69" s="38">
        <v>2408</v>
      </c>
      <c r="P69" s="38">
        <v>2283</v>
      </c>
      <c r="Q69" s="38">
        <v>2485</v>
      </c>
      <c r="R69" s="38">
        <v>2876</v>
      </c>
      <c r="S69" s="38">
        <v>3137</v>
      </c>
      <c r="T69" s="38">
        <v>3723</v>
      </c>
      <c r="U69" s="184">
        <v>4031</v>
      </c>
      <c r="V69" s="270">
        <f t="shared" si="21"/>
        <v>2.7365919891378141</v>
      </c>
    </row>
    <row r="70" spans="1:22" x14ac:dyDescent="0.3">
      <c r="A70" s="10"/>
      <c r="B70" s="41" t="s">
        <v>1</v>
      </c>
      <c r="C70" s="38">
        <v>468</v>
      </c>
      <c r="D70" s="38">
        <v>582</v>
      </c>
      <c r="E70" s="38">
        <v>710</v>
      </c>
      <c r="F70" s="38">
        <v>958</v>
      </c>
      <c r="G70" s="38">
        <v>1072</v>
      </c>
      <c r="H70" s="38">
        <v>1252</v>
      </c>
      <c r="I70" s="38">
        <v>1508</v>
      </c>
      <c r="J70" s="38">
        <v>1908</v>
      </c>
      <c r="K70" s="38">
        <v>2132</v>
      </c>
      <c r="L70" s="38">
        <v>2452</v>
      </c>
      <c r="M70" s="38">
        <v>2780</v>
      </c>
      <c r="N70" s="38">
        <v>3392</v>
      </c>
      <c r="O70" s="38">
        <v>3418</v>
      </c>
      <c r="P70" s="38">
        <v>3217</v>
      </c>
      <c r="Q70" s="38">
        <v>3384</v>
      </c>
      <c r="R70" s="38">
        <v>3857</v>
      </c>
      <c r="S70" s="38">
        <v>4348</v>
      </c>
      <c r="T70" s="38">
        <v>5510</v>
      </c>
      <c r="U70" s="186">
        <v>5979</v>
      </c>
      <c r="V70" s="270">
        <f t="shared" si="21"/>
        <v>2.8044090056285178</v>
      </c>
    </row>
    <row r="71" spans="1:22" x14ac:dyDescent="0.3">
      <c r="A71" s="10"/>
      <c r="B71" s="39" t="s">
        <v>82</v>
      </c>
      <c r="C71" s="30">
        <f>C73+C72</f>
        <v>434</v>
      </c>
      <c r="D71" s="30">
        <f t="shared" ref="D71:T71" si="32">D73+D72</f>
        <v>406</v>
      </c>
      <c r="E71" s="30">
        <f t="shared" si="32"/>
        <v>473</v>
      </c>
      <c r="F71" s="30">
        <f t="shared" si="32"/>
        <v>511</v>
      </c>
      <c r="G71" s="30">
        <f t="shared" si="32"/>
        <v>556</v>
      </c>
      <c r="H71" s="30">
        <f t="shared" si="32"/>
        <v>578</v>
      </c>
      <c r="I71" s="30">
        <f t="shared" si="32"/>
        <v>654</v>
      </c>
      <c r="J71" s="30">
        <f t="shared" si="32"/>
        <v>790</v>
      </c>
      <c r="K71" s="30">
        <f t="shared" si="32"/>
        <v>895</v>
      </c>
      <c r="L71" s="30">
        <f t="shared" si="32"/>
        <v>940</v>
      </c>
      <c r="M71" s="30">
        <f t="shared" si="32"/>
        <v>934</v>
      </c>
      <c r="N71" s="30">
        <f t="shared" si="32"/>
        <v>980</v>
      </c>
      <c r="O71" s="30">
        <f t="shared" si="32"/>
        <v>1046</v>
      </c>
      <c r="P71" s="30">
        <f t="shared" si="32"/>
        <v>1024</v>
      </c>
      <c r="Q71" s="30">
        <f t="shared" si="32"/>
        <v>1104</v>
      </c>
      <c r="R71" s="30">
        <f t="shared" si="32"/>
        <v>1212</v>
      </c>
      <c r="S71" s="30">
        <f t="shared" si="32"/>
        <v>1306</v>
      </c>
      <c r="T71" s="73">
        <f t="shared" si="32"/>
        <v>1451</v>
      </c>
      <c r="U71" s="182">
        <f>U65-U68</f>
        <v>1527</v>
      </c>
      <c r="V71" s="272">
        <f>U71/K71</f>
        <v>1.706145251396648</v>
      </c>
    </row>
    <row r="72" spans="1:22" x14ac:dyDescent="0.3">
      <c r="A72" s="10"/>
      <c r="B72" s="40" t="s">
        <v>0</v>
      </c>
      <c r="C72" s="38">
        <f t="shared" ref="C72:T72" si="33">C66-C69</f>
        <v>187</v>
      </c>
      <c r="D72" s="38">
        <f t="shared" si="33"/>
        <v>170</v>
      </c>
      <c r="E72" s="38">
        <f t="shared" si="33"/>
        <v>203</v>
      </c>
      <c r="F72" s="38">
        <f t="shared" si="33"/>
        <v>210</v>
      </c>
      <c r="G72" s="38">
        <f t="shared" si="33"/>
        <v>265</v>
      </c>
      <c r="H72" s="38">
        <f t="shared" si="33"/>
        <v>282</v>
      </c>
      <c r="I72" s="38">
        <f t="shared" si="33"/>
        <v>287</v>
      </c>
      <c r="J72" s="38">
        <f t="shared" si="33"/>
        <v>335</v>
      </c>
      <c r="K72" s="38">
        <f t="shared" si="33"/>
        <v>421</v>
      </c>
      <c r="L72" s="38">
        <f t="shared" si="33"/>
        <v>428</v>
      </c>
      <c r="M72" s="38">
        <f t="shared" si="33"/>
        <v>428</v>
      </c>
      <c r="N72" s="38">
        <f t="shared" si="33"/>
        <v>454</v>
      </c>
      <c r="O72" s="38">
        <f t="shared" si="33"/>
        <v>494</v>
      </c>
      <c r="P72" s="38">
        <f t="shared" si="33"/>
        <v>506</v>
      </c>
      <c r="Q72" s="38">
        <f t="shared" si="33"/>
        <v>541</v>
      </c>
      <c r="R72" s="38">
        <f t="shared" si="33"/>
        <v>611</v>
      </c>
      <c r="S72" s="38">
        <f t="shared" si="33"/>
        <v>642</v>
      </c>
      <c r="T72" s="38">
        <f t="shared" si="33"/>
        <v>636</v>
      </c>
      <c r="U72" s="184">
        <f>U66-U69</f>
        <v>741</v>
      </c>
      <c r="V72" s="270">
        <f>U72/K72</f>
        <v>1.7600950118764846</v>
      </c>
    </row>
    <row r="73" spans="1:22" x14ac:dyDescent="0.3">
      <c r="A73" s="10"/>
      <c r="B73" s="41" t="s">
        <v>1</v>
      </c>
      <c r="C73" s="38">
        <f t="shared" ref="C73:T73" si="34">C67-C70</f>
        <v>247</v>
      </c>
      <c r="D73" s="38">
        <f t="shared" si="34"/>
        <v>236</v>
      </c>
      <c r="E73" s="38">
        <f t="shared" si="34"/>
        <v>270</v>
      </c>
      <c r="F73" s="38">
        <f t="shared" si="34"/>
        <v>301</v>
      </c>
      <c r="G73" s="38">
        <f t="shared" si="34"/>
        <v>291</v>
      </c>
      <c r="H73" s="38">
        <f t="shared" si="34"/>
        <v>296</v>
      </c>
      <c r="I73" s="38">
        <f t="shared" si="34"/>
        <v>367</v>
      </c>
      <c r="J73" s="38">
        <f t="shared" si="34"/>
        <v>455</v>
      </c>
      <c r="K73" s="38">
        <f t="shared" si="34"/>
        <v>474</v>
      </c>
      <c r="L73" s="38">
        <f t="shared" si="34"/>
        <v>512</v>
      </c>
      <c r="M73" s="38">
        <f t="shared" si="34"/>
        <v>506</v>
      </c>
      <c r="N73" s="38">
        <f t="shared" si="34"/>
        <v>526</v>
      </c>
      <c r="O73" s="38">
        <f t="shared" si="34"/>
        <v>552</v>
      </c>
      <c r="P73" s="38">
        <f t="shared" si="34"/>
        <v>518</v>
      </c>
      <c r="Q73" s="38">
        <f t="shared" si="34"/>
        <v>563</v>
      </c>
      <c r="R73" s="38">
        <f t="shared" si="34"/>
        <v>601</v>
      </c>
      <c r="S73" s="38">
        <f t="shared" si="34"/>
        <v>664</v>
      </c>
      <c r="T73" s="38">
        <f t="shared" si="34"/>
        <v>815</v>
      </c>
      <c r="U73" s="185">
        <f>U67-U70</f>
        <v>786</v>
      </c>
      <c r="V73" s="270">
        <f>U73/K73</f>
        <v>1.6582278481012658</v>
      </c>
    </row>
    <row r="74" spans="1:22" x14ac:dyDescent="0.3">
      <c r="A74" s="10"/>
      <c r="B74" s="39" t="s">
        <v>23</v>
      </c>
      <c r="C74" s="30">
        <f>C76+C75</f>
        <v>122</v>
      </c>
      <c r="D74" s="30">
        <f t="shared" ref="D74:T74" si="35">D76+D75</f>
        <v>136</v>
      </c>
      <c r="E74" s="30">
        <f t="shared" si="35"/>
        <v>186</v>
      </c>
      <c r="F74" s="30">
        <f t="shared" si="35"/>
        <v>230</v>
      </c>
      <c r="G74" s="30">
        <f t="shared" si="35"/>
        <v>242</v>
      </c>
      <c r="H74" s="30">
        <f t="shared" si="35"/>
        <v>270</v>
      </c>
      <c r="I74" s="30">
        <f t="shared" si="35"/>
        <v>312</v>
      </c>
      <c r="J74" s="30">
        <f t="shared" si="35"/>
        <v>407</v>
      </c>
      <c r="K74" s="30">
        <f t="shared" si="35"/>
        <v>436</v>
      </c>
      <c r="L74" s="30">
        <f t="shared" si="35"/>
        <v>491</v>
      </c>
      <c r="M74" s="30">
        <f t="shared" si="35"/>
        <v>658</v>
      </c>
      <c r="N74" s="30">
        <f t="shared" si="35"/>
        <v>746</v>
      </c>
      <c r="O74" s="30">
        <f t="shared" si="35"/>
        <v>665</v>
      </c>
      <c r="P74" s="30">
        <f t="shared" si="35"/>
        <v>655</v>
      </c>
      <c r="Q74" s="30">
        <f t="shared" si="35"/>
        <v>804</v>
      </c>
      <c r="R74" s="30">
        <f t="shared" si="35"/>
        <v>1222</v>
      </c>
      <c r="S74" s="30">
        <f t="shared" si="35"/>
        <v>1801</v>
      </c>
      <c r="T74" s="73">
        <f t="shared" si="35"/>
        <v>3308</v>
      </c>
      <c r="U74" s="183">
        <v>4869</v>
      </c>
      <c r="V74" s="272">
        <f t="shared" si="21"/>
        <v>11.167431192660551</v>
      </c>
    </row>
    <row r="75" spans="1:22" x14ac:dyDescent="0.3">
      <c r="A75" s="10"/>
      <c r="B75" s="40" t="s">
        <v>0</v>
      </c>
      <c r="C75" s="38">
        <v>51</v>
      </c>
      <c r="D75" s="38">
        <v>55</v>
      </c>
      <c r="E75" s="38">
        <v>83</v>
      </c>
      <c r="F75" s="38">
        <v>107</v>
      </c>
      <c r="G75" s="38">
        <v>105</v>
      </c>
      <c r="H75" s="38">
        <v>128</v>
      </c>
      <c r="I75" s="38">
        <v>150</v>
      </c>
      <c r="J75" s="38">
        <v>165</v>
      </c>
      <c r="K75" s="38">
        <v>224</v>
      </c>
      <c r="L75" s="38">
        <v>250</v>
      </c>
      <c r="M75" s="38">
        <v>330</v>
      </c>
      <c r="N75" s="38">
        <v>355</v>
      </c>
      <c r="O75" s="38">
        <v>324</v>
      </c>
      <c r="P75" s="38">
        <v>304</v>
      </c>
      <c r="Q75" s="38">
        <v>388</v>
      </c>
      <c r="R75" s="38">
        <v>534</v>
      </c>
      <c r="S75" s="38">
        <v>738</v>
      </c>
      <c r="T75" s="38">
        <v>1188</v>
      </c>
      <c r="U75" s="184">
        <v>1696</v>
      </c>
      <c r="V75" s="270">
        <f t="shared" si="21"/>
        <v>7.5714285714285712</v>
      </c>
    </row>
    <row r="76" spans="1:22" x14ac:dyDescent="0.3">
      <c r="A76" s="10"/>
      <c r="B76" s="41" t="s">
        <v>1</v>
      </c>
      <c r="C76" s="38">
        <v>71</v>
      </c>
      <c r="D76" s="38">
        <v>81</v>
      </c>
      <c r="E76" s="38">
        <v>103</v>
      </c>
      <c r="F76" s="38">
        <v>123</v>
      </c>
      <c r="G76" s="38">
        <v>137</v>
      </c>
      <c r="H76" s="38">
        <v>142</v>
      </c>
      <c r="I76" s="38">
        <v>162</v>
      </c>
      <c r="J76" s="38">
        <v>242</v>
      </c>
      <c r="K76" s="38">
        <v>212</v>
      </c>
      <c r="L76" s="38">
        <v>241</v>
      </c>
      <c r="M76" s="38">
        <v>328</v>
      </c>
      <c r="N76" s="38">
        <v>391</v>
      </c>
      <c r="O76" s="38">
        <v>341</v>
      </c>
      <c r="P76" s="38">
        <v>351</v>
      </c>
      <c r="Q76" s="38">
        <v>416</v>
      </c>
      <c r="R76" s="38">
        <v>688</v>
      </c>
      <c r="S76" s="38">
        <v>1063</v>
      </c>
      <c r="T76" s="38">
        <v>2120</v>
      </c>
      <c r="U76" s="186">
        <v>3173</v>
      </c>
      <c r="V76" s="270">
        <f t="shared" si="21"/>
        <v>14.966981132075471</v>
      </c>
    </row>
    <row r="77" spans="1:22" x14ac:dyDescent="0.3">
      <c r="A77" s="10"/>
      <c r="B77" s="39" t="s">
        <v>25</v>
      </c>
      <c r="C77" s="30">
        <f>C79+C78</f>
        <v>1013</v>
      </c>
      <c r="D77" s="30">
        <f t="shared" ref="D77:T77" si="36">D79+D78</f>
        <v>1162</v>
      </c>
      <c r="E77" s="30">
        <f t="shared" si="36"/>
        <v>1408</v>
      </c>
      <c r="F77" s="30">
        <f t="shared" si="36"/>
        <v>1792</v>
      </c>
      <c r="G77" s="30">
        <f t="shared" si="36"/>
        <v>2006</v>
      </c>
      <c r="H77" s="30">
        <f t="shared" si="36"/>
        <v>2357</v>
      </c>
      <c r="I77" s="30">
        <f t="shared" si="36"/>
        <v>2772</v>
      </c>
      <c r="J77" s="30">
        <f t="shared" si="36"/>
        <v>3428</v>
      </c>
      <c r="K77" s="30">
        <f t="shared" si="36"/>
        <v>4064</v>
      </c>
      <c r="L77" s="30">
        <f t="shared" si="36"/>
        <v>4519</v>
      </c>
      <c r="M77" s="30">
        <f t="shared" si="36"/>
        <v>4909</v>
      </c>
      <c r="N77" s="30">
        <f t="shared" si="36"/>
        <v>5751</v>
      </c>
      <c r="O77" s="30">
        <f t="shared" si="36"/>
        <v>6207</v>
      </c>
      <c r="P77" s="30">
        <f t="shared" si="36"/>
        <v>5869</v>
      </c>
      <c r="Q77" s="30">
        <f t="shared" si="36"/>
        <v>6169</v>
      </c>
      <c r="R77" s="30">
        <f t="shared" si="36"/>
        <v>6723</v>
      </c>
      <c r="S77" s="30">
        <f t="shared" si="36"/>
        <v>6990</v>
      </c>
      <c r="T77" s="73">
        <f t="shared" si="36"/>
        <v>7376</v>
      </c>
      <c r="U77" s="183">
        <f>U65-U74</f>
        <v>6668</v>
      </c>
      <c r="V77" s="272">
        <f t="shared" ref="V77:V94" si="37">U77/K77</f>
        <v>1.640748031496063</v>
      </c>
    </row>
    <row r="78" spans="1:22" x14ac:dyDescent="0.3">
      <c r="A78" s="10"/>
      <c r="B78" s="40" t="s">
        <v>0</v>
      </c>
      <c r="C78" s="38">
        <f t="shared" ref="C78:T78" si="38">C66-C75</f>
        <v>369</v>
      </c>
      <c r="D78" s="38">
        <f t="shared" si="38"/>
        <v>425</v>
      </c>
      <c r="E78" s="38">
        <f t="shared" si="38"/>
        <v>531</v>
      </c>
      <c r="F78" s="38">
        <f t="shared" si="38"/>
        <v>656</v>
      </c>
      <c r="G78" s="38">
        <f t="shared" si="38"/>
        <v>780</v>
      </c>
      <c r="H78" s="38">
        <f t="shared" si="38"/>
        <v>951</v>
      </c>
      <c r="I78" s="38">
        <f t="shared" si="38"/>
        <v>1059</v>
      </c>
      <c r="J78" s="38">
        <f t="shared" si="38"/>
        <v>1307</v>
      </c>
      <c r="K78" s="38">
        <f t="shared" si="38"/>
        <v>1670</v>
      </c>
      <c r="L78" s="38">
        <f t="shared" si="38"/>
        <v>1796</v>
      </c>
      <c r="M78" s="38">
        <f t="shared" si="38"/>
        <v>1951</v>
      </c>
      <c r="N78" s="38">
        <f t="shared" si="38"/>
        <v>2224</v>
      </c>
      <c r="O78" s="38">
        <f t="shared" si="38"/>
        <v>2578</v>
      </c>
      <c r="P78" s="38">
        <f t="shared" si="38"/>
        <v>2485</v>
      </c>
      <c r="Q78" s="38">
        <f t="shared" si="38"/>
        <v>2638</v>
      </c>
      <c r="R78" s="38">
        <f t="shared" si="38"/>
        <v>2953</v>
      </c>
      <c r="S78" s="38">
        <f t="shared" si="38"/>
        <v>3041</v>
      </c>
      <c r="T78" s="38">
        <f t="shared" si="38"/>
        <v>3171</v>
      </c>
      <c r="U78" s="184">
        <f>U66-U75</f>
        <v>3076</v>
      </c>
      <c r="V78" s="270">
        <f t="shared" si="37"/>
        <v>1.8419161676646707</v>
      </c>
    </row>
    <row r="79" spans="1:22" x14ac:dyDescent="0.3">
      <c r="A79" s="10"/>
      <c r="B79" s="41" t="s">
        <v>1</v>
      </c>
      <c r="C79" s="38">
        <f t="shared" ref="C79:T79" si="39">C67-C76</f>
        <v>644</v>
      </c>
      <c r="D79" s="38">
        <f t="shared" si="39"/>
        <v>737</v>
      </c>
      <c r="E79" s="38">
        <f t="shared" si="39"/>
        <v>877</v>
      </c>
      <c r="F79" s="38">
        <f t="shared" si="39"/>
        <v>1136</v>
      </c>
      <c r="G79" s="38">
        <f t="shared" si="39"/>
        <v>1226</v>
      </c>
      <c r="H79" s="38">
        <f t="shared" si="39"/>
        <v>1406</v>
      </c>
      <c r="I79" s="38">
        <f t="shared" si="39"/>
        <v>1713</v>
      </c>
      <c r="J79" s="38">
        <f t="shared" si="39"/>
        <v>2121</v>
      </c>
      <c r="K79" s="38">
        <f t="shared" si="39"/>
        <v>2394</v>
      </c>
      <c r="L79" s="38">
        <f t="shared" si="39"/>
        <v>2723</v>
      </c>
      <c r="M79" s="38">
        <f t="shared" si="39"/>
        <v>2958</v>
      </c>
      <c r="N79" s="38">
        <f t="shared" si="39"/>
        <v>3527</v>
      </c>
      <c r="O79" s="38">
        <f t="shared" si="39"/>
        <v>3629</v>
      </c>
      <c r="P79" s="38">
        <f t="shared" si="39"/>
        <v>3384</v>
      </c>
      <c r="Q79" s="38">
        <f t="shared" si="39"/>
        <v>3531</v>
      </c>
      <c r="R79" s="38">
        <f t="shared" si="39"/>
        <v>3770</v>
      </c>
      <c r="S79" s="38">
        <f t="shared" si="39"/>
        <v>3949</v>
      </c>
      <c r="T79" s="38">
        <f t="shared" si="39"/>
        <v>4205</v>
      </c>
      <c r="U79" s="186">
        <f>U67-U76</f>
        <v>3592</v>
      </c>
      <c r="V79" s="270">
        <f t="shared" si="37"/>
        <v>1.5004177109440267</v>
      </c>
    </row>
    <row r="80" spans="1:22" ht="14.5" x14ac:dyDescent="0.3">
      <c r="A80" s="10"/>
      <c r="B80" s="18" t="s">
        <v>37</v>
      </c>
      <c r="C80" s="19">
        <f>C81+C82</f>
        <v>1749</v>
      </c>
      <c r="D80" s="19">
        <f t="shared" ref="D80:T80" si="40">D81+D82</f>
        <v>1798</v>
      </c>
      <c r="E80" s="19">
        <f t="shared" si="40"/>
        <v>2017</v>
      </c>
      <c r="F80" s="19">
        <f t="shared" si="40"/>
        <v>2370</v>
      </c>
      <c r="G80" s="19">
        <f t="shared" si="40"/>
        <v>2512</v>
      </c>
      <c r="H80" s="19">
        <f t="shared" si="40"/>
        <v>2758</v>
      </c>
      <c r="I80" s="19">
        <f t="shared" si="40"/>
        <v>2861</v>
      </c>
      <c r="J80" s="19">
        <f t="shared" si="40"/>
        <v>3133</v>
      </c>
      <c r="K80" s="19">
        <f t="shared" si="40"/>
        <v>3425</v>
      </c>
      <c r="L80" s="19">
        <f t="shared" si="40"/>
        <v>3610</v>
      </c>
      <c r="M80" s="19">
        <f t="shared" si="40"/>
        <v>3768</v>
      </c>
      <c r="N80" s="19">
        <f t="shared" si="40"/>
        <v>3889</v>
      </c>
      <c r="O80" s="19">
        <f t="shared" si="40"/>
        <v>4113</v>
      </c>
      <c r="P80" s="19">
        <f t="shared" si="40"/>
        <v>4259</v>
      </c>
      <c r="Q80" s="19">
        <f t="shared" si="40"/>
        <v>4458</v>
      </c>
      <c r="R80" s="19">
        <f t="shared" si="40"/>
        <v>4768</v>
      </c>
      <c r="S80" s="19">
        <f t="shared" si="40"/>
        <v>4894</v>
      </c>
      <c r="T80" s="19">
        <f t="shared" si="40"/>
        <v>4812</v>
      </c>
      <c r="U80" s="180">
        <v>5269</v>
      </c>
      <c r="V80" s="269">
        <f t="shared" si="37"/>
        <v>1.5383941605839415</v>
      </c>
    </row>
    <row r="81" spans="1:22" x14ac:dyDescent="0.3">
      <c r="A81" s="10"/>
      <c r="B81" s="40" t="s">
        <v>10</v>
      </c>
      <c r="C81" s="38">
        <v>926</v>
      </c>
      <c r="D81" s="38">
        <v>984</v>
      </c>
      <c r="E81" s="38">
        <v>1009</v>
      </c>
      <c r="F81" s="38">
        <v>1318</v>
      </c>
      <c r="G81" s="38">
        <v>1384</v>
      </c>
      <c r="H81" s="38">
        <v>1549</v>
      </c>
      <c r="I81" s="38">
        <v>1575</v>
      </c>
      <c r="J81" s="38">
        <v>1819</v>
      </c>
      <c r="K81" s="38">
        <v>1958</v>
      </c>
      <c r="L81" s="38">
        <v>2047</v>
      </c>
      <c r="M81" s="38">
        <v>2133</v>
      </c>
      <c r="N81" s="38">
        <v>2204</v>
      </c>
      <c r="O81" s="38">
        <v>2422</v>
      </c>
      <c r="P81" s="38">
        <v>2469</v>
      </c>
      <c r="Q81" s="38">
        <v>2673</v>
      </c>
      <c r="R81" s="38">
        <v>2857</v>
      </c>
      <c r="S81" s="38">
        <v>2909</v>
      </c>
      <c r="T81" s="38">
        <v>2835</v>
      </c>
      <c r="U81" s="190">
        <v>3112</v>
      </c>
      <c r="V81" s="270">
        <f t="shared" si="37"/>
        <v>1.5893769152196118</v>
      </c>
    </row>
    <row r="82" spans="1:22" x14ac:dyDescent="0.3">
      <c r="A82" s="10"/>
      <c r="B82" s="40" t="s">
        <v>11</v>
      </c>
      <c r="C82" s="38">
        <v>823</v>
      </c>
      <c r="D82" s="38">
        <v>814</v>
      </c>
      <c r="E82" s="38">
        <v>1008</v>
      </c>
      <c r="F82" s="38">
        <v>1052</v>
      </c>
      <c r="G82" s="38">
        <v>1128</v>
      </c>
      <c r="H82" s="38">
        <v>1209</v>
      </c>
      <c r="I82" s="38">
        <v>1286</v>
      </c>
      <c r="J82" s="38">
        <v>1314</v>
      </c>
      <c r="K82" s="38">
        <v>1467</v>
      </c>
      <c r="L82" s="38">
        <v>1563</v>
      </c>
      <c r="M82" s="38">
        <v>1635</v>
      </c>
      <c r="N82" s="38">
        <v>1685</v>
      </c>
      <c r="O82" s="38">
        <v>1691</v>
      </c>
      <c r="P82" s="38">
        <v>1790</v>
      </c>
      <c r="Q82" s="38">
        <v>1785</v>
      </c>
      <c r="R82" s="38">
        <v>1911</v>
      </c>
      <c r="S82" s="38">
        <v>1985</v>
      </c>
      <c r="T82" s="38">
        <v>1977</v>
      </c>
      <c r="U82" s="191">
        <v>2157</v>
      </c>
      <c r="V82" s="270">
        <f t="shared" si="37"/>
        <v>1.4703476482617588</v>
      </c>
    </row>
    <row r="83" spans="1:22" x14ac:dyDescent="0.3">
      <c r="A83" s="10"/>
      <c r="B83" s="39" t="s">
        <v>26</v>
      </c>
      <c r="C83" s="30">
        <f>C85+C84</f>
        <v>611</v>
      </c>
      <c r="D83" s="30">
        <f t="shared" ref="D83:T83" si="41">D85+D84</f>
        <v>679</v>
      </c>
      <c r="E83" s="30">
        <f t="shared" si="41"/>
        <v>890</v>
      </c>
      <c r="F83" s="30">
        <f t="shared" si="41"/>
        <v>1148</v>
      </c>
      <c r="G83" s="30">
        <f t="shared" si="41"/>
        <v>1234</v>
      </c>
      <c r="H83" s="30">
        <f t="shared" si="41"/>
        <v>1379</v>
      </c>
      <c r="I83" s="30">
        <f t="shared" si="41"/>
        <v>1508</v>
      </c>
      <c r="J83" s="30">
        <f t="shared" si="41"/>
        <v>1662</v>
      </c>
      <c r="K83" s="30">
        <f t="shared" si="41"/>
        <v>1901</v>
      </c>
      <c r="L83" s="30">
        <f t="shared" si="41"/>
        <v>2111</v>
      </c>
      <c r="M83" s="30">
        <f t="shared" si="41"/>
        <v>2292</v>
      </c>
      <c r="N83" s="30">
        <f t="shared" si="41"/>
        <v>2389</v>
      </c>
      <c r="O83" s="30">
        <f t="shared" si="41"/>
        <v>2501</v>
      </c>
      <c r="P83" s="30">
        <f t="shared" si="41"/>
        <v>2536</v>
      </c>
      <c r="Q83" s="30">
        <f t="shared" si="41"/>
        <v>2763</v>
      </c>
      <c r="R83" s="30">
        <f t="shared" si="41"/>
        <v>2983</v>
      </c>
      <c r="S83" s="30">
        <f t="shared" si="41"/>
        <v>3062</v>
      </c>
      <c r="T83" s="73">
        <f t="shared" si="41"/>
        <v>2960</v>
      </c>
      <c r="U83" s="183">
        <v>3301</v>
      </c>
      <c r="V83" s="272">
        <f t="shared" si="37"/>
        <v>1.7364544976328249</v>
      </c>
    </row>
    <row r="84" spans="1:22" x14ac:dyDescent="0.3">
      <c r="A84" s="10"/>
      <c r="B84" s="40" t="s">
        <v>0</v>
      </c>
      <c r="C84" s="38">
        <v>312</v>
      </c>
      <c r="D84" s="38">
        <v>387</v>
      </c>
      <c r="E84" s="38">
        <v>426</v>
      </c>
      <c r="F84" s="38">
        <v>634</v>
      </c>
      <c r="G84" s="38">
        <v>692</v>
      </c>
      <c r="H84" s="38">
        <v>762</v>
      </c>
      <c r="I84" s="38">
        <v>806</v>
      </c>
      <c r="J84" s="38">
        <v>946</v>
      </c>
      <c r="K84" s="38">
        <v>1094</v>
      </c>
      <c r="L84" s="38">
        <v>1199</v>
      </c>
      <c r="M84" s="38">
        <v>1308</v>
      </c>
      <c r="N84" s="38">
        <v>1364</v>
      </c>
      <c r="O84" s="38">
        <v>1468</v>
      </c>
      <c r="P84" s="38">
        <v>1470</v>
      </c>
      <c r="Q84" s="38">
        <v>1664</v>
      </c>
      <c r="R84" s="38">
        <v>1767</v>
      </c>
      <c r="S84" s="38">
        <v>1758</v>
      </c>
      <c r="T84" s="38">
        <v>1719</v>
      </c>
      <c r="U84" s="184">
        <v>1871</v>
      </c>
      <c r="V84" s="270">
        <f t="shared" si="37"/>
        <v>1.710237659963437</v>
      </c>
    </row>
    <row r="85" spans="1:22" x14ac:dyDescent="0.3">
      <c r="A85" s="10"/>
      <c r="B85" s="41" t="s">
        <v>1</v>
      </c>
      <c r="C85" s="38">
        <v>299</v>
      </c>
      <c r="D85" s="38">
        <v>292</v>
      </c>
      <c r="E85" s="38">
        <v>464</v>
      </c>
      <c r="F85" s="38">
        <v>514</v>
      </c>
      <c r="G85" s="38">
        <v>542</v>
      </c>
      <c r="H85" s="38">
        <v>617</v>
      </c>
      <c r="I85" s="38">
        <v>702</v>
      </c>
      <c r="J85" s="38">
        <v>716</v>
      </c>
      <c r="K85" s="38">
        <v>807</v>
      </c>
      <c r="L85" s="38">
        <v>912</v>
      </c>
      <c r="M85" s="38">
        <v>984</v>
      </c>
      <c r="N85" s="38">
        <v>1025</v>
      </c>
      <c r="O85" s="38">
        <v>1033</v>
      </c>
      <c r="P85" s="38">
        <v>1066</v>
      </c>
      <c r="Q85" s="38">
        <v>1099</v>
      </c>
      <c r="R85" s="38">
        <v>1216</v>
      </c>
      <c r="S85" s="38">
        <v>1304</v>
      </c>
      <c r="T85" s="38">
        <v>1241</v>
      </c>
      <c r="U85" s="186">
        <v>1430</v>
      </c>
      <c r="V85" s="270">
        <f t="shared" si="37"/>
        <v>1.7719950433705081</v>
      </c>
    </row>
    <row r="86" spans="1:22" x14ac:dyDescent="0.3">
      <c r="A86" s="10"/>
      <c r="B86" s="39" t="s">
        <v>28</v>
      </c>
      <c r="C86" s="30">
        <f>C87+C88</f>
        <v>1138</v>
      </c>
      <c r="D86" s="30">
        <f t="shared" ref="D86:T86" si="42">D87+D88</f>
        <v>1119</v>
      </c>
      <c r="E86" s="30">
        <f t="shared" si="42"/>
        <v>1127</v>
      </c>
      <c r="F86" s="30">
        <f t="shared" si="42"/>
        <v>1222</v>
      </c>
      <c r="G86" s="30">
        <f t="shared" si="42"/>
        <v>1278</v>
      </c>
      <c r="H86" s="30">
        <f t="shared" si="42"/>
        <v>1379</v>
      </c>
      <c r="I86" s="30">
        <f t="shared" si="42"/>
        <v>1353</v>
      </c>
      <c r="J86" s="30">
        <f t="shared" si="42"/>
        <v>1471</v>
      </c>
      <c r="K86" s="30">
        <f t="shared" si="42"/>
        <v>1524</v>
      </c>
      <c r="L86" s="30">
        <f t="shared" si="42"/>
        <v>1499</v>
      </c>
      <c r="M86" s="30">
        <f t="shared" si="42"/>
        <v>1476</v>
      </c>
      <c r="N86" s="30">
        <f t="shared" si="42"/>
        <v>1500</v>
      </c>
      <c r="O86" s="30">
        <f t="shared" si="42"/>
        <v>1612</v>
      </c>
      <c r="P86" s="30">
        <f t="shared" si="42"/>
        <v>1723</v>
      </c>
      <c r="Q86" s="30">
        <f t="shared" si="42"/>
        <v>1695</v>
      </c>
      <c r="R86" s="30">
        <f t="shared" si="42"/>
        <v>1785</v>
      </c>
      <c r="S86" s="30">
        <f t="shared" si="42"/>
        <v>1832</v>
      </c>
      <c r="T86" s="73">
        <f t="shared" si="42"/>
        <v>1852</v>
      </c>
      <c r="U86" s="183">
        <f>U80-U83</f>
        <v>1968</v>
      </c>
      <c r="V86" s="272">
        <f>U86/K86</f>
        <v>1.2913385826771653</v>
      </c>
    </row>
    <row r="87" spans="1:22" x14ac:dyDescent="0.3">
      <c r="A87" s="10"/>
      <c r="B87" s="40" t="s">
        <v>0</v>
      </c>
      <c r="C87" s="38">
        <f t="shared" ref="C87:T87" si="43">C81-C84</f>
        <v>614</v>
      </c>
      <c r="D87" s="38">
        <f t="shared" si="43"/>
        <v>597</v>
      </c>
      <c r="E87" s="38">
        <f t="shared" si="43"/>
        <v>583</v>
      </c>
      <c r="F87" s="38">
        <f t="shared" si="43"/>
        <v>684</v>
      </c>
      <c r="G87" s="38">
        <f t="shared" si="43"/>
        <v>692</v>
      </c>
      <c r="H87" s="38">
        <f t="shared" si="43"/>
        <v>787</v>
      </c>
      <c r="I87" s="38">
        <f t="shared" si="43"/>
        <v>769</v>
      </c>
      <c r="J87" s="38">
        <f t="shared" si="43"/>
        <v>873</v>
      </c>
      <c r="K87" s="38">
        <f t="shared" si="43"/>
        <v>864</v>
      </c>
      <c r="L87" s="38">
        <f t="shared" si="43"/>
        <v>848</v>
      </c>
      <c r="M87" s="38">
        <f t="shared" si="43"/>
        <v>825</v>
      </c>
      <c r="N87" s="38">
        <f t="shared" si="43"/>
        <v>840</v>
      </c>
      <c r="O87" s="38">
        <f t="shared" si="43"/>
        <v>954</v>
      </c>
      <c r="P87" s="38">
        <f t="shared" si="43"/>
        <v>999</v>
      </c>
      <c r="Q87" s="38">
        <f t="shared" si="43"/>
        <v>1009</v>
      </c>
      <c r="R87" s="38">
        <f t="shared" si="43"/>
        <v>1090</v>
      </c>
      <c r="S87" s="38">
        <f t="shared" si="43"/>
        <v>1151</v>
      </c>
      <c r="T87" s="38">
        <f t="shared" si="43"/>
        <v>1116</v>
      </c>
      <c r="U87" s="184">
        <f>U81-U84</f>
        <v>1241</v>
      </c>
      <c r="V87" s="270">
        <f>U87/K87</f>
        <v>1.4363425925925926</v>
      </c>
    </row>
    <row r="88" spans="1:22" x14ac:dyDescent="0.3">
      <c r="A88" s="10"/>
      <c r="B88" s="41" t="s">
        <v>1</v>
      </c>
      <c r="C88" s="38">
        <f t="shared" ref="C88:T88" si="44">C82-C85</f>
        <v>524</v>
      </c>
      <c r="D88" s="38">
        <f t="shared" si="44"/>
        <v>522</v>
      </c>
      <c r="E88" s="38">
        <f t="shared" si="44"/>
        <v>544</v>
      </c>
      <c r="F88" s="38">
        <f t="shared" si="44"/>
        <v>538</v>
      </c>
      <c r="G88" s="38">
        <f t="shared" si="44"/>
        <v>586</v>
      </c>
      <c r="H88" s="38">
        <f t="shared" si="44"/>
        <v>592</v>
      </c>
      <c r="I88" s="38">
        <f t="shared" si="44"/>
        <v>584</v>
      </c>
      <c r="J88" s="38">
        <f t="shared" si="44"/>
        <v>598</v>
      </c>
      <c r="K88" s="38">
        <f t="shared" si="44"/>
        <v>660</v>
      </c>
      <c r="L88" s="38">
        <f t="shared" si="44"/>
        <v>651</v>
      </c>
      <c r="M88" s="38">
        <f t="shared" si="44"/>
        <v>651</v>
      </c>
      <c r="N88" s="38">
        <f t="shared" si="44"/>
        <v>660</v>
      </c>
      <c r="O88" s="38">
        <f t="shared" si="44"/>
        <v>658</v>
      </c>
      <c r="P88" s="38">
        <f t="shared" si="44"/>
        <v>724</v>
      </c>
      <c r="Q88" s="38">
        <f t="shared" si="44"/>
        <v>686</v>
      </c>
      <c r="R88" s="38">
        <f t="shared" si="44"/>
        <v>695</v>
      </c>
      <c r="S88" s="38">
        <f t="shared" si="44"/>
        <v>681</v>
      </c>
      <c r="T88" s="38">
        <f t="shared" si="44"/>
        <v>736</v>
      </c>
      <c r="U88" s="186">
        <f>U82-U85</f>
        <v>727</v>
      </c>
      <c r="V88" s="270">
        <f>U88/K88</f>
        <v>1.1015151515151516</v>
      </c>
    </row>
    <row r="89" spans="1:22" x14ac:dyDescent="0.3">
      <c r="A89" s="10"/>
      <c r="B89" s="39" t="s">
        <v>27</v>
      </c>
      <c r="C89" s="30">
        <f>C90+C91</f>
        <v>122</v>
      </c>
      <c r="D89" s="30">
        <f t="shared" ref="D89:T89" si="45">D90+D91</f>
        <v>123</v>
      </c>
      <c r="E89" s="30">
        <f t="shared" si="45"/>
        <v>147</v>
      </c>
      <c r="F89" s="30">
        <f t="shared" si="45"/>
        <v>238</v>
      </c>
      <c r="G89" s="30">
        <f t="shared" si="45"/>
        <v>230</v>
      </c>
      <c r="H89" s="30">
        <f t="shared" si="45"/>
        <v>264</v>
      </c>
      <c r="I89" s="30">
        <f t="shared" si="45"/>
        <v>278</v>
      </c>
      <c r="J89" s="30">
        <f t="shared" si="45"/>
        <v>300</v>
      </c>
      <c r="K89" s="30">
        <f t="shared" si="45"/>
        <v>292</v>
      </c>
      <c r="L89" s="30">
        <f t="shared" si="45"/>
        <v>384</v>
      </c>
      <c r="M89" s="30">
        <f t="shared" si="45"/>
        <v>505</v>
      </c>
      <c r="N89" s="30">
        <f t="shared" si="45"/>
        <v>568</v>
      </c>
      <c r="O89" s="30">
        <f t="shared" si="45"/>
        <v>463</v>
      </c>
      <c r="P89" s="30">
        <f t="shared" si="45"/>
        <v>464</v>
      </c>
      <c r="Q89" s="30">
        <f t="shared" si="45"/>
        <v>571</v>
      </c>
      <c r="R89" s="30">
        <f t="shared" si="45"/>
        <v>723</v>
      </c>
      <c r="S89" s="30">
        <f t="shared" si="45"/>
        <v>808</v>
      </c>
      <c r="T89" s="73">
        <f t="shared" si="45"/>
        <v>1002</v>
      </c>
      <c r="U89" s="182">
        <v>1414</v>
      </c>
      <c r="V89" s="272">
        <f t="shared" si="37"/>
        <v>4.8424657534246576</v>
      </c>
    </row>
    <row r="90" spans="1:22" x14ac:dyDescent="0.3">
      <c r="A90" s="10"/>
      <c r="B90" s="40" t="s">
        <v>0</v>
      </c>
      <c r="C90" s="38">
        <v>61</v>
      </c>
      <c r="D90" s="38">
        <v>77</v>
      </c>
      <c r="E90" s="38">
        <v>79</v>
      </c>
      <c r="F90" s="38">
        <v>154</v>
      </c>
      <c r="G90" s="38">
        <v>139</v>
      </c>
      <c r="H90" s="38">
        <v>164</v>
      </c>
      <c r="I90" s="38">
        <v>159</v>
      </c>
      <c r="J90" s="38">
        <v>176</v>
      </c>
      <c r="K90" s="38">
        <v>203</v>
      </c>
      <c r="L90" s="38">
        <v>248</v>
      </c>
      <c r="M90" s="38">
        <v>337</v>
      </c>
      <c r="N90" s="38">
        <v>358</v>
      </c>
      <c r="O90" s="38">
        <v>283</v>
      </c>
      <c r="P90" s="38">
        <v>273</v>
      </c>
      <c r="Q90" s="38">
        <v>348</v>
      </c>
      <c r="R90" s="38">
        <v>437</v>
      </c>
      <c r="S90" s="38">
        <v>463</v>
      </c>
      <c r="T90" s="38">
        <v>529</v>
      </c>
      <c r="U90" s="184">
        <v>692</v>
      </c>
      <c r="V90" s="270">
        <f t="shared" si="37"/>
        <v>3.4088669950738915</v>
      </c>
    </row>
    <row r="91" spans="1:22" x14ac:dyDescent="0.3">
      <c r="A91" s="10"/>
      <c r="B91" s="41" t="s">
        <v>1</v>
      </c>
      <c r="C91" s="38">
        <v>61</v>
      </c>
      <c r="D91" s="38">
        <v>46</v>
      </c>
      <c r="E91" s="38">
        <v>68</v>
      </c>
      <c r="F91" s="38">
        <v>84</v>
      </c>
      <c r="G91" s="38">
        <v>91</v>
      </c>
      <c r="H91" s="38">
        <v>100</v>
      </c>
      <c r="I91" s="38">
        <v>119</v>
      </c>
      <c r="J91" s="38">
        <v>124</v>
      </c>
      <c r="K91" s="38">
        <v>89</v>
      </c>
      <c r="L91" s="38">
        <v>136</v>
      </c>
      <c r="M91" s="38">
        <v>168</v>
      </c>
      <c r="N91" s="38">
        <v>210</v>
      </c>
      <c r="O91" s="38">
        <v>180</v>
      </c>
      <c r="P91" s="38">
        <v>191</v>
      </c>
      <c r="Q91" s="38">
        <v>223</v>
      </c>
      <c r="R91" s="38">
        <v>286</v>
      </c>
      <c r="S91" s="38">
        <v>345</v>
      </c>
      <c r="T91" s="38">
        <v>473</v>
      </c>
      <c r="U91" s="186">
        <v>722</v>
      </c>
      <c r="V91" s="270">
        <f t="shared" si="37"/>
        <v>8.1123595505617985</v>
      </c>
    </row>
    <row r="92" spans="1:22" x14ac:dyDescent="0.3">
      <c r="A92" s="10"/>
      <c r="B92" s="39" t="s">
        <v>29</v>
      </c>
      <c r="C92" s="30">
        <f>C94+C93</f>
        <v>1627</v>
      </c>
      <c r="D92" s="30">
        <f t="shared" ref="D92:T92" si="46">D94+D93</f>
        <v>1675</v>
      </c>
      <c r="E92" s="30">
        <f t="shared" si="46"/>
        <v>1870</v>
      </c>
      <c r="F92" s="30">
        <f t="shared" si="46"/>
        <v>2132</v>
      </c>
      <c r="G92" s="30">
        <f t="shared" si="46"/>
        <v>2282</v>
      </c>
      <c r="H92" s="30">
        <f t="shared" si="46"/>
        <v>2494</v>
      </c>
      <c r="I92" s="30">
        <f t="shared" si="46"/>
        <v>2583</v>
      </c>
      <c r="J92" s="30">
        <f t="shared" si="46"/>
        <v>2833</v>
      </c>
      <c r="K92" s="30">
        <f t="shared" si="46"/>
        <v>3133</v>
      </c>
      <c r="L92" s="30">
        <f t="shared" si="46"/>
        <v>3226</v>
      </c>
      <c r="M92" s="30">
        <f t="shared" si="46"/>
        <v>3263</v>
      </c>
      <c r="N92" s="30">
        <f t="shared" si="46"/>
        <v>3321</v>
      </c>
      <c r="O92" s="30">
        <f t="shared" si="46"/>
        <v>3650</v>
      </c>
      <c r="P92" s="30">
        <f t="shared" si="46"/>
        <v>3795</v>
      </c>
      <c r="Q92" s="30">
        <f t="shared" si="46"/>
        <v>3887</v>
      </c>
      <c r="R92" s="30">
        <f t="shared" si="46"/>
        <v>4045</v>
      </c>
      <c r="S92" s="30">
        <f t="shared" si="46"/>
        <v>4086</v>
      </c>
      <c r="T92" s="73">
        <f t="shared" si="46"/>
        <v>3810</v>
      </c>
      <c r="U92" s="182">
        <f>U80-U89</f>
        <v>3855</v>
      </c>
      <c r="V92" s="272">
        <f t="shared" si="37"/>
        <v>1.2304500478774338</v>
      </c>
    </row>
    <row r="93" spans="1:22" x14ac:dyDescent="0.3">
      <c r="A93" s="10"/>
      <c r="B93" s="40" t="s">
        <v>0</v>
      </c>
      <c r="C93" s="38">
        <f>C81-C90</f>
        <v>865</v>
      </c>
      <c r="D93" s="38">
        <f t="shared" ref="D93:T93" si="47">D81-D90</f>
        <v>907</v>
      </c>
      <c r="E93" s="38">
        <f t="shared" si="47"/>
        <v>930</v>
      </c>
      <c r="F93" s="38">
        <f t="shared" si="47"/>
        <v>1164</v>
      </c>
      <c r="G93" s="38">
        <f t="shared" si="47"/>
        <v>1245</v>
      </c>
      <c r="H93" s="38">
        <f t="shared" si="47"/>
        <v>1385</v>
      </c>
      <c r="I93" s="38">
        <f t="shared" si="47"/>
        <v>1416</v>
      </c>
      <c r="J93" s="38">
        <f t="shared" si="47"/>
        <v>1643</v>
      </c>
      <c r="K93" s="38">
        <f t="shared" si="47"/>
        <v>1755</v>
      </c>
      <c r="L93" s="38">
        <f t="shared" si="47"/>
        <v>1799</v>
      </c>
      <c r="M93" s="38">
        <f t="shared" si="47"/>
        <v>1796</v>
      </c>
      <c r="N93" s="38">
        <f t="shared" si="47"/>
        <v>1846</v>
      </c>
      <c r="O93" s="38">
        <f t="shared" si="47"/>
        <v>2139</v>
      </c>
      <c r="P93" s="38">
        <f t="shared" si="47"/>
        <v>2196</v>
      </c>
      <c r="Q93" s="38">
        <f t="shared" si="47"/>
        <v>2325</v>
      </c>
      <c r="R93" s="38">
        <f t="shared" si="47"/>
        <v>2420</v>
      </c>
      <c r="S93" s="38">
        <f t="shared" si="47"/>
        <v>2446</v>
      </c>
      <c r="T93" s="38">
        <f t="shared" si="47"/>
        <v>2306</v>
      </c>
      <c r="U93" s="184">
        <f>U81-U90</f>
        <v>2420</v>
      </c>
      <c r="V93" s="270">
        <f t="shared" si="37"/>
        <v>1.378917378917379</v>
      </c>
    </row>
    <row r="94" spans="1:22" x14ac:dyDescent="0.3">
      <c r="A94" s="10"/>
      <c r="B94" s="41" t="s">
        <v>1</v>
      </c>
      <c r="C94" s="38">
        <f>C82-C91</f>
        <v>762</v>
      </c>
      <c r="D94" s="38">
        <f t="shared" ref="D94:T94" si="48">D82-D91</f>
        <v>768</v>
      </c>
      <c r="E94" s="38">
        <f t="shared" si="48"/>
        <v>940</v>
      </c>
      <c r="F94" s="38">
        <f t="shared" si="48"/>
        <v>968</v>
      </c>
      <c r="G94" s="38">
        <f t="shared" si="48"/>
        <v>1037</v>
      </c>
      <c r="H94" s="38">
        <f t="shared" si="48"/>
        <v>1109</v>
      </c>
      <c r="I94" s="38">
        <f t="shared" si="48"/>
        <v>1167</v>
      </c>
      <c r="J94" s="38">
        <f t="shared" si="48"/>
        <v>1190</v>
      </c>
      <c r="K94" s="38">
        <f t="shared" si="48"/>
        <v>1378</v>
      </c>
      <c r="L94" s="38">
        <f t="shared" si="48"/>
        <v>1427</v>
      </c>
      <c r="M94" s="38">
        <f t="shared" si="48"/>
        <v>1467</v>
      </c>
      <c r="N94" s="38">
        <f t="shared" si="48"/>
        <v>1475</v>
      </c>
      <c r="O94" s="38">
        <f t="shared" si="48"/>
        <v>1511</v>
      </c>
      <c r="P94" s="38">
        <f t="shared" si="48"/>
        <v>1599</v>
      </c>
      <c r="Q94" s="38">
        <f t="shared" si="48"/>
        <v>1562</v>
      </c>
      <c r="R94" s="38">
        <f t="shared" si="48"/>
        <v>1625</v>
      </c>
      <c r="S94" s="38">
        <f t="shared" si="48"/>
        <v>1640</v>
      </c>
      <c r="T94" s="38">
        <f t="shared" si="48"/>
        <v>1504</v>
      </c>
      <c r="U94" s="188">
        <f>U82-U91</f>
        <v>1435</v>
      </c>
      <c r="V94" s="273">
        <f t="shared" si="37"/>
        <v>1.0413642960812772</v>
      </c>
    </row>
    <row r="95" spans="1:22" x14ac:dyDescent="0.3">
      <c r="A95" s="5"/>
      <c r="B95" s="31"/>
      <c r="C95" s="1"/>
      <c r="D95" s="1"/>
      <c r="E95" s="1"/>
      <c r="F95" s="1"/>
      <c r="G95" s="1"/>
      <c r="H95" s="1"/>
      <c r="I95" s="1"/>
      <c r="J95" s="1"/>
      <c r="K95" s="1"/>
      <c r="L95" s="1"/>
      <c r="M95" s="1"/>
      <c r="N95" s="1"/>
      <c r="O95" s="8"/>
      <c r="P95" s="8"/>
      <c r="Q95" s="5"/>
      <c r="R95" s="9"/>
      <c r="S95" s="9"/>
      <c r="T95" s="2"/>
      <c r="U95" s="169"/>
      <c r="V95" s="268"/>
    </row>
    <row r="96" spans="1:22" ht="14.5" x14ac:dyDescent="0.35">
      <c r="A96" s="5"/>
      <c r="B96" s="380" t="s">
        <v>3</v>
      </c>
      <c r="C96" s="380"/>
      <c r="D96" s="380"/>
      <c r="E96" s="380"/>
      <c r="F96" s="380"/>
      <c r="G96" s="380"/>
      <c r="H96" s="380"/>
      <c r="I96" s="380"/>
      <c r="J96" s="380"/>
      <c r="K96" s="380"/>
      <c r="L96" s="380"/>
      <c r="M96" s="380"/>
      <c r="N96" s="380"/>
      <c r="O96" s="381"/>
      <c r="P96" s="42"/>
      <c r="Q96" s="5"/>
      <c r="R96" s="9"/>
      <c r="S96" s="9"/>
      <c r="T96" s="2"/>
      <c r="U96" s="169"/>
      <c r="V96" s="268"/>
    </row>
    <row r="97" spans="1:23" ht="14.5" x14ac:dyDescent="0.35">
      <c r="A97" s="5"/>
      <c r="B97" s="382"/>
      <c r="C97" s="382"/>
      <c r="D97" s="382"/>
      <c r="E97" s="382"/>
      <c r="F97" s="382"/>
      <c r="G97" s="382"/>
      <c r="H97" s="382"/>
      <c r="I97" s="382"/>
      <c r="J97" s="382"/>
      <c r="K97" s="382"/>
      <c r="L97" s="382"/>
      <c r="M97" s="382"/>
      <c r="N97" s="382"/>
      <c r="O97" s="383"/>
      <c r="P97" s="43"/>
      <c r="Q97" s="5"/>
      <c r="R97" s="9"/>
      <c r="S97" s="9"/>
      <c r="T97" s="2"/>
      <c r="U97" s="169"/>
      <c r="V97" s="268"/>
    </row>
    <row r="98" spans="1:23" ht="14.5" x14ac:dyDescent="0.35">
      <c r="A98" s="5"/>
      <c r="B98" s="46"/>
      <c r="C98" s="6"/>
      <c r="D98" s="6"/>
      <c r="E98" s="6"/>
      <c r="F98" s="6"/>
      <c r="G98" s="6"/>
      <c r="H98" s="6"/>
      <c r="I98" s="6"/>
      <c r="J98" s="6"/>
      <c r="K98" s="6"/>
      <c r="L98" s="6"/>
      <c r="M98" s="6"/>
      <c r="N98" s="6"/>
      <c r="O98" s="6"/>
      <c r="P98" s="6"/>
      <c r="Q98" s="6"/>
      <c r="R98" s="9"/>
      <c r="S98" s="9"/>
      <c r="T98" s="2"/>
      <c r="U98" s="169"/>
      <c r="V98" s="268"/>
    </row>
    <row r="99" spans="1:23" ht="16.5" x14ac:dyDescent="0.35">
      <c r="A99" s="5"/>
      <c r="B99" s="67" t="s">
        <v>30</v>
      </c>
      <c r="C99" s="2"/>
      <c r="D99" s="2"/>
      <c r="E99" s="2"/>
      <c r="F99" s="2"/>
      <c r="G99" s="2"/>
      <c r="H99" s="2"/>
      <c r="I99" s="2"/>
      <c r="J99" s="2"/>
      <c r="K99" s="2"/>
      <c r="L99" s="2"/>
      <c r="M99" s="2"/>
      <c r="N99" s="2"/>
      <c r="O99" s="2"/>
      <c r="P99" s="2"/>
      <c r="Q99" s="2"/>
      <c r="R99" s="9"/>
      <c r="S99" s="9"/>
      <c r="T99" s="2"/>
      <c r="U99" s="169"/>
      <c r="V99" s="268"/>
    </row>
    <row r="100" spans="1:23" ht="16.5" x14ac:dyDescent="0.35">
      <c r="A100" s="5"/>
      <c r="B100" s="67" t="s">
        <v>31</v>
      </c>
      <c r="C100" s="2"/>
      <c r="D100" s="2"/>
      <c r="E100" s="2"/>
      <c r="F100" s="2"/>
      <c r="G100" s="2"/>
      <c r="H100" s="2"/>
      <c r="I100" s="2"/>
      <c r="J100" s="2"/>
      <c r="K100" s="2"/>
      <c r="L100" s="2"/>
      <c r="M100" s="2"/>
      <c r="N100" s="2"/>
      <c r="O100" s="2"/>
      <c r="P100" s="2"/>
      <c r="Q100" s="2"/>
      <c r="R100" s="9"/>
      <c r="S100" s="9"/>
      <c r="T100" s="2"/>
      <c r="U100" s="169"/>
      <c r="V100" s="268"/>
    </row>
    <row r="101" spans="1:23" ht="16.5" x14ac:dyDescent="0.35">
      <c r="A101" s="5"/>
      <c r="B101" s="67" t="s">
        <v>83</v>
      </c>
      <c r="C101" s="2"/>
      <c r="D101" s="2"/>
      <c r="E101" s="2"/>
      <c r="F101" s="2"/>
      <c r="G101" s="2"/>
      <c r="H101" s="2"/>
      <c r="I101" s="2"/>
      <c r="J101" s="2"/>
      <c r="K101" s="2"/>
      <c r="L101" s="2"/>
      <c r="M101" s="2"/>
      <c r="N101" s="2"/>
      <c r="O101" s="2"/>
      <c r="P101" s="2"/>
      <c r="Q101" s="2"/>
      <c r="R101" s="9"/>
      <c r="S101" s="9"/>
      <c r="T101" s="2"/>
      <c r="U101" s="169"/>
      <c r="V101" s="268"/>
    </row>
    <row r="102" spans="1:23" ht="16.5" x14ac:dyDescent="0.35">
      <c r="A102" s="5"/>
      <c r="B102" s="67" t="s">
        <v>34</v>
      </c>
      <c r="C102" s="2"/>
      <c r="D102" s="2"/>
      <c r="E102" s="2"/>
      <c r="F102" s="2"/>
      <c r="G102" s="2"/>
      <c r="H102" s="2"/>
      <c r="I102" s="2"/>
      <c r="J102" s="2"/>
      <c r="K102" s="2"/>
      <c r="L102" s="2"/>
      <c r="M102" s="2"/>
      <c r="N102" s="2"/>
      <c r="O102" s="2"/>
      <c r="P102" s="2"/>
      <c r="Q102" s="2"/>
      <c r="R102" s="9"/>
      <c r="S102" s="9"/>
      <c r="T102" s="2"/>
      <c r="U102" s="169"/>
      <c r="V102" s="268"/>
    </row>
    <row r="103" spans="1:23" ht="16.5" x14ac:dyDescent="0.35">
      <c r="A103" s="5"/>
      <c r="B103" s="67" t="s">
        <v>85</v>
      </c>
      <c r="C103" s="2"/>
      <c r="D103" s="2"/>
      <c r="E103" s="2"/>
      <c r="F103" s="2"/>
      <c r="G103" s="2"/>
      <c r="H103" s="2"/>
      <c r="I103" s="2"/>
      <c r="J103" s="2"/>
      <c r="K103" s="2"/>
      <c r="L103" s="2"/>
      <c r="M103" s="2"/>
      <c r="N103" s="2"/>
      <c r="O103" s="2"/>
      <c r="P103" s="2"/>
      <c r="Q103" s="2"/>
      <c r="R103" s="9"/>
      <c r="S103" s="9"/>
      <c r="T103" s="2"/>
      <c r="U103" s="169"/>
      <c r="V103" s="268"/>
    </row>
    <row r="104" spans="1:23" ht="16.5" x14ac:dyDescent="0.35">
      <c r="A104" s="5"/>
      <c r="B104" s="67" t="s">
        <v>35</v>
      </c>
      <c r="C104" s="2"/>
      <c r="D104" s="2"/>
      <c r="E104" s="2"/>
      <c r="F104" s="2"/>
      <c r="G104" s="2"/>
      <c r="H104" s="2"/>
      <c r="I104" s="2"/>
      <c r="J104" s="2"/>
      <c r="K104" s="2"/>
      <c r="L104" s="2"/>
      <c r="M104" s="2"/>
      <c r="N104" s="2"/>
      <c r="O104" s="2"/>
      <c r="P104" s="2"/>
      <c r="Q104" s="2"/>
      <c r="R104" s="9"/>
      <c r="S104" s="9"/>
      <c r="T104" s="2"/>
      <c r="U104" s="169"/>
      <c r="V104" s="268"/>
    </row>
    <row r="105" spans="1:23" ht="16.5" x14ac:dyDescent="0.35">
      <c r="A105" s="5"/>
      <c r="B105" s="47" t="s">
        <v>36</v>
      </c>
      <c r="C105" s="2"/>
      <c r="D105" s="2"/>
      <c r="E105" s="2"/>
      <c r="F105" s="2"/>
      <c r="G105" s="2"/>
      <c r="H105" s="2"/>
      <c r="I105" s="2"/>
      <c r="J105" s="2"/>
      <c r="K105" s="2"/>
      <c r="L105" s="2"/>
      <c r="M105" s="2"/>
      <c r="N105" s="2"/>
      <c r="O105" s="2"/>
      <c r="P105" s="2"/>
      <c r="Q105" s="2"/>
      <c r="R105" s="9"/>
      <c r="S105" s="9"/>
      <c r="T105" s="2"/>
      <c r="U105" s="169"/>
      <c r="V105" s="268"/>
    </row>
    <row r="106" spans="1:23" ht="16.5" x14ac:dyDescent="0.35">
      <c r="A106" s="2"/>
      <c r="B106" s="47" t="s">
        <v>38</v>
      </c>
      <c r="C106" s="2"/>
      <c r="D106" s="2"/>
      <c r="E106" s="2"/>
      <c r="F106" s="2"/>
      <c r="G106" s="2"/>
      <c r="H106" s="2"/>
      <c r="I106" s="2"/>
      <c r="J106" s="2"/>
      <c r="K106" s="2"/>
      <c r="L106" s="2"/>
      <c r="M106" s="2"/>
      <c r="N106" s="2"/>
      <c r="O106" s="2"/>
      <c r="P106" s="2"/>
      <c r="Q106" s="2"/>
      <c r="R106" s="2"/>
      <c r="S106" s="2"/>
      <c r="T106" s="2"/>
      <c r="U106" s="169"/>
      <c r="V106" s="268"/>
    </row>
    <row r="107" spans="1:23" x14ac:dyDescent="0.3">
      <c r="A107" s="2"/>
      <c r="B107" s="2"/>
      <c r="C107" s="2"/>
      <c r="D107" s="2"/>
      <c r="E107" s="2"/>
      <c r="F107" s="2"/>
      <c r="G107" s="2"/>
      <c r="H107" s="2"/>
      <c r="I107" s="2"/>
      <c r="J107" s="2"/>
      <c r="K107" s="2"/>
      <c r="L107" s="2"/>
      <c r="M107" s="2"/>
      <c r="N107" s="2"/>
      <c r="O107" s="2"/>
      <c r="P107" s="2"/>
      <c r="Q107" s="2"/>
      <c r="R107" s="2"/>
      <c r="S107" s="2"/>
      <c r="T107" s="2"/>
      <c r="U107" s="169"/>
      <c r="V107" s="268"/>
    </row>
    <row r="108" spans="1:23" x14ac:dyDescent="0.3">
      <c r="A108" s="2"/>
      <c r="B108" s="2"/>
      <c r="C108" s="2"/>
      <c r="D108" s="2"/>
      <c r="E108" s="2"/>
      <c r="F108" s="2"/>
      <c r="G108" s="2"/>
      <c r="H108" s="2"/>
      <c r="I108" s="2"/>
      <c r="J108" s="2"/>
      <c r="K108" s="2"/>
      <c r="L108" s="2"/>
      <c r="M108" s="2"/>
      <c r="N108" s="2"/>
      <c r="O108" s="2"/>
      <c r="P108" s="2"/>
      <c r="Q108" s="2"/>
      <c r="R108" s="2"/>
      <c r="S108" s="2"/>
      <c r="T108" s="2"/>
      <c r="U108" s="169"/>
      <c r="V108" s="268"/>
    </row>
    <row r="109" spans="1:23" x14ac:dyDescent="0.3">
      <c r="W109" s="150"/>
    </row>
    <row r="110" spans="1:23" x14ac:dyDescent="0.3">
      <c r="W110" s="150"/>
    </row>
    <row r="111" spans="1:23" x14ac:dyDescent="0.3">
      <c r="W111" s="150"/>
    </row>
    <row r="112" spans="1:23" x14ac:dyDescent="0.3">
      <c r="W112" s="150"/>
    </row>
    <row r="113" spans="5:23" x14ac:dyDescent="0.3">
      <c r="W113" s="150"/>
    </row>
    <row r="114" spans="5:23" x14ac:dyDescent="0.3">
      <c r="E114" s="34"/>
      <c r="W114" s="150"/>
    </row>
    <row r="115" spans="5:23" x14ac:dyDescent="0.3">
      <c r="E115" s="34"/>
      <c r="W115" s="150"/>
    </row>
    <row r="116" spans="5:23" x14ac:dyDescent="0.3">
      <c r="E116" s="34"/>
      <c r="W116" s="150"/>
    </row>
    <row r="117" spans="5:23" x14ac:dyDescent="0.3">
      <c r="E117" s="34"/>
      <c r="W117" s="150"/>
    </row>
    <row r="118" spans="5:23" x14ac:dyDescent="0.3">
      <c r="E118" s="34"/>
      <c r="W118" s="150"/>
    </row>
    <row r="119" spans="5:23" x14ac:dyDescent="0.3">
      <c r="E119" s="34"/>
      <c r="W119" s="150"/>
    </row>
    <row r="120" spans="5:23" x14ac:dyDescent="0.3">
      <c r="E120" s="34"/>
      <c r="W120" s="150"/>
    </row>
    <row r="121" spans="5:23" x14ac:dyDescent="0.3">
      <c r="E121" s="34"/>
      <c r="W121" s="150"/>
    </row>
    <row r="122" spans="5:23" x14ac:dyDescent="0.3">
      <c r="E122" s="34"/>
      <c r="W122" s="150"/>
    </row>
    <row r="123" spans="5:23" x14ac:dyDescent="0.3">
      <c r="E123" s="34"/>
      <c r="W123" s="150"/>
    </row>
    <row r="124" spans="5:23" x14ac:dyDescent="0.3">
      <c r="E124" s="34"/>
      <c r="W124" s="150"/>
    </row>
    <row r="125" spans="5:23" x14ac:dyDescent="0.3">
      <c r="E125" s="34"/>
      <c r="W125" s="150"/>
    </row>
    <row r="126" spans="5:23" x14ac:dyDescent="0.3">
      <c r="E126" s="34"/>
      <c r="W126" s="150"/>
    </row>
    <row r="127" spans="5:23" x14ac:dyDescent="0.3">
      <c r="E127" s="34"/>
      <c r="W127" s="150"/>
    </row>
    <row r="128" spans="5:23" x14ac:dyDescent="0.3">
      <c r="E128" s="34"/>
      <c r="W128" s="150"/>
    </row>
    <row r="129" spans="5:23" x14ac:dyDescent="0.3">
      <c r="E129" s="34"/>
      <c r="W129" s="150"/>
    </row>
    <row r="130" spans="5:23" x14ac:dyDescent="0.3">
      <c r="E130" s="34"/>
      <c r="W130" s="150"/>
    </row>
  </sheetData>
  <mergeCells count="1">
    <mergeCell ref="B96:O97"/>
  </mergeCells>
  <pageMargins left="0.25" right="0.25" top="0.75" bottom="0.75" header="0.3" footer="0.3"/>
  <pageSetup scale="7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0"/>
  <sheetViews>
    <sheetView topLeftCell="A64" zoomScale="90" zoomScaleNormal="90" workbookViewId="0"/>
  </sheetViews>
  <sheetFormatPr defaultColWidth="8.81640625" defaultRowHeight="13" x14ac:dyDescent="0.35"/>
  <cols>
    <col min="1" max="1" width="5" style="11" customWidth="1"/>
    <col min="2" max="2" width="62.7265625" style="11" customWidth="1"/>
    <col min="3" max="3" width="8.81640625" style="11" customWidth="1"/>
    <col min="4" max="20" width="5.1796875" style="11" bestFit="1" customWidth="1"/>
    <col min="21" max="21" width="5" style="11" bestFit="1" customWidth="1"/>
    <col min="22" max="22" width="10.54296875" style="79" bestFit="1" customWidth="1"/>
    <col min="23" max="23" width="14.81640625" style="68" customWidth="1"/>
    <col min="24" max="16384" width="8.81640625" style="11"/>
  </cols>
  <sheetData>
    <row r="1" spans="1:23" x14ac:dyDescent="0.35">
      <c r="A1" s="10"/>
      <c r="B1" s="68"/>
      <c r="C1" s="68"/>
      <c r="D1" s="68"/>
      <c r="E1" s="68"/>
      <c r="F1" s="68"/>
      <c r="G1" s="68"/>
      <c r="H1" s="68"/>
      <c r="I1" s="68"/>
      <c r="J1" s="68"/>
      <c r="K1" s="68"/>
      <c r="L1" s="68"/>
      <c r="M1" s="68"/>
      <c r="N1" s="68"/>
      <c r="O1" s="68"/>
      <c r="P1" s="68"/>
      <c r="Q1" s="337"/>
      <c r="R1" s="78"/>
      <c r="S1" s="78"/>
      <c r="T1" s="68"/>
      <c r="U1" s="68"/>
      <c r="V1" s="78"/>
    </row>
    <row r="2" spans="1:23" ht="23.5" x14ac:dyDescent="0.35">
      <c r="A2" s="10"/>
      <c r="B2" s="68"/>
      <c r="C2" s="366" t="s">
        <v>99</v>
      </c>
      <c r="D2" s="68"/>
      <c r="E2" s="68"/>
      <c r="F2" s="68"/>
      <c r="G2" s="68"/>
      <c r="H2" s="68"/>
      <c r="I2" s="68"/>
      <c r="J2" s="68"/>
      <c r="K2" s="68"/>
      <c r="L2" s="68"/>
      <c r="M2" s="68"/>
      <c r="N2" s="68"/>
      <c r="O2" s="68"/>
      <c r="P2" s="68"/>
      <c r="Q2" s="337"/>
      <c r="R2" s="78"/>
      <c r="S2" s="78"/>
      <c r="T2" s="68"/>
      <c r="U2" s="68"/>
      <c r="V2" s="78"/>
    </row>
    <row r="3" spans="1:23" ht="18.5" x14ac:dyDescent="0.35">
      <c r="A3" s="10"/>
      <c r="B3" s="338"/>
      <c r="C3" s="339" t="s">
        <v>52</v>
      </c>
      <c r="D3" s="338"/>
      <c r="E3" s="338"/>
      <c r="F3" s="338"/>
      <c r="G3" s="338"/>
      <c r="H3" s="338"/>
      <c r="I3" s="338"/>
      <c r="J3" s="338"/>
      <c r="K3" s="68"/>
      <c r="L3" s="338"/>
      <c r="M3" s="338"/>
      <c r="N3" s="338"/>
      <c r="O3" s="338"/>
      <c r="P3" s="338"/>
      <c r="Q3" s="337"/>
      <c r="R3" s="78"/>
      <c r="S3" s="78"/>
      <c r="T3" s="68"/>
      <c r="U3" s="68"/>
      <c r="V3" s="78"/>
    </row>
    <row r="4" spans="1:23" ht="18.5" x14ac:dyDescent="0.35">
      <c r="A4" s="10"/>
      <c r="B4" s="338"/>
      <c r="C4" s="339" t="s">
        <v>2</v>
      </c>
      <c r="D4" s="338"/>
      <c r="E4" s="338"/>
      <c r="F4" s="338"/>
      <c r="G4" s="338"/>
      <c r="H4" s="338"/>
      <c r="I4" s="338"/>
      <c r="J4" s="338"/>
      <c r="K4" s="338"/>
      <c r="L4" s="338"/>
      <c r="M4" s="338"/>
      <c r="N4" s="338"/>
      <c r="O4" s="338"/>
      <c r="P4" s="338"/>
      <c r="Q4" s="337"/>
      <c r="R4" s="78"/>
      <c r="S4" s="78"/>
      <c r="T4" s="68"/>
      <c r="U4" s="68"/>
      <c r="V4" s="78"/>
    </row>
    <row r="5" spans="1:23" ht="15.5" x14ac:dyDescent="0.35">
      <c r="A5" s="10"/>
      <c r="B5" s="338"/>
      <c r="C5" s="340" t="s">
        <v>4</v>
      </c>
      <c r="D5" s="338"/>
      <c r="E5" s="338"/>
      <c r="F5" s="338"/>
      <c r="G5" s="338"/>
      <c r="H5" s="338"/>
      <c r="I5" s="338"/>
      <c r="J5" s="338"/>
      <c r="K5" s="338"/>
      <c r="L5" s="338"/>
      <c r="M5" s="338"/>
      <c r="N5" s="338"/>
      <c r="O5" s="338"/>
      <c r="P5" s="338"/>
      <c r="Q5" s="337"/>
      <c r="R5" s="78"/>
      <c r="S5" s="78"/>
      <c r="T5" s="68"/>
      <c r="U5" s="68"/>
      <c r="V5" s="78"/>
    </row>
    <row r="6" spans="1:23" ht="14.5" x14ac:dyDescent="0.35">
      <c r="A6" s="10"/>
      <c r="B6" s="341"/>
      <c r="C6" s="78"/>
      <c r="D6" s="78"/>
      <c r="E6" s="78"/>
      <c r="F6" s="78"/>
      <c r="G6" s="78"/>
      <c r="H6" s="78"/>
      <c r="I6" s="78"/>
      <c r="J6" s="78"/>
      <c r="K6" s="78"/>
      <c r="L6" s="78"/>
      <c r="M6" s="68"/>
      <c r="N6" s="68"/>
      <c r="O6" s="68"/>
      <c r="P6" s="68"/>
      <c r="Q6" s="337"/>
      <c r="R6" s="78"/>
      <c r="S6" s="78"/>
      <c r="T6" s="68"/>
      <c r="U6" s="68"/>
      <c r="V6" s="78"/>
    </row>
    <row r="7" spans="1:23" ht="26" x14ac:dyDescent="0.35">
      <c r="A7" s="342"/>
      <c r="B7" s="78"/>
      <c r="C7" s="66">
        <v>1999</v>
      </c>
      <c r="D7" s="66">
        <v>2000</v>
      </c>
      <c r="E7" s="66">
        <v>2001</v>
      </c>
      <c r="F7" s="66">
        <v>2002</v>
      </c>
      <c r="G7" s="66">
        <v>2003</v>
      </c>
      <c r="H7" s="66">
        <v>2004</v>
      </c>
      <c r="I7" s="66">
        <v>2005</v>
      </c>
      <c r="J7" s="66">
        <v>2006</v>
      </c>
      <c r="K7" s="66">
        <v>2007</v>
      </c>
      <c r="L7" s="66">
        <v>2008</v>
      </c>
      <c r="M7" s="66">
        <v>2009</v>
      </c>
      <c r="N7" s="66">
        <v>2010</v>
      </c>
      <c r="O7" s="66">
        <v>2011</v>
      </c>
      <c r="P7" s="66">
        <v>2012</v>
      </c>
      <c r="Q7" s="66">
        <v>2013</v>
      </c>
      <c r="R7" s="66">
        <v>2014</v>
      </c>
      <c r="S7" s="66">
        <v>2015</v>
      </c>
      <c r="T7" s="66">
        <v>2016</v>
      </c>
      <c r="U7" s="142">
        <v>2017</v>
      </c>
      <c r="V7" s="142" t="s">
        <v>57</v>
      </c>
    </row>
    <row r="8" spans="1:23" ht="14.5" x14ac:dyDescent="0.35">
      <c r="A8" s="342"/>
      <c r="B8" s="343" t="s">
        <v>51</v>
      </c>
      <c r="C8" s="168">
        <v>6.1</v>
      </c>
      <c r="D8" s="168">
        <v>6.2</v>
      </c>
      <c r="E8" s="168">
        <v>6.8</v>
      </c>
      <c r="F8" s="168">
        <v>8.1999999999999993</v>
      </c>
      <c r="G8" s="168">
        <v>8.9</v>
      </c>
      <c r="H8" s="168">
        <v>9.4</v>
      </c>
      <c r="I8" s="168">
        <v>10.1</v>
      </c>
      <c r="J8" s="168">
        <v>11.5</v>
      </c>
      <c r="K8" s="168">
        <v>11.9</v>
      </c>
      <c r="L8" s="168">
        <v>11.9</v>
      </c>
      <c r="M8" s="168">
        <v>11.9</v>
      </c>
      <c r="N8" s="168">
        <v>12.3</v>
      </c>
      <c r="O8" s="168">
        <v>13.2</v>
      </c>
      <c r="P8" s="168">
        <v>13.1</v>
      </c>
      <c r="Q8" s="168">
        <v>13.8</v>
      </c>
      <c r="R8" s="168">
        <v>14.7</v>
      </c>
      <c r="S8" s="168">
        <v>16.3</v>
      </c>
      <c r="T8" s="168">
        <v>19.8</v>
      </c>
      <c r="U8" s="168">
        <v>21.7</v>
      </c>
      <c r="V8" s="161">
        <f t="shared" ref="V8:V38" si="0">U8/K8</f>
        <v>1.8235294117647058</v>
      </c>
      <c r="W8" s="151"/>
    </row>
    <row r="9" spans="1:23" x14ac:dyDescent="0.35">
      <c r="A9" s="342"/>
      <c r="B9" s="344" t="s">
        <v>0</v>
      </c>
      <c r="C9" s="195">
        <v>3.9</v>
      </c>
      <c r="D9" s="195">
        <v>4.0999999999999996</v>
      </c>
      <c r="E9" s="195">
        <v>4.5999999999999996</v>
      </c>
      <c r="F9" s="195">
        <v>5.8</v>
      </c>
      <c r="G9" s="195">
        <v>6.4</v>
      </c>
      <c r="H9" s="195">
        <v>6.9</v>
      </c>
      <c r="I9" s="195">
        <v>7.3</v>
      </c>
      <c r="J9" s="195">
        <v>8.1999999999999993</v>
      </c>
      <c r="K9" s="195">
        <v>8.8000000000000007</v>
      </c>
      <c r="L9" s="195">
        <v>8.9</v>
      </c>
      <c r="M9" s="195">
        <v>9.1</v>
      </c>
      <c r="N9" s="195">
        <v>9.6</v>
      </c>
      <c r="O9" s="195">
        <v>10.199999999999999</v>
      </c>
      <c r="P9" s="195">
        <v>10.199999999999999</v>
      </c>
      <c r="Q9" s="195">
        <v>10.6</v>
      </c>
      <c r="R9" s="195">
        <v>11.1</v>
      </c>
      <c r="S9" s="195">
        <v>11.8</v>
      </c>
      <c r="T9" s="195">
        <v>13.4</v>
      </c>
      <c r="U9" s="196">
        <v>14.4</v>
      </c>
      <c r="V9" s="197">
        <f t="shared" si="0"/>
        <v>1.6363636363636362</v>
      </c>
    </row>
    <row r="10" spans="1:23" x14ac:dyDescent="0.35">
      <c r="A10" s="342"/>
      <c r="B10" s="345" t="s">
        <v>1</v>
      </c>
      <c r="C10" s="195">
        <v>8.1999999999999993</v>
      </c>
      <c r="D10" s="195">
        <v>8.3000000000000007</v>
      </c>
      <c r="E10" s="195">
        <v>9</v>
      </c>
      <c r="F10" s="195">
        <v>10.6</v>
      </c>
      <c r="G10" s="195">
        <v>11.5</v>
      </c>
      <c r="H10" s="195">
        <v>11.8</v>
      </c>
      <c r="I10" s="195">
        <v>12.8</v>
      </c>
      <c r="J10" s="195">
        <v>14.8</v>
      </c>
      <c r="K10" s="195">
        <v>14.9</v>
      </c>
      <c r="L10" s="195">
        <v>14.9</v>
      </c>
      <c r="M10" s="195">
        <v>14.8</v>
      </c>
      <c r="N10" s="195">
        <v>15</v>
      </c>
      <c r="O10" s="195">
        <v>16.100000000000001</v>
      </c>
      <c r="P10" s="195">
        <v>16.100000000000001</v>
      </c>
      <c r="Q10" s="195">
        <v>17</v>
      </c>
      <c r="R10" s="195">
        <v>18.3</v>
      </c>
      <c r="S10" s="195">
        <v>20.8</v>
      </c>
      <c r="T10" s="195">
        <v>26.2</v>
      </c>
      <c r="U10" s="198">
        <v>29.1</v>
      </c>
      <c r="V10" s="199">
        <f t="shared" si="0"/>
        <v>1.9530201342281879</v>
      </c>
    </row>
    <row r="11" spans="1:23" ht="14.5" x14ac:dyDescent="0.35">
      <c r="A11" s="342"/>
      <c r="B11" s="346" t="s">
        <v>13</v>
      </c>
      <c r="C11" s="164">
        <v>2.9</v>
      </c>
      <c r="D11" s="164">
        <v>3</v>
      </c>
      <c r="E11" s="164">
        <v>3.3</v>
      </c>
      <c r="F11" s="164">
        <v>4.0999999999999996</v>
      </c>
      <c r="G11" s="164">
        <v>4.5</v>
      </c>
      <c r="H11" s="164">
        <v>4.7</v>
      </c>
      <c r="I11" s="164">
        <v>5.0999999999999996</v>
      </c>
      <c r="J11" s="164">
        <v>5.9</v>
      </c>
      <c r="K11" s="164">
        <v>6.1</v>
      </c>
      <c r="L11" s="164">
        <v>6.4</v>
      </c>
      <c r="M11" s="164">
        <v>6.6</v>
      </c>
      <c r="N11" s="164">
        <v>6.8</v>
      </c>
      <c r="O11" s="164">
        <v>7.3</v>
      </c>
      <c r="P11" s="164">
        <v>7.4</v>
      </c>
      <c r="Q11" s="164">
        <v>7.9</v>
      </c>
      <c r="R11" s="164">
        <v>9</v>
      </c>
      <c r="S11" s="164">
        <v>10.3</v>
      </c>
      <c r="T11" s="164">
        <v>13.1</v>
      </c>
      <c r="U11" s="164">
        <v>14.6</v>
      </c>
      <c r="V11" s="200">
        <f t="shared" ref="V11:V28" si="1">U11/K11</f>
        <v>2.3934426229508197</v>
      </c>
      <c r="W11" s="347"/>
    </row>
    <row r="12" spans="1:23" x14ac:dyDescent="0.35">
      <c r="A12" s="342"/>
      <c r="B12" s="348" t="s">
        <v>0</v>
      </c>
      <c r="C12" s="201">
        <v>1.4</v>
      </c>
      <c r="D12" s="201">
        <v>1.6</v>
      </c>
      <c r="E12" s="201">
        <v>1.9</v>
      </c>
      <c r="F12" s="201">
        <v>2.6</v>
      </c>
      <c r="G12" s="201">
        <v>2.8</v>
      </c>
      <c r="H12" s="201">
        <v>3.1</v>
      </c>
      <c r="I12" s="201">
        <v>3.4</v>
      </c>
      <c r="J12" s="201">
        <v>3.9</v>
      </c>
      <c r="K12" s="201">
        <v>4.3</v>
      </c>
      <c r="L12" s="131">
        <v>4.4000000000000004</v>
      </c>
      <c r="M12" s="131">
        <v>4.5999999999999996</v>
      </c>
      <c r="N12" s="131">
        <v>4.9000000000000004</v>
      </c>
      <c r="O12" s="131">
        <v>5.2</v>
      </c>
      <c r="P12" s="131">
        <v>5.3</v>
      </c>
      <c r="Q12" s="131">
        <v>5.6</v>
      </c>
      <c r="R12" s="131">
        <v>6.3</v>
      </c>
      <c r="S12" s="131">
        <v>7.1</v>
      </c>
      <c r="T12" s="132">
        <v>8.5</v>
      </c>
      <c r="U12" s="85">
        <v>9.4</v>
      </c>
      <c r="V12" s="197">
        <f t="shared" si="1"/>
        <v>2.1860465116279073</v>
      </c>
    </row>
    <row r="13" spans="1:23" x14ac:dyDescent="0.35">
      <c r="A13" s="342"/>
      <c r="B13" s="349" t="s">
        <v>1</v>
      </c>
      <c r="C13" s="202">
        <v>4.3</v>
      </c>
      <c r="D13" s="202">
        <v>4.4000000000000004</v>
      </c>
      <c r="E13" s="202">
        <v>4.8</v>
      </c>
      <c r="F13" s="202">
        <v>5.7</v>
      </c>
      <c r="G13" s="202">
        <v>6.1</v>
      </c>
      <c r="H13" s="202">
        <v>6.3</v>
      </c>
      <c r="I13" s="202">
        <v>6.6</v>
      </c>
      <c r="J13" s="202">
        <v>7.8</v>
      </c>
      <c r="K13" s="202">
        <v>8</v>
      </c>
      <c r="L13" s="85">
        <v>8.4</v>
      </c>
      <c r="M13" s="85">
        <v>8.6999999999999993</v>
      </c>
      <c r="N13" s="85">
        <v>8.6999999999999993</v>
      </c>
      <c r="O13" s="85">
        <v>9.4</v>
      </c>
      <c r="P13" s="85">
        <v>9.5</v>
      </c>
      <c r="Q13" s="85">
        <v>10.199999999999999</v>
      </c>
      <c r="R13" s="85">
        <v>11.7</v>
      </c>
      <c r="S13" s="85">
        <v>13.7</v>
      </c>
      <c r="T13" s="118">
        <v>18.100000000000001</v>
      </c>
      <c r="U13" s="85">
        <v>20.399999999999999</v>
      </c>
      <c r="V13" s="197">
        <f>U13/K13</f>
        <v>2.5499999999999998</v>
      </c>
    </row>
    <row r="14" spans="1:23" ht="14.5" x14ac:dyDescent="0.35">
      <c r="A14" s="342"/>
      <c r="B14" s="346" t="s">
        <v>14</v>
      </c>
      <c r="C14" s="161">
        <v>1.2</v>
      </c>
      <c r="D14" s="163">
        <v>1.3</v>
      </c>
      <c r="E14" s="163">
        <v>1.7</v>
      </c>
      <c r="F14" s="163">
        <v>2.2999999999999998</v>
      </c>
      <c r="G14" s="163">
        <v>2.6</v>
      </c>
      <c r="H14" s="163">
        <v>2.9</v>
      </c>
      <c r="I14" s="163">
        <v>3.2</v>
      </c>
      <c r="J14" s="163">
        <v>3.9</v>
      </c>
      <c r="K14" s="163">
        <v>4.2</v>
      </c>
      <c r="L14" s="163">
        <v>4.3</v>
      </c>
      <c r="M14" s="163">
        <v>4.4000000000000004</v>
      </c>
      <c r="N14" s="161">
        <v>4.7</v>
      </c>
      <c r="O14" s="161">
        <v>4.9000000000000004</v>
      </c>
      <c r="P14" s="161">
        <v>4.5</v>
      </c>
      <c r="Q14" s="161">
        <v>4.4000000000000004</v>
      </c>
      <c r="R14" s="161">
        <v>4.5999999999999996</v>
      </c>
      <c r="S14" s="161">
        <v>4.7</v>
      </c>
      <c r="T14" s="161">
        <v>5.2</v>
      </c>
      <c r="U14" s="161">
        <v>5.2</v>
      </c>
      <c r="V14" s="161">
        <f t="shared" si="1"/>
        <v>1.2380952380952381</v>
      </c>
    </row>
    <row r="15" spans="1:23" x14ac:dyDescent="0.35">
      <c r="A15" s="10"/>
      <c r="B15" s="344" t="s">
        <v>0</v>
      </c>
      <c r="C15" s="193">
        <v>0.7</v>
      </c>
      <c r="D15" s="193">
        <v>0.9</v>
      </c>
      <c r="E15" s="193">
        <v>1.1000000000000001</v>
      </c>
      <c r="F15" s="193">
        <v>1.6</v>
      </c>
      <c r="G15" s="193">
        <v>1.8</v>
      </c>
      <c r="H15" s="193">
        <v>2.1</v>
      </c>
      <c r="I15" s="193">
        <v>2.4</v>
      </c>
      <c r="J15" s="193">
        <v>2.8</v>
      </c>
      <c r="K15" s="193">
        <v>3.2</v>
      </c>
      <c r="L15" s="193">
        <v>3.2</v>
      </c>
      <c r="M15" s="193">
        <v>3.3</v>
      </c>
      <c r="N15" s="193">
        <v>3.6</v>
      </c>
      <c r="O15" s="193">
        <v>3.8</v>
      </c>
      <c r="P15" s="193">
        <v>3.7</v>
      </c>
      <c r="Q15" s="193">
        <v>3.7</v>
      </c>
      <c r="R15" s="193">
        <v>3.9</v>
      </c>
      <c r="S15" s="193">
        <v>4</v>
      </c>
      <c r="T15" s="194">
        <v>4.3</v>
      </c>
      <c r="U15" s="193">
        <v>4.2</v>
      </c>
      <c r="V15" s="197">
        <f t="shared" si="1"/>
        <v>1.3125</v>
      </c>
    </row>
    <row r="16" spans="1:23" x14ac:dyDescent="0.35">
      <c r="A16" s="10"/>
      <c r="B16" s="345" t="s">
        <v>1</v>
      </c>
      <c r="C16" s="203">
        <v>1.7</v>
      </c>
      <c r="D16" s="203">
        <v>1.8</v>
      </c>
      <c r="E16" s="203">
        <v>2.2000000000000002</v>
      </c>
      <c r="F16" s="203">
        <v>2.9</v>
      </c>
      <c r="G16" s="203">
        <v>3.3</v>
      </c>
      <c r="H16" s="203">
        <v>3.7</v>
      </c>
      <c r="I16" s="203">
        <v>4.0999999999999996</v>
      </c>
      <c r="J16" s="203">
        <v>4.9000000000000004</v>
      </c>
      <c r="K16" s="203">
        <v>5.3</v>
      </c>
      <c r="L16" s="203">
        <v>5.4</v>
      </c>
      <c r="M16" s="203">
        <v>5.5</v>
      </c>
      <c r="N16" s="203">
        <v>5.8</v>
      </c>
      <c r="O16" s="203">
        <v>5.9</v>
      </c>
      <c r="P16" s="203">
        <v>5.3</v>
      </c>
      <c r="Q16" s="203">
        <v>5.0999999999999996</v>
      </c>
      <c r="R16" s="203">
        <v>5.2</v>
      </c>
      <c r="S16" s="203">
        <v>5.4</v>
      </c>
      <c r="T16" s="204">
        <v>6.2</v>
      </c>
      <c r="U16" s="203">
        <v>6.1</v>
      </c>
      <c r="V16" s="197">
        <f t="shared" si="1"/>
        <v>1.1509433962264151</v>
      </c>
    </row>
    <row r="17" spans="1:22" x14ac:dyDescent="0.35">
      <c r="A17" s="10"/>
      <c r="B17" s="350" t="s">
        <v>15</v>
      </c>
      <c r="C17" s="165">
        <v>0</v>
      </c>
      <c r="D17" s="165">
        <v>0</v>
      </c>
      <c r="E17" s="165">
        <v>0.1</v>
      </c>
      <c r="F17" s="165">
        <v>0.1</v>
      </c>
      <c r="G17" s="165">
        <v>0.1</v>
      </c>
      <c r="H17" s="165">
        <v>0.1</v>
      </c>
      <c r="I17" s="165">
        <v>0.2</v>
      </c>
      <c r="J17" s="165">
        <v>0.2</v>
      </c>
      <c r="K17" s="165">
        <v>0.2</v>
      </c>
      <c r="L17" s="165">
        <v>0.2</v>
      </c>
      <c r="M17" s="165">
        <v>0.3</v>
      </c>
      <c r="N17" s="165">
        <v>0.3</v>
      </c>
      <c r="O17" s="165">
        <v>0.3</v>
      </c>
      <c r="P17" s="165">
        <v>0.3</v>
      </c>
      <c r="Q17" s="165">
        <v>0.3</v>
      </c>
      <c r="R17" s="165">
        <v>0.5</v>
      </c>
      <c r="S17" s="165">
        <v>0.7</v>
      </c>
      <c r="T17" s="166">
        <v>1.3</v>
      </c>
      <c r="U17" s="165">
        <v>1.7</v>
      </c>
      <c r="V17" s="205">
        <f t="shared" si="1"/>
        <v>8.5</v>
      </c>
    </row>
    <row r="18" spans="1:22" x14ac:dyDescent="0.35">
      <c r="A18" s="10"/>
      <c r="B18" s="351" t="s">
        <v>0</v>
      </c>
      <c r="C18" s="193">
        <v>0</v>
      </c>
      <c r="D18" s="193">
        <v>0</v>
      </c>
      <c r="E18" s="193">
        <v>0</v>
      </c>
      <c r="F18" s="193">
        <v>0.1</v>
      </c>
      <c r="G18" s="193">
        <v>0.1</v>
      </c>
      <c r="H18" s="193">
        <v>0.1</v>
      </c>
      <c r="I18" s="193">
        <v>0.1</v>
      </c>
      <c r="J18" s="193">
        <v>0.2</v>
      </c>
      <c r="K18" s="193">
        <v>0.2</v>
      </c>
      <c r="L18" s="193">
        <v>0.2</v>
      </c>
      <c r="M18" s="193">
        <v>0.3</v>
      </c>
      <c r="N18" s="193">
        <v>0.3</v>
      </c>
      <c r="O18" s="193">
        <v>0.3</v>
      </c>
      <c r="P18" s="193">
        <v>0.3</v>
      </c>
      <c r="Q18" s="193">
        <v>0.3</v>
      </c>
      <c r="R18" s="193">
        <v>0.4</v>
      </c>
      <c r="S18" s="193">
        <v>0.6</v>
      </c>
      <c r="T18" s="194">
        <v>0.9</v>
      </c>
      <c r="U18" s="193">
        <v>1.2</v>
      </c>
      <c r="V18" s="197">
        <f t="shared" si="1"/>
        <v>5.9999999999999991</v>
      </c>
    </row>
    <row r="19" spans="1:22" x14ac:dyDescent="0.35">
      <c r="A19" s="10"/>
      <c r="B19" s="352" t="s">
        <v>1</v>
      </c>
      <c r="C19" s="203">
        <v>0.1</v>
      </c>
      <c r="D19" s="203">
        <v>0.1</v>
      </c>
      <c r="E19" s="203">
        <v>0.1</v>
      </c>
      <c r="F19" s="203">
        <v>0.1</v>
      </c>
      <c r="G19" s="203">
        <v>0.1</v>
      </c>
      <c r="H19" s="203">
        <v>0.1</v>
      </c>
      <c r="I19" s="203">
        <v>0.1</v>
      </c>
      <c r="J19" s="203">
        <v>0.2</v>
      </c>
      <c r="K19" s="203">
        <v>0.2</v>
      </c>
      <c r="L19" s="203">
        <v>0.2</v>
      </c>
      <c r="M19" s="203">
        <v>0.3</v>
      </c>
      <c r="N19" s="203">
        <v>0.3</v>
      </c>
      <c r="O19" s="203">
        <v>0.3</v>
      </c>
      <c r="P19" s="203">
        <v>0.3</v>
      </c>
      <c r="Q19" s="203">
        <v>0.3</v>
      </c>
      <c r="R19" s="203">
        <v>0.5</v>
      </c>
      <c r="S19" s="203">
        <v>0.8</v>
      </c>
      <c r="T19" s="204">
        <v>1.7</v>
      </c>
      <c r="U19" s="206">
        <v>2.2999999999999998</v>
      </c>
      <c r="V19" s="197">
        <f t="shared" si="1"/>
        <v>11.499999999999998</v>
      </c>
    </row>
    <row r="20" spans="1:22" ht="14.5" x14ac:dyDescent="0.35">
      <c r="A20" s="10"/>
      <c r="B20" s="353" t="s">
        <v>16</v>
      </c>
      <c r="C20" s="167">
        <f>C14-C17</f>
        <v>1.2</v>
      </c>
      <c r="D20" s="167">
        <f t="shared" ref="D20:U22" si="2">D14-D17</f>
        <v>1.3</v>
      </c>
      <c r="E20" s="167">
        <f t="shared" si="2"/>
        <v>1.5999999999999999</v>
      </c>
      <c r="F20" s="167">
        <f t="shared" si="2"/>
        <v>2.1999999999999997</v>
      </c>
      <c r="G20" s="167">
        <f t="shared" si="2"/>
        <v>2.5</v>
      </c>
      <c r="H20" s="167">
        <f t="shared" si="2"/>
        <v>2.8</v>
      </c>
      <c r="I20" s="167">
        <f t="shared" si="2"/>
        <v>3</v>
      </c>
      <c r="J20" s="167">
        <f t="shared" si="2"/>
        <v>3.6999999999999997</v>
      </c>
      <c r="K20" s="167">
        <f t="shared" si="2"/>
        <v>4</v>
      </c>
      <c r="L20" s="167">
        <f t="shared" si="2"/>
        <v>4.0999999999999996</v>
      </c>
      <c r="M20" s="167">
        <f t="shared" si="2"/>
        <v>4.1000000000000005</v>
      </c>
      <c r="N20" s="167">
        <f t="shared" si="2"/>
        <v>4.4000000000000004</v>
      </c>
      <c r="O20" s="167">
        <f t="shared" si="2"/>
        <v>4.6000000000000005</v>
      </c>
      <c r="P20" s="167">
        <f t="shared" si="2"/>
        <v>4.2</v>
      </c>
      <c r="Q20" s="167">
        <f t="shared" si="2"/>
        <v>4.1000000000000005</v>
      </c>
      <c r="R20" s="167">
        <f t="shared" si="2"/>
        <v>4.0999999999999996</v>
      </c>
      <c r="S20" s="167">
        <f t="shared" si="2"/>
        <v>4</v>
      </c>
      <c r="T20" s="167">
        <f t="shared" si="2"/>
        <v>3.9000000000000004</v>
      </c>
      <c r="U20" s="167">
        <f t="shared" si="2"/>
        <v>3.5</v>
      </c>
      <c r="V20" s="205">
        <f t="shared" si="1"/>
        <v>0.875</v>
      </c>
    </row>
    <row r="21" spans="1:22" x14ac:dyDescent="0.35">
      <c r="A21" s="10"/>
      <c r="B21" s="351" t="s">
        <v>0</v>
      </c>
      <c r="C21" s="236">
        <f t="shared" ref="C21:R22" si="3">C15-C18</f>
        <v>0.7</v>
      </c>
      <c r="D21" s="236">
        <f t="shared" si="3"/>
        <v>0.9</v>
      </c>
      <c r="E21" s="236">
        <f t="shared" si="3"/>
        <v>1.1000000000000001</v>
      </c>
      <c r="F21" s="236">
        <f t="shared" si="3"/>
        <v>1.5</v>
      </c>
      <c r="G21" s="236">
        <f t="shared" si="3"/>
        <v>1.7</v>
      </c>
      <c r="H21" s="236">
        <f t="shared" si="3"/>
        <v>2</v>
      </c>
      <c r="I21" s="236">
        <f t="shared" si="3"/>
        <v>2.2999999999999998</v>
      </c>
      <c r="J21" s="236">
        <f t="shared" si="3"/>
        <v>2.5999999999999996</v>
      </c>
      <c r="K21" s="236">
        <f t="shared" si="3"/>
        <v>3</v>
      </c>
      <c r="L21" s="236">
        <f t="shared" si="3"/>
        <v>3</v>
      </c>
      <c r="M21" s="236">
        <f t="shared" si="3"/>
        <v>3</v>
      </c>
      <c r="N21" s="236">
        <f t="shared" si="3"/>
        <v>3.3000000000000003</v>
      </c>
      <c r="O21" s="236">
        <f t="shared" si="3"/>
        <v>3.5</v>
      </c>
      <c r="P21" s="236">
        <f t="shared" si="3"/>
        <v>3.4000000000000004</v>
      </c>
      <c r="Q21" s="236">
        <f t="shared" si="3"/>
        <v>3.4000000000000004</v>
      </c>
      <c r="R21" s="236">
        <f t="shared" si="3"/>
        <v>3.5</v>
      </c>
      <c r="S21" s="236">
        <f t="shared" si="2"/>
        <v>3.4</v>
      </c>
      <c r="T21" s="236">
        <f t="shared" si="2"/>
        <v>3.4</v>
      </c>
      <c r="U21" s="236">
        <f t="shared" si="2"/>
        <v>3</v>
      </c>
      <c r="V21" s="197">
        <f t="shared" si="1"/>
        <v>1</v>
      </c>
    </row>
    <row r="22" spans="1:22" x14ac:dyDescent="0.35">
      <c r="A22" s="10"/>
      <c r="B22" s="345" t="s">
        <v>1</v>
      </c>
      <c r="C22" s="236">
        <f t="shared" si="3"/>
        <v>1.5999999999999999</v>
      </c>
      <c r="D22" s="236">
        <f t="shared" si="2"/>
        <v>1.7</v>
      </c>
      <c r="E22" s="236">
        <f t="shared" si="2"/>
        <v>2.1</v>
      </c>
      <c r="F22" s="236">
        <f t="shared" si="2"/>
        <v>2.8</v>
      </c>
      <c r="G22" s="236">
        <f t="shared" si="2"/>
        <v>3.1999999999999997</v>
      </c>
      <c r="H22" s="236">
        <f t="shared" si="2"/>
        <v>3.6</v>
      </c>
      <c r="I22" s="236">
        <f t="shared" si="2"/>
        <v>3.9999999999999996</v>
      </c>
      <c r="J22" s="236">
        <f t="shared" si="2"/>
        <v>4.7</v>
      </c>
      <c r="K22" s="236">
        <f t="shared" si="2"/>
        <v>5.0999999999999996</v>
      </c>
      <c r="L22" s="236">
        <f t="shared" si="2"/>
        <v>5.2</v>
      </c>
      <c r="M22" s="236">
        <f t="shared" si="2"/>
        <v>5.2</v>
      </c>
      <c r="N22" s="236">
        <f t="shared" si="2"/>
        <v>5.5</v>
      </c>
      <c r="O22" s="236">
        <f t="shared" si="2"/>
        <v>5.6000000000000005</v>
      </c>
      <c r="P22" s="236">
        <f t="shared" si="2"/>
        <v>5</v>
      </c>
      <c r="Q22" s="236">
        <f t="shared" si="2"/>
        <v>4.8</v>
      </c>
      <c r="R22" s="236">
        <f t="shared" si="2"/>
        <v>4.7</v>
      </c>
      <c r="S22" s="236">
        <f t="shared" si="2"/>
        <v>4.6000000000000005</v>
      </c>
      <c r="T22" s="236">
        <f t="shared" si="2"/>
        <v>4.5</v>
      </c>
      <c r="U22" s="236">
        <f>U16-U19</f>
        <v>3.8</v>
      </c>
      <c r="V22" s="197">
        <f t="shared" si="1"/>
        <v>0.74509803921568629</v>
      </c>
    </row>
    <row r="23" spans="1:22" ht="14.5" x14ac:dyDescent="0.35">
      <c r="A23" s="342"/>
      <c r="B23" s="346" t="s">
        <v>87</v>
      </c>
      <c r="C23" s="161">
        <v>0.3</v>
      </c>
      <c r="D23" s="161">
        <v>0.3</v>
      </c>
      <c r="E23" s="161">
        <v>0.3</v>
      </c>
      <c r="F23" s="161">
        <v>0.4</v>
      </c>
      <c r="G23" s="161">
        <v>0.5</v>
      </c>
      <c r="H23" s="161">
        <v>0.6</v>
      </c>
      <c r="I23" s="161">
        <v>0.6</v>
      </c>
      <c r="J23" s="161">
        <v>0.9</v>
      </c>
      <c r="K23" s="161">
        <v>0.7</v>
      </c>
      <c r="L23" s="161">
        <v>0.8</v>
      </c>
      <c r="M23" s="161">
        <v>1</v>
      </c>
      <c r="N23" s="161">
        <v>1</v>
      </c>
      <c r="O23" s="161">
        <v>0.8</v>
      </c>
      <c r="P23" s="161">
        <v>0.8</v>
      </c>
      <c r="Q23" s="161">
        <v>1</v>
      </c>
      <c r="R23" s="161">
        <v>1.8</v>
      </c>
      <c r="S23" s="161">
        <v>3.1</v>
      </c>
      <c r="T23" s="161">
        <v>6.2</v>
      </c>
      <c r="U23" s="161">
        <v>9</v>
      </c>
      <c r="V23" s="161">
        <f t="shared" si="1"/>
        <v>12.857142857142858</v>
      </c>
    </row>
    <row r="24" spans="1:22" x14ac:dyDescent="0.35">
      <c r="A24" s="10"/>
      <c r="B24" s="40" t="s">
        <v>0</v>
      </c>
      <c r="C24" s="201">
        <v>0.2</v>
      </c>
      <c r="D24" s="201">
        <v>0.3</v>
      </c>
      <c r="E24" s="201">
        <v>0.3</v>
      </c>
      <c r="F24" s="201">
        <v>0.4</v>
      </c>
      <c r="G24" s="201">
        <v>0.4</v>
      </c>
      <c r="H24" s="201">
        <v>0.5</v>
      </c>
      <c r="I24" s="201">
        <v>0.5</v>
      </c>
      <c r="J24" s="201">
        <v>0.7</v>
      </c>
      <c r="K24" s="201">
        <v>0.7</v>
      </c>
      <c r="L24" s="201">
        <v>0.7</v>
      </c>
      <c r="M24" s="201">
        <v>0.9</v>
      </c>
      <c r="N24" s="201">
        <v>0.9</v>
      </c>
      <c r="O24" s="201">
        <v>0.8</v>
      </c>
      <c r="P24" s="201">
        <v>0.7</v>
      </c>
      <c r="Q24" s="201">
        <v>0.9</v>
      </c>
      <c r="R24" s="201">
        <v>1.3</v>
      </c>
      <c r="S24" s="201">
        <v>1.9</v>
      </c>
      <c r="T24" s="201">
        <v>3.5</v>
      </c>
      <c r="U24" s="232">
        <v>5</v>
      </c>
      <c r="V24" s="197">
        <f t="shared" si="1"/>
        <v>7.1428571428571432</v>
      </c>
    </row>
    <row r="25" spans="1:22" x14ac:dyDescent="0.35">
      <c r="A25" s="10"/>
      <c r="B25" s="41" t="s">
        <v>1</v>
      </c>
      <c r="C25" s="201">
        <v>0.3</v>
      </c>
      <c r="D25" s="201">
        <v>0.3</v>
      </c>
      <c r="E25" s="201">
        <v>0.4</v>
      </c>
      <c r="F25" s="201">
        <v>0.5</v>
      </c>
      <c r="G25" s="201">
        <v>0.5</v>
      </c>
      <c r="H25" s="201">
        <v>0.6</v>
      </c>
      <c r="I25" s="201">
        <v>0.6</v>
      </c>
      <c r="J25" s="201">
        <v>1.1000000000000001</v>
      </c>
      <c r="K25" s="201">
        <v>0.8</v>
      </c>
      <c r="L25" s="201">
        <v>0.8</v>
      </c>
      <c r="M25" s="201">
        <v>1</v>
      </c>
      <c r="N25" s="201">
        <v>1</v>
      </c>
      <c r="O25" s="201">
        <v>0.9</v>
      </c>
      <c r="P25" s="201">
        <v>0.9</v>
      </c>
      <c r="Q25" s="201">
        <v>1.1000000000000001</v>
      </c>
      <c r="R25" s="201">
        <v>2.2000000000000002</v>
      </c>
      <c r="S25" s="201">
        <v>4.2</v>
      </c>
      <c r="T25" s="201">
        <v>8.9</v>
      </c>
      <c r="U25" s="93">
        <v>13</v>
      </c>
      <c r="V25" s="197">
        <f t="shared" si="1"/>
        <v>16.25</v>
      </c>
    </row>
    <row r="26" spans="1:22" ht="14.5" x14ac:dyDescent="0.35">
      <c r="A26" s="342"/>
      <c r="B26" s="346" t="s">
        <v>39</v>
      </c>
      <c r="C26" s="162">
        <v>0.7</v>
      </c>
      <c r="D26" s="162">
        <v>0.7</v>
      </c>
      <c r="E26" s="162">
        <v>0.6</v>
      </c>
      <c r="F26" s="162">
        <v>0.7</v>
      </c>
      <c r="G26" s="162">
        <v>0.7</v>
      </c>
      <c r="H26" s="162">
        <v>0.6</v>
      </c>
      <c r="I26" s="162">
        <v>0.7</v>
      </c>
      <c r="J26" s="162">
        <v>0.7</v>
      </c>
      <c r="K26" s="162">
        <v>0.8</v>
      </c>
      <c r="L26" s="162">
        <v>1</v>
      </c>
      <c r="M26" s="162">
        <v>1.1000000000000001</v>
      </c>
      <c r="N26" s="162">
        <v>1</v>
      </c>
      <c r="O26" s="162">
        <v>1.4</v>
      </c>
      <c r="P26" s="162">
        <v>1.9</v>
      </c>
      <c r="Q26" s="162">
        <v>2.7</v>
      </c>
      <c r="R26" s="162">
        <v>3.4</v>
      </c>
      <c r="S26" s="162">
        <v>4.0999999999999996</v>
      </c>
      <c r="T26" s="162">
        <v>4.9000000000000004</v>
      </c>
      <c r="U26" s="161">
        <v>4.9000000000000004</v>
      </c>
      <c r="V26" s="161">
        <f t="shared" si="1"/>
        <v>6.125</v>
      </c>
    </row>
    <row r="27" spans="1:22" x14ac:dyDescent="0.35">
      <c r="A27" s="10"/>
      <c r="B27" s="40" t="s">
        <v>0</v>
      </c>
      <c r="C27" s="220">
        <v>0.2</v>
      </c>
      <c r="D27" s="220">
        <v>0.2</v>
      </c>
      <c r="E27" s="220">
        <v>0.2</v>
      </c>
      <c r="F27" s="220">
        <v>0.2</v>
      </c>
      <c r="G27" s="220">
        <v>0.2</v>
      </c>
      <c r="H27" s="220">
        <v>0.2</v>
      </c>
      <c r="I27" s="220">
        <v>0.3</v>
      </c>
      <c r="J27" s="220">
        <v>0.2</v>
      </c>
      <c r="K27" s="220">
        <v>0.3</v>
      </c>
      <c r="L27" s="85">
        <v>0.4</v>
      </c>
      <c r="M27" s="85">
        <v>0.4</v>
      </c>
      <c r="N27" s="85">
        <v>0.4</v>
      </c>
      <c r="O27" s="118">
        <v>0.6</v>
      </c>
      <c r="P27" s="85">
        <v>0.8</v>
      </c>
      <c r="Q27" s="85">
        <v>1.2</v>
      </c>
      <c r="R27" s="85">
        <v>1.6</v>
      </c>
      <c r="S27" s="85">
        <v>2</v>
      </c>
      <c r="T27" s="132">
        <v>2.4</v>
      </c>
      <c r="U27" s="221">
        <v>2.5</v>
      </c>
      <c r="V27" s="197">
        <f t="shared" si="1"/>
        <v>8.3333333333333339</v>
      </c>
    </row>
    <row r="28" spans="1:22" x14ac:dyDescent="0.35">
      <c r="A28" s="10"/>
      <c r="B28" s="41" t="s">
        <v>1</v>
      </c>
      <c r="C28" s="222">
        <v>1.2</v>
      </c>
      <c r="D28" s="222">
        <v>1.1000000000000001</v>
      </c>
      <c r="E28" s="222">
        <v>1</v>
      </c>
      <c r="F28" s="222">
        <v>1.2</v>
      </c>
      <c r="G28" s="222">
        <v>1.2</v>
      </c>
      <c r="H28" s="222">
        <v>1.1000000000000001</v>
      </c>
      <c r="I28" s="222">
        <v>1.1000000000000001</v>
      </c>
      <c r="J28" s="222">
        <v>1.2</v>
      </c>
      <c r="K28" s="222">
        <v>1.3</v>
      </c>
      <c r="L28" s="223">
        <v>1.6</v>
      </c>
      <c r="M28" s="223">
        <v>1.8</v>
      </c>
      <c r="N28" s="223">
        <v>1.6</v>
      </c>
      <c r="O28" s="224">
        <v>2.2999999999999998</v>
      </c>
      <c r="P28" s="131">
        <v>3.1</v>
      </c>
      <c r="Q28" s="131">
        <v>4.2</v>
      </c>
      <c r="R28" s="131">
        <v>5.2</v>
      </c>
      <c r="S28" s="131">
        <v>6.3</v>
      </c>
      <c r="T28" s="132">
        <v>7.5</v>
      </c>
      <c r="U28" s="131">
        <v>7.3</v>
      </c>
      <c r="V28" s="197">
        <f t="shared" si="1"/>
        <v>5.615384615384615</v>
      </c>
    </row>
    <row r="29" spans="1:22" x14ac:dyDescent="0.35">
      <c r="A29" s="10"/>
      <c r="B29" s="39" t="s">
        <v>17</v>
      </c>
      <c r="C29" s="225" t="s">
        <v>58</v>
      </c>
      <c r="D29" s="225" t="s">
        <v>58</v>
      </c>
      <c r="E29" s="225" t="s">
        <v>58</v>
      </c>
      <c r="F29" s="225" t="s">
        <v>58</v>
      </c>
      <c r="G29" s="225" t="s">
        <v>58</v>
      </c>
      <c r="H29" s="225" t="s">
        <v>58</v>
      </c>
      <c r="I29" s="225">
        <v>0</v>
      </c>
      <c r="J29" s="225">
        <v>0</v>
      </c>
      <c r="K29" s="225" t="s">
        <v>58</v>
      </c>
      <c r="L29" s="225">
        <v>0</v>
      </c>
      <c r="M29" s="225">
        <v>0</v>
      </c>
      <c r="N29" s="225">
        <v>0</v>
      </c>
      <c r="O29" s="225">
        <v>0</v>
      </c>
      <c r="P29" s="225">
        <v>0</v>
      </c>
      <c r="Q29" s="225">
        <v>0.1</v>
      </c>
      <c r="R29" s="225">
        <v>0.3</v>
      </c>
      <c r="S29" s="225">
        <v>0.9</v>
      </c>
      <c r="T29" s="226">
        <v>1.8</v>
      </c>
      <c r="U29" s="227">
        <v>2.6</v>
      </c>
      <c r="V29" s="205"/>
    </row>
    <row r="30" spans="1:22" x14ac:dyDescent="0.35">
      <c r="A30" s="10"/>
      <c r="B30" s="40" t="s">
        <v>0</v>
      </c>
      <c r="C30" s="220" t="s">
        <v>58</v>
      </c>
      <c r="D30" s="220" t="s">
        <v>58</v>
      </c>
      <c r="E30" s="220" t="s">
        <v>58</v>
      </c>
      <c r="F30" s="220" t="s">
        <v>58</v>
      </c>
      <c r="G30" s="220" t="s">
        <v>58</v>
      </c>
      <c r="H30" s="220" t="s">
        <v>58</v>
      </c>
      <c r="I30" s="220" t="s">
        <v>58</v>
      </c>
      <c r="J30" s="220">
        <v>0</v>
      </c>
      <c r="K30" s="220" t="s">
        <v>58</v>
      </c>
      <c r="L30" s="220" t="s">
        <v>58</v>
      </c>
      <c r="M30" s="220" t="s">
        <v>58</v>
      </c>
      <c r="N30" s="220" t="s">
        <v>58</v>
      </c>
      <c r="O30" s="220" t="s">
        <v>58</v>
      </c>
      <c r="P30" s="220" t="s">
        <v>58</v>
      </c>
      <c r="Q30" s="220">
        <v>0</v>
      </c>
      <c r="R30" s="220">
        <v>0.2</v>
      </c>
      <c r="S30" s="220">
        <v>0.4</v>
      </c>
      <c r="T30" s="228">
        <v>0.9</v>
      </c>
      <c r="U30" s="84">
        <v>1.3</v>
      </c>
      <c r="V30" s="197"/>
    </row>
    <row r="31" spans="1:22" x14ac:dyDescent="0.35">
      <c r="A31" s="10"/>
      <c r="B31" s="41" t="s">
        <v>1</v>
      </c>
      <c r="C31" s="222" t="s">
        <v>58</v>
      </c>
      <c r="D31" s="222" t="s">
        <v>58</v>
      </c>
      <c r="E31" s="222" t="s">
        <v>58</v>
      </c>
      <c r="F31" s="222" t="s">
        <v>58</v>
      </c>
      <c r="G31" s="222" t="s">
        <v>58</v>
      </c>
      <c r="H31" s="222" t="s">
        <v>58</v>
      </c>
      <c r="I31" s="222">
        <v>0</v>
      </c>
      <c r="J31" s="222">
        <v>0</v>
      </c>
      <c r="K31" s="222" t="s">
        <v>58</v>
      </c>
      <c r="L31" s="222" t="s">
        <v>58</v>
      </c>
      <c r="M31" s="222" t="s">
        <v>58</v>
      </c>
      <c r="N31" s="222">
        <v>0</v>
      </c>
      <c r="O31" s="222">
        <v>0</v>
      </c>
      <c r="P31" s="222">
        <v>0</v>
      </c>
      <c r="Q31" s="222">
        <v>0.1</v>
      </c>
      <c r="R31" s="222">
        <v>0.5</v>
      </c>
      <c r="S31" s="222">
        <v>1.3</v>
      </c>
      <c r="T31" s="229">
        <v>2.8</v>
      </c>
      <c r="U31" s="230">
        <v>3.8</v>
      </c>
      <c r="V31" s="197"/>
    </row>
    <row r="32" spans="1:22" x14ac:dyDescent="0.35">
      <c r="A32" s="10"/>
      <c r="B32" s="39" t="s">
        <v>12</v>
      </c>
      <c r="C32" s="225">
        <v>0.7</v>
      </c>
      <c r="D32" s="225">
        <v>0.7</v>
      </c>
      <c r="E32" s="225">
        <v>0.6</v>
      </c>
      <c r="F32" s="225">
        <v>0.7</v>
      </c>
      <c r="G32" s="225">
        <v>0.7</v>
      </c>
      <c r="H32" s="225">
        <v>0.6</v>
      </c>
      <c r="I32" s="225">
        <v>0.7</v>
      </c>
      <c r="J32" s="225">
        <v>0.7</v>
      </c>
      <c r="K32" s="225">
        <v>0.8</v>
      </c>
      <c r="L32" s="225">
        <v>1</v>
      </c>
      <c r="M32" s="225">
        <v>1.1000000000000001</v>
      </c>
      <c r="N32" s="225">
        <v>1</v>
      </c>
      <c r="O32" s="225">
        <v>1.4</v>
      </c>
      <c r="P32" s="225">
        <v>1.9</v>
      </c>
      <c r="Q32" s="225">
        <f>Q26-Q29</f>
        <v>2.6</v>
      </c>
      <c r="R32" s="225">
        <f t="shared" ref="R32:T32" si="4">R26-R29</f>
        <v>3.1</v>
      </c>
      <c r="S32" s="225">
        <f t="shared" si="4"/>
        <v>3.1999999999999997</v>
      </c>
      <c r="T32" s="225">
        <f t="shared" si="4"/>
        <v>3.1000000000000005</v>
      </c>
      <c r="U32" s="225">
        <f t="shared" ref="U32" si="5">U26-U29</f>
        <v>2.3000000000000003</v>
      </c>
      <c r="V32" s="205">
        <f>U32/K32</f>
        <v>2.875</v>
      </c>
    </row>
    <row r="33" spans="1:22" x14ac:dyDescent="0.35">
      <c r="A33" s="10"/>
      <c r="B33" s="40" t="s">
        <v>0</v>
      </c>
      <c r="C33" s="220">
        <v>0.2</v>
      </c>
      <c r="D33" s="220">
        <v>0.2</v>
      </c>
      <c r="E33" s="220">
        <v>0.2</v>
      </c>
      <c r="F33" s="220">
        <v>0.2</v>
      </c>
      <c r="G33" s="220">
        <v>0.2</v>
      </c>
      <c r="H33" s="220">
        <v>0.2</v>
      </c>
      <c r="I33" s="220">
        <v>0.3</v>
      </c>
      <c r="J33" s="220">
        <v>0.2</v>
      </c>
      <c r="K33" s="220">
        <v>0.3</v>
      </c>
      <c r="L33" s="220">
        <v>0.4</v>
      </c>
      <c r="M33" s="220">
        <v>0.4</v>
      </c>
      <c r="N33" s="220">
        <v>0.4</v>
      </c>
      <c r="O33" s="220">
        <v>0.6</v>
      </c>
      <c r="P33" s="220">
        <v>0.8</v>
      </c>
      <c r="Q33" s="220">
        <f>Q27-Q30</f>
        <v>1.2</v>
      </c>
      <c r="R33" s="220">
        <f t="shared" ref="R33:T33" si="6">R27-R30</f>
        <v>1.4000000000000001</v>
      </c>
      <c r="S33" s="220">
        <f t="shared" si="6"/>
        <v>1.6</v>
      </c>
      <c r="T33" s="220">
        <f t="shared" si="6"/>
        <v>1.5</v>
      </c>
      <c r="U33" s="220">
        <f t="shared" ref="U33" si="7">U27-U30</f>
        <v>1.2</v>
      </c>
      <c r="V33" s="197">
        <f>U33/K33</f>
        <v>4</v>
      </c>
    </row>
    <row r="34" spans="1:22" x14ac:dyDescent="0.35">
      <c r="A34" s="10"/>
      <c r="B34" s="41" t="s">
        <v>1</v>
      </c>
      <c r="C34" s="84">
        <v>1.2</v>
      </c>
      <c r="D34" s="84">
        <v>1.1000000000000001</v>
      </c>
      <c r="E34" s="84">
        <v>1</v>
      </c>
      <c r="F34" s="84">
        <v>1.2</v>
      </c>
      <c r="G34" s="84">
        <v>1.2</v>
      </c>
      <c r="H34" s="84">
        <v>1.1000000000000001</v>
      </c>
      <c r="I34" s="84">
        <v>1.1000000000000001</v>
      </c>
      <c r="J34" s="84">
        <v>1.2</v>
      </c>
      <c r="K34" s="84">
        <v>1.3</v>
      </c>
      <c r="L34" s="84">
        <v>1.6</v>
      </c>
      <c r="M34" s="84">
        <v>1.8</v>
      </c>
      <c r="N34" s="84">
        <v>1.6</v>
      </c>
      <c r="O34" s="84">
        <v>2.2999999999999998</v>
      </c>
      <c r="P34" s="84">
        <v>3.1</v>
      </c>
      <c r="Q34" s="84">
        <f>Q28-Q31</f>
        <v>4.1000000000000005</v>
      </c>
      <c r="R34" s="84">
        <f t="shared" ref="R34:T34" si="8">R28-R31</f>
        <v>4.7</v>
      </c>
      <c r="S34" s="84">
        <f t="shared" si="8"/>
        <v>5</v>
      </c>
      <c r="T34" s="84">
        <f t="shared" si="8"/>
        <v>4.7</v>
      </c>
      <c r="U34" s="84">
        <f t="shared" ref="U34" si="9">U28-U31</f>
        <v>3.5</v>
      </c>
      <c r="V34" s="197">
        <f>U34/K34</f>
        <v>2.6923076923076921</v>
      </c>
    </row>
    <row r="35" spans="1:22" ht="14.5" x14ac:dyDescent="0.35">
      <c r="A35" s="342"/>
      <c r="B35" s="346" t="s">
        <v>88</v>
      </c>
      <c r="C35" s="161">
        <v>1.4</v>
      </c>
      <c r="D35" s="161">
        <v>1.3</v>
      </c>
      <c r="E35" s="161">
        <v>1.3</v>
      </c>
      <c r="F35" s="161">
        <v>1.6</v>
      </c>
      <c r="G35" s="161">
        <v>1.8</v>
      </c>
      <c r="H35" s="161">
        <v>1.9</v>
      </c>
      <c r="I35" s="161">
        <v>2.1</v>
      </c>
      <c r="J35" s="161">
        <v>2.5</v>
      </c>
      <c r="K35" s="161">
        <v>2.2000000000000002</v>
      </c>
      <c r="L35" s="161">
        <v>1.7</v>
      </c>
      <c r="M35" s="161">
        <v>1.4</v>
      </c>
      <c r="N35" s="161">
        <v>1.3</v>
      </c>
      <c r="O35" s="161">
        <v>1.5</v>
      </c>
      <c r="P35" s="161">
        <v>1.4</v>
      </c>
      <c r="Q35" s="161">
        <v>1.6</v>
      </c>
      <c r="R35" s="161">
        <v>1.7</v>
      </c>
      <c r="S35" s="161">
        <v>2.1</v>
      </c>
      <c r="T35" s="161">
        <v>3.2</v>
      </c>
      <c r="U35" s="161">
        <v>4.3</v>
      </c>
      <c r="V35" s="161">
        <f t="shared" si="0"/>
        <v>1.9545454545454544</v>
      </c>
    </row>
    <row r="36" spans="1:22" x14ac:dyDescent="0.35">
      <c r="A36" s="10"/>
      <c r="B36" s="348" t="s">
        <v>0</v>
      </c>
      <c r="C36" s="207">
        <v>0.6</v>
      </c>
      <c r="D36" s="207">
        <v>0.6</v>
      </c>
      <c r="E36" s="207">
        <v>0.7</v>
      </c>
      <c r="F36" s="207">
        <v>0.8</v>
      </c>
      <c r="G36" s="207">
        <v>0.9</v>
      </c>
      <c r="H36" s="207">
        <v>1</v>
      </c>
      <c r="I36" s="207">
        <v>1.1000000000000001</v>
      </c>
      <c r="J36" s="207">
        <v>1.3</v>
      </c>
      <c r="K36" s="207">
        <v>1.1000000000000001</v>
      </c>
      <c r="L36" s="193">
        <v>0.9</v>
      </c>
      <c r="M36" s="193">
        <v>0.7</v>
      </c>
      <c r="N36" s="193">
        <v>0.7</v>
      </c>
      <c r="O36" s="194">
        <v>0.8</v>
      </c>
      <c r="P36" s="193">
        <v>0.8</v>
      </c>
      <c r="Q36" s="193">
        <v>0.9</v>
      </c>
      <c r="R36" s="193">
        <v>1</v>
      </c>
      <c r="S36" s="193">
        <v>1.2</v>
      </c>
      <c r="T36" s="194">
        <v>1.8</v>
      </c>
      <c r="U36" s="208">
        <v>2.5</v>
      </c>
      <c r="V36" s="197">
        <f t="shared" si="0"/>
        <v>2.2727272727272725</v>
      </c>
    </row>
    <row r="37" spans="1:22" x14ac:dyDescent="0.35">
      <c r="A37" s="10"/>
      <c r="B37" s="349" t="s">
        <v>1</v>
      </c>
      <c r="C37" s="209">
        <v>2.1</v>
      </c>
      <c r="D37" s="209">
        <v>1.9</v>
      </c>
      <c r="E37" s="209">
        <v>2</v>
      </c>
      <c r="F37" s="209">
        <v>2.4</v>
      </c>
      <c r="G37" s="209">
        <v>2.7</v>
      </c>
      <c r="H37" s="209">
        <v>2.8</v>
      </c>
      <c r="I37" s="209">
        <v>3.1</v>
      </c>
      <c r="J37" s="209">
        <v>3.8</v>
      </c>
      <c r="K37" s="209">
        <v>3.2</v>
      </c>
      <c r="L37" s="203">
        <v>2.5</v>
      </c>
      <c r="M37" s="203">
        <v>2.1</v>
      </c>
      <c r="N37" s="203">
        <v>2</v>
      </c>
      <c r="O37" s="204">
        <v>2.2000000000000002</v>
      </c>
      <c r="P37" s="203">
        <v>2</v>
      </c>
      <c r="Q37" s="203">
        <v>2.2999999999999998</v>
      </c>
      <c r="R37" s="203">
        <v>2.4</v>
      </c>
      <c r="S37" s="203">
        <v>3.1</v>
      </c>
      <c r="T37" s="204">
        <v>4.7</v>
      </c>
      <c r="U37" s="206">
        <v>6.2</v>
      </c>
      <c r="V37" s="197">
        <f t="shared" si="0"/>
        <v>1.9375</v>
      </c>
    </row>
    <row r="38" spans="1:22" x14ac:dyDescent="0.35">
      <c r="A38" s="10"/>
      <c r="B38" s="353" t="s">
        <v>7</v>
      </c>
      <c r="C38" s="210">
        <v>0.7</v>
      </c>
      <c r="D38" s="210">
        <v>0.6</v>
      </c>
      <c r="E38" s="210">
        <v>0.6</v>
      </c>
      <c r="F38" s="210">
        <v>0.8</v>
      </c>
      <c r="G38" s="210">
        <v>0.8</v>
      </c>
      <c r="H38" s="210">
        <v>0.9</v>
      </c>
      <c r="I38" s="210">
        <v>1</v>
      </c>
      <c r="J38" s="210">
        <v>1.1000000000000001</v>
      </c>
      <c r="K38" s="210">
        <v>1</v>
      </c>
      <c r="L38" s="210">
        <v>0.9</v>
      </c>
      <c r="M38" s="210">
        <v>0.7</v>
      </c>
      <c r="N38" s="210">
        <v>0.7</v>
      </c>
      <c r="O38" s="210">
        <v>0.8</v>
      </c>
      <c r="P38" s="210">
        <v>0.8</v>
      </c>
      <c r="Q38" s="210">
        <v>0.9</v>
      </c>
      <c r="R38" s="210">
        <v>1.1000000000000001</v>
      </c>
      <c r="S38" s="210">
        <v>1.4</v>
      </c>
      <c r="T38" s="211">
        <v>2.2999999999999998</v>
      </c>
      <c r="U38" s="210">
        <v>3.2</v>
      </c>
      <c r="V38" s="205">
        <f t="shared" si="0"/>
        <v>3.2</v>
      </c>
    </row>
    <row r="39" spans="1:22" x14ac:dyDescent="0.35">
      <c r="A39" s="10"/>
      <c r="B39" s="351" t="s">
        <v>0</v>
      </c>
      <c r="C39" s="207">
        <v>0.3</v>
      </c>
      <c r="D39" s="207">
        <v>0.3</v>
      </c>
      <c r="E39" s="207">
        <v>0.3</v>
      </c>
      <c r="F39" s="207">
        <v>0.4</v>
      </c>
      <c r="G39" s="207">
        <v>0.4</v>
      </c>
      <c r="H39" s="207">
        <v>0.4</v>
      </c>
      <c r="I39" s="207">
        <v>0.5</v>
      </c>
      <c r="J39" s="207">
        <v>0.6</v>
      </c>
      <c r="K39" s="207">
        <v>0.5</v>
      </c>
      <c r="L39" s="193">
        <v>0.4</v>
      </c>
      <c r="M39" s="193">
        <v>0.4</v>
      </c>
      <c r="N39" s="193">
        <v>0.4</v>
      </c>
      <c r="O39" s="194">
        <v>0.5</v>
      </c>
      <c r="P39" s="193">
        <v>0.5</v>
      </c>
      <c r="Q39" s="193">
        <v>0.5</v>
      </c>
      <c r="R39" s="193">
        <v>0.6</v>
      </c>
      <c r="S39" s="193">
        <v>0.8</v>
      </c>
      <c r="T39" s="194">
        <v>1.3</v>
      </c>
      <c r="U39" s="193">
        <v>1.8</v>
      </c>
      <c r="V39" s="197">
        <f t="shared" ref="V39:V78" si="10">U39/K39</f>
        <v>3.6</v>
      </c>
    </row>
    <row r="40" spans="1:22" x14ac:dyDescent="0.35">
      <c r="A40" s="10"/>
      <c r="B40" s="345" t="s">
        <v>1</v>
      </c>
      <c r="C40" s="212">
        <v>1.1000000000000001</v>
      </c>
      <c r="D40" s="212">
        <v>1</v>
      </c>
      <c r="E40" s="212">
        <v>1</v>
      </c>
      <c r="F40" s="212">
        <v>1.2</v>
      </c>
      <c r="G40" s="212">
        <v>1.3</v>
      </c>
      <c r="H40" s="212">
        <v>1.3</v>
      </c>
      <c r="I40" s="212">
        <v>1.4</v>
      </c>
      <c r="J40" s="212">
        <v>1.7</v>
      </c>
      <c r="K40" s="212">
        <v>1.5</v>
      </c>
      <c r="L40" s="203">
        <v>1.3</v>
      </c>
      <c r="M40" s="203">
        <v>1.1000000000000001</v>
      </c>
      <c r="N40" s="203">
        <v>1</v>
      </c>
      <c r="O40" s="204">
        <v>1.2</v>
      </c>
      <c r="P40" s="203">
        <v>1.1000000000000001</v>
      </c>
      <c r="Q40" s="203">
        <v>1.3</v>
      </c>
      <c r="R40" s="203">
        <v>1.6</v>
      </c>
      <c r="S40" s="203">
        <v>2.1</v>
      </c>
      <c r="T40" s="204">
        <v>3.3</v>
      </c>
      <c r="U40" s="203">
        <v>4.5999999999999996</v>
      </c>
      <c r="V40" s="197">
        <f t="shared" si="10"/>
        <v>3.0666666666666664</v>
      </c>
    </row>
    <row r="41" spans="1:22" x14ac:dyDescent="0.35">
      <c r="A41" s="10"/>
      <c r="B41" s="354" t="s">
        <v>8</v>
      </c>
      <c r="C41" s="213">
        <f>C35-C38</f>
        <v>0.7</v>
      </c>
      <c r="D41" s="213">
        <f t="shared" ref="D41:U41" si="11">D35-D38</f>
        <v>0.70000000000000007</v>
      </c>
      <c r="E41" s="213">
        <f t="shared" si="11"/>
        <v>0.70000000000000007</v>
      </c>
      <c r="F41" s="213">
        <f t="shared" si="11"/>
        <v>0.8</v>
      </c>
      <c r="G41" s="213">
        <f t="shared" si="11"/>
        <v>1</v>
      </c>
      <c r="H41" s="213">
        <f t="shared" si="11"/>
        <v>0.99999999999999989</v>
      </c>
      <c r="I41" s="213">
        <f t="shared" si="11"/>
        <v>1.1000000000000001</v>
      </c>
      <c r="J41" s="213">
        <f t="shared" si="11"/>
        <v>1.4</v>
      </c>
      <c r="K41" s="213">
        <f t="shared" si="11"/>
        <v>1.2000000000000002</v>
      </c>
      <c r="L41" s="213">
        <f t="shared" si="11"/>
        <v>0.79999999999999993</v>
      </c>
      <c r="M41" s="213">
        <f t="shared" si="11"/>
        <v>0.7</v>
      </c>
      <c r="N41" s="213">
        <f t="shared" si="11"/>
        <v>0.60000000000000009</v>
      </c>
      <c r="O41" s="213">
        <f t="shared" si="11"/>
        <v>0.7</v>
      </c>
      <c r="P41" s="213">
        <f t="shared" si="11"/>
        <v>0.59999999999999987</v>
      </c>
      <c r="Q41" s="213">
        <f t="shared" si="11"/>
        <v>0.70000000000000007</v>
      </c>
      <c r="R41" s="213">
        <f t="shared" si="11"/>
        <v>0.59999999999999987</v>
      </c>
      <c r="S41" s="213">
        <f t="shared" si="11"/>
        <v>0.70000000000000018</v>
      </c>
      <c r="T41" s="213">
        <f t="shared" si="11"/>
        <v>0.90000000000000036</v>
      </c>
      <c r="U41" s="213">
        <f t="shared" si="11"/>
        <v>1.0999999999999996</v>
      </c>
      <c r="V41" s="205">
        <f t="shared" si="10"/>
        <v>0.91666666666666619</v>
      </c>
    </row>
    <row r="42" spans="1:22" x14ac:dyDescent="0.35">
      <c r="A42" s="10"/>
      <c r="B42" s="40" t="s">
        <v>0</v>
      </c>
      <c r="C42" s="216">
        <f>C36-C39</f>
        <v>0.3</v>
      </c>
      <c r="D42" s="216">
        <f t="shared" ref="D42:U42" si="12">D36-D39</f>
        <v>0.3</v>
      </c>
      <c r="E42" s="216">
        <f t="shared" si="12"/>
        <v>0.39999999999999997</v>
      </c>
      <c r="F42" s="216">
        <f t="shared" si="12"/>
        <v>0.4</v>
      </c>
      <c r="G42" s="216">
        <f t="shared" si="12"/>
        <v>0.5</v>
      </c>
      <c r="H42" s="216">
        <f t="shared" si="12"/>
        <v>0.6</v>
      </c>
      <c r="I42" s="216">
        <f t="shared" si="12"/>
        <v>0.60000000000000009</v>
      </c>
      <c r="J42" s="216">
        <f t="shared" si="12"/>
        <v>0.70000000000000007</v>
      </c>
      <c r="K42" s="216">
        <f t="shared" si="12"/>
        <v>0.60000000000000009</v>
      </c>
      <c r="L42" s="216">
        <f t="shared" si="12"/>
        <v>0.5</v>
      </c>
      <c r="M42" s="216">
        <f t="shared" si="12"/>
        <v>0.29999999999999993</v>
      </c>
      <c r="N42" s="216">
        <f t="shared" si="12"/>
        <v>0.29999999999999993</v>
      </c>
      <c r="O42" s="216">
        <f t="shared" si="12"/>
        <v>0.30000000000000004</v>
      </c>
      <c r="P42" s="216">
        <f t="shared" si="12"/>
        <v>0.30000000000000004</v>
      </c>
      <c r="Q42" s="216">
        <f t="shared" si="12"/>
        <v>0.4</v>
      </c>
      <c r="R42" s="216">
        <f t="shared" si="12"/>
        <v>0.4</v>
      </c>
      <c r="S42" s="216">
        <f t="shared" si="12"/>
        <v>0.39999999999999991</v>
      </c>
      <c r="T42" s="216">
        <f t="shared" si="12"/>
        <v>0.5</v>
      </c>
      <c r="U42" s="216">
        <f t="shared" si="12"/>
        <v>0.7</v>
      </c>
      <c r="V42" s="197">
        <f t="shared" si="10"/>
        <v>1.1666666666666665</v>
      </c>
    </row>
    <row r="43" spans="1:22" x14ac:dyDescent="0.35">
      <c r="A43" s="10"/>
      <c r="B43" s="41" t="s">
        <v>1</v>
      </c>
      <c r="C43" s="217">
        <f>C37-C40</f>
        <v>1</v>
      </c>
      <c r="D43" s="217">
        <f t="shared" ref="D43:U43" si="13">D37-D40</f>
        <v>0.89999999999999991</v>
      </c>
      <c r="E43" s="217">
        <f t="shared" si="13"/>
        <v>1</v>
      </c>
      <c r="F43" s="217">
        <f t="shared" si="13"/>
        <v>1.2</v>
      </c>
      <c r="G43" s="217">
        <f t="shared" si="13"/>
        <v>1.4000000000000001</v>
      </c>
      <c r="H43" s="217">
        <f t="shared" si="13"/>
        <v>1.4999999999999998</v>
      </c>
      <c r="I43" s="217">
        <f t="shared" si="13"/>
        <v>1.7000000000000002</v>
      </c>
      <c r="J43" s="217">
        <f t="shared" si="13"/>
        <v>2.0999999999999996</v>
      </c>
      <c r="K43" s="217">
        <f t="shared" si="13"/>
        <v>1.7000000000000002</v>
      </c>
      <c r="L43" s="217">
        <f t="shared" si="13"/>
        <v>1.2</v>
      </c>
      <c r="M43" s="217">
        <f t="shared" si="13"/>
        <v>1</v>
      </c>
      <c r="N43" s="217">
        <f t="shared" si="13"/>
        <v>1</v>
      </c>
      <c r="O43" s="217">
        <f t="shared" si="13"/>
        <v>1.0000000000000002</v>
      </c>
      <c r="P43" s="217">
        <f t="shared" si="13"/>
        <v>0.89999999999999991</v>
      </c>
      <c r="Q43" s="217">
        <f t="shared" si="13"/>
        <v>0.99999999999999978</v>
      </c>
      <c r="R43" s="217">
        <f t="shared" si="13"/>
        <v>0.79999999999999982</v>
      </c>
      <c r="S43" s="217">
        <f t="shared" si="13"/>
        <v>1</v>
      </c>
      <c r="T43" s="217">
        <f t="shared" si="13"/>
        <v>1.4000000000000004</v>
      </c>
      <c r="U43" s="217">
        <f t="shared" si="13"/>
        <v>1.6000000000000005</v>
      </c>
      <c r="V43" s="197">
        <f t="shared" si="10"/>
        <v>0.9411764705882355</v>
      </c>
    </row>
    <row r="44" spans="1:22" x14ac:dyDescent="0.35">
      <c r="A44" s="10"/>
      <c r="B44" s="354" t="s">
        <v>6</v>
      </c>
      <c r="C44" s="213">
        <v>0</v>
      </c>
      <c r="D44" s="213">
        <v>0</v>
      </c>
      <c r="E44" s="213">
        <v>0</v>
      </c>
      <c r="F44" s="213">
        <v>0</v>
      </c>
      <c r="G44" s="213">
        <v>0</v>
      </c>
      <c r="H44" s="213">
        <v>0</v>
      </c>
      <c r="I44" s="213">
        <v>0</v>
      </c>
      <c r="J44" s="213">
        <v>0.2</v>
      </c>
      <c r="K44" s="213">
        <v>0.1</v>
      </c>
      <c r="L44" s="213">
        <v>0</v>
      </c>
      <c r="M44" s="213">
        <v>0</v>
      </c>
      <c r="N44" s="213">
        <v>0.1</v>
      </c>
      <c r="O44" s="213">
        <v>0.1</v>
      </c>
      <c r="P44" s="213">
        <v>0.1</v>
      </c>
      <c r="Q44" s="213">
        <v>0.1</v>
      </c>
      <c r="R44" s="213">
        <v>0.2</v>
      </c>
      <c r="S44" s="213">
        <v>0.5</v>
      </c>
      <c r="T44" s="214">
        <v>1.3</v>
      </c>
      <c r="U44" s="215">
        <v>2.2999999999999998</v>
      </c>
      <c r="V44" s="205">
        <f>U44/K44</f>
        <v>22.999999999999996</v>
      </c>
    </row>
    <row r="45" spans="1:22" x14ac:dyDescent="0.35">
      <c r="A45" s="10"/>
      <c r="B45" s="40" t="s">
        <v>0</v>
      </c>
      <c r="C45" s="220" t="s">
        <v>58</v>
      </c>
      <c r="D45" s="220" t="s">
        <v>58</v>
      </c>
      <c r="E45" s="220">
        <v>0</v>
      </c>
      <c r="F45" s="220" t="s">
        <v>58</v>
      </c>
      <c r="G45" s="216">
        <v>0</v>
      </c>
      <c r="H45" s="216">
        <v>0</v>
      </c>
      <c r="I45" s="216">
        <v>0</v>
      </c>
      <c r="J45" s="216">
        <v>0.1</v>
      </c>
      <c r="K45" s="216">
        <v>0</v>
      </c>
      <c r="L45" s="193">
        <v>0</v>
      </c>
      <c r="M45" s="193">
        <v>0</v>
      </c>
      <c r="N45" s="193">
        <v>0</v>
      </c>
      <c r="O45" s="194">
        <v>0</v>
      </c>
      <c r="P45" s="193">
        <v>0</v>
      </c>
      <c r="Q45" s="193">
        <v>0.1</v>
      </c>
      <c r="R45" s="193">
        <v>0.1</v>
      </c>
      <c r="S45" s="193">
        <v>0.3</v>
      </c>
      <c r="T45" s="194">
        <v>0.8</v>
      </c>
      <c r="U45" s="193">
        <v>1.3</v>
      </c>
      <c r="V45" s="197"/>
    </row>
    <row r="46" spans="1:22" x14ac:dyDescent="0.35">
      <c r="A46" s="10"/>
      <c r="B46" s="41" t="s">
        <v>1</v>
      </c>
      <c r="C46" s="217">
        <v>0</v>
      </c>
      <c r="D46" s="217">
        <v>0</v>
      </c>
      <c r="E46" s="217">
        <v>0</v>
      </c>
      <c r="F46" s="217">
        <v>0</v>
      </c>
      <c r="G46" s="217">
        <v>0.1</v>
      </c>
      <c r="H46" s="217">
        <v>0.1</v>
      </c>
      <c r="I46" s="217">
        <v>0.1</v>
      </c>
      <c r="J46" s="217">
        <v>0.2</v>
      </c>
      <c r="K46" s="217">
        <v>0.1</v>
      </c>
      <c r="L46" s="218">
        <v>0.1</v>
      </c>
      <c r="M46" s="218">
        <v>0.1</v>
      </c>
      <c r="N46" s="218">
        <v>0.1</v>
      </c>
      <c r="O46" s="219">
        <v>0.1</v>
      </c>
      <c r="P46" s="193">
        <v>0.1</v>
      </c>
      <c r="Q46" s="193">
        <v>0.1</v>
      </c>
      <c r="R46" s="193">
        <v>0.3</v>
      </c>
      <c r="S46" s="193">
        <v>0.7</v>
      </c>
      <c r="T46" s="194">
        <v>2</v>
      </c>
      <c r="U46" s="206">
        <v>3.3</v>
      </c>
      <c r="V46" s="197">
        <f t="shared" si="10"/>
        <v>32.999999999999993</v>
      </c>
    </row>
    <row r="47" spans="1:22" x14ac:dyDescent="0.35">
      <c r="A47" s="10"/>
      <c r="B47" s="354" t="s">
        <v>9</v>
      </c>
      <c r="C47" s="213">
        <f>C35-C44</f>
        <v>1.4</v>
      </c>
      <c r="D47" s="213">
        <f t="shared" ref="D47:U47" si="14">D35-D44</f>
        <v>1.3</v>
      </c>
      <c r="E47" s="213">
        <f t="shared" si="14"/>
        <v>1.3</v>
      </c>
      <c r="F47" s="213">
        <f t="shared" si="14"/>
        <v>1.6</v>
      </c>
      <c r="G47" s="213">
        <f t="shared" si="14"/>
        <v>1.8</v>
      </c>
      <c r="H47" s="213">
        <f t="shared" si="14"/>
        <v>1.9</v>
      </c>
      <c r="I47" s="213">
        <f t="shared" si="14"/>
        <v>2.1</v>
      </c>
      <c r="J47" s="213">
        <f t="shared" si="14"/>
        <v>2.2999999999999998</v>
      </c>
      <c r="K47" s="213">
        <f t="shared" si="14"/>
        <v>2.1</v>
      </c>
      <c r="L47" s="213">
        <f t="shared" si="14"/>
        <v>1.7</v>
      </c>
      <c r="M47" s="213">
        <f t="shared" si="14"/>
        <v>1.4</v>
      </c>
      <c r="N47" s="213">
        <f t="shared" si="14"/>
        <v>1.2</v>
      </c>
      <c r="O47" s="213">
        <f t="shared" si="14"/>
        <v>1.4</v>
      </c>
      <c r="P47" s="213">
        <f t="shared" si="14"/>
        <v>1.2999999999999998</v>
      </c>
      <c r="Q47" s="213">
        <f t="shared" si="14"/>
        <v>1.5</v>
      </c>
      <c r="R47" s="213">
        <f t="shared" si="14"/>
        <v>1.5</v>
      </c>
      <c r="S47" s="213">
        <f t="shared" si="14"/>
        <v>1.6</v>
      </c>
      <c r="T47" s="213">
        <f t="shared" si="14"/>
        <v>1.9000000000000001</v>
      </c>
      <c r="U47" s="213">
        <f t="shared" si="14"/>
        <v>2</v>
      </c>
      <c r="V47" s="205">
        <f t="shared" si="10"/>
        <v>0.95238095238095233</v>
      </c>
    </row>
    <row r="48" spans="1:22" x14ac:dyDescent="0.35">
      <c r="A48" s="10"/>
      <c r="B48" s="40" t="s">
        <v>0</v>
      </c>
      <c r="C48" s="220">
        <v>0.6</v>
      </c>
      <c r="D48" s="220">
        <v>0.6</v>
      </c>
      <c r="E48" s="216">
        <f>E36-E45</f>
        <v>0.7</v>
      </c>
      <c r="F48" s="216">
        <v>0.8</v>
      </c>
      <c r="G48" s="216">
        <f t="shared" ref="G48:U48" si="15">G36-G45</f>
        <v>0.9</v>
      </c>
      <c r="H48" s="216">
        <f t="shared" si="15"/>
        <v>1</v>
      </c>
      <c r="I48" s="216">
        <f t="shared" si="15"/>
        <v>1.1000000000000001</v>
      </c>
      <c r="J48" s="216">
        <f t="shared" si="15"/>
        <v>1.2</v>
      </c>
      <c r="K48" s="216">
        <f t="shared" si="15"/>
        <v>1.1000000000000001</v>
      </c>
      <c r="L48" s="216">
        <f t="shared" si="15"/>
        <v>0.9</v>
      </c>
      <c r="M48" s="216">
        <f t="shared" si="15"/>
        <v>0.7</v>
      </c>
      <c r="N48" s="216">
        <f t="shared" si="15"/>
        <v>0.7</v>
      </c>
      <c r="O48" s="216">
        <f t="shared" si="15"/>
        <v>0.8</v>
      </c>
      <c r="P48" s="216">
        <f t="shared" si="15"/>
        <v>0.8</v>
      </c>
      <c r="Q48" s="216">
        <f t="shared" si="15"/>
        <v>0.8</v>
      </c>
      <c r="R48" s="216">
        <f t="shared" si="15"/>
        <v>0.9</v>
      </c>
      <c r="S48" s="216">
        <f t="shared" si="15"/>
        <v>0.89999999999999991</v>
      </c>
      <c r="T48" s="216">
        <f t="shared" si="15"/>
        <v>1</v>
      </c>
      <c r="U48" s="216">
        <f t="shared" si="15"/>
        <v>1.2</v>
      </c>
      <c r="V48" s="197">
        <f t="shared" si="10"/>
        <v>1.0909090909090908</v>
      </c>
    </row>
    <row r="49" spans="1:22" x14ac:dyDescent="0.35">
      <c r="A49" s="10"/>
      <c r="B49" s="41" t="s">
        <v>1</v>
      </c>
      <c r="C49" s="209">
        <f>C37-C46</f>
        <v>2.1</v>
      </c>
      <c r="D49" s="209">
        <f t="shared" ref="D49:U49" si="16">D37-D46</f>
        <v>1.9</v>
      </c>
      <c r="E49" s="209">
        <f t="shared" si="16"/>
        <v>2</v>
      </c>
      <c r="F49" s="209">
        <f t="shared" si="16"/>
        <v>2.4</v>
      </c>
      <c r="G49" s="209">
        <f t="shared" si="16"/>
        <v>2.6</v>
      </c>
      <c r="H49" s="209">
        <f t="shared" si="16"/>
        <v>2.6999999999999997</v>
      </c>
      <c r="I49" s="209">
        <f t="shared" si="16"/>
        <v>3</v>
      </c>
      <c r="J49" s="209">
        <f t="shared" si="16"/>
        <v>3.5999999999999996</v>
      </c>
      <c r="K49" s="209">
        <f t="shared" si="16"/>
        <v>3.1</v>
      </c>
      <c r="L49" s="209">
        <f t="shared" si="16"/>
        <v>2.4</v>
      </c>
      <c r="M49" s="209">
        <f t="shared" si="16"/>
        <v>2</v>
      </c>
      <c r="N49" s="209">
        <f t="shared" si="16"/>
        <v>1.9</v>
      </c>
      <c r="O49" s="209">
        <f t="shared" si="16"/>
        <v>2.1</v>
      </c>
      <c r="P49" s="209">
        <f t="shared" si="16"/>
        <v>1.9</v>
      </c>
      <c r="Q49" s="209">
        <f t="shared" si="16"/>
        <v>2.1999999999999997</v>
      </c>
      <c r="R49" s="209">
        <f t="shared" si="16"/>
        <v>2.1</v>
      </c>
      <c r="S49" s="209">
        <f t="shared" si="16"/>
        <v>2.4000000000000004</v>
      </c>
      <c r="T49" s="209">
        <f t="shared" si="16"/>
        <v>2.7</v>
      </c>
      <c r="U49" s="209">
        <f t="shared" si="16"/>
        <v>2.9000000000000004</v>
      </c>
      <c r="V49" s="197">
        <f t="shared" si="10"/>
        <v>0.93548387096774199</v>
      </c>
    </row>
    <row r="50" spans="1:22" ht="14.5" x14ac:dyDescent="0.35">
      <c r="A50" s="10"/>
      <c r="B50" s="355" t="s">
        <v>32</v>
      </c>
      <c r="C50" s="161">
        <v>0.2</v>
      </c>
      <c r="D50" s="161">
        <v>0.2</v>
      </c>
      <c r="E50" s="161">
        <v>0.2</v>
      </c>
      <c r="F50" s="161">
        <v>0.3</v>
      </c>
      <c r="G50" s="161">
        <v>0.4</v>
      </c>
      <c r="H50" s="161">
        <v>0.4</v>
      </c>
      <c r="I50" s="161">
        <v>0.5</v>
      </c>
      <c r="J50" s="161">
        <v>0.5</v>
      </c>
      <c r="K50" s="161">
        <v>0.4</v>
      </c>
      <c r="L50" s="161">
        <v>0.4</v>
      </c>
      <c r="M50" s="161">
        <v>0.5</v>
      </c>
      <c r="N50" s="161">
        <v>0.6</v>
      </c>
      <c r="O50" s="161">
        <v>0.7</v>
      </c>
      <c r="P50" s="161">
        <v>0.8</v>
      </c>
      <c r="Q50" s="161">
        <v>1.2</v>
      </c>
      <c r="R50" s="161">
        <v>1.4</v>
      </c>
      <c r="S50" s="161">
        <v>1.8</v>
      </c>
      <c r="T50" s="161">
        <v>2.4</v>
      </c>
      <c r="U50" s="161">
        <v>3.2</v>
      </c>
      <c r="V50" s="161">
        <f t="shared" si="10"/>
        <v>8</v>
      </c>
    </row>
    <row r="51" spans="1:22" x14ac:dyDescent="0.35">
      <c r="A51" s="10"/>
      <c r="B51" s="40" t="s">
        <v>0</v>
      </c>
      <c r="C51" s="220">
        <v>0.1</v>
      </c>
      <c r="D51" s="220">
        <v>0.1</v>
      </c>
      <c r="E51" s="220">
        <v>0.1</v>
      </c>
      <c r="F51" s="220">
        <v>0.2</v>
      </c>
      <c r="G51" s="220">
        <v>0.2</v>
      </c>
      <c r="H51" s="220">
        <v>0.3</v>
      </c>
      <c r="I51" s="220">
        <v>0.3</v>
      </c>
      <c r="J51" s="220">
        <v>0.3</v>
      </c>
      <c r="K51" s="220">
        <v>0.3</v>
      </c>
      <c r="L51" s="85">
        <v>0.2</v>
      </c>
      <c r="M51" s="85">
        <v>0.3</v>
      </c>
      <c r="N51" s="85">
        <v>0.4</v>
      </c>
      <c r="O51" s="118">
        <v>0.4</v>
      </c>
      <c r="P51" s="85">
        <v>0.5</v>
      </c>
      <c r="Q51" s="85">
        <v>0.7</v>
      </c>
      <c r="R51" s="85">
        <v>0.8</v>
      </c>
      <c r="S51" s="85">
        <v>1.1000000000000001</v>
      </c>
      <c r="T51" s="132">
        <v>1.4</v>
      </c>
      <c r="U51" s="221">
        <v>1.9</v>
      </c>
      <c r="V51" s="197">
        <f t="shared" si="10"/>
        <v>6.333333333333333</v>
      </c>
    </row>
    <row r="52" spans="1:22" x14ac:dyDescent="0.35">
      <c r="A52" s="10"/>
      <c r="B52" s="41" t="s">
        <v>1</v>
      </c>
      <c r="C52" s="222">
        <v>0.3</v>
      </c>
      <c r="D52" s="222">
        <v>0.3</v>
      </c>
      <c r="E52" s="222">
        <v>0.3</v>
      </c>
      <c r="F52" s="222">
        <v>0.5</v>
      </c>
      <c r="G52" s="222">
        <v>0.6</v>
      </c>
      <c r="H52" s="222">
        <v>0.6</v>
      </c>
      <c r="I52" s="222">
        <v>0.8</v>
      </c>
      <c r="J52" s="222">
        <v>0.7</v>
      </c>
      <c r="K52" s="222">
        <v>0.7</v>
      </c>
      <c r="L52" s="223">
        <v>0.6</v>
      </c>
      <c r="M52" s="223">
        <v>0.8</v>
      </c>
      <c r="N52" s="223">
        <v>0.8</v>
      </c>
      <c r="O52" s="224">
        <v>1</v>
      </c>
      <c r="P52" s="131">
        <v>1.2</v>
      </c>
      <c r="Q52" s="131">
        <v>1.6</v>
      </c>
      <c r="R52" s="131">
        <v>1.9</v>
      </c>
      <c r="S52" s="131">
        <v>2.5</v>
      </c>
      <c r="T52" s="132">
        <v>3.4</v>
      </c>
      <c r="U52" s="131">
        <v>4.5</v>
      </c>
      <c r="V52" s="197">
        <f t="shared" si="10"/>
        <v>6.4285714285714288</v>
      </c>
    </row>
    <row r="53" spans="1:22" x14ac:dyDescent="0.35">
      <c r="A53" s="10"/>
      <c r="B53" s="39" t="s">
        <v>18</v>
      </c>
      <c r="C53" s="225">
        <v>0.1</v>
      </c>
      <c r="D53" s="225">
        <v>0.1</v>
      </c>
      <c r="E53" s="225">
        <v>0.1</v>
      </c>
      <c r="F53" s="225">
        <v>0.1</v>
      </c>
      <c r="G53" s="225">
        <v>0.1</v>
      </c>
      <c r="H53" s="225">
        <v>0.1</v>
      </c>
      <c r="I53" s="225">
        <v>0.2</v>
      </c>
      <c r="J53" s="225">
        <v>0.2</v>
      </c>
      <c r="K53" s="225">
        <v>0.2</v>
      </c>
      <c r="L53" s="225">
        <v>0.2</v>
      </c>
      <c r="M53" s="225">
        <v>0.2</v>
      </c>
      <c r="N53" s="225">
        <v>0.2</v>
      </c>
      <c r="O53" s="225">
        <v>0.3</v>
      </c>
      <c r="P53" s="225">
        <v>0.3</v>
      </c>
      <c r="Q53" s="225">
        <v>0.4</v>
      </c>
      <c r="R53" s="225">
        <v>0.6</v>
      </c>
      <c r="S53" s="225">
        <v>0.7</v>
      </c>
      <c r="T53" s="226">
        <v>1.1000000000000001</v>
      </c>
      <c r="U53" s="233">
        <v>1.7</v>
      </c>
      <c r="V53" s="205">
        <f t="shared" si="10"/>
        <v>8.5</v>
      </c>
    </row>
    <row r="54" spans="1:22" x14ac:dyDescent="0.35">
      <c r="A54" s="10"/>
      <c r="B54" s="40" t="s">
        <v>0</v>
      </c>
      <c r="C54" s="220">
        <v>0</v>
      </c>
      <c r="D54" s="220">
        <v>0</v>
      </c>
      <c r="E54" s="220">
        <v>0</v>
      </c>
      <c r="F54" s="220">
        <v>0.1</v>
      </c>
      <c r="G54" s="220">
        <v>0.1</v>
      </c>
      <c r="H54" s="220">
        <v>0.1</v>
      </c>
      <c r="I54" s="220">
        <v>0.1</v>
      </c>
      <c r="J54" s="220">
        <v>0.1</v>
      </c>
      <c r="K54" s="220">
        <v>0.1</v>
      </c>
      <c r="L54" s="220">
        <v>0.1</v>
      </c>
      <c r="M54" s="220">
        <v>0.1</v>
      </c>
      <c r="N54" s="220">
        <v>0.2</v>
      </c>
      <c r="O54" s="220">
        <v>0.2</v>
      </c>
      <c r="P54" s="220">
        <v>0.2</v>
      </c>
      <c r="Q54" s="220">
        <v>0.3</v>
      </c>
      <c r="R54" s="220">
        <v>0.4</v>
      </c>
      <c r="S54" s="220">
        <v>0.5</v>
      </c>
      <c r="T54" s="228">
        <v>0.7</v>
      </c>
      <c r="U54" s="84">
        <v>1.1000000000000001</v>
      </c>
      <c r="V54" s="197">
        <f t="shared" si="10"/>
        <v>11</v>
      </c>
    </row>
    <row r="55" spans="1:22" x14ac:dyDescent="0.35">
      <c r="A55" s="10"/>
      <c r="B55" s="41" t="s">
        <v>1</v>
      </c>
      <c r="C55" s="222">
        <v>0.1</v>
      </c>
      <c r="D55" s="222">
        <v>0.1</v>
      </c>
      <c r="E55" s="222">
        <v>0.1</v>
      </c>
      <c r="F55" s="222">
        <v>0.1</v>
      </c>
      <c r="G55" s="222">
        <v>0.2</v>
      </c>
      <c r="H55" s="222">
        <v>0.2</v>
      </c>
      <c r="I55" s="222">
        <v>0.2</v>
      </c>
      <c r="J55" s="222">
        <v>0.2</v>
      </c>
      <c r="K55" s="222">
        <v>0.2</v>
      </c>
      <c r="L55" s="222">
        <v>0.2</v>
      </c>
      <c r="M55" s="222">
        <v>0.3</v>
      </c>
      <c r="N55" s="222">
        <v>0.2</v>
      </c>
      <c r="O55" s="222">
        <v>0.4</v>
      </c>
      <c r="P55" s="222">
        <v>0.4</v>
      </c>
      <c r="Q55" s="222">
        <v>0.6</v>
      </c>
      <c r="R55" s="222">
        <v>0.8</v>
      </c>
      <c r="S55" s="222">
        <v>1</v>
      </c>
      <c r="T55" s="229">
        <v>1.5</v>
      </c>
      <c r="U55" s="93">
        <v>2.2000000000000002</v>
      </c>
      <c r="V55" s="197">
        <f t="shared" si="10"/>
        <v>11</v>
      </c>
    </row>
    <row r="56" spans="1:22" x14ac:dyDescent="0.35">
      <c r="A56" s="10"/>
      <c r="B56" s="39" t="s">
        <v>21</v>
      </c>
      <c r="C56" s="225">
        <f>C50-C53</f>
        <v>0.1</v>
      </c>
      <c r="D56" s="225">
        <f t="shared" ref="D56:U56" si="17">D50-D53</f>
        <v>0.1</v>
      </c>
      <c r="E56" s="225">
        <f t="shared" si="17"/>
        <v>0.1</v>
      </c>
      <c r="F56" s="225">
        <f t="shared" si="17"/>
        <v>0.19999999999999998</v>
      </c>
      <c r="G56" s="225">
        <f t="shared" si="17"/>
        <v>0.30000000000000004</v>
      </c>
      <c r="H56" s="225">
        <f t="shared" si="17"/>
        <v>0.30000000000000004</v>
      </c>
      <c r="I56" s="225">
        <f t="shared" si="17"/>
        <v>0.3</v>
      </c>
      <c r="J56" s="225">
        <f t="shared" si="17"/>
        <v>0.3</v>
      </c>
      <c r="K56" s="225">
        <f t="shared" si="17"/>
        <v>0.2</v>
      </c>
      <c r="L56" s="225">
        <f t="shared" si="17"/>
        <v>0.2</v>
      </c>
      <c r="M56" s="225">
        <f t="shared" si="17"/>
        <v>0.3</v>
      </c>
      <c r="N56" s="225">
        <f t="shared" si="17"/>
        <v>0.39999999999999997</v>
      </c>
      <c r="O56" s="225">
        <f t="shared" si="17"/>
        <v>0.39999999999999997</v>
      </c>
      <c r="P56" s="225">
        <f t="shared" si="17"/>
        <v>0.5</v>
      </c>
      <c r="Q56" s="225">
        <f t="shared" si="17"/>
        <v>0.79999999999999993</v>
      </c>
      <c r="R56" s="225">
        <f t="shared" si="17"/>
        <v>0.79999999999999993</v>
      </c>
      <c r="S56" s="225">
        <f t="shared" si="17"/>
        <v>1.1000000000000001</v>
      </c>
      <c r="T56" s="225">
        <f t="shared" si="17"/>
        <v>1.2999999999999998</v>
      </c>
      <c r="U56" s="225">
        <f t="shared" si="17"/>
        <v>1.5000000000000002</v>
      </c>
      <c r="V56" s="205">
        <f t="shared" si="10"/>
        <v>7.5000000000000009</v>
      </c>
    </row>
    <row r="57" spans="1:22" x14ac:dyDescent="0.35">
      <c r="A57" s="10"/>
      <c r="B57" s="40" t="s">
        <v>0</v>
      </c>
      <c r="C57" s="201">
        <f>C51-C54</f>
        <v>0.1</v>
      </c>
      <c r="D57" s="201">
        <f t="shared" ref="D57:U57" si="18">D51-D54</f>
        <v>0.1</v>
      </c>
      <c r="E57" s="201">
        <f t="shared" si="18"/>
        <v>0.1</v>
      </c>
      <c r="F57" s="201">
        <f t="shared" si="18"/>
        <v>0.1</v>
      </c>
      <c r="G57" s="201">
        <f t="shared" si="18"/>
        <v>0.1</v>
      </c>
      <c r="H57" s="201">
        <f t="shared" si="18"/>
        <v>0.19999999999999998</v>
      </c>
      <c r="I57" s="201">
        <f t="shared" si="18"/>
        <v>0.19999999999999998</v>
      </c>
      <c r="J57" s="201">
        <f t="shared" si="18"/>
        <v>0.19999999999999998</v>
      </c>
      <c r="K57" s="201">
        <f t="shared" si="18"/>
        <v>0.19999999999999998</v>
      </c>
      <c r="L57" s="201">
        <f t="shared" si="18"/>
        <v>0.1</v>
      </c>
      <c r="M57" s="201">
        <f t="shared" si="18"/>
        <v>0.19999999999999998</v>
      </c>
      <c r="N57" s="201">
        <f t="shared" si="18"/>
        <v>0.2</v>
      </c>
      <c r="O57" s="201">
        <f t="shared" si="18"/>
        <v>0.2</v>
      </c>
      <c r="P57" s="201">
        <f t="shared" si="18"/>
        <v>0.3</v>
      </c>
      <c r="Q57" s="201">
        <f t="shared" si="18"/>
        <v>0.39999999999999997</v>
      </c>
      <c r="R57" s="201">
        <f t="shared" si="18"/>
        <v>0.4</v>
      </c>
      <c r="S57" s="201">
        <f t="shared" si="18"/>
        <v>0.60000000000000009</v>
      </c>
      <c r="T57" s="201">
        <f t="shared" si="18"/>
        <v>0.7</v>
      </c>
      <c r="U57" s="201">
        <f t="shared" si="18"/>
        <v>0.79999999999999982</v>
      </c>
      <c r="V57" s="197">
        <f t="shared" si="10"/>
        <v>3.9999999999999996</v>
      </c>
    </row>
    <row r="58" spans="1:22" x14ac:dyDescent="0.35">
      <c r="A58" s="10"/>
      <c r="B58" s="41" t="s">
        <v>1</v>
      </c>
      <c r="C58" s="222">
        <f>C52-C55</f>
        <v>0.19999999999999998</v>
      </c>
      <c r="D58" s="222">
        <f t="shared" ref="D58:U58" si="19">D52-D55</f>
        <v>0.19999999999999998</v>
      </c>
      <c r="E58" s="222">
        <f t="shared" si="19"/>
        <v>0.19999999999999998</v>
      </c>
      <c r="F58" s="222">
        <f t="shared" si="19"/>
        <v>0.4</v>
      </c>
      <c r="G58" s="222">
        <f t="shared" si="19"/>
        <v>0.39999999999999997</v>
      </c>
      <c r="H58" s="222">
        <f t="shared" si="19"/>
        <v>0.39999999999999997</v>
      </c>
      <c r="I58" s="222">
        <f t="shared" si="19"/>
        <v>0.60000000000000009</v>
      </c>
      <c r="J58" s="222">
        <f t="shared" si="19"/>
        <v>0.49999999999999994</v>
      </c>
      <c r="K58" s="222">
        <f t="shared" si="19"/>
        <v>0.49999999999999994</v>
      </c>
      <c r="L58" s="222">
        <f t="shared" si="19"/>
        <v>0.39999999999999997</v>
      </c>
      <c r="M58" s="222">
        <f t="shared" si="19"/>
        <v>0.5</v>
      </c>
      <c r="N58" s="222">
        <f t="shared" si="19"/>
        <v>0.60000000000000009</v>
      </c>
      <c r="O58" s="222">
        <f t="shared" si="19"/>
        <v>0.6</v>
      </c>
      <c r="P58" s="222">
        <f t="shared" si="19"/>
        <v>0.79999999999999993</v>
      </c>
      <c r="Q58" s="222">
        <f t="shared" si="19"/>
        <v>1</v>
      </c>
      <c r="R58" s="222">
        <f t="shared" si="19"/>
        <v>1.0999999999999999</v>
      </c>
      <c r="S58" s="222">
        <f t="shared" si="19"/>
        <v>1.5</v>
      </c>
      <c r="T58" s="222">
        <f t="shared" si="19"/>
        <v>1.9</v>
      </c>
      <c r="U58" s="222">
        <f t="shared" si="19"/>
        <v>2.2999999999999998</v>
      </c>
      <c r="V58" s="197">
        <f t="shared" si="10"/>
        <v>4.6000000000000005</v>
      </c>
    </row>
    <row r="59" spans="1:22" x14ac:dyDescent="0.35">
      <c r="A59" s="10"/>
      <c r="B59" s="39" t="s">
        <v>19</v>
      </c>
      <c r="C59" s="225" t="s">
        <v>58</v>
      </c>
      <c r="D59" s="225" t="s">
        <v>58</v>
      </c>
      <c r="E59" s="225" t="s">
        <v>58</v>
      </c>
      <c r="F59" s="225" t="s">
        <v>58</v>
      </c>
      <c r="G59" s="225">
        <v>0</v>
      </c>
      <c r="H59" s="225">
        <v>0</v>
      </c>
      <c r="I59" s="225">
        <v>0</v>
      </c>
      <c r="J59" s="225">
        <v>0</v>
      </c>
      <c r="K59" s="225">
        <v>0</v>
      </c>
      <c r="L59" s="225">
        <v>0</v>
      </c>
      <c r="M59" s="225">
        <v>0</v>
      </c>
      <c r="N59" s="225">
        <v>0</v>
      </c>
      <c r="O59" s="225">
        <v>0</v>
      </c>
      <c r="P59" s="225">
        <v>0</v>
      </c>
      <c r="Q59" s="225">
        <v>0.1</v>
      </c>
      <c r="R59" s="225">
        <v>0.1</v>
      </c>
      <c r="S59" s="225">
        <v>0.2</v>
      </c>
      <c r="T59" s="226">
        <v>0.3</v>
      </c>
      <c r="U59" s="231">
        <v>0.8</v>
      </c>
      <c r="V59" s="205"/>
    </row>
    <row r="60" spans="1:22" x14ac:dyDescent="0.35">
      <c r="A60" s="10"/>
      <c r="B60" s="40" t="s">
        <v>0</v>
      </c>
      <c r="C60" s="201" t="s">
        <v>58</v>
      </c>
      <c r="D60" s="201" t="s">
        <v>58</v>
      </c>
      <c r="E60" s="201" t="s">
        <v>58</v>
      </c>
      <c r="F60" s="201" t="s">
        <v>58</v>
      </c>
      <c r="G60" s="201" t="s">
        <v>58</v>
      </c>
      <c r="H60" s="201" t="s">
        <v>58</v>
      </c>
      <c r="I60" s="201" t="s">
        <v>58</v>
      </c>
      <c r="J60" s="201" t="s">
        <v>58</v>
      </c>
      <c r="K60" s="201" t="s">
        <v>58</v>
      </c>
      <c r="L60" s="201" t="s">
        <v>58</v>
      </c>
      <c r="M60" s="201">
        <v>0</v>
      </c>
      <c r="N60" s="201">
        <v>0</v>
      </c>
      <c r="O60" s="201">
        <v>0</v>
      </c>
      <c r="P60" s="201">
        <v>0</v>
      </c>
      <c r="Q60" s="201">
        <v>0</v>
      </c>
      <c r="R60" s="201">
        <v>0.1</v>
      </c>
      <c r="S60" s="201">
        <v>0.1</v>
      </c>
      <c r="T60" s="201">
        <v>0.2</v>
      </c>
      <c r="U60" s="84">
        <v>0.5</v>
      </c>
      <c r="V60" s="197"/>
    </row>
    <row r="61" spans="1:22" x14ac:dyDescent="0.35">
      <c r="A61" s="10"/>
      <c r="B61" s="41" t="s">
        <v>1</v>
      </c>
      <c r="C61" s="222" t="s">
        <v>58</v>
      </c>
      <c r="D61" s="222" t="s">
        <v>58</v>
      </c>
      <c r="E61" s="222" t="s">
        <v>58</v>
      </c>
      <c r="F61" s="222" t="s">
        <v>58</v>
      </c>
      <c r="G61" s="222" t="s">
        <v>58</v>
      </c>
      <c r="H61" s="222" t="s">
        <v>58</v>
      </c>
      <c r="I61" s="222">
        <v>0</v>
      </c>
      <c r="J61" s="222">
        <v>0</v>
      </c>
      <c r="K61" s="222" t="s">
        <v>58</v>
      </c>
      <c r="L61" s="222">
        <v>0</v>
      </c>
      <c r="M61" s="222">
        <v>0</v>
      </c>
      <c r="N61" s="222">
        <v>0</v>
      </c>
      <c r="O61" s="222">
        <v>0</v>
      </c>
      <c r="P61" s="222">
        <v>0</v>
      </c>
      <c r="Q61" s="222">
        <v>0.1</v>
      </c>
      <c r="R61" s="222">
        <v>0.1</v>
      </c>
      <c r="S61" s="222">
        <v>0.2</v>
      </c>
      <c r="T61" s="229">
        <v>0.5</v>
      </c>
      <c r="U61" s="130">
        <v>1.2</v>
      </c>
      <c r="V61" s="197"/>
    </row>
    <row r="62" spans="1:22" x14ac:dyDescent="0.35">
      <c r="A62" s="10"/>
      <c r="B62" s="39" t="s">
        <v>20</v>
      </c>
      <c r="C62" s="225">
        <f>C50</f>
        <v>0.2</v>
      </c>
      <c r="D62" s="225">
        <f t="shared" ref="D62:F62" si="20">D50</f>
        <v>0.2</v>
      </c>
      <c r="E62" s="225">
        <f t="shared" si="20"/>
        <v>0.2</v>
      </c>
      <c r="F62" s="225">
        <f t="shared" si="20"/>
        <v>0.3</v>
      </c>
      <c r="G62" s="225">
        <f t="shared" ref="G62:P62" si="21">G50</f>
        <v>0.4</v>
      </c>
      <c r="H62" s="225">
        <f t="shared" si="21"/>
        <v>0.4</v>
      </c>
      <c r="I62" s="225">
        <f t="shared" si="21"/>
        <v>0.5</v>
      </c>
      <c r="J62" s="225">
        <f t="shared" si="21"/>
        <v>0.5</v>
      </c>
      <c r="K62" s="225">
        <f t="shared" si="21"/>
        <v>0.4</v>
      </c>
      <c r="L62" s="225">
        <f t="shared" si="21"/>
        <v>0.4</v>
      </c>
      <c r="M62" s="225">
        <f t="shared" si="21"/>
        <v>0.5</v>
      </c>
      <c r="N62" s="225">
        <f t="shared" si="21"/>
        <v>0.6</v>
      </c>
      <c r="O62" s="225">
        <f t="shared" si="21"/>
        <v>0.7</v>
      </c>
      <c r="P62" s="225">
        <f t="shared" si="21"/>
        <v>0.8</v>
      </c>
      <c r="Q62" s="225">
        <f>Q50-Q59</f>
        <v>1.0999999999999999</v>
      </c>
      <c r="R62" s="225">
        <f t="shared" ref="R62:U62" si="22">R50-R59</f>
        <v>1.2999999999999998</v>
      </c>
      <c r="S62" s="225">
        <f t="shared" si="22"/>
        <v>1.6</v>
      </c>
      <c r="T62" s="225">
        <f t="shared" si="22"/>
        <v>2.1</v>
      </c>
      <c r="U62" s="225">
        <f t="shared" si="22"/>
        <v>2.4000000000000004</v>
      </c>
      <c r="V62" s="205">
        <f t="shared" si="10"/>
        <v>6.0000000000000009</v>
      </c>
    </row>
    <row r="63" spans="1:22" x14ac:dyDescent="0.35">
      <c r="A63" s="10"/>
      <c r="B63" s="40" t="s">
        <v>0</v>
      </c>
      <c r="C63" s="201">
        <f>C51</f>
        <v>0.1</v>
      </c>
      <c r="D63" s="201">
        <f t="shared" ref="D63:F63" si="23">D51</f>
        <v>0.1</v>
      </c>
      <c r="E63" s="201">
        <f t="shared" si="23"/>
        <v>0.1</v>
      </c>
      <c r="F63" s="201">
        <f t="shared" si="23"/>
        <v>0.2</v>
      </c>
      <c r="G63" s="201">
        <f t="shared" ref="G63:P63" si="24">G51</f>
        <v>0.2</v>
      </c>
      <c r="H63" s="201">
        <f t="shared" si="24"/>
        <v>0.3</v>
      </c>
      <c r="I63" s="201">
        <f t="shared" si="24"/>
        <v>0.3</v>
      </c>
      <c r="J63" s="201">
        <f t="shared" si="24"/>
        <v>0.3</v>
      </c>
      <c r="K63" s="201">
        <f t="shared" si="24"/>
        <v>0.3</v>
      </c>
      <c r="L63" s="201">
        <f t="shared" si="24"/>
        <v>0.2</v>
      </c>
      <c r="M63" s="201">
        <f t="shared" si="24"/>
        <v>0.3</v>
      </c>
      <c r="N63" s="201">
        <f t="shared" si="24"/>
        <v>0.4</v>
      </c>
      <c r="O63" s="201">
        <f t="shared" si="24"/>
        <v>0.4</v>
      </c>
      <c r="P63" s="201">
        <f t="shared" si="24"/>
        <v>0.5</v>
      </c>
      <c r="Q63" s="201">
        <f>Q51-Q60</f>
        <v>0.7</v>
      </c>
      <c r="R63" s="201">
        <f t="shared" ref="R63:U63" si="25">R51-R60</f>
        <v>0.70000000000000007</v>
      </c>
      <c r="S63" s="201">
        <f t="shared" si="25"/>
        <v>1</v>
      </c>
      <c r="T63" s="201">
        <f t="shared" si="25"/>
        <v>1.2</v>
      </c>
      <c r="U63" s="201">
        <f t="shared" si="25"/>
        <v>1.4</v>
      </c>
      <c r="V63" s="197">
        <f t="shared" si="10"/>
        <v>4.666666666666667</v>
      </c>
    </row>
    <row r="64" spans="1:22" x14ac:dyDescent="0.35">
      <c r="A64" s="10"/>
      <c r="B64" s="41" t="s">
        <v>1</v>
      </c>
      <c r="C64" s="222">
        <f>C52</f>
        <v>0.3</v>
      </c>
      <c r="D64" s="222">
        <f t="shared" ref="D64:F64" si="26">D52</f>
        <v>0.3</v>
      </c>
      <c r="E64" s="222">
        <f t="shared" si="26"/>
        <v>0.3</v>
      </c>
      <c r="F64" s="222">
        <f t="shared" si="26"/>
        <v>0.5</v>
      </c>
      <c r="G64" s="222">
        <f t="shared" ref="G64:P64" si="27">G52</f>
        <v>0.6</v>
      </c>
      <c r="H64" s="222">
        <f t="shared" si="27"/>
        <v>0.6</v>
      </c>
      <c r="I64" s="222">
        <f t="shared" si="27"/>
        <v>0.8</v>
      </c>
      <c r="J64" s="222">
        <f t="shared" si="27"/>
        <v>0.7</v>
      </c>
      <c r="K64" s="222">
        <f t="shared" si="27"/>
        <v>0.7</v>
      </c>
      <c r="L64" s="222">
        <f t="shared" si="27"/>
        <v>0.6</v>
      </c>
      <c r="M64" s="222">
        <f t="shared" si="27"/>
        <v>0.8</v>
      </c>
      <c r="N64" s="222">
        <f t="shared" si="27"/>
        <v>0.8</v>
      </c>
      <c r="O64" s="222">
        <f t="shared" si="27"/>
        <v>1</v>
      </c>
      <c r="P64" s="222">
        <f t="shared" si="27"/>
        <v>1.2</v>
      </c>
      <c r="Q64" s="222">
        <f>Q52-Q61</f>
        <v>1.5</v>
      </c>
      <c r="R64" s="222">
        <f t="shared" ref="R64:U64" si="28">R52-R61</f>
        <v>1.7999999999999998</v>
      </c>
      <c r="S64" s="222">
        <f t="shared" si="28"/>
        <v>2.2999999999999998</v>
      </c>
      <c r="T64" s="222">
        <f t="shared" si="28"/>
        <v>2.9</v>
      </c>
      <c r="U64" s="222">
        <f t="shared" si="28"/>
        <v>3.3</v>
      </c>
      <c r="V64" s="197">
        <f t="shared" si="10"/>
        <v>4.7142857142857144</v>
      </c>
    </row>
    <row r="65" spans="1:22" ht="14.5" x14ac:dyDescent="0.35">
      <c r="A65" s="10"/>
      <c r="B65" s="346" t="s">
        <v>33</v>
      </c>
      <c r="C65" s="161">
        <v>0.4</v>
      </c>
      <c r="D65" s="161">
        <v>0.5</v>
      </c>
      <c r="E65" s="161">
        <v>0.6</v>
      </c>
      <c r="F65" s="161">
        <v>0.7</v>
      </c>
      <c r="G65" s="161">
        <v>0.8</v>
      </c>
      <c r="H65" s="161">
        <v>0.9</v>
      </c>
      <c r="I65" s="161">
        <v>1.1000000000000001</v>
      </c>
      <c r="J65" s="161">
        <v>1.3</v>
      </c>
      <c r="K65" s="161">
        <v>1.5</v>
      </c>
      <c r="L65" s="161">
        <v>1.6</v>
      </c>
      <c r="M65" s="161">
        <v>1.8</v>
      </c>
      <c r="N65" s="161">
        <v>2.1</v>
      </c>
      <c r="O65" s="161">
        <v>2.2000000000000002</v>
      </c>
      <c r="P65" s="161">
        <v>2.1</v>
      </c>
      <c r="Q65" s="161">
        <v>2.2000000000000002</v>
      </c>
      <c r="R65" s="161">
        <v>2.5</v>
      </c>
      <c r="S65" s="161">
        <v>2.7</v>
      </c>
      <c r="T65" s="161">
        <v>3.3</v>
      </c>
      <c r="U65" s="161">
        <v>3.6</v>
      </c>
      <c r="V65" s="161">
        <f t="shared" si="10"/>
        <v>2.4</v>
      </c>
    </row>
    <row r="66" spans="1:22" x14ac:dyDescent="0.35">
      <c r="A66" s="10"/>
      <c r="B66" s="40" t="s">
        <v>10</v>
      </c>
      <c r="C66" s="201">
        <v>0.3</v>
      </c>
      <c r="D66" s="201">
        <v>0.3</v>
      </c>
      <c r="E66" s="201">
        <v>0.4</v>
      </c>
      <c r="F66" s="201">
        <v>0.5</v>
      </c>
      <c r="G66" s="201">
        <v>0.6</v>
      </c>
      <c r="H66" s="201">
        <v>0.7</v>
      </c>
      <c r="I66" s="201">
        <v>0.8</v>
      </c>
      <c r="J66" s="201">
        <v>1</v>
      </c>
      <c r="K66" s="201">
        <v>1.2</v>
      </c>
      <c r="L66" s="201">
        <v>1.3</v>
      </c>
      <c r="M66" s="201">
        <v>1.5</v>
      </c>
      <c r="N66" s="201">
        <v>1.6</v>
      </c>
      <c r="O66" s="201">
        <v>1.8</v>
      </c>
      <c r="P66" s="201">
        <v>1.7</v>
      </c>
      <c r="Q66" s="201">
        <v>1.9</v>
      </c>
      <c r="R66" s="201">
        <v>2.1</v>
      </c>
      <c r="S66" s="201">
        <v>2.2999999999999998</v>
      </c>
      <c r="T66" s="201">
        <v>2.7</v>
      </c>
      <c r="U66" s="232">
        <v>2.9</v>
      </c>
      <c r="V66" s="197">
        <f t="shared" si="10"/>
        <v>2.4166666666666665</v>
      </c>
    </row>
    <row r="67" spans="1:22" x14ac:dyDescent="0.35">
      <c r="A67" s="10"/>
      <c r="B67" s="40" t="s">
        <v>11</v>
      </c>
      <c r="C67" s="201">
        <v>0.5</v>
      </c>
      <c r="D67" s="201">
        <v>0.6</v>
      </c>
      <c r="E67" s="201">
        <v>0.7</v>
      </c>
      <c r="F67" s="201">
        <v>0.9</v>
      </c>
      <c r="G67" s="201">
        <v>0.9</v>
      </c>
      <c r="H67" s="201">
        <v>1.1000000000000001</v>
      </c>
      <c r="I67" s="201">
        <v>1.3</v>
      </c>
      <c r="J67" s="201">
        <v>1.6</v>
      </c>
      <c r="K67" s="201">
        <v>1.7</v>
      </c>
      <c r="L67" s="201">
        <v>2</v>
      </c>
      <c r="M67" s="201">
        <v>2.2000000000000002</v>
      </c>
      <c r="N67" s="201">
        <v>2.6</v>
      </c>
      <c r="O67" s="201">
        <v>2.6</v>
      </c>
      <c r="P67" s="201">
        <v>2.4</v>
      </c>
      <c r="Q67" s="201">
        <v>2.5</v>
      </c>
      <c r="R67" s="201">
        <v>2.8</v>
      </c>
      <c r="S67" s="201">
        <v>3.2</v>
      </c>
      <c r="T67" s="201">
        <v>4</v>
      </c>
      <c r="U67" s="93">
        <v>4.2</v>
      </c>
      <c r="V67" s="197">
        <f t="shared" si="10"/>
        <v>2.4705882352941178</v>
      </c>
    </row>
    <row r="68" spans="1:22" x14ac:dyDescent="0.35">
      <c r="A68" s="10"/>
      <c r="B68" s="39" t="s">
        <v>22</v>
      </c>
      <c r="C68" s="225">
        <v>0.2</v>
      </c>
      <c r="D68" s="225">
        <v>0.3</v>
      </c>
      <c r="E68" s="225">
        <v>0.4</v>
      </c>
      <c r="F68" s="225">
        <v>0.5</v>
      </c>
      <c r="G68" s="225">
        <v>0.6</v>
      </c>
      <c r="H68" s="225">
        <v>0.7</v>
      </c>
      <c r="I68" s="225">
        <v>0.8</v>
      </c>
      <c r="J68" s="225">
        <v>1</v>
      </c>
      <c r="K68" s="225">
        <v>1.2</v>
      </c>
      <c r="L68" s="225">
        <v>1.3</v>
      </c>
      <c r="M68" s="225">
        <v>1.5</v>
      </c>
      <c r="N68" s="225">
        <v>1.8</v>
      </c>
      <c r="O68" s="225">
        <v>1.9</v>
      </c>
      <c r="P68" s="225">
        <v>1.8</v>
      </c>
      <c r="Q68" s="225">
        <v>1.8</v>
      </c>
      <c r="R68" s="225">
        <v>2.1</v>
      </c>
      <c r="S68" s="225">
        <v>2.2999999999999998</v>
      </c>
      <c r="T68" s="226">
        <v>2.9</v>
      </c>
      <c r="U68" s="231">
        <v>3.1</v>
      </c>
      <c r="V68" s="205">
        <f t="shared" si="10"/>
        <v>2.5833333333333335</v>
      </c>
    </row>
    <row r="69" spans="1:22" x14ac:dyDescent="0.35">
      <c r="A69" s="10"/>
      <c r="B69" s="40" t="s">
        <v>0</v>
      </c>
      <c r="C69" s="201">
        <v>0.2</v>
      </c>
      <c r="D69" s="201">
        <v>0.2</v>
      </c>
      <c r="E69" s="201">
        <v>0.3</v>
      </c>
      <c r="F69" s="201">
        <v>0.4</v>
      </c>
      <c r="G69" s="201">
        <v>0.4</v>
      </c>
      <c r="H69" s="201">
        <v>0.5</v>
      </c>
      <c r="I69" s="201">
        <v>0.6</v>
      </c>
      <c r="J69" s="201">
        <v>0.7</v>
      </c>
      <c r="K69" s="201">
        <v>1</v>
      </c>
      <c r="L69" s="201">
        <v>1</v>
      </c>
      <c r="M69" s="201">
        <v>1.2</v>
      </c>
      <c r="N69" s="201">
        <v>1.3</v>
      </c>
      <c r="O69" s="201">
        <v>1.5</v>
      </c>
      <c r="P69" s="201">
        <v>1.4</v>
      </c>
      <c r="Q69" s="201">
        <v>1.5</v>
      </c>
      <c r="R69" s="201">
        <v>1.8</v>
      </c>
      <c r="S69" s="201">
        <v>1.9</v>
      </c>
      <c r="T69" s="201">
        <v>2.2999999999999998</v>
      </c>
      <c r="U69" s="84">
        <v>2.4</v>
      </c>
      <c r="V69" s="197">
        <f t="shared" si="10"/>
        <v>2.4</v>
      </c>
    </row>
    <row r="70" spans="1:22" x14ac:dyDescent="0.35">
      <c r="A70" s="10"/>
      <c r="B70" s="41" t="s">
        <v>1</v>
      </c>
      <c r="C70" s="201">
        <v>0.3</v>
      </c>
      <c r="D70" s="201">
        <v>0.4</v>
      </c>
      <c r="E70" s="201">
        <v>0.5</v>
      </c>
      <c r="F70" s="201">
        <v>0.7</v>
      </c>
      <c r="G70" s="201">
        <v>0.7</v>
      </c>
      <c r="H70" s="201">
        <v>0.9</v>
      </c>
      <c r="I70" s="201">
        <v>1</v>
      </c>
      <c r="J70" s="201">
        <v>1.3</v>
      </c>
      <c r="K70" s="201">
        <v>1.4</v>
      </c>
      <c r="L70" s="201">
        <v>1.6</v>
      </c>
      <c r="M70" s="201">
        <v>1.8</v>
      </c>
      <c r="N70" s="201">
        <v>2.2000000000000002</v>
      </c>
      <c r="O70" s="201">
        <v>2.2000000000000002</v>
      </c>
      <c r="P70" s="201">
        <v>2.1</v>
      </c>
      <c r="Q70" s="201">
        <v>2.2000000000000002</v>
      </c>
      <c r="R70" s="201">
        <v>2.5</v>
      </c>
      <c r="S70" s="201">
        <v>2.7</v>
      </c>
      <c r="T70" s="201">
        <v>3.5</v>
      </c>
      <c r="U70" s="130">
        <v>3.7</v>
      </c>
      <c r="V70" s="197">
        <f t="shared" si="10"/>
        <v>2.6428571428571432</v>
      </c>
    </row>
    <row r="71" spans="1:22" x14ac:dyDescent="0.35">
      <c r="A71" s="10"/>
      <c r="B71" s="39" t="s">
        <v>24</v>
      </c>
      <c r="C71" s="225">
        <f>C65-C68</f>
        <v>0.2</v>
      </c>
      <c r="D71" s="225">
        <f t="shared" ref="D71:U71" si="29">D65-D68</f>
        <v>0.2</v>
      </c>
      <c r="E71" s="225">
        <f t="shared" si="29"/>
        <v>0.19999999999999996</v>
      </c>
      <c r="F71" s="225">
        <f t="shared" si="29"/>
        <v>0.19999999999999996</v>
      </c>
      <c r="G71" s="225">
        <f t="shared" si="29"/>
        <v>0.20000000000000007</v>
      </c>
      <c r="H71" s="225">
        <f t="shared" si="29"/>
        <v>0.20000000000000007</v>
      </c>
      <c r="I71" s="225">
        <f t="shared" si="29"/>
        <v>0.30000000000000004</v>
      </c>
      <c r="J71" s="225">
        <f t="shared" si="29"/>
        <v>0.30000000000000004</v>
      </c>
      <c r="K71" s="225">
        <f t="shared" si="29"/>
        <v>0.30000000000000004</v>
      </c>
      <c r="L71" s="225">
        <f t="shared" si="29"/>
        <v>0.30000000000000004</v>
      </c>
      <c r="M71" s="225">
        <f t="shared" si="29"/>
        <v>0.30000000000000004</v>
      </c>
      <c r="N71" s="225">
        <f t="shared" si="29"/>
        <v>0.30000000000000004</v>
      </c>
      <c r="O71" s="225">
        <f t="shared" si="29"/>
        <v>0.30000000000000027</v>
      </c>
      <c r="P71" s="225">
        <f t="shared" si="29"/>
        <v>0.30000000000000004</v>
      </c>
      <c r="Q71" s="225">
        <f t="shared" si="29"/>
        <v>0.40000000000000013</v>
      </c>
      <c r="R71" s="225">
        <f t="shared" si="29"/>
        <v>0.39999999999999991</v>
      </c>
      <c r="S71" s="225">
        <f t="shared" si="29"/>
        <v>0.40000000000000036</v>
      </c>
      <c r="T71" s="225">
        <f t="shared" si="29"/>
        <v>0.39999999999999991</v>
      </c>
      <c r="U71" s="225">
        <f t="shared" si="29"/>
        <v>0.5</v>
      </c>
      <c r="V71" s="205">
        <f t="shared" si="10"/>
        <v>1.6666666666666665</v>
      </c>
    </row>
    <row r="72" spans="1:22" x14ac:dyDescent="0.35">
      <c r="A72" s="10"/>
      <c r="B72" s="40" t="s">
        <v>0</v>
      </c>
      <c r="C72" s="201">
        <f>C66-C69</f>
        <v>9.9999999999999978E-2</v>
      </c>
      <c r="D72" s="201">
        <f t="shared" ref="D72:U72" si="30">D66-D69</f>
        <v>9.9999999999999978E-2</v>
      </c>
      <c r="E72" s="201">
        <f t="shared" si="30"/>
        <v>0.10000000000000003</v>
      </c>
      <c r="F72" s="201">
        <f t="shared" si="30"/>
        <v>9.9999999999999978E-2</v>
      </c>
      <c r="G72" s="201">
        <f t="shared" si="30"/>
        <v>0.19999999999999996</v>
      </c>
      <c r="H72" s="201">
        <f t="shared" si="30"/>
        <v>0.19999999999999996</v>
      </c>
      <c r="I72" s="201">
        <f t="shared" si="30"/>
        <v>0.20000000000000007</v>
      </c>
      <c r="J72" s="201">
        <f t="shared" si="30"/>
        <v>0.30000000000000004</v>
      </c>
      <c r="K72" s="201">
        <f t="shared" si="30"/>
        <v>0.19999999999999996</v>
      </c>
      <c r="L72" s="201">
        <f t="shared" si="30"/>
        <v>0.30000000000000004</v>
      </c>
      <c r="M72" s="201">
        <f t="shared" si="30"/>
        <v>0.30000000000000004</v>
      </c>
      <c r="N72" s="201">
        <f t="shared" si="30"/>
        <v>0.30000000000000004</v>
      </c>
      <c r="O72" s="201">
        <f t="shared" si="30"/>
        <v>0.30000000000000004</v>
      </c>
      <c r="P72" s="201">
        <f t="shared" si="30"/>
        <v>0.30000000000000004</v>
      </c>
      <c r="Q72" s="201">
        <f t="shared" si="30"/>
        <v>0.39999999999999991</v>
      </c>
      <c r="R72" s="201">
        <f t="shared" si="30"/>
        <v>0.30000000000000004</v>
      </c>
      <c r="S72" s="201">
        <f t="shared" si="30"/>
        <v>0.39999999999999991</v>
      </c>
      <c r="T72" s="201">
        <f t="shared" si="30"/>
        <v>0.40000000000000036</v>
      </c>
      <c r="U72" s="201">
        <f t="shared" si="30"/>
        <v>0.5</v>
      </c>
      <c r="V72" s="197">
        <f t="shared" si="10"/>
        <v>2.5000000000000004</v>
      </c>
    </row>
    <row r="73" spans="1:22" x14ac:dyDescent="0.35">
      <c r="A73" s="10"/>
      <c r="B73" s="41" t="s">
        <v>1</v>
      </c>
      <c r="C73" s="201">
        <f>C67-C70</f>
        <v>0.2</v>
      </c>
      <c r="D73" s="201">
        <f t="shared" ref="D73:U73" si="31">D67-D70</f>
        <v>0.19999999999999996</v>
      </c>
      <c r="E73" s="201">
        <f t="shared" si="31"/>
        <v>0.19999999999999996</v>
      </c>
      <c r="F73" s="201">
        <f t="shared" si="31"/>
        <v>0.20000000000000007</v>
      </c>
      <c r="G73" s="201">
        <f t="shared" si="31"/>
        <v>0.20000000000000007</v>
      </c>
      <c r="H73" s="201">
        <f t="shared" si="31"/>
        <v>0.20000000000000007</v>
      </c>
      <c r="I73" s="201">
        <f t="shared" si="31"/>
        <v>0.30000000000000004</v>
      </c>
      <c r="J73" s="201">
        <f t="shared" si="31"/>
        <v>0.30000000000000004</v>
      </c>
      <c r="K73" s="201">
        <f t="shared" si="31"/>
        <v>0.30000000000000004</v>
      </c>
      <c r="L73" s="201">
        <f t="shared" si="31"/>
        <v>0.39999999999999991</v>
      </c>
      <c r="M73" s="201">
        <f t="shared" si="31"/>
        <v>0.40000000000000013</v>
      </c>
      <c r="N73" s="201">
        <f t="shared" si="31"/>
        <v>0.39999999999999991</v>
      </c>
      <c r="O73" s="201">
        <f t="shared" si="31"/>
        <v>0.39999999999999991</v>
      </c>
      <c r="P73" s="201">
        <f t="shared" si="31"/>
        <v>0.29999999999999982</v>
      </c>
      <c r="Q73" s="201">
        <f t="shared" si="31"/>
        <v>0.29999999999999982</v>
      </c>
      <c r="R73" s="201">
        <f t="shared" si="31"/>
        <v>0.29999999999999982</v>
      </c>
      <c r="S73" s="201">
        <f t="shared" si="31"/>
        <v>0.5</v>
      </c>
      <c r="T73" s="201">
        <f t="shared" si="31"/>
        <v>0.5</v>
      </c>
      <c r="U73" s="201">
        <f t="shared" si="31"/>
        <v>0.5</v>
      </c>
      <c r="V73" s="197">
        <f t="shared" si="10"/>
        <v>1.6666666666666665</v>
      </c>
    </row>
    <row r="74" spans="1:22" x14ac:dyDescent="0.35">
      <c r="A74" s="10"/>
      <c r="B74" s="39" t="s">
        <v>23</v>
      </c>
      <c r="C74" s="225">
        <v>0</v>
      </c>
      <c r="D74" s="225">
        <v>0</v>
      </c>
      <c r="E74" s="225">
        <v>0.1</v>
      </c>
      <c r="F74" s="225">
        <v>0.1</v>
      </c>
      <c r="G74" s="225">
        <v>0.1</v>
      </c>
      <c r="H74" s="225">
        <v>0.1</v>
      </c>
      <c r="I74" s="225">
        <v>0.1</v>
      </c>
      <c r="J74" s="225">
        <v>0.1</v>
      </c>
      <c r="K74" s="225">
        <v>0.1</v>
      </c>
      <c r="L74" s="225">
        <v>0.2</v>
      </c>
      <c r="M74" s="225">
        <v>0.2</v>
      </c>
      <c r="N74" s="225">
        <v>0.2</v>
      </c>
      <c r="O74" s="225">
        <v>0.2</v>
      </c>
      <c r="P74" s="225">
        <v>0.2</v>
      </c>
      <c r="Q74" s="225">
        <v>0.2</v>
      </c>
      <c r="R74" s="225">
        <v>0.4</v>
      </c>
      <c r="S74" s="225">
        <v>0.6</v>
      </c>
      <c r="T74" s="226">
        <v>1.1000000000000001</v>
      </c>
      <c r="U74" s="233">
        <v>1.5</v>
      </c>
      <c r="V74" s="205">
        <f t="shared" si="10"/>
        <v>15</v>
      </c>
    </row>
    <row r="75" spans="1:22" x14ac:dyDescent="0.35">
      <c r="A75" s="10"/>
      <c r="B75" s="40" t="s">
        <v>0</v>
      </c>
      <c r="C75" s="201">
        <v>0</v>
      </c>
      <c r="D75" s="201">
        <v>0</v>
      </c>
      <c r="E75" s="201">
        <v>0</v>
      </c>
      <c r="F75" s="201">
        <v>0.1</v>
      </c>
      <c r="G75" s="201">
        <v>0.1</v>
      </c>
      <c r="H75" s="201">
        <v>0.1</v>
      </c>
      <c r="I75" s="201">
        <v>0.1</v>
      </c>
      <c r="J75" s="201">
        <v>0.1</v>
      </c>
      <c r="K75" s="201">
        <v>0.2</v>
      </c>
      <c r="L75" s="201">
        <v>0.2</v>
      </c>
      <c r="M75" s="201">
        <v>0.2</v>
      </c>
      <c r="N75" s="201">
        <v>0.2</v>
      </c>
      <c r="O75" s="201">
        <v>0.2</v>
      </c>
      <c r="P75" s="201">
        <v>0.2</v>
      </c>
      <c r="Q75" s="201">
        <v>0.2</v>
      </c>
      <c r="R75" s="201">
        <v>0.3</v>
      </c>
      <c r="S75" s="201">
        <v>0.5</v>
      </c>
      <c r="T75" s="201">
        <v>0.7</v>
      </c>
      <c r="U75" s="84">
        <v>1.1000000000000001</v>
      </c>
      <c r="V75" s="197">
        <f t="shared" si="10"/>
        <v>5.5</v>
      </c>
    </row>
    <row r="76" spans="1:22" x14ac:dyDescent="0.35">
      <c r="A76" s="10"/>
      <c r="B76" s="41" t="s">
        <v>1</v>
      </c>
      <c r="C76" s="201">
        <v>0</v>
      </c>
      <c r="D76" s="201">
        <v>0</v>
      </c>
      <c r="E76" s="201">
        <v>0.1</v>
      </c>
      <c r="F76" s="201">
        <v>0.1</v>
      </c>
      <c r="G76" s="201">
        <v>0.1</v>
      </c>
      <c r="H76" s="201">
        <v>0.1</v>
      </c>
      <c r="I76" s="201">
        <v>0.1</v>
      </c>
      <c r="J76" s="201">
        <v>0.2</v>
      </c>
      <c r="K76" s="201">
        <v>0.1</v>
      </c>
      <c r="L76" s="201">
        <v>0.2</v>
      </c>
      <c r="M76" s="201">
        <v>0.2</v>
      </c>
      <c r="N76" s="201">
        <v>0.3</v>
      </c>
      <c r="O76" s="201">
        <v>0.2</v>
      </c>
      <c r="P76" s="201">
        <v>0.2</v>
      </c>
      <c r="Q76" s="201">
        <v>0.3</v>
      </c>
      <c r="R76" s="201">
        <v>0.4</v>
      </c>
      <c r="S76" s="201">
        <v>0.7</v>
      </c>
      <c r="T76" s="201">
        <v>1.4</v>
      </c>
      <c r="U76" s="93">
        <v>2</v>
      </c>
      <c r="V76" s="197">
        <f t="shared" si="10"/>
        <v>20</v>
      </c>
    </row>
    <row r="77" spans="1:22" x14ac:dyDescent="0.35">
      <c r="A77" s="10"/>
      <c r="B77" s="39" t="s">
        <v>25</v>
      </c>
      <c r="C77" s="225">
        <f>C65-C74</f>
        <v>0.4</v>
      </c>
      <c r="D77" s="225">
        <f t="shared" ref="D77:U77" si="32">D65-D74</f>
        <v>0.5</v>
      </c>
      <c r="E77" s="225">
        <f t="shared" si="32"/>
        <v>0.5</v>
      </c>
      <c r="F77" s="225">
        <f t="shared" si="32"/>
        <v>0.6</v>
      </c>
      <c r="G77" s="225">
        <f t="shared" si="32"/>
        <v>0.70000000000000007</v>
      </c>
      <c r="H77" s="225">
        <f t="shared" si="32"/>
        <v>0.8</v>
      </c>
      <c r="I77" s="225">
        <f t="shared" si="32"/>
        <v>1</v>
      </c>
      <c r="J77" s="225">
        <f t="shared" si="32"/>
        <v>1.2</v>
      </c>
      <c r="K77" s="225">
        <f t="shared" si="32"/>
        <v>1.4</v>
      </c>
      <c r="L77" s="225">
        <f t="shared" si="32"/>
        <v>1.4000000000000001</v>
      </c>
      <c r="M77" s="225">
        <f t="shared" si="32"/>
        <v>1.6</v>
      </c>
      <c r="N77" s="225">
        <f t="shared" si="32"/>
        <v>1.9000000000000001</v>
      </c>
      <c r="O77" s="225">
        <f t="shared" si="32"/>
        <v>2</v>
      </c>
      <c r="P77" s="225">
        <f t="shared" si="32"/>
        <v>1.9000000000000001</v>
      </c>
      <c r="Q77" s="225">
        <f t="shared" si="32"/>
        <v>2</v>
      </c>
      <c r="R77" s="225">
        <f t="shared" si="32"/>
        <v>2.1</v>
      </c>
      <c r="S77" s="225">
        <f t="shared" si="32"/>
        <v>2.1</v>
      </c>
      <c r="T77" s="225">
        <f t="shared" si="32"/>
        <v>2.1999999999999997</v>
      </c>
      <c r="U77" s="225">
        <f t="shared" si="32"/>
        <v>2.1</v>
      </c>
      <c r="V77" s="205">
        <f t="shared" si="10"/>
        <v>1.5000000000000002</v>
      </c>
    </row>
    <row r="78" spans="1:22" x14ac:dyDescent="0.35">
      <c r="A78" s="10"/>
      <c r="B78" s="40" t="s">
        <v>0</v>
      </c>
      <c r="C78" s="201">
        <f>C66-C75</f>
        <v>0.3</v>
      </c>
      <c r="D78" s="201">
        <f t="shared" ref="D78:U78" si="33">D66-D75</f>
        <v>0.3</v>
      </c>
      <c r="E78" s="201">
        <f t="shared" si="33"/>
        <v>0.4</v>
      </c>
      <c r="F78" s="201">
        <f t="shared" si="33"/>
        <v>0.4</v>
      </c>
      <c r="G78" s="201">
        <f t="shared" si="33"/>
        <v>0.5</v>
      </c>
      <c r="H78" s="201">
        <f t="shared" si="33"/>
        <v>0.6</v>
      </c>
      <c r="I78" s="201">
        <f t="shared" si="33"/>
        <v>0.70000000000000007</v>
      </c>
      <c r="J78" s="201">
        <f t="shared" si="33"/>
        <v>0.9</v>
      </c>
      <c r="K78" s="201">
        <f t="shared" si="33"/>
        <v>1</v>
      </c>
      <c r="L78" s="201">
        <f t="shared" si="33"/>
        <v>1.1000000000000001</v>
      </c>
      <c r="M78" s="201">
        <f t="shared" si="33"/>
        <v>1.3</v>
      </c>
      <c r="N78" s="201">
        <f t="shared" si="33"/>
        <v>1.4000000000000001</v>
      </c>
      <c r="O78" s="201">
        <f t="shared" si="33"/>
        <v>1.6</v>
      </c>
      <c r="P78" s="201">
        <f t="shared" si="33"/>
        <v>1.5</v>
      </c>
      <c r="Q78" s="201">
        <f t="shared" si="33"/>
        <v>1.7</v>
      </c>
      <c r="R78" s="201">
        <f t="shared" si="33"/>
        <v>1.8</v>
      </c>
      <c r="S78" s="201">
        <f t="shared" si="33"/>
        <v>1.7999999999999998</v>
      </c>
      <c r="T78" s="201">
        <f t="shared" si="33"/>
        <v>2</v>
      </c>
      <c r="U78" s="201">
        <f t="shared" si="33"/>
        <v>1.7999999999999998</v>
      </c>
      <c r="V78" s="197">
        <f t="shared" si="10"/>
        <v>1.7999999999999998</v>
      </c>
    </row>
    <row r="79" spans="1:22" x14ac:dyDescent="0.35">
      <c r="A79" s="10"/>
      <c r="B79" s="41" t="s">
        <v>1</v>
      </c>
      <c r="C79" s="201">
        <f>C67-C76</f>
        <v>0.5</v>
      </c>
      <c r="D79" s="201">
        <f t="shared" ref="D79:U79" si="34">D67-D76</f>
        <v>0.6</v>
      </c>
      <c r="E79" s="201">
        <f t="shared" si="34"/>
        <v>0.6</v>
      </c>
      <c r="F79" s="201">
        <f t="shared" si="34"/>
        <v>0.8</v>
      </c>
      <c r="G79" s="201">
        <f t="shared" si="34"/>
        <v>0.8</v>
      </c>
      <c r="H79" s="201">
        <f t="shared" si="34"/>
        <v>1</v>
      </c>
      <c r="I79" s="201">
        <f t="shared" si="34"/>
        <v>1.2</v>
      </c>
      <c r="J79" s="201">
        <f t="shared" si="34"/>
        <v>1.4000000000000001</v>
      </c>
      <c r="K79" s="201">
        <f t="shared" si="34"/>
        <v>1.5999999999999999</v>
      </c>
      <c r="L79" s="201">
        <f t="shared" si="34"/>
        <v>1.8</v>
      </c>
      <c r="M79" s="201">
        <f t="shared" si="34"/>
        <v>2</v>
      </c>
      <c r="N79" s="201">
        <f t="shared" si="34"/>
        <v>2.3000000000000003</v>
      </c>
      <c r="O79" s="201">
        <f t="shared" si="34"/>
        <v>2.4</v>
      </c>
      <c r="P79" s="201">
        <f t="shared" si="34"/>
        <v>2.1999999999999997</v>
      </c>
      <c r="Q79" s="201">
        <f t="shared" si="34"/>
        <v>2.2000000000000002</v>
      </c>
      <c r="R79" s="201">
        <f t="shared" si="34"/>
        <v>2.4</v>
      </c>
      <c r="S79" s="201">
        <f t="shared" si="34"/>
        <v>2.5</v>
      </c>
      <c r="T79" s="201">
        <f t="shared" si="34"/>
        <v>2.6</v>
      </c>
      <c r="U79" s="201">
        <f t="shared" si="34"/>
        <v>2.2000000000000002</v>
      </c>
      <c r="V79" s="197">
        <f t="shared" ref="V79:V94" si="35">U79/K79</f>
        <v>1.3750000000000002</v>
      </c>
    </row>
    <row r="80" spans="1:22" ht="14.5" x14ac:dyDescent="0.35">
      <c r="A80" s="10"/>
      <c r="B80" s="346" t="s">
        <v>37</v>
      </c>
      <c r="C80" s="161">
        <v>0.6</v>
      </c>
      <c r="D80" s="161">
        <v>0.6</v>
      </c>
      <c r="E80" s="161">
        <v>0.7</v>
      </c>
      <c r="F80" s="161">
        <v>0.8</v>
      </c>
      <c r="G80" s="161">
        <v>0.9</v>
      </c>
      <c r="H80" s="161">
        <v>0.9</v>
      </c>
      <c r="I80" s="161">
        <v>0.9</v>
      </c>
      <c r="J80" s="161">
        <v>1</v>
      </c>
      <c r="K80" s="161">
        <v>1.1000000000000001</v>
      </c>
      <c r="L80" s="161">
        <v>1.1000000000000001</v>
      </c>
      <c r="M80" s="161">
        <v>1.2</v>
      </c>
      <c r="N80" s="161">
        <v>1.2</v>
      </c>
      <c r="O80" s="161">
        <v>1.3</v>
      </c>
      <c r="P80" s="161">
        <v>1.3</v>
      </c>
      <c r="Q80" s="161">
        <v>1.4</v>
      </c>
      <c r="R80" s="161">
        <v>1.5</v>
      </c>
      <c r="S80" s="161">
        <v>1.5</v>
      </c>
      <c r="T80" s="161">
        <v>1.4</v>
      </c>
      <c r="U80" s="161">
        <v>1.6</v>
      </c>
      <c r="V80" s="161">
        <f t="shared" si="35"/>
        <v>1.4545454545454546</v>
      </c>
    </row>
    <row r="81" spans="1:22" x14ac:dyDescent="0.35">
      <c r="A81" s="10"/>
      <c r="B81" s="40" t="s">
        <v>10</v>
      </c>
      <c r="C81" s="201">
        <v>0.6</v>
      </c>
      <c r="D81" s="201">
        <v>0.7</v>
      </c>
      <c r="E81" s="201">
        <v>0.7</v>
      </c>
      <c r="F81" s="201">
        <v>0.9</v>
      </c>
      <c r="G81" s="201">
        <v>0.9</v>
      </c>
      <c r="H81" s="201">
        <v>1</v>
      </c>
      <c r="I81" s="201">
        <v>1</v>
      </c>
      <c r="J81" s="201">
        <v>1.2</v>
      </c>
      <c r="K81" s="201">
        <v>1.2</v>
      </c>
      <c r="L81" s="201">
        <v>1.3</v>
      </c>
      <c r="M81" s="201">
        <v>1.3</v>
      </c>
      <c r="N81" s="201">
        <v>1.4</v>
      </c>
      <c r="O81" s="201">
        <v>1.5</v>
      </c>
      <c r="P81" s="201">
        <v>1.5</v>
      </c>
      <c r="Q81" s="201">
        <v>1.6</v>
      </c>
      <c r="R81" s="201">
        <v>1.7</v>
      </c>
      <c r="S81" s="201">
        <v>1.7</v>
      </c>
      <c r="T81" s="201">
        <v>1.7</v>
      </c>
      <c r="U81" s="202">
        <v>1.8</v>
      </c>
      <c r="V81" s="197">
        <f t="shared" si="35"/>
        <v>1.5</v>
      </c>
    </row>
    <row r="82" spans="1:22" x14ac:dyDescent="0.35">
      <c r="A82" s="10"/>
      <c r="B82" s="40" t="s">
        <v>11</v>
      </c>
      <c r="C82" s="201">
        <v>0.6</v>
      </c>
      <c r="D82" s="201">
        <v>0.6</v>
      </c>
      <c r="E82" s="201">
        <v>0.7</v>
      </c>
      <c r="F82" s="201">
        <v>0.7</v>
      </c>
      <c r="G82" s="201">
        <v>0.8</v>
      </c>
      <c r="H82" s="201">
        <v>0.8</v>
      </c>
      <c r="I82" s="201">
        <v>0.9</v>
      </c>
      <c r="J82" s="201">
        <v>0.9</v>
      </c>
      <c r="K82" s="201">
        <v>1</v>
      </c>
      <c r="L82" s="201">
        <v>1</v>
      </c>
      <c r="M82" s="201">
        <v>1.1000000000000001</v>
      </c>
      <c r="N82" s="201">
        <v>1.1000000000000001</v>
      </c>
      <c r="O82" s="201">
        <v>1.1000000000000001</v>
      </c>
      <c r="P82" s="201">
        <v>1.1000000000000001</v>
      </c>
      <c r="Q82" s="201">
        <v>1.1000000000000001</v>
      </c>
      <c r="R82" s="201">
        <v>1.2</v>
      </c>
      <c r="S82" s="201">
        <v>1.2</v>
      </c>
      <c r="T82" s="201">
        <v>1.2</v>
      </c>
      <c r="U82" s="234">
        <v>1.3</v>
      </c>
      <c r="V82" s="197">
        <f t="shared" si="35"/>
        <v>1.3</v>
      </c>
    </row>
    <row r="83" spans="1:22" x14ac:dyDescent="0.35">
      <c r="A83" s="10"/>
      <c r="B83" s="39" t="s">
        <v>26</v>
      </c>
      <c r="C83" s="225">
        <v>0.2</v>
      </c>
      <c r="D83" s="225">
        <v>0.3</v>
      </c>
      <c r="E83" s="225">
        <v>0.3</v>
      </c>
      <c r="F83" s="225">
        <v>0.4</v>
      </c>
      <c r="G83" s="225">
        <v>0.4</v>
      </c>
      <c r="H83" s="225">
        <v>0.5</v>
      </c>
      <c r="I83" s="225">
        <v>0.5</v>
      </c>
      <c r="J83" s="225">
        <v>0.5</v>
      </c>
      <c r="K83" s="225">
        <v>0.6</v>
      </c>
      <c r="L83" s="225">
        <v>0.7</v>
      </c>
      <c r="M83" s="225">
        <v>0.7</v>
      </c>
      <c r="N83" s="225">
        <v>0.8</v>
      </c>
      <c r="O83" s="225">
        <v>0.8</v>
      </c>
      <c r="P83" s="225">
        <v>0.8</v>
      </c>
      <c r="Q83" s="225">
        <v>0.8</v>
      </c>
      <c r="R83" s="225">
        <v>0.9</v>
      </c>
      <c r="S83" s="225">
        <v>0.9</v>
      </c>
      <c r="T83" s="226">
        <v>0.9</v>
      </c>
      <c r="U83" s="233">
        <v>1</v>
      </c>
      <c r="V83" s="205">
        <f t="shared" si="35"/>
        <v>1.6666666666666667</v>
      </c>
    </row>
    <row r="84" spans="1:22" x14ac:dyDescent="0.35">
      <c r="A84" s="10"/>
      <c r="B84" s="40" t="s">
        <v>0</v>
      </c>
      <c r="C84" s="201">
        <v>0.2</v>
      </c>
      <c r="D84" s="201">
        <v>0.3</v>
      </c>
      <c r="E84" s="201">
        <v>0.3</v>
      </c>
      <c r="F84" s="201">
        <v>0.4</v>
      </c>
      <c r="G84" s="201">
        <v>0.5</v>
      </c>
      <c r="H84" s="201">
        <v>0.5</v>
      </c>
      <c r="I84" s="201">
        <v>0.5</v>
      </c>
      <c r="J84" s="201">
        <v>0.6</v>
      </c>
      <c r="K84" s="201">
        <v>0.7</v>
      </c>
      <c r="L84" s="201">
        <v>0.8</v>
      </c>
      <c r="M84" s="201">
        <v>0.8</v>
      </c>
      <c r="N84" s="201">
        <v>0.8</v>
      </c>
      <c r="O84" s="201">
        <v>0.9</v>
      </c>
      <c r="P84" s="201">
        <v>0.9</v>
      </c>
      <c r="Q84" s="201">
        <v>1</v>
      </c>
      <c r="R84" s="201">
        <v>1.1000000000000001</v>
      </c>
      <c r="S84" s="201">
        <v>1.1000000000000001</v>
      </c>
      <c r="T84" s="201">
        <v>1</v>
      </c>
      <c r="U84" s="84">
        <v>1.1000000000000001</v>
      </c>
      <c r="V84" s="197">
        <f t="shared" si="35"/>
        <v>1.5714285714285716</v>
      </c>
    </row>
    <row r="85" spans="1:22" x14ac:dyDescent="0.35">
      <c r="A85" s="10"/>
      <c r="B85" s="41" t="s">
        <v>1</v>
      </c>
      <c r="C85" s="201">
        <v>0.2</v>
      </c>
      <c r="D85" s="201">
        <v>0.2</v>
      </c>
      <c r="E85" s="201">
        <v>0.3</v>
      </c>
      <c r="F85" s="201">
        <v>0.4</v>
      </c>
      <c r="G85" s="201">
        <v>0.4</v>
      </c>
      <c r="H85" s="201">
        <v>0.4</v>
      </c>
      <c r="I85" s="201">
        <v>0.5</v>
      </c>
      <c r="J85" s="201">
        <v>0.5</v>
      </c>
      <c r="K85" s="201">
        <v>0.5</v>
      </c>
      <c r="L85" s="201">
        <v>0.6</v>
      </c>
      <c r="M85" s="201">
        <v>0.6</v>
      </c>
      <c r="N85" s="201">
        <v>0.6</v>
      </c>
      <c r="O85" s="201">
        <v>0.7</v>
      </c>
      <c r="P85" s="201">
        <v>0.7</v>
      </c>
      <c r="Q85" s="201">
        <v>0.7</v>
      </c>
      <c r="R85" s="201">
        <v>0.8</v>
      </c>
      <c r="S85" s="201">
        <v>0.8</v>
      </c>
      <c r="T85" s="201">
        <v>0.8</v>
      </c>
      <c r="U85" s="93">
        <v>0.9</v>
      </c>
      <c r="V85" s="197">
        <f t="shared" si="35"/>
        <v>1.8</v>
      </c>
    </row>
    <row r="86" spans="1:22" x14ac:dyDescent="0.35">
      <c r="A86" s="10"/>
      <c r="B86" s="39" t="s">
        <v>28</v>
      </c>
      <c r="C86" s="225">
        <f>C80-C83</f>
        <v>0.39999999999999997</v>
      </c>
      <c r="D86" s="225">
        <f t="shared" ref="D86:U86" si="36">D80-D83</f>
        <v>0.3</v>
      </c>
      <c r="E86" s="225">
        <f t="shared" si="36"/>
        <v>0.39999999999999997</v>
      </c>
      <c r="F86" s="225">
        <f t="shared" si="36"/>
        <v>0.4</v>
      </c>
      <c r="G86" s="225">
        <f t="shared" si="36"/>
        <v>0.5</v>
      </c>
      <c r="H86" s="225">
        <f t="shared" si="36"/>
        <v>0.4</v>
      </c>
      <c r="I86" s="225">
        <f t="shared" si="36"/>
        <v>0.4</v>
      </c>
      <c r="J86" s="225">
        <f t="shared" si="36"/>
        <v>0.5</v>
      </c>
      <c r="K86" s="225">
        <f t="shared" si="36"/>
        <v>0.50000000000000011</v>
      </c>
      <c r="L86" s="225">
        <f t="shared" si="36"/>
        <v>0.40000000000000013</v>
      </c>
      <c r="M86" s="225">
        <f t="shared" si="36"/>
        <v>0.5</v>
      </c>
      <c r="N86" s="225">
        <f t="shared" si="36"/>
        <v>0.39999999999999991</v>
      </c>
      <c r="O86" s="225">
        <f t="shared" si="36"/>
        <v>0.5</v>
      </c>
      <c r="P86" s="225">
        <f t="shared" si="36"/>
        <v>0.5</v>
      </c>
      <c r="Q86" s="225">
        <f t="shared" si="36"/>
        <v>0.59999999999999987</v>
      </c>
      <c r="R86" s="225">
        <f t="shared" si="36"/>
        <v>0.6</v>
      </c>
      <c r="S86" s="225">
        <f t="shared" si="36"/>
        <v>0.6</v>
      </c>
      <c r="T86" s="225">
        <f t="shared" si="36"/>
        <v>0.49999999999999989</v>
      </c>
      <c r="U86" s="225">
        <f t="shared" si="36"/>
        <v>0.60000000000000009</v>
      </c>
      <c r="V86" s="205">
        <f t="shared" si="35"/>
        <v>1.2</v>
      </c>
    </row>
    <row r="87" spans="1:22" x14ac:dyDescent="0.35">
      <c r="A87" s="10"/>
      <c r="B87" s="40" t="s">
        <v>0</v>
      </c>
      <c r="C87" s="201">
        <f>C81-C84</f>
        <v>0.39999999999999997</v>
      </c>
      <c r="D87" s="201">
        <f t="shared" ref="D87:U87" si="37">D81-D84</f>
        <v>0.39999999999999997</v>
      </c>
      <c r="E87" s="201">
        <f t="shared" si="37"/>
        <v>0.39999999999999997</v>
      </c>
      <c r="F87" s="201">
        <f t="shared" si="37"/>
        <v>0.5</v>
      </c>
      <c r="G87" s="201">
        <f t="shared" si="37"/>
        <v>0.4</v>
      </c>
      <c r="H87" s="201">
        <f t="shared" si="37"/>
        <v>0.5</v>
      </c>
      <c r="I87" s="201">
        <f t="shared" si="37"/>
        <v>0.5</v>
      </c>
      <c r="J87" s="201">
        <f t="shared" si="37"/>
        <v>0.6</v>
      </c>
      <c r="K87" s="201">
        <f t="shared" si="37"/>
        <v>0.5</v>
      </c>
      <c r="L87" s="201">
        <f t="shared" si="37"/>
        <v>0.5</v>
      </c>
      <c r="M87" s="201">
        <f t="shared" si="37"/>
        <v>0.5</v>
      </c>
      <c r="N87" s="201">
        <f t="shared" si="37"/>
        <v>0.59999999999999987</v>
      </c>
      <c r="O87" s="201">
        <f t="shared" si="37"/>
        <v>0.6</v>
      </c>
      <c r="P87" s="201">
        <f t="shared" si="37"/>
        <v>0.6</v>
      </c>
      <c r="Q87" s="201">
        <f t="shared" si="37"/>
        <v>0.60000000000000009</v>
      </c>
      <c r="R87" s="201">
        <f t="shared" si="37"/>
        <v>0.59999999999999987</v>
      </c>
      <c r="S87" s="201">
        <f t="shared" si="37"/>
        <v>0.59999999999999987</v>
      </c>
      <c r="T87" s="201">
        <f t="shared" si="37"/>
        <v>0.7</v>
      </c>
      <c r="U87" s="201">
        <f t="shared" si="37"/>
        <v>0.7</v>
      </c>
      <c r="V87" s="197">
        <f t="shared" si="35"/>
        <v>1.4</v>
      </c>
    </row>
    <row r="88" spans="1:22" x14ac:dyDescent="0.35">
      <c r="A88" s="10"/>
      <c r="B88" s="41" t="s">
        <v>1</v>
      </c>
      <c r="C88" s="201">
        <f>C82-C85</f>
        <v>0.39999999999999997</v>
      </c>
      <c r="D88" s="201">
        <f t="shared" ref="D88:U88" si="38">D82-D85</f>
        <v>0.39999999999999997</v>
      </c>
      <c r="E88" s="201">
        <f t="shared" si="38"/>
        <v>0.39999999999999997</v>
      </c>
      <c r="F88" s="201">
        <f t="shared" si="38"/>
        <v>0.29999999999999993</v>
      </c>
      <c r="G88" s="201">
        <f t="shared" si="38"/>
        <v>0.4</v>
      </c>
      <c r="H88" s="201">
        <f t="shared" si="38"/>
        <v>0.4</v>
      </c>
      <c r="I88" s="201">
        <f t="shared" si="38"/>
        <v>0.4</v>
      </c>
      <c r="J88" s="201">
        <f t="shared" si="38"/>
        <v>0.4</v>
      </c>
      <c r="K88" s="201">
        <f t="shared" si="38"/>
        <v>0.5</v>
      </c>
      <c r="L88" s="201">
        <f t="shared" si="38"/>
        <v>0.4</v>
      </c>
      <c r="M88" s="201">
        <f t="shared" si="38"/>
        <v>0.50000000000000011</v>
      </c>
      <c r="N88" s="201">
        <f t="shared" si="38"/>
        <v>0.50000000000000011</v>
      </c>
      <c r="O88" s="201">
        <f t="shared" si="38"/>
        <v>0.40000000000000013</v>
      </c>
      <c r="P88" s="201">
        <f t="shared" si="38"/>
        <v>0.40000000000000013</v>
      </c>
      <c r="Q88" s="201">
        <f t="shared" si="38"/>
        <v>0.40000000000000013</v>
      </c>
      <c r="R88" s="201">
        <f t="shared" si="38"/>
        <v>0.39999999999999991</v>
      </c>
      <c r="S88" s="201">
        <f t="shared" si="38"/>
        <v>0.39999999999999991</v>
      </c>
      <c r="T88" s="201">
        <f t="shared" si="38"/>
        <v>0.39999999999999991</v>
      </c>
      <c r="U88" s="201">
        <f t="shared" si="38"/>
        <v>0.4</v>
      </c>
      <c r="V88" s="197">
        <f t="shared" si="35"/>
        <v>0.8</v>
      </c>
    </row>
    <row r="89" spans="1:22" x14ac:dyDescent="0.35">
      <c r="A89" s="10"/>
      <c r="B89" s="39" t="s">
        <v>27</v>
      </c>
      <c r="C89" s="225">
        <v>0</v>
      </c>
      <c r="D89" s="225">
        <v>0</v>
      </c>
      <c r="E89" s="225">
        <v>0.1</v>
      </c>
      <c r="F89" s="225">
        <v>0.1</v>
      </c>
      <c r="G89" s="225">
        <v>0.1</v>
      </c>
      <c r="H89" s="225">
        <v>0.1</v>
      </c>
      <c r="I89" s="225">
        <v>0.1</v>
      </c>
      <c r="J89" s="225">
        <v>0.1</v>
      </c>
      <c r="K89" s="225">
        <v>0.1</v>
      </c>
      <c r="L89" s="225">
        <v>0.1</v>
      </c>
      <c r="M89" s="225">
        <v>0.2</v>
      </c>
      <c r="N89" s="225">
        <v>0.2</v>
      </c>
      <c r="O89" s="225">
        <v>0.1</v>
      </c>
      <c r="P89" s="225">
        <v>0.1</v>
      </c>
      <c r="Q89" s="225">
        <v>0.2</v>
      </c>
      <c r="R89" s="225">
        <v>0.2</v>
      </c>
      <c r="S89" s="225">
        <v>0.3</v>
      </c>
      <c r="T89" s="226">
        <v>0.3</v>
      </c>
      <c r="U89" s="231">
        <v>0.4</v>
      </c>
      <c r="V89" s="205">
        <f t="shared" si="35"/>
        <v>4</v>
      </c>
    </row>
    <row r="90" spans="1:22" x14ac:dyDescent="0.35">
      <c r="A90" s="10"/>
      <c r="B90" s="40" t="s">
        <v>0</v>
      </c>
      <c r="C90" s="201">
        <v>0</v>
      </c>
      <c r="D90" s="201">
        <v>0.1</v>
      </c>
      <c r="E90" s="201">
        <v>0.1</v>
      </c>
      <c r="F90" s="201">
        <v>0.1</v>
      </c>
      <c r="G90" s="201">
        <v>0.1</v>
      </c>
      <c r="H90" s="201">
        <v>0.1</v>
      </c>
      <c r="I90" s="201">
        <v>0.1</v>
      </c>
      <c r="J90" s="201">
        <v>0.1</v>
      </c>
      <c r="K90" s="201">
        <v>0.1</v>
      </c>
      <c r="L90" s="201">
        <v>0.2</v>
      </c>
      <c r="M90" s="201">
        <v>0.2</v>
      </c>
      <c r="N90" s="201">
        <v>0.2</v>
      </c>
      <c r="O90" s="201">
        <v>0.2</v>
      </c>
      <c r="P90" s="201">
        <v>0.2</v>
      </c>
      <c r="Q90" s="201">
        <v>0.2</v>
      </c>
      <c r="R90" s="201">
        <v>0.3</v>
      </c>
      <c r="S90" s="201">
        <v>0.3</v>
      </c>
      <c r="T90" s="201">
        <v>0.3</v>
      </c>
      <c r="U90" s="84">
        <v>0.4</v>
      </c>
      <c r="V90" s="197">
        <f t="shared" si="35"/>
        <v>4</v>
      </c>
    </row>
    <row r="91" spans="1:22" x14ac:dyDescent="0.35">
      <c r="A91" s="10"/>
      <c r="B91" s="41" t="s">
        <v>1</v>
      </c>
      <c r="C91" s="201">
        <v>0</v>
      </c>
      <c r="D91" s="201">
        <v>0</v>
      </c>
      <c r="E91" s="201">
        <v>0</v>
      </c>
      <c r="F91" s="201">
        <v>0.1</v>
      </c>
      <c r="G91" s="201">
        <v>0.1</v>
      </c>
      <c r="H91" s="201">
        <v>0.1</v>
      </c>
      <c r="I91" s="201">
        <v>0.1</v>
      </c>
      <c r="J91" s="201">
        <v>0.1</v>
      </c>
      <c r="K91" s="201">
        <v>0.1</v>
      </c>
      <c r="L91" s="201">
        <v>0.1</v>
      </c>
      <c r="M91" s="201">
        <v>0.1</v>
      </c>
      <c r="N91" s="201">
        <v>0.1</v>
      </c>
      <c r="O91" s="201">
        <v>0.1</v>
      </c>
      <c r="P91" s="201">
        <v>0.1</v>
      </c>
      <c r="Q91" s="201">
        <v>0.2</v>
      </c>
      <c r="R91" s="201">
        <v>0.2</v>
      </c>
      <c r="S91" s="201">
        <v>0.2</v>
      </c>
      <c r="T91" s="201">
        <v>0.3</v>
      </c>
      <c r="U91" s="130">
        <v>0.5</v>
      </c>
      <c r="V91" s="197">
        <f t="shared" si="35"/>
        <v>5</v>
      </c>
    </row>
    <row r="92" spans="1:22" x14ac:dyDescent="0.35">
      <c r="A92" s="10"/>
      <c r="B92" s="39" t="s">
        <v>29</v>
      </c>
      <c r="C92" s="225">
        <f>C80-C89</f>
        <v>0.6</v>
      </c>
      <c r="D92" s="225">
        <f t="shared" ref="D92:U92" si="39">D80-D89</f>
        <v>0.6</v>
      </c>
      <c r="E92" s="225">
        <f t="shared" si="39"/>
        <v>0.6</v>
      </c>
      <c r="F92" s="225">
        <f t="shared" si="39"/>
        <v>0.70000000000000007</v>
      </c>
      <c r="G92" s="225">
        <f t="shared" si="39"/>
        <v>0.8</v>
      </c>
      <c r="H92" s="225">
        <f t="shared" si="39"/>
        <v>0.8</v>
      </c>
      <c r="I92" s="225">
        <f t="shared" si="39"/>
        <v>0.8</v>
      </c>
      <c r="J92" s="225">
        <f t="shared" si="39"/>
        <v>0.9</v>
      </c>
      <c r="K92" s="225">
        <f t="shared" si="39"/>
        <v>1</v>
      </c>
      <c r="L92" s="225">
        <f t="shared" si="39"/>
        <v>1</v>
      </c>
      <c r="M92" s="225">
        <f t="shared" si="39"/>
        <v>1</v>
      </c>
      <c r="N92" s="225">
        <f t="shared" si="39"/>
        <v>1</v>
      </c>
      <c r="O92" s="225">
        <f t="shared" si="39"/>
        <v>1.2</v>
      </c>
      <c r="P92" s="225">
        <f t="shared" si="39"/>
        <v>1.2</v>
      </c>
      <c r="Q92" s="225">
        <f t="shared" si="39"/>
        <v>1.2</v>
      </c>
      <c r="R92" s="225">
        <f t="shared" si="39"/>
        <v>1.3</v>
      </c>
      <c r="S92" s="225">
        <f t="shared" si="39"/>
        <v>1.2</v>
      </c>
      <c r="T92" s="225">
        <f t="shared" si="39"/>
        <v>1.0999999999999999</v>
      </c>
      <c r="U92" s="225">
        <f t="shared" si="39"/>
        <v>1.2000000000000002</v>
      </c>
      <c r="V92" s="205">
        <f t="shared" si="35"/>
        <v>1.2000000000000002</v>
      </c>
    </row>
    <row r="93" spans="1:22" x14ac:dyDescent="0.35">
      <c r="A93" s="10"/>
      <c r="B93" s="40" t="s">
        <v>0</v>
      </c>
      <c r="C93" s="201">
        <f>C81-C90</f>
        <v>0.6</v>
      </c>
      <c r="D93" s="201">
        <f t="shared" ref="D93:U93" si="40">D81-D90</f>
        <v>0.6</v>
      </c>
      <c r="E93" s="201">
        <f t="shared" si="40"/>
        <v>0.6</v>
      </c>
      <c r="F93" s="201">
        <f t="shared" si="40"/>
        <v>0.8</v>
      </c>
      <c r="G93" s="201">
        <f t="shared" si="40"/>
        <v>0.8</v>
      </c>
      <c r="H93" s="201">
        <f t="shared" si="40"/>
        <v>0.9</v>
      </c>
      <c r="I93" s="201">
        <f t="shared" si="40"/>
        <v>0.9</v>
      </c>
      <c r="J93" s="201">
        <f t="shared" si="40"/>
        <v>1.0999999999999999</v>
      </c>
      <c r="K93" s="201">
        <f t="shared" si="40"/>
        <v>1.0999999999999999</v>
      </c>
      <c r="L93" s="201">
        <f t="shared" si="40"/>
        <v>1.1000000000000001</v>
      </c>
      <c r="M93" s="201">
        <f t="shared" si="40"/>
        <v>1.1000000000000001</v>
      </c>
      <c r="N93" s="201">
        <f t="shared" si="40"/>
        <v>1.2</v>
      </c>
      <c r="O93" s="201">
        <f t="shared" si="40"/>
        <v>1.3</v>
      </c>
      <c r="P93" s="201">
        <f t="shared" si="40"/>
        <v>1.3</v>
      </c>
      <c r="Q93" s="201">
        <f t="shared" si="40"/>
        <v>1.4000000000000001</v>
      </c>
      <c r="R93" s="201">
        <f t="shared" si="40"/>
        <v>1.4</v>
      </c>
      <c r="S93" s="201">
        <f t="shared" si="40"/>
        <v>1.4</v>
      </c>
      <c r="T93" s="201">
        <f t="shared" si="40"/>
        <v>1.4</v>
      </c>
      <c r="U93" s="201">
        <f t="shared" si="40"/>
        <v>1.4</v>
      </c>
      <c r="V93" s="197">
        <f t="shared" si="35"/>
        <v>1.2727272727272727</v>
      </c>
    </row>
    <row r="94" spans="1:22" x14ac:dyDescent="0.35">
      <c r="A94" s="10"/>
      <c r="B94" s="41" t="s">
        <v>1</v>
      </c>
      <c r="C94" s="201">
        <f>C82-C91</f>
        <v>0.6</v>
      </c>
      <c r="D94" s="201">
        <f t="shared" ref="D94:U94" si="41">D82-D91</f>
        <v>0.6</v>
      </c>
      <c r="E94" s="201">
        <f t="shared" si="41"/>
        <v>0.7</v>
      </c>
      <c r="F94" s="201">
        <f t="shared" si="41"/>
        <v>0.6</v>
      </c>
      <c r="G94" s="201">
        <f t="shared" si="41"/>
        <v>0.70000000000000007</v>
      </c>
      <c r="H94" s="201">
        <f t="shared" si="41"/>
        <v>0.70000000000000007</v>
      </c>
      <c r="I94" s="201">
        <f t="shared" si="41"/>
        <v>0.8</v>
      </c>
      <c r="J94" s="201">
        <f t="shared" si="41"/>
        <v>0.8</v>
      </c>
      <c r="K94" s="201">
        <f t="shared" si="41"/>
        <v>0.9</v>
      </c>
      <c r="L94" s="201">
        <f t="shared" si="41"/>
        <v>0.9</v>
      </c>
      <c r="M94" s="201">
        <f t="shared" si="41"/>
        <v>1</v>
      </c>
      <c r="N94" s="201">
        <f t="shared" si="41"/>
        <v>1</v>
      </c>
      <c r="O94" s="201">
        <f t="shared" si="41"/>
        <v>1</v>
      </c>
      <c r="P94" s="201">
        <f t="shared" si="41"/>
        <v>1</v>
      </c>
      <c r="Q94" s="201">
        <f t="shared" si="41"/>
        <v>0.90000000000000013</v>
      </c>
      <c r="R94" s="201">
        <f t="shared" si="41"/>
        <v>1</v>
      </c>
      <c r="S94" s="201">
        <f t="shared" si="41"/>
        <v>1</v>
      </c>
      <c r="T94" s="201">
        <f t="shared" si="41"/>
        <v>0.89999999999999991</v>
      </c>
      <c r="U94" s="201">
        <f t="shared" si="41"/>
        <v>0.8</v>
      </c>
      <c r="V94" s="235">
        <f t="shared" si="35"/>
        <v>0.88888888888888895</v>
      </c>
    </row>
    <row r="95" spans="1:22" x14ac:dyDescent="0.35">
      <c r="A95" s="10"/>
      <c r="B95" s="40"/>
      <c r="C95" s="78"/>
      <c r="D95" s="78"/>
      <c r="E95" s="78"/>
      <c r="F95" s="78"/>
      <c r="G95" s="78"/>
      <c r="H95" s="78"/>
      <c r="I95" s="78"/>
      <c r="J95" s="78"/>
      <c r="K95" s="78"/>
      <c r="L95" s="78"/>
      <c r="M95" s="78"/>
      <c r="N95" s="78"/>
      <c r="O95" s="356"/>
      <c r="P95" s="356"/>
      <c r="Q95" s="10"/>
      <c r="R95" s="78"/>
      <c r="S95" s="78"/>
      <c r="T95" s="68"/>
      <c r="U95" s="68"/>
      <c r="V95" s="78"/>
    </row>
    <row r="96" spans="1:22" ht="14.5" x14ac:dyDescent="0.35">
      <c r="A96" s="10"/>
      <c r="B96" s="384" t="s">
        <v>3</v>
      </c>
      <c r="C96" s="384"/>
      <c r="D96" s="384"/>
      <c r="E96" s="384"/>
      <c r="F96" s="384"/>
      <c r="G96" s="384"/>
      <c r="H96" s="384"/>
      <c r="I96" s="384"/>
      <c r="J96" s="384"/>
      <c r="K96" s="384"/>
      <c r="L96" s="384"/>
      <c r="M96" s="384"/>
      <c r="N96" s="384"/>
      <c r="O96" s="385"/>
      <c r="P96" s="357"/>
      <c r="Q96" s="10"/>
      <c r="R96" s="78"/>
      <c r="S96" s="78"/>
      <c r="T96" s="68"/>
      <c r="U96" s="68"/>
      <c r="V96" s="78"/>
    </row>
    <row r="97" spans="1:23" ht="14.5" x14ac:dyDescent="0.35">
      <c r="A97" s="10"/>
      <c r="B97" s="386"/>
      <c r="C97" s="386"/>
      <c r="D97" s="386"/>
      <c r="E97" s="386"/>
      <c r="F97" s="386"/>
      <c r="G97" s="386"/>
      <c r="H97" s="386"/>
      <c r="I97" s="386"/>
      <c r="J97" s="386"/>
      <c r="K97" s="386"/>
      <c r="L97" s="386"/>
      <c r="M97" s="386"/>
      <c r="N97" s="386"/>
      <c r="O97" s="387"/>
      <c r="P97" s="358"/>
      <c r="Q97" s="10"/>
      <c r="R97" s="78"/>
      <c r="S97" s="78"/>
      <c r="T97" s="68"/>
      <c r="U97" s="68"/>
      <c r="V97" s="78"/>
    </row>
    <row r="98" spans="1:23" ht="14.5" x14ac:dyDescent="0.35">
      <c r="A98" s="10"/>
      <c r="B98" s="359"/>
      <c r="C98" s="360"/>
      <c r="D98" s="360"/>
      <c r="E98" s="360"/>
      <c r="F98" s="360"/>
      <c r="G98" s="360"/>
      <c r="H98" s="360"/>
      <c r="I98" s="360"/>
      <c r="J98" s="360"/>
      <c r="K98" s="360"/>
      <c r="L98" s="360"/>
      <c r="M98" s="360"/>
      <c r="N98" s="360"/>
      <c r="O98" s="360"/>
      <c r="P98" s="360"/>
      <c r="Q98" s="360"/>
      <c r="R98" s="78"/>
      <c r="S98" s="78"/>
      <c r="T98" s="68"/>
      <c r="U98" s="68"/>
      <c r="V98" s="78"/>
    </row>
    <row r="99" spans="1:23" ht="16.5" x14ac:dyDescent="0.35">
      <c r="A99" s="10"/>
      <c r="B99" s="361" t="s">
        <v>30</v>
      </c>
      <c r="C99" s="68"/>
      <c r="D99" s="68"/>
      <c r="E99" s="68"/>
      <c r="F99" s="68"/>
      <c r="G99" s="68"/>
      <c r="H99" s="68"/>
      <c r="I99" s="68"/>
      <c r="J99" s="68"/>
      <c r="K99" s="68"/>
      <c r="L99" s="68"/>
      <c r="M99" s="68"/>
      <c r="N99" s="68"/>
      <c r="O99" s="68"/>
      <c r="P99" s="68"/>
      <c r="Q99" s="68"/>
      <c r="R99" s="78"/>
      <c r="S99" s="78"/>
      <c r="T99" s="68"/>
      <c r="U99" s="68"/>
      <c r="V99" s="78"/>
    </row>
    <row r="100" spans="1:23" ht="16.5" x14ac:dyDescent="0.35">
      <c r="A100" s="10"/>
      <c r="B100" s="361" t="s">
        <v>31</v>
      </c>
      <c r="C100" s="68"/>
      <c r="D100" s="68"/>
      <c r="E100" s="68"/>
      <c r="F100" s="68"/>
      <c r="G100" s="68"/>
      <c r="H100" s="68"/>
      <c r="I100" s="68"/>
      <c r="J100" s="68"/>
      <c r="K100" s="68"/>
      <c r="L100" s="68"/>
      <c r="M100" s="68"/>
      <c r="N100" s="68"/>
      <c r="O100" s="68"/>
      <c r="P100" s="68"/>
      <c r="Q100" s="68"/>
      <c r="R100" s="78"/>
      <c r="S100" s="78"/>
      <c r="T100" s="68"/>
      <c r="U100" s="68"/>
      <c r="V100" s="78"/>
    </row>
    <row r="101" spans="1:23" ht="16.5" x14ac:dyDescent="0.35">
      <c r="A101" s="10"/>
      <c r="B101" s="361" t="s">
        <v>83</v>
      </c>
      <c r="C101" s="68"/>
      <c r="D101" s="68"/>
      <c r="E101" s="68"/>
      <c r="F101" s="68"/>
      <c r="G101" s="68"/>
      <c r="H101" s="68"/>
      <c r="I101" s="68"/>
      <c r="J101" s="68"/>
      <c r="K101" s="68"/>
      <c r="L101" s="68"/>
      <c r="M101" s="68"/>
      <c r="N101" s="68"/>
      <c r="O101" s="68"/>
      <c r="P101" s="68"/>
      <c r="Q101" s="68"/>
      <c r="R101" s="78"/>
      <c r="S101" s="78"/>
      <c r="T101" s="68"/>
      <c r="U101" s="68"/>
      <c r="V101" s="78"/>
    </row>
    <row r="102" spans="1:23" ht="16.5" x14ac:dyDescent="0.35">
      <c r="A102" s="10"/>
      <c r="B102" s="361" t="s">
        <v>34</v>
      </c>
      <c r="C102" s="68"/>
      <c r="D102" s="68"/>
      <c r="E102" s="68"/>
      <c r="F102" s="68"/>
      <c r="G102" s="68"/>
      <c r="H102" s="68"/>
      <c r="I102" s="68"/>
      <c r="J102" s="68"/>
      <c r="K102" s="68"/>
      <c r="L102" s="68"/>
      <c r="M102" s="68"/>
      <c r="N102" s="68"/>
      <c r="O102" s="68"/>
      <c r="P102" s="68"/>
      <c r="Q102" s="68"/>
      <c r="R102" s="78"/>
      <c r="S102" s="78"/>
      <c r="T102" s="68"/>
      <c r="U102" s="68"/>
      <c r="V102" s="78"/>
    </row>
    <row r="103" spans="1:23" ht="16.5" x14ac:dyDescent="0.35">
      <c r="A103" s="10"/>
      <c r="B103" s="361" t="s">
        <v>85</v>
      </c>
      <c r="C103" s="68"/>
      <c r="D103" s="68"/>
      <c r="E103" s="68"/>
      <c r="F103" s="68"/>
      <c r="G103" s="68"/>
      <c r="H103" s="68"/>
      <c r="I103" s="68"/>
      <c r="J103" s="68"/>
      <c r="K103" s="68"/>
      <c r="L103" s="68"/>
      <c r="M103" s="68"/>
      <c r="N103" s="68"/>
      <c r="O103" s="68"/>
      <c r="P103" s="68"/>
      <c r="Q103" s="68"/>
      <c r="R103" s="78"/>
      <c r="S103" s="78"/>
      <c r="T103" s="68"/>
      <c r="U103" s="68"/>
      <c r="V103" s="78"/>
    </row>
    <row r="104" spans="1:23" ht="16.5" x14ac:dyDescent="0.35">
      <c r="A104" s="10"/>
      <c r="B104" s="361" t="s">
        <v>35</v>
      </c>
      <c r="C104" s="68"/>
      <c r="D104" s="68"/>
      <c r="E104" s="68"/>
      <c r="F104" s="68"/>
      <c r="G104" s="68"/>
      <c r="H104" s="68"/>
      <c r="I104" s="68"/>
      <c r="J104" s="68"/>
      <c r="K104" s="68"/>
      <c r="L104" s="68"/>
      <c r="M104" s="68"/>
      <c r="N104" s="68"/>
      <c r="O104" s="68"/>
      <c r="P104" s="68"/>
      <c r="Q104" s="68"/>
      <c r="R104" s="78"/>
      <c r="S104" s="78"/>
      <c r="T104" s="68"/>
      <c r="U104" s="68"/>
      <c r="V104" s="78"/>
    </row>
    <row r="105" spans="1:23" ht="16.5" x14ac:dyDescent="0.35">
      <c r="A105" s="10"/>
      <c r="B105" s="362" t="s">
        <v>36</v>
      </c>
      <c r="C105" s="68"/>
      <c r="D105" s="68"/>
      <c r="E105" s="68"/>
      <c r="F105" s="68"/>
      <c r="G105" s="68"/>
      <c r="H105" s="68"/>
      <c r="I105" s="68"/>
      <c r="J105" s="68"/>
      <c r="K105" s="68"/>
      <c r="L105" s="68"/>
      <c r="M105" s="68"/>
      <c r="N105" s="68"/>
      <c r="O105" s="68"/>
      <c r="P105" s="68"/>
      <c r="Q105" s="68"/>
      <c r="R105" s="78"/>
      <c r="S105" s="78"/>
      <c r="T105" s="68"/>
      <c r="U105" s="68"/>
      <c r="V105" s="78"/>
    </row>
    <row r="106" spans="1:23" ht="16.5" x14ac:dyDescent="0.35">
      <c r="A106" s="68"/>
      <c r="B106" s="362" t="s">
        <v>38</v>
      </c>
      <c r="C106" s="68"/>
      <c r="D106" s="68"/>
      <c r="E106" s="68"/>
      <c r="F106" s="68"/>
      <c r="G106" s="68"/>
      <c r="H106" s="68"/>
      <c r="I106" s="68"/>
      <c r="J106" s="68"/>
      <c r="K106" s="68"/>
      <c r="L106" s="68"/>
      <c r="M106" s="68"/>
      <c r="N106" s="68"/>
      <c r="O106" s="68"/>
      <c r="P106" s="68"/>
      <c r="Q106" s="68"/>
      <c r="R106" s="68"/>
      <c r="S106" s="68"/>
      <c r="T106" s="68"/>
      <c r="U106" s="68"/>
      <c r="V106" s="78"/>
    </row>
    <row r="107" spans="1:23" x14ac:dyDescent="0.35">
      <c r="A107" s="68"/>
      <c r="B107" s="68"/>
      <c r="C107" s="68"/>
      <c r="D107" s="68"/>
      <c r="E107" s="68"/>
      <c r="F107" s="68"/>
      <c r="G107" s="68"/>
      <c r="H107" s="68"/>
      <c r="I107" s="68"/>
      <c r="J107" s="68"/>
      <c r="K107" s="68"/>
      <c r="L107" s="68"/>
      <c r="M107" s="68"/>
      <c r="N107" s="68"/>
      <c r="O107" s="68"/>
      <c r="P107" s="68"/>
      <c r="Q107" s="68"/>
      <c r="R107" s="68"/>
      <c r="S107" s="68"/>
      <c r="T107" s="68"/>
      <c r="U107" s="68"/>
      <c r="V107" s="78"/>
    </row>
    <row r="108" spans="1:23" x14ac:dyDescent="0.35">
      <c r="A108" s="68"/>
      <c r="B108" s="68"/>
      <c r="C108" s="68"/>
      <c r="D108" s="68"/>
      <c r="E108" s="68"/>
      <c r="F108" s="68"/>
      <c r="G108" s="68"/>
      <c r="H108" s="68"/>
      <c r="I108" s="68"/>
      <c r="J108" s="68"/>
      <c r="K108" s="68"/>
      <c r="L108" s="68"/>
      <c r="M108" s="68"/>
      <c r="N108" s="68"/>
      <c r="O108" s="68"/>
      <c r="P108" s="68"/>
      <c r="Q108" s="68"/>
      <c r="R108" s="68"/>
      <c r="S108" s="68"/>
      <c r="T108" s="68"/>
      <c r="U108" s="68"/>
      <c r="V108" s="78"/>
    </row>
    <row r="109" spans="1:23" x14ac:dyDescent="0.35">
      <c r="W109" s="363"/>
    </row>
    <row r="110" spans="1:23" x14ac:dyDescent="0.35">
      <c r="W110" s="363"/>
    </row>
    <row r="111" spans="1:23" x14ac:dyDescent="0.35">
      <c r="W111" s="363"/>
    </row>
    <row r="112" spans="1:23" x14ac:dyDescent="0.35">
      <c r="W112" s="363"/>
    </row>
    <row r="113" spans="5:23" x14ac:dyDescent="0.35">
      <c r="W113" s="363"/>
    </row>
    <row r="114" spans="5:23" x14ac:dyDescent="0.35">
      <c r="E114" s="34"/>
      <c r="W114" s="363"/>
    </row>
    <row r="115" spans="5:23" x14ac:dyDescent="0.35">
      <c r="E115" s="34"/>
      <c r="W115" s="363"/>
    </row>
    <row r="116" spans="5:23" x14ac:dyDescent="0.35">
      <c r="E116" s="34"/>
      <c r="W116" s="363"/>
    </row>
    <row r="117" spans="5:23" x14ac:dyDescent="0.35">
      <c r="E117" s="34"/>
      <c r="W117" s="363"/>
    </row>
    <row r="118" spans="5:23" x14ac:dyDescent="0.35">
      <c r="E118" s="34"/>
      <c r="W118" s="363"/>
    </row>
    <row r="119" spans="5:23" x14ac:dyDescent="0.35">
      <c r="E119" s="34"/>
      <c r="W119" s="363"/>
    </row>
    <row r="120" spans="5:23" x14ac:dyDescent="0.35">
      <c r="E120" s="34"/>
      <c r="W120" s="363"/>
    </row>
    <row r="121" spans="5:23" x14ac:dyDescent="0.35">
      <c r="E121" s="34"/>
      <c r="W121" s="363"/>
    </row>
    <row r="122" spans="5:23" x14ac:dyDescent="0.35">
      <c r="E122" s="34"/>
      <c r="W122" s="363"/>
    </row>
    <row r="123" spans="5:23" x14ac:dyDescent="0.35">
      <c r="E123" s="34"/>
      <c r="W123" s="363"/>
    </row>
    <row r="124" spans="5:23" x14ac:dyDescent="0.35">
      <c r="E124" s="34"/>
      <c r="W124" s="363"/>
    </row>
    <row r="125" spans="5:23" x14ac:dyDescent="0.35">
      <c r="E125" s="34"/>
      <c r="W125" s="363"/>
    </row>
    <row r="126" spans="5:23" x14ac:dyDescent="0.35">
      <c r="E126" s="34"/>
      <c r="W126" s="363"/>
    </row>
    <row r="127" spans="5:23" x14ac:dyDescent="0.35">
      <c r="E127" s="34"/>
      <c r="W127" s="363"/>
    </row>
    <row r="128" spans="5:23" x14ac:dyDescent="0.35">
      <c r="E128" s="34"/>
      <c r="W128" s="363"/>
    </row>
    <row r="129" spans="5:23" x14ac:dyDescent="0.35">
      <c r="E129" s="34"/>
      <c r="W129" s="363"/>
    </row>
    <row r="130" spans="5:23" x14ac:dyDescent="0.35">
      <c r="E130" s="34"/>
      <c r="W130" s="363"/>
    </row>
  </sheetData>
  <mergeCells count="1">
    <mergeCell ref="B96:O9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8"/>
  <sheetViews>
    <sheetView zoomScale="90" zoomScaleNormal="90" workbookViewId="0">
      <selection activeCell="O74" sqref="O74"/>
    </sheetView>
  </sheetViews>
  <sheetFormatPr defaultRowHeight="14.5" x14ac:dyDescent="0.35"/>
  <cols>
    <col min="1" max="1" width="5" style="3" customWidth="1"/>
    <col min="2" max="2" width="53.54296875" style="3" customWidth="1"/>
    <col min="3" max="21" width="8.81640625" style="3" customWidth="1"/>
    <col min="22" max="22" width="11.81640625" style="274" customWidth="1"/>
    <col min="23" max="23" width="10.7265625" style="2" bestFit="1" customWidth="1"/>
  </cols>
  <sheetData>
    <row r="1" spans="1:23" x14ac:dyDescent="0.35">
      <c r="A1" s="5"/>
      <c r="B1" s="2"/>
      <c r="C1" s="2"/>
      <c r="D1" s="2"/>
      <c r="E1" s="2"/>
      <c r="F1" s="2"/>
      <c r="G1" s="2"/>
      <c r="H1" s="2"/>
      <c r="I1" s="2"/>
      <c r="J1" s="2"/>
      <c r="K1" s="2"/>
      <c r="L1" s="2"/>
      <c r="M1" s="2"/>
      <c r="N1" s="2"/>
      <c r="O1" s="2"/>
      <c r="P1" s="2"/>
      <c r="Q1" s="154"/>
      <c r="R1" s="9"/>
      <c r="S1" s="9"/>
      <c r="T1" s="2"/>
      <c r="U1" s="2"/>
      <c r="V1" s="268"/>
    </row>
    <row r="2" spans="1:23" ht="21.75" customHeight="1" x14ac:dyDescent="0.55000000000000004">
      <c r="A2" s="5"/>
      <c r="B2" s="2"/>
      <c r="C2" s="364" t="s">
        <v>97</v>
      </c>
      <c r="D2" s="155"/>
      <c r="E2" s="155"/>
      <c r="F2" s="155"/>
      <c r="G2" s="155"/>
      <c r="H2" s="155"/>
      <c r="I2" s="155"/>
      <c r="J2" s="155"/>
      <c r="K2" s="155"/>
      <c r="L2" s="155"/>
      <c r="M2" s="155"/>
      <c r="N2" s="155"/>
      <c r="O2" s="155"/>
      <c r="P2" s="2"/>
      <c r="Q2" s="154"/>
      <c r="R2" s="9"/>
      <c r="S2" s="9"/>
      <c r="T2" s="2"/>
      <c r="U2" s="2"/>
      <c r="V2" s="268"/>
    </row>
    <row r="3" spans="1:23" ht="21.75" customHeight="1" x14ac:dyDescent="0.55000000000000004">
      <c r="A3" s="5"/>
      <c r="B3" s="4"/>
      <c r="C3" s="12"/>
      <c r="D3" s="155"/>
      <c r="E3" s="155"/>
      <c r="F3" s="155"/>
      <c r="G3" s="155"/>
      <c r="H3" s="155"/>
      <c r="I3" s="155"/>
      <c r="J3" s="155"/>
      <c r="K3" s="155"/>
      <c r="L3" s="155"/>
      <c r="M3" s="155"/>
      <c r="N3" s="155"/>
      <c r="O3" s="155"/>
      <c r="P3" s="4"/>
      <c r="Q3" s="154"/>
      <c r="R3" s="9"/>
      <c r="S3" s="9"/>
      <c r="T3" s="2"/>
      <c r="U3" s="2"/>
      <c r="V3" s="268"/>
    </row>
    <row r="4" spans="1:23" ht="18.5" x14ac:dyDescent="0.45">
      <c r="A4" s="5"/>
      <c r="B4" s="4"/>
      <c r="C4" s="12" t="s">
        <v>2</v>
      </c>
      <c r="D4" s="4"/>
      <c r="E4" s="4"/>
      <c r="F4" s="4"/>
      <c r="G4" s="4"/>
      <c r="H4" s="4"/>
      <c r="I4" s="4"/>
      <c r="J4" s="4"/>
      <c r="K4" s="4"/>
      <c r="L4" s="4"/>
      <c r="M4" s="4"/>
      <c r="N4" s="4"/>
      <c r="O4" s="4"/>
      <c r="P4" s="4"/>
      <c r="Q4" s="154"/>
      <c r="R4" s="9"/>
      <c r="S4" s="9"/>
      <c r="T4" s="2"/>
      <c r="U4" s="2"/>
      <c r="V4" s="268"/>
    </row>
    <row r="5" spans="1:23" ht="15.5" x14ac:dyDescent="0.35">
      <c r="A5" s="5"/>
      <c r="B5" s="4"/>
      <c r="C5" s="13" t="s">
        <v>4</v>
      </c>
      <c r="D5" s="4"/>
      <c r="E5" s="4"/>
      <c r="F5" s="4"/>
      <c r="G5" s="4"/>
      <c r="H5" s="4"/>
      <c r="I5" s="4"/>
      <c r="J5" s="4"/>
      <c r="K5" s="4"/>
      <c r="L5" s="4"/>
      <c r="M5" s="4"/>
      <c r="N5" s="4"/>
      <c r="O5" s="4"/>
      <c r="P5" s="4"/>
      <c r="Q5" s="154"/>
      <c r="R5" s="9"/>
      <c r="S5" s="9"/>
      <c r="T5" s="2"/>
      <c r="U5" s="2"/>
      <c r="V5" s="268"/>
    </row>
    <row r="6" spans="1:23" x14ac:dyDescent="0.35">
      <c r="A6" s="5"/>
      <c r="B6" s="14"/>
      <c r="C6" s="1"/>
      <c r="D6" s="1"/>
      <c r="E6" s="1"/>
      <c r="F6" s="1"/>
      <c r="G6" s="1"/>
      <c r="H6" s="1"/>
      <c r="I6" s="1"/>
      <c r="J6" s="1"/>
      <c r="K6" s="1"/>
      <c r="L6" s="1"/>
      <c r="M6" s="2"/>
      <c r="N6" s="2"/>
      <c r="O6" s="2"/>
      <c r="P6" s="2"/>
      <c r="Q6" s="154"/>
      <c r="R6" s="9"/>
      <c r="S6" s="9"/>
      <c r="T6" s="2"/>
      <c r="U6" s="2"/>
      <c r="V6" s="268"/>
    </row>
    <row r="7" spans="1:23" ht="33" customHeight="1" x14ac:dyDescent="0.35">
      <c r="A7" s="7"/>
      <c r="B7" s="1"/>
      <c r="C7" s="66">
        <v>1999</v>
      </c>
      <c r="D7" s="66">
        <v>2000</v>
      </c>
      <c r="E7" s="66">
        <v>2001</v>
      </c>
      <c r="F7" s="66">
        <v>2002</v>
      </c>
      <c r="G7" s="66">
        <v>2003</v>
      </c>
      <c r="H7" s="66">
        <v>2004</v>
      </c>
      <c r="I7" s="66">
        <v>2005</v>
      </c>
      <c r="J7" s="66">
        <v>2006</v>
      </c>
      <c r="K7" s="66">
        <v>2007</v>
      </c>
      <c r="L7" s="66">
        <v>2008</v>
      </c>
      <c r="M7" s="66">
        <v>2009</v>
      </c>
      <c r="N7" s="66">
        <v>2010</v>
      </c>
      <c r="O7" s="66">
        <v>2011</v>
      </c>
      <c r="P7" s="66">
        <v>2012</v>
      </c>
      <c r="Q7" s="66">
        <v>2013</v>
      </c>
      <c r="R7" s="66">
        <v>2014</v>
      </c>
      <c r="S7" s="66">
        <v>2015</v>
      </c>
      <c r="T7" s="66">
        <v>2016</v>
      </c>
      <c r="U7" s="66">
        <v>2017</v>
      </c>
      <c r="V7" s="142" t="s">
        <v>57</v>
      </c>
    </row>
    <row r="8" spans="1:23" x14ac:dyDescent="0.35">
      <c r="A8" s="7"/>
      <c r="B8" s="15" t="s">
        <v>51</v>
      </c>
      <c r="C8" s="48">
        <v>1240</v>
      </c>
      <c r="D8" s="48">
        <v>1435</v>
      </c>
      <c r="E8" s="48">
        <v>1700</v>
      </c>
      <c r="F8" s="48">
        <v>2095</v>
      </c>
      <c r="G8" s="48">
        <v>2491</v>
      </c>
      <c r="H8" s="48">
        <v>2751</v>
      </c>
      <c r="I8" s="48">
        <v>2918</v>
      </c>
      <c r="J8" s="48">
        <v>3460</v>
      </c>
      <c r="K8" s="48">
        <v>3550</v>
      </c>
      <c r="L8" s="48">
        <v>3487</v>
      </c>
      <c r="M8" s="48">
        <v>3377</v>
      </c>
      <c r="N8" s="48">
        <v>3571</v>
      </c>
      <c r="O8" s="48">
        <v>3762</v>
      </c>
      <c r="P8" s="48">
        <v>3518</v>
      </c>
      <c r="Q8" s="48">
        <v>3664</v>
      </c>
      <c r="R8" s="48">
        <v>3798</v>
      </c>
      <c r="S8" s="48">
        <v>4235</v>
      </c>
      <c r="T8" s="48">
        <v>5376</v>
      </c>
      <c r="U8" s="48">
        <v>5455</v>
      </c>
      <c r="V8" s="269">
        <f t="shared" ref="V8:V39" si="0">U8/K8</f>
        <v>1.5366197183098591</v>
      </c>
      <c r="W8" s="151"/>
    </row>
    <row r="9" spans="1:23" x14ac:dyDescent="0.35">
      <c r="A9" s="7"/>
      <c r="B9" s="16" t="s">
        <v>0</v>
      </c>
      <c r="C9" s="49">
        <v>346</v>
      </c>
      <c r="D9" s="49">
        <v>369</v>
      </c>
      <c r="E9" s="49">
        <v>438</v>
      </c>
      <c r="F9" s="49">
        <v>560</v>
      </c>
      <c r="G9" s="49">
        <v>632</v>
      </c>
      <c r="H9" s="49">
        <v>683</v>
      </c>
      <c r="I9" s="49">
        <v>733</v>
      </c>
      <c r="J9" s="49">
        <v>820</v>
      </c>
      <c r="K9" s="49">
        <v>883</v>
      </c>
      <c r="L9" s="49">
        <v>848</v>
      </c>
      <c r="M9" s="49">
        <v>862</v>
      </c>
      <c r="N9" s="49">
        <v>988</v>
      </c>
      <c r="O9" s="49">
        <v>990</v>
      </c>
      <c r="P9" s="49">
        <v>945</v>
      </c>
      <c r="Q9" s="49">
        <v>1028</v>
      </c>
      <c r="R9" s="49">
        <v>1075</v>
      </c>
      <c r="S9" s="49">
        <v>1258</v>
      </c>
      <c r="T9" s="49">
        <v>1483</v>
      </c>
      <c r="U9" s="49">
        <v>1663</v>
      </c>
      <c r="V9" s="270">
        <f t="shared" si="0"/>
        <v>1.883352208380521</v>
      </c>
    </row>
    <row r="10" spans="1:23" x14ac:dyDescent="0.35">
      <c r="A10" s="7"/>
      <c r="B10" s="17" t="s">
        <v>1</v>
      </c>
      <c r="C10" s="49">
        <v>894</v>
      </c>
      <c r="D10" s="49">
        <v>1066</v>
      </c>
      <c r="E10" s="49">
        <v>1262</v>
      </c>
      <c r="F10" s="49">
        <v>1535</v>
      </c>
      <c r="G10" s="49">
        <v>1859</v>
      </c>
      <c r="H10" s="49">
        <v>2068</v>
      </c>
      <c r="I10" s="49">
        <v>2185</v>
      </c>
      <c r="J10" s="49">
        <v>2640</v>
      </c>
      <c r="K10" s="49">
        <v>2667</v>
      </c>
      <c r="L10" s="49">
        <v>2639</v>
      </c>
      <c r="M10" s="49">
        <v>2515</v>
      </c>
      <c r="N10" s="49">
        <v>2583</v>
      </c>
      <c r="O10" s="49">
        <v>2772</v>
      </c>
      <c r="P10" s="49">
        <v>2573</v>
      </c>
      <c r="Q10" s="49">
        <v>2636</v>
      </c>
      <c r="R10" s="49">
        <v>2723</v>
      </c>
      <c r="S10" s="49">
        <v>2977</v>
      </c>
      <c r="T10" s="49">
        <v>3893</v>
      </c>
      <c r="U10" s="49">
        <v>3792</v>
      </c>
      <c r="V10" s="270">
        <f t="shared" si="0"/>
        <v>1.421822272215973</v>
      </c>
    </row>
    <row r="11" spans="1:23" ht="15" x14ac:dyDescent="0.35">
      <c r="A11" s="7"/>
      <c r="B11" s="18" t="s">
        <v>13</v>
      </c>
      <c r="C11" s="37">
        <v>620</v>
      </c>
      <c r="D11" s="37">
        <v>728</v>
      </c>
      <c r="E11" s="37">
        <v>943</v>
      </c>
      <c r="F11" s="37">
        <v>1178</v>
      </c>
      <c r="G11" s="37">
        <v>1399</v>
      </c>
      <c r="H11" s="37">
        <v>1596</v>
      </c>
      <c r="I11" s="37">
        <v>1684</v>
      </c>
      <c r="J11" s="37">
        <v>2096</v>
      </c>
      <c r="K11" s="37">
        <v>2175</v>
      </c>
      <c r="L11" s="37">
        <v>2294</v>
      </c>
      <c r="M11" s="37">
        <v>2229</v>
      </c>
      <c r="N11" s="37">
        <v>2387</v>
      </c>
      <c r="O11" s="37">
        <v>2545</v>
      </c>
      <c r="P11" s="37">
        <v>2343</v>
      </c>
      <c r="Q11" s="37">
        <v>2486</v>
      </c>
      <c r="R11" s="37">
        <v>2706</v>
      </c>
      <c r="S11" s="37">
        <v>3082</v>
      </c>
      <c r="T11" s="37">
        <v>4027</v>
      </c>
      <c r="U11" s="37">
        <v>4094</v>
      </c>
      <c r="V11" s="269">
        <f t="shared" si="0"/>
        <v>1.8822988505747127</v>
      </c>
      <c r="W11" s="143"/>
    </row>
    <row r="12" spans="1:23" x14ac:dyDescent="0.35">
      <c r="A12" s="7"/>
      <c r="B12" s="27" t="s">
        <v>0</v>
      </c>
      <c r="C12" s="38">
        <v>141</v>
      </c>
      <c r="D12" s="38">
        <v>140</v>
      </c>
      <c r="E12" s="38">
        <v>203</v>
      </c>
      <c r="F12" s="38">
        <v>269</v>
      </c>
      <c r="G12" s="38">
        <v>306</v>
      </c>
      <c r="H12" s="38">
        <v>333</v>
      </c>
      <c r="I12" s="38">
        <v>371</v>
      </c>
      <c r="J12" s="38">
        <v>444</v>
      </c>
      <c r="K12" s="38">
        <v>491</v>
      </c>
      <c r="L12" s="20">
        <v>482</v>
      </c>
      <c r="M12" s="20">
        <v>521</v>
      </c>
      <c r="N12" s="20">
        <v>603</v>
      </c>
      <c r="O12" s="20">
        <v>624</v>
      </c>
      <c r="P12" s="20">
        <v>574</v>
      </c>
      <c r="Q12" s="20">
        <v>640</v>
      </c>
      <c r="R12" s="20">
        <v>711</v>
      </c>
      <c r="S12" s="20">
        <v>871</v>
      </c>
      <c r="T12" s="69">
        <v>1041</v>
      </c>
      <c r="U12" s="69">
        <v>1209</v>
      </c>
      <c r="V12" s="270">
        <f t="shared" si="0"/>
        <v>2.4623217922606924</v>
      </c>
    </row>
    <row r="13" spans="1:23" x14ac:dyDescent="0.35">
      <c r="A13" s="7"/>
      <c r="B13" s="28" t="s">
        <v>1</v>
      </c>
      <c r="C13" s="148">
        <v>479</v>
      </c>
      <c r="D13" s="148">
        <v>588</v>
      </c>
      <c r="E13" s="148">
        <v>740</v>
      </c>
      <c r="F13" s="148">
        <v>909</v>
      </c>
      <c r="G13" s="148">
        <v>1093</v>
      </c>
      <c r="H13" s="148">
        <v>1263</v>
      </c>
      <c r="I13" s="148">
        <v>1313</v>
      </c>
      <c r="J13" s="148">
        <v>1652</v>
      </c>
      <c r="K13" s="148">
        <v>1684</v>
      </c>
      <c r="L13" s="23">
        <v>1812</v>
      </c>
      <c r="M13" s="23">
        <v>1708</v>
      </c>
      <c r="N13" s="23">
        <v>1784</v>
      </c>
      <c r="O13" s="23">
        <v>1921</v>
      </c>
      <c r="P13" s="23">
        <v>1769</v>
      </c>
      <c r="Q13" s="23">
        <v>1846</v>
      </c>
      <c r="R13" s="23">
        <v>1995</v>
      </c>
      <c r="S13" s="23">
        <v>2211</v>
      </c>
      <c r="T13" s="26">
        <v>2986</v>
      </c>
      <c r="U13" s="26">
        <v>2885</v>
      </c>
      <c r="V13" s="270">
        <f>U13/K13</f>
        <v>1.7131828978622328</v>
      </c>
    </row>
    <row r="14" spans="1:23" ht="15" x14ac:dyDescent="0.35">
      <c r="A14" s="7"/>
      <c r="B14" s="18" t="s">
        <v>14</v>
      </c>
      <c r="C14" s="19">
        <v>228</v>
      </c>
      <c r="D14" s="50">
        <v>288</v>
      </c>
      <c r="E14" s="50">
        <v>489</v>
      </c>
      <c r="F14" s="50">
        <v>641</v>
      </c>
      <c r="G14" s="50">
        <v>833</v>
      </c>
      <c r="H14" s="50">
        <v>1031</v>
      </c>
      <c r="I14" s="50">
        <v>1058</v>
      </c>
      <c r="J14" s="50">
        <v>1388</v>
      </c>
      <c r="K14" s="50">
        <v>1536</v>
      </c>
      <c r="L14" s="50">
        <v>1449</v>
      </c>
      <c r="M14" s="50">
        <v>1406</v>
      </c>
      <c r="N14" s="51">
        <v>1530</v>
      </c>
      <c r="O14" s="51">
        <v>1427</v>
      </c>
      <c r="P14" s="51">
        <v>1120</v>
      </c>
      <c r="Q14" s="51">
        <v>988</v>
      </c>
      <c r="R14" s="51">
        <v>931</v>
      </c>
      <c r="S14" s="51">
        <v>886</v>
      </c>
      <c r="T14" s="51">
        <v>1146</v>
      </c>
      <c r="U14" s="51">
        <v>1050</v>
      </c>
      <c r="V14" s="269">
        <f t="shared" si="0"/>
        <v>0.68359375</v>
      </c>
    </row>
    <row r="15" spans="1:23" x14ac:dyDescent="0.35">
      <c r="A15" s="5"/>
      <c r="B15" s="16" t="s">
        <v>0</v>
      </c>
      <c r="C15" s="57">
        <v>61</v>
      </c>
      <c r="D15" s="57">
        <v>69</v>
      </c>
      <c r="E15" s="57">
        <v>101</v>
      </c>
      <c r="F15" s="57">
        <v>152</v>
      </c>
      <c r="G15" s="57">
        <v>175</v>
      </c>
      <c r="H15" s="57">
        <v>202</v>
      </c>
      <c r="I15" s="57">
        <v>225</v>
      </c>
      <c r="J15" s="57">
        <v>290</v>
      </c>
      <c r="K15" s="57">
        <v>353</v>
      </c>
      <c r="L15" s="57">
        <v>299</v>
      </c>
      <c r="M15" s="57">
        <v>338</v>
      </c>
      <c r="N15" s="57">
        <v>389</v>
      </c>
      <c r="O15" s="57">
        <v>363</v>
      </c>
      <c r="P15" s="57">
        <v>289</v>
      </c>
      <c r="Q15" s="57">
        <v>241</v>
      </c>
      <c r="R15" s="57">
        <v>252</v>
      </c>
      <c r="S15" s="57">
        <v>267</v>
      </c>
      <c r="T15" s="59">
        <v>294</v>
      </c>
      <c r="U15" s="59">
        <v>322</v>
      </c>
      <c r="V15" s="270">
        <f t="shared" si="0"/>
        <v>0.91218130311614731</v>
      </c>
    </row>
    <row r="16" spans="1:23" x14ac:dyDescent="0.35">
      <c r="A16" s="5"/>
      <c r="B16" s="17" t="s">
        <v>1</v>
      </c>
      <c r="C16" s="54">
        <v>167</v>
      </c>
      <c r="D16" s="54">
        <v>219</v>
      </c>
      <c r="E16" s="54">
        <v>388</v>
      </c>
      <c r="F16" s="54">
        <v>489</v>
      </c>
      <c r="G16" s="54">
        <v>658</v>
      </c>
      <c r="H16" s="54">
        <v>829</v>
      </c>
      <c r="I16" s="54">
        <v>833</v>
      </c>
      <c r="J16" s="54">
        <v>1098</v>
      </c>
      <c r="K16" s="54">
        <v>1183</v>
      </c>
      <c r="L16" s="54">
        <v>1150</v>
      </c>
      <c r="M16" s="54">
        <v>1068</v>
      </c>
      <c r="N16" s="54">
        <v>1141</v>
      </c>
      <c r="O16" s="54">
        <v>1064</v>
      </c>
      <c r="P16" s="54">
        <v>831</v>
      </c>
      <c r="Q16" s="54">
        <v>747</v>
      </c>
      <c r="R16" s="54">
        <v>679</v>
      </c>
      <c r="S16" s="54">
        <v>619</v>
      </c>
      <c r="T16" s="55">
        <v>852</v>
      </c>
      <c r="U16" s="55">
        <v>728</v>
      </c>
      <c r="V16" s="270">
        <f t="shared" si="0"/>
        <v>0.61538461538461542</v>
      </c>
    </row>
    <row r="17" spans="1:23" x14ac:dyDescent="0.35">
      <c r="A17" s="5"/>
      <c r="B17" s="158" t="s">
        <v>15</v>
      </c>
      <c r="C17" s="56">
        <v>6</v>
      </c>
      <c r="D17" s="56">
        <v>11</v>
      </c>
      <c r="E17" s="56">
        <v>12</v>
      </c>
      <c r="F17" s="56">
        <v>21</v>
      </c>
      <c r="G17" s="56">
        <v>31</v>
      </c>
      <c r="H17" s="56">
        <v>28</v>
      </c>
      <c r="I17" s="56">
        <v>31</v>
      </c>
      <c r="J17" s="56">
        <v>52</v>
      </c>
      <c r="K17" s="56">
        <v>41</v>
      </c>
      <c r="L17" s="56">
        <v>55</v>
      </c>
      <c r="M17" s="56">
        <v>58</v>
      </c>
      <c r="N17" s="56">
        <v>65</v>
      </c>
      <c r="O17" s="56">
        <v>62</v>
      </c>
      <c r="P17" s="56">
        <v>42</v>
      </c>
      <c r="Q17" s="56">
        <v>62</v>
      </c>
      <c r="R17" s="56">
        <v>81</v>
      </c>
      <c r="S17" s="56">
        <v>171</v>
      </c>
      <c r="T17" s="70">
        <v>289</v>
      </c>
      <c r="U17" s="70">
        <v>364</v>
      </c>
      <c r="V17" s="272">
        <f t="shared" si="0"/>
        <v>8.8780487804878057</v>
      </c>
    </row>
    <row r="18" spans="1:23" x14ac:dyDescent="0.35">
      <c r="A18" s="5"/>
      <c r="B18" s="22" t="s">
        <v>0</v>
      </c>
      <c r="C18" s="57">
        <v>1</v>
      </c>
      <c r="D18" s="57">
        <v>5</v>
      </c>
      <c r="E18" s="57">
        <v>2</v>
      </c>
      <c r="F18" s="57">
        <v>9</v>
      </c>
      <c r="G18" s="57">
        <v>8</v>
      </c>
      <c r="H18" s="57">
        <v>9</v>
      </c>
      <c r="I18" s="57">
        <v>4</v>
      </c>
      <c r="J18" s="57">
        <v>14</v>
      </c>
      <c r="K18" s="57">
        <v>12</v>
      </c>
      <c r="L18" s="57">
        <v>11</v>
      </c>
      <c r="M18" s="57">
        <v>21</v>
      </c>
      <c r="N18" s="57">
        <v>26</v>
      </c>
      <c r="O18" s="57">
        <v>23</v>
      </c>
      <c r="P18" s="57">
        <v>10</v>
      </c>
      <c r="Q18" s="57">
        <v>19</v>
      </c>
      <c r="R18" s="57">
        <v>27</v>
      </c>
      <c r="S18" s="57">
        <v>58</v>
      </c>
      <c r="T18" s="59">
        <v>88</v>
      </c>
      <c r="U18" s="59">
        <v>122</v>
      </c>
      <c r="V18" s="270">
        <f t="shared" si="0"/>
        <v>10.166666666666666</v>
      </c>
    </row>
    <row r="19" spans="1:23" x14ac:dyDescent="0.35">
      <c r="A19" s="5"/>
      <c r="B19" s="24" t="s">
        <v>1</v>
      </c>
      <c r="C19" s="54">
        <v>5</v>
      </c>
      <c r="D19" s="54">
        <v>6</v>
      </c>
      <c r="E19" s="54">
        <v>10</v>
      </c>
      <c r="F19" s="54">
        <v>12</v>
      </c>
      <c r="G19" s="54">
        <v>23</v>
      </c>
      <c r="H19" s="54">
        <v>19</v>
      </c>
      <c r="I19" s="54">
        <v>27</v>
      </c>
      <c r="J19" s="54">
        <v>38</v>
      </c>
      <c r="K19" s="54">
        <v>29</v>
      </c>
      <c r="L19" s="54">
        <v>44</v>
      </c>
      <c r="M19" s="54">
        <v>37</v>
      </c>
      <c r="N19" s="54">
        <v>39</v>
      </c>
      <c r="O19" s="54">
        <v>39</v>
      </c>
      <c r="P19" s="54">
        <v>32</v>
      </c>
      <c r="Q19" s="54">
        <v>43</v>
      </c>
      <c r="R19" s="54">
        <v>54</v>
      </c>
      <c r="S19" s="54">
        <v>113</v>
      </c>
      <c r="T19" s="55">
        <v>201</v>
      </c>
      <c r="U19" s="55">
        <v>242</v>
      </c>
      <c r="V19" s="270">
        <f t="shared" si="0"/>
        <v>8.3448275862068968</v>
      </c>
    </row>
    <row r="20" spans="1:23" ht="15" x14ac:dyDescent="0.35">
      <c r="A20" s="7"/>
      <c r="B20" s="18" t="s">
        <v>87</v>
      </c>
      <c r="C20" s="19">
        <v>33</v>
      </c>
      <c r="D20" s="19">
        <v>40</v>
      </c>
      <c r="E20" s="19">
        <v>54</v>
      </c>
      <c r="F20" s="19">
        <v>84</v>
      </c>
      <c r="G20" s="19">
        <v>107</v>
      </c>
      <c r="H20" s="19">
        <v>121</v>
      </c>
      <c r="I20" s="19">
        <v>130</v>
      </c>
      <c r="J20" s="19">
        <v>278</v>
      </c>
      <c r="K20" s="19">
        <v>175</v>
      </c>
      <c r="L20" s="19">
        <v>190</v>
      </c>
      <c r="M20" s="19">
        <v>203</v>
      </c>
      <c r="N20" s="19">
        <v>229</v>
      </c>
      <c r="O20" s="19">
        <v>220</v>
      </c>
      <c r="P20" s="19">
        <v>172</v>
      </c>
      <c r="Q20" s="19">
        <v>237</v>
      </c>
      <c r="R20" s="19">
        <v>514</v>
      </c>
      <c r="S20" s="19">
        <v>999</v>
      </c>
      <c r="T20" s="19">
        <v>1958</v>
      </c>
      <c r="U20" s="19">
        <v>2655</v>
      </c>
      <c r="V20" s="269">
        <f t="shared" ref="V20:V28" si="1">U20/K20</f>
        <v>15.171428571428571</v>
      </c>
    </row>
    <row r="21" spans="1:23" x14ac:dyDescent="0.35">
      <c r="A21" s="10"/>
      <c r="B21" s="40" t="s">
        <v>0</v>
      </c>
      <c r="C21" s="38">
        <v>5</v>
      </c>
      <c r="D21" s="38">
        <v>13</v>
      </c>
      <c r="E21" s="38">
        <v>15</v>
      </c>
      <c r="F21" s="38">
        <v>22</v>
      </c>
      <c r="G21" s="38">
        <v>34</v>
      </c>
      <c r="H21" s="38">
        <v>26</v>
      </c>
      <c r="I21" s="38">
        <v>25</v>
      </c>
      <c r="J21" s="38">
        <v>66</v>
      </c>
      <c r="K21" s="38">
        <v>47</v>
      </c>
      <c r="L21" s="38">
        <v>48</v>
      </c>
      <c r="M21" s="38">
        <v>53</v>
      </c>
      <c r="N21" s="38">
        <v>77</v>
      </c>
      <c r="O21" s="38">
        <v>60</v>
      </c>
      <c r="P21" s="38">
        <v>35</v>
      </c>
      <c r="Q21" s="38">
        <v>68</v>
      </c>
      <c r="R21" s="38">
        <v>138</v>
      </c>
      <c r="S21" s="38">
        <v>281</v>
      </c>
      <c r="T21" s="38">
        <v>524</v>
      </c>
      <c r="U21" s="38">
        <v>778</v>
      </c>
      <c r="V21" s="270">
        <f t="shared" si="1"/>
        <v>16.553191489361701</v>
      </c>
    </row>
    <row r="22" spans="1:23" x14ac:dyDescent="0.35">
      <c r="A22" s="10"/>
      <c r="B22" s="41" t="s">
        <v>1</v>
      </c>
      <c r="C22" s="38">
        <v>28</v>
      </c>
      <c r="D22" s="38">
        <v>27</v>
      </c>
      <c r="E22" s="38">
        <v>39</v>
      </c>
      <c r="F22" s="38">
        <v>62</v>
      </c>
      <c r="G22" s="38">
        <v>73</v>
      </c>
      <c r="H22" s="38">
        <v>95</v>
      </c>
      <c r="I22" s="38">
        <v>105</v>
      </c>
      <c r="J22" s="38">
        <v>212</v>
      </c>
      <c r="K22" s="38">
        <v>128</v>
      </c>
      <c r="L22" s="38">
        <v>142</v>
      </c>
      <c r="M22" s="38">
        <v>150</v>
      </c>
      <c r="N22" s="38">
        <v>152</v>
      </c>
      <c r="O22" s="38">
        <v>160</v>
      </c>
      <c r="P22" s="38">
        <v>137</v>
      </c>
      <c r="Q22" s="38">
        <v>169</v>
      </c>
      <c r="R22" s="38">
        <v>376</v>
      </c>
      <c r="S22" s="38">
        <v>718</v>
      </c>
      <c r="T22" s="38">
        <v>1434</v>
      </c>
      <c r="U22" s="38">
        <v>1877</v>
      </c>
      <c r="V22" s="270">
        <f t="shared" si="1"/>
        <v>14.6640625</v>
      </c>
    </row>
    <row r="23" spans="1:23" ht="15" x14ac:dyDescent="0.35">
      <c r="A23" s="7"/>
      <c r="B23" s="18" t="s">
        <v>39</v>
      </c>
      <c r="C23" s="146">
        <v>198</v>
      </c>
      <c r="D23" s="146">
        <v>216</v>
      </c>
      <c r="E23" s="146">
        <v>212</v>
      </c>
      <c r="F23" s="146">
        <v>241</v>
      </c>
      <c r="G23" s="146">
        <v>259</v>
      </c>
      <c r="H23" s="146">
        <v>263</v>
      </c>
      <c r="I23" s="146">
        <v>279</v>
      </c>
      <c r="J23" s="146">
        <v>313</v>
      </c>
      <c r="K23" s="146">
        <v>359</v>
      </c>
      <c r="L23" s="146">
        <v>497</v>
      </c>
      <c r="M23" s="146">
        <v>510</v>
      </c>
      <c r="N23" s="146">
        <v>537</v>
      </c>
      <c r="O23" s="146">
        <v>809</v>
      </c>
      <c r="P23" s="146">
        <v>963</v>
      </c>
      <c r="Q23" s="146">
        <v>1263</v>
      </c>
      <c r="R23" s="146">
        <v>1452</v>
      </c>
      <c r="S23" s="146">
        <v>1649</v>
      </c>
      <c r="T23" s="146">
        <v>1728</v>
      </c>
      <c r="U23" s="19">
        <v>1454</v>
      </c>
      <c r="V23" s="269">
        <f t="shared" si="1"/>
        <v>4.0501392757660168</v>
      </c>
    </row>
    <row r="24" spans="1:23" x14ac:dyDescent="0.35">
      <c r="A24" s="5"/>
      <c r="B24" s="31" t="s">
        <v>0</v>
      </c>
      <c r="C24" s="32">
        <v>38</v>
      </c>
      <c r="D24" s="32">
        <v>36</v>
      </c>
      <c r="E24" s="32">
        <v>42</v>
      </c>
      <c r="F24" s="32">
        <v>56</v>
      </c>
      <c r="G24" s="32">
        <v>55</v>
      </c>
      <c r="H24" s="32">
        <v>57</v>
      </c>
      <c r="I24" s="32">
        <v>65</v>
      </c>
      <c r="J24" s="32">
        <v>57</v>
      </c>
      <c r="K24" s="32">
        <v>61</v>
      </c>
      <c r="L24" s="23">
        <v>96</v>
      </c>
      <c r="M24" s="23">
        <v>115</v>
      </c>
      <c r="N24" s="23">
        <v>118</v>
      </c>
      <c r="O24" s="26">
        <v>183</v>
      </c>
      <c r="P24" s="23">
        <v>241</v>
      </c>
      <c r="Q24" s="23">
        <v>322</v>
      </c>
      <c r="R24" s="23">
        <v>373</v>
      </c>
      <c r="S24" s="23">
        <v>477</v>
      </c>
      <c r="T24" s="69">
        <v>453</v>
      </c>
      <c r="U24" s="69">
        <v>423</v>
      </c>
      <c r="V24" s="270">
        <f t="shared" si="1"/>
        <v>6.9344262295081966</v>
      </c>
    </row>
    <row r="25" spans="1:23" x14ac:dyDescent="0.35">
      <c r="A25" s="5"/>
      <c r="B25" s="33" t="s">
        <v>1</v>
      </c>
      <c r="C25" s="34">
        <v>160</v>
      </c>
      <c r="D25" s="34">
        <v>180</v>
      </c>
      <c r="E25" s="34">
        <v>170</v>
      </c>
      <c r="F25" s="34">
        <v>185</v>
      </c>
      <c r="G25" s="34">
        <v>204</v>
      </c>
      <c r="H25" s="34">
        <v>206</v>
      </c>
      <c r="I25" s="34">
        <v>214</v>
      </c>
      <c r="J25" s="34">
        <v>256</v>
      </c>
      <c r="K25" s="34">
        <v>298</v>
      </c>
      <c r="L25" s="35">
        <v>401</v>
      </c>
      <c r="M25" s="35">
        <v>395</v>
      </c>
      <c r="N25" s="35">
        <v>419</v>
      </c>
      <c r="O25" s="36">
        <v>626</v>
      </c>
      <c r="P25" s="20">
        <v>722</v>
      </c>
      <c r="Q25" s="20">
        <v>941</v>
      </c>
      <c r="R25" s="20">
        <v>1079</v>
      </c>
      <c r="S25" s="20">
        <v>1172</v>
      </c>
      <c r="T25" s="69">
        <v>1275</v>
      </c>
      <c r="U25" s="69">
        <v>1031</v>
      </c>
      <c r="V25" s="270">
        <f t="shared" si="1"/>
        <v>3.4597315436241609</v>
      </c>
    </row>
    <row r="26" spans="1:23" x14ac:dyDescent="0.35">
      <c r="A26" s="10"/>
      <c r="B26" s="39" t="s">
        <v>17</v>
      </c>
      <c r="C26" s="30">
        <v>3</v>
      </c>
      <c r="D26" s="157"/>
      <c r="F26" s="30">
        <v>1</v>
      </c>
      <c r="G26" s="30">
        <v>2</v>
      </c>
      <c r="I26" s="30">
        <v>2</v>
      </c>
      <c r="J26" s="30">
        <v>14</v>
      </c>
      <c r="K26" s="30">
        <v>2</v>
      </c>
      <c r="L26" s="30">
        <v>3</v>
      </c>
      <c r="M26" s="30">
        <v>4</v>
      </c>
      <c r="N26" s="30">
        <v>6</v>
      </c>
      <c r="O26" s="30">
        <v>7</v>
      </c>
      <c r="P26" s="30">
        <v>8</v>
      </c>
      <c r="Q26" s="30">
        <v>20</v>
      </c>
      <c r="R26" s="30">
        <v>131</v>
      </c>
      <c r="S26" s="30">
        <v>305</v>
      </c>
      <c r="T26" s="30">
        <v>535</v>
      </c>
      <c r="U26" s="30">
        <v>701</v>
      </c>
      <c r="V26" s="272">
        <f>U26/K26</f>
        <v>350.5</v>
      </c>
      <c r="W26" s="68"/>
    </row>
    <row r="27" spans="1:23" x14ac:dyDescent="0.35">
      <c r="A27" s="10"/>
      <c r="B27" s="40" t="s">
        <v>0</v>
      </c>
      <c r="C27" s="32"/>
      <c r="D27" s="32"/>
      <c r="E27" s="32"/>
      <c r="F27" s="32"/>
      <c r="G27" s="32"/>
      <c r="H27" s="32"/>
      <c r="I27" s="32">
        <v>1</v>
      </c>
      <c r="J27" s="32">
        <v>5</v>
      </c>
      <c r="K27" s="32"/>
      <c r="L27" s="32">
        <v>2</v>
      </c>
      <c r="M27" s="32">
        <v>1</v>
      </c>
      <c r="N27" s="32"/>
      <c r="O27" s="32"/>
      <c r="P27" s="32">
        <v>2</v>
      </c>
      <c r="Q27" s="32">
        <v>7</v>
      </c>
      <c r="R27" s="32">
        <v>42</v>
      </c>
      <c r="S27" s="32">
        <v>96</v>
      </c>
      <c r="T27" s="74">
        <v>160</v>
      </c>
      <c r="U27" s="74">
        <v>199</v>
      </c>
      <c r="V27" s="270"/>
      <c r="W27" s="68"/>
    </row>
    <row r="28" spans="1:23" x14ac:dyDescent="0.35">
      <c r="A28" s="10"/>
      <c r="B28" s="41" t="s">
        <v>1</v>
      </c>
      <c r="C28" s="34">
        <v>3</v>
      </c>
      <c r="D28" s="34"/>
      <c r="E28" s="34"/>
      <c r="F28" s="34">
        <v>1</v>
      </c>
      <c r="G28" s="34">
        <v>2</v>
      </c>
      <c r="H28" s="34"/>
      <c r="I28" s="34">
        <v>1</v>
      </c>
      <c r="J28" s="34">
        <v>9</v>
      </c>
      <c r="K28" s="34">
        <v>2</v>
      </c>
      <c r="L28" s="34">
        <v>1</v>
      </c>
      <c r="M28" s="34">
        <v>3</v>
      </c>
      <c r="N28" s="34">
        <v>6</v>
      </c>
      <c r="O28" s="34">
        <v>7</v>
      </c>
      <c r="P28" s="34">
        <v>6</v>
      </c>
      <c r="Q28" s="34">
        <v>13</v>
      </c>
      <c r="R28" s="34">
        <v>89</v>
      </c>
      <c r="S28" s="34">
        <v>209</v>
      </c>
      <c r="T28" s="75">
        <v>375</v>
      </c>
      <c r="U28" s="74">
        <v>502</v>
      </c>
      <c r="V28" s="270">
        <f t="shared" si="1"/>
        <v>251</v>
      </c>
      <c r="W28" s="68"/>
    </row>
    <row r="29" spans="1:23" ht="15" x14ac:dyDescent="0.35">
      <c r="A29" s="7"/>
      <c r="B29" s="18" t="s">
        <v>88</v>
      </c>
      <c r="C29" s="19">
        <v>267</v>
      </c>
      <c r="D29" s="19">
        <v>276</v>
      </c>
      <c r="E29" s="19">
        <v>280</v>
      </c>
      <c r="F29" s="19">
        <v>388</v>
      </c>
      <c r="G29" s="19">
        <v>475</v>
      </c>
      <c r="H29" s="19">
        <v>507</v>
      </c>
      <c r="I29" s="19">
        <v>546</v>
      </c>
      <c r="J29" s="19">
        <v>676</v>
      </c>
      <c r="K29" s="19">
        <v>563</v>
      </c>
      <c r="L29" s="19">
        <v>384</v>
      </c>
      <c r="M29" s="19">
        <v>269</v>
      </c>
      <c r="N29" s="19">
        <v>265</v>
      </c>
      <c r="O29" s="19">
        <v>310</v>
      </c>
      <c r="P29" s="19">
        <v>270</v>
      </c>
      <c r="Q29" s="19">
        <v>273</v>
      </c>
      <c r="R29" s="19">
        <v>334</v>
      </c>
      <c r="S29" s="19">
        <v>442</v>
      </c>
      <c r="T29" s="19">
        <v>757</v>
      </c>
      <c r="U29" s="19">
        <v>924</v>
      </c>
      <c r="V29" s="269">
        <f t="shared" si="0"/>
        <v>1.6412078152753109</v>
      </c>
    </row>
    <row r="30" spans="1:23" x14ac:dyDescent="0.35">
      <c r="A30" s="5"/>
      <c r="B30" s="27" t="s">
        <v>0</v>
      </c>
      <c r="C30" s="61">
        <v>60</v>
      </c>
      <c r="D30" s="61">
        <v>72</v>
      </c>
      <c r="E30" s="61">
        <v>68</v>
      </c>
      <c r="F30" s="61">
        <v>109</v>
      </c>
      <c r="G30" s="61">
        <v>118</v>
      </c>
      <c r="H30" s="61">
        <v>121</v>
      </c>
      <c r="I30" s="61">
        <v>132</v>
      </c>
      <c r="J30" s="61">
        <v>168</v>
      </c>
      <c r="K30" s="61">
        <v>119</v>
      </c>
      <c r="L30" s="57">
        <v>89</v>
      </c>
      <c r="M30" s="57">
        <v>58</v>
      </c>
      <c r="N30" s="57">
        <v>80</v>
      </c>
      <c r="O30" s="59">
        <v>82</v>
      </c>
      <c r="P30" s="57">
        <v>70</v>
      </c>
      <c r="Q30" s="57">
        <v>78</v>
      </c>
      <c r="R30" s="57">
        <v>84</v>
      </c>
      <c r="S30" s="57">
        <v>139</v>
      </c>
      <c r="T30" s="59">
        <v>204</v>
      </c>
      <c r="U30" s="59">
        <v>291</v>
      </c>
      <c r="V30" s="270">
        <f t="shared" si="0"/>
        <v>2.4453781512605044</v>
      </c>
    </row>
    <row r="31" spans="1:23" x14ac:dyDescent="0.35">
      <c r="A31" s="5"/>
      <c r="B31" s="28" t="s">
        <v>1</v>
      </c>
      <c r="C31" s="145">
        <v>207</v>
      </c>
      <c r="D31" s="145">
        <v>204</v>
      </c>
      <c r="E31" s="145">
        <v>212</v>
      </c>
      <c r="F31" s="145">
        <v>279</v>
      </c>
      <c r="G31" s="145">
        <v>357</v>
      </c>
      <c r="H31" s="145">
        <v>386</v>
      </c>
      <c r="I31" s="145">
        <v>414</v>
      </c>
      <c r="J31" s="145">
        <v>508</v>
      </c>
      <c r="K31" s="145">
        <v>444</v>
      </c>
      <c r="L31" s="54">
        <v>295</v>
      </c>
      <c r="M31" s="54">
        <v>211</v>
      </c>
      <c r="N31" s="54">
        <v>185</v>
      </c>
      <c r="O31" s="55">
        <v>228</v>
      </c>
      <c r="P31" s="54">
        <v>200</v>
      </c>
      <c r="Q31" s="54">
        <v>195</v>
      </c>
      <c r="R31" s="54">
        <v>250</v>
      </c>
      <c r="S31" s="54">
        <v>303</v>
      </c>
      <c r="T31" s="55">
        <v>553</v>
      </c>
      <c r="U31" s="55">
        <v>633</v>
      </c>
      <c r="V31" s="270">
        <f t="shared" si="0"/>
        <v>1.4256756756756757</v>
      </c>
    </row>
    <row r="32" spans="1:23" x14ac:dyDescent="0.35">
      <c r="A32" s="5"/>
      <c r="B32" s="25" t="s">
        <v>7</v>
      </c>
      <c r="C32" s="60">
        <v>147</v>
      </c>
      <c r="D32" s="60">
        <v>164</v>
      </c>
      <c r="E32" s="60">
        <v>167</v>
      </c>
      <c r="F32" s="60">
        <v>223</v>
      </c>
      <c r="G32" s="60">
        <v>266</v>
      </c>
      <c r="H32" s="60">
        <v>312</v>
      </c>
      <c r="I32" s="60">
        <v>345</v>
      </c>
      <c r="J32" s="60">
        <v>424</v>
      </c>
      <c r="K32" s="60">
        <v>365</v>
      </c>
      <c r="L32" s="60">
        <v>280</v>
      </c>
      <c r="M32" s="60">
        <v>208</v>
      </c>
      <c r="N32" s="60">
        <v>209</v>
      </c>
      <c r="O32" s="60">
        <v>242</v>
      </c>
      <c r="P32" s="60">
        <v>227</v>
      </c>
      <c r="Q32" s="60">
        <v>222</v>
      </c>
      <c r="R32" s="60">
        <v>280</v>
      </c>
      <c r="S32" s="60">
        <v>385</v>
      </c>
      <c r="T32" s="71">
        <v>641</v>
      </c>
      <c r="U32" s="71">
        <v>792</v>
      </c>
      <c r="V32" s="272">
        <f t="shared" si="0"/>
        <v>2.1698630136986301</v>
      </c>
    </row>
    <row r="33" spans="1:22" x14ac:dyDescent="0.35">
      <c r="A33" s="5"/>
      <c r="B33" s="22" t="s">
        <v>0</v>
      </c>
      <c r="C33" s="61">
        <v>34</v>
      </c>
      <c r="D33" s="61">
        <v>39</v>
      </c>
      <c r="E33" s="61">
        <v>42</v>
      </c>
      <c r="F33" s="61">
        <v>56</v>
      </c>
      <c r="G33" s="61">
        <v>57</v>
      </c>
      <c r="H33" s="61">
        <v>76</v>
      </c>
      <c r="I33" s="61">
        <v>91</v>
      </c>
      <c r="J33" s="61">
        <v>94</v>
      </c>
      <c r="K33" s="61">
        <v>81</v>
      </c>
      <c r="L33" s="57">
        <v>62</v>
      </c>
      <c r="M33" s="57">
        <v>42</v>
      </c>
      <c r="N33" s="57">
        <v>63</v>
      </c>
      <c r="O33" s="59">
        <v>63</v>
      </c>
      <c r="P33" s="57">
        <v>56</v>
      </c>
      <c r="Q33" s="57">
        <v>64</v>
      </c>
      <c r="R33" s="57">
        <v>69</v>
      </c>
      <c r="S33" s="57">
        <v>122</v>
      </c>
      <c r="T33" s="59">
        <v>171</v>
      </c>
      <c r="U33" s="59">
        <v>259</v>
      </c>
      <c r="V33" s="270">
        <f t="shared" si="0"/>
        <v>3.1975308641975309</v>
      </c>
    </row>
    <row r="34" spans="1:22" x14ac:dyDescent="0.35">
      <c r="A34" s="5"/>
      <c r="B34" s="17" t="s">
        <v>1</v>
      </c>
      <c r="C34" s="62">
        <v>113</v>
      </c>
      <c r="D34" s="62">
        <v>125</v>
      </c>
      <c r="E34" s="62">
        <v>125</v>
      </c>
      <c r="F34" s="62">
        <v>167</v>
      </c>
      <c r="G34" s="62">
        <v>209</v>
      </c>
      <c r="H34" s="62">
        <v>236</v>
      </c>
      <c r="I34" s="62">
        <v>254</v>
      </c>
      <c r="J34" s="62">
        <v>330</v>
      </c>
      <c r="K34" s="62">
        <v>284</v>
      </c>
      <c r="L34" s="54">
        <v>218</v>
      </c>
      <c r="M34" s="54">
        <v>166</v>
      </c>
      <c r="N34" s="54">
        <v>146</v>
      </c>
      <c r="O34" s="55">
        <v>179</v>
      </c>
      <c r="P34" s="54">
        <v>171</v>
      </c>
      <c r="Q34" s="54">
        <v>158</v>
      </c>
      <c r="R34" s="54">
        <v>211</v>
      </c>
      <c r="S34" s="54">
        <v>263</v>
      </c>
      <c r="T34" s="55">
        <v>470</v>
      </c>
      <c r="U34" s="55">
        <v>533</v>
      </c>
      <c r="V34" s="270">
        <f t="shared" si="0"/>
        <v>1.8767605633802817</v>
      </c>
    </row>
    <row r="35" spans="1:22" x14ac:dyDescent="0.35">
      <c r="A35" s="5"/>
      <c r="B35" s="29" t="s">
        <v>6</v>
      </c>
      <c r="C35" s="63">
        <v>3</v>
      </c>
      <c r="D35" s="63">
        <v>4</v>
      </c>
      <c r="E35" s="63">
        <v>4</v>
      </c>
      <c r="F35" s="63">
        <v>5</v>
      </c>
      <c r="G35" s="63">
        <v>14</v>
      </c>
      <c r="H35" s="63">
        <v>12</v>
      </c>
      <c r="I35" s="63">
        <v>19</v>
      </c>
      <c r="J35" s="63">
        <v>54</v>
      </c>
      <c r="K35" s="63">
        <v>23</v>
      </c>
      <c r="L35" s="63">
        <v>18</v>
      </c>
      <c r="M35" s="63">
        <v>14</v>
      </c>
      <c r="N35" s="63">
        <v>10</v>
      </c>
      <c r="O35" s="63">
        <v>12</v>
      </c>
      <c r="P35" s="63">
        <v>12</v>
      </c>
      <c r="Q35" s="63">
        <v>12</v>
      </c>
      <c r="R35" s="63">
        <v>45</v>
      </c>
      <c r="S35" s="63">
        <v>121</v>
      </c>
      <c r="T35" s="72">
        <v>354</v>
      </c>
      <c r="U35" s="72">
        <v>564</v>
      </c>
      <c r="V35" s="272">
        <f t="shared" si="0"/>
        <v>24.521739130434781</v>
      </c>
    </row>
    <row r="36" spans="1:22" x14ac:dyDescent="0.35">
      <c r="A36" s="5"/>
      <c r="B36" s="31" t="s">
        <v>0</v>
      </c>
      <c r="C36" s="156"/>
      <c r="D36" s="64">
        <v>3</v>
      </c>
      <c r="E36" s="64">
        <v>1</v>
      </c>
      <c r="F36" s="64">
        <v>1</v>
      </c>
      <c r="G36" s="64">
        <v>3</v>
      </c>
      <c r="H36" s="64">
        <v>2</v>
      </c>
      <c r="I36" s="64">
        <v>2</v>
      </c>
      <c r="J36" s="64">
        <v>17</v>
      </c>
      <c r="K36" s="64">
        <v>7</v>
      </c>
      <c r="L36" s="64">
        <v>5</v>
      </c>
      <c r="M36" s="57">
        <v>5</v>
      </c>
      <c r="N36" s="57">
        <v>6</v>
      </c>
      <c r="O36" s="57">
        <v>4</v>
      </c>
      <c r="P36" s="59">
        <v>2</v>
      </c>
      <c r="Q36" s="57">
        <v>2</v>
      </c>
      <c r="R36" s="57">
        <v>13</v>
      </c>
      <c r="S36" s="57">
        <v>40</v>
      </c>
      <c r="T36" s="57">
        <v>114</v>
      </c>
      <c r="U36" s="57">
        <v>188</v>
      </c>
      <c r="V36" s="270">
        <f t="shared" si="0"/>
        <v>26.857142857142858</v>
      </c>
    </row>
    <row r="37" spans="1:22" x14ac:dyDescent="0.35">
      <c r="A37" s="5"/>
      <c r="B37" s="33" t="s">
        <v>1</v>
      </c>
      <c r="C37" s="65">
        <v>3</v>
      </c>
      <c r="D37" s="65">
        <v>1</v>
      </c>
      <c r="E37" s="65">
        <v>3</v>
      </c>
      <c r="F37" s="65">
        <v>4</v>
      </c>
      <c r="G37" s="65">
        <v>11</v>
      </c>
      <c r="H37" s="65">
        <v>10</v>
      </c>
      <c r="I37" s="65">
        <v>17</v>
      </c>
      <c r="J37" s="65">
        <v>37</v>
      </c>
      <c r="K37" s="65">
        <v>16</v>
      </c>
      <c r="L37" s="52">
        <v>13</v>
      </c>
      <c r="M37" s="52">
        <v>9</v>
      </c>
      <c r="N37" s="52">
        <v>4</v>
      </c>
      <c r="O37" s="53">
        <v>8</v>
      </c>
      <c r="P37" s="57">
        <v>10</v>
      </c>
      <c r="Q37" s="57">
        <v>10</v>
      </c>
      <c r="R37" s="57">
        <v>32</v>
      </c>
      <c r="S37" s="57">
        <v>81</v>
      </c>
      <c r="T37" s="59">
        <v>240</v>
      </c>
      <c r="U37" s="59">
        <v>376</v>
      </c>
      <c r="V37" s="270">
        <f t="shared" si="0"/>
        <v>23.5</v>
      </c>
    </row>
    <row r="38" spans="1:22" ht="15" x14ac:dyDescent="0.35">
      <c r="A38" s="10"/>
      <c r="B38" s="18" t="s">
        <v>32</v>
      </c>
      <c r="C38" s="19">
        <v>67</v>
      </c>
      <c r="D38" s="19">
        <v>97</v>
      </c>
      <c r="E38" s="19">
        <v>101</v>
      </c>
      <c r="F38" s="19">
        <v>124</v>
      </c>
      <c r="G38" s="19">
        <v>165</v>
      </c>
      <c r="H38" s="19">
        <v>142</v>
      </c>
      <c r="I38" s="19">
        <v>196</v>
      </c>
      <c r="J38" s="19">
        <v>153</v>
      </c>
      <c r="K38" s="19">
        <v>142</v>
      </c>
      <c r="L38" s="19">
        <v>127</v>
      </c>
      <c r="M38" s="19">
        <v>147</v>
      </c>
      <c r="N38" s="19">
        <v>179</v>
      </c>
      <c r="O38" s="19">
        <v>199</v>
      </c>
      <c r="P38" s="19">
        <v>197</v>
      </c>
      <c r="Q38" s="19">
        <v>303</v>
      </c>
      <c r="R38" s="19">
        <v>340</v>
      </c>
      <c r="S38" s="19">
        <v>416</v>
      </c>
      <c r="T38" s="19">
        <v>571</v>
      </c>
      <c r="U38" s="19">
        <v>780</v>
      </c>
      <c r="V38" s="269">
        <f t="shared" si="0"/>
        <v>5.492957746478873</v>
      </c>
    </row>
    <row r="39" spans="1:22" x14ac:dyDescent="0.35">
      <c r="A39" s="10"/>
      <c r="B39" s="31" t="s">
        <v>0</v>
      </c>
      <c r="C39" s="32">
        <v>26</v>
      </c>
      <c r="D39" s="32">
        <v>31</v>
      </c>
      <c r="E39" s="32">
        <v>36</v>
      </c>
      <c r="F39" s="32">
        <v>34</v>
      </c>
      <c r="G39" s="32">
        <v>51</v>
      </c>
      <c r="H39" s="32">
        <v>43</v>
      </c>
      <c r="I39" s="32">
        <v>47</v>
      </c>
      <c r="J39" s="32">
        <v>46</v>
      </c>
      <c r="K39" s="32">
        <v>51</v>
      </c>
      <c r="L39" s="23">
        <v>31</v>
      </c>
      <c r="M39" s="23">
        <v>46</v>
      </c>
      <c r="N39" s="23">
        <v>73</v>
      </c>
      <c r="O39" s="26">
        <v>63</v>
      </c>
      <c r="P39" s="23">
        <v>63</v>
      </c>
      <c r="Q39" s="23">
        <v>100</v>
      </c>
      <c r="R39" s="23">
        <v>103</v>
      </c>
      <c r="S39" s="23">
        <v>157</v>
      </c>
      <c r="T39" s="69">
        <v>183</v>
      </c>
      <c r="U39" s="69">
        <v>281</v>
      </c>
      <c r="V39" s="270">
        <f t="shared" si="0"/>
        <v>5.5098039215686274</v>
      </c>
    </row>
    <row r="40" spans="1:22" x14ac:dyDescent="0.35">
      <c r="A40" s="10"/>
      <c r="B40" s="33" t="s">
        <v>1</v>
      </c>
      <c r="C40" s="34">
        <v>41</v>
      </c>
      <c r="D40" s="34">
        <v>66</v>
      </c>
      <c r="E40" s="34">
        <v>65</v>
      </c>
      <c r="F40" s="34">
        <v>90</v>
      </c>
      <c r="G40" s="34">
        <v>114</v>
      </c>
      <c r="H40" s="34">
        <v>99</v>
      </c>
      <c r="I40" s="34">
        <v>149</v>
      </c>
      <c r="J40" s="34">
        <v>107</v>
      </c>
      <c r="K40" s="34">
        <v>91</v>
      </c>
      <c r="L40" s="35">
        <v>96</v>
      </c>
      <c r="M40" s="35">
        <v>101</v>
      </c>
      <c r="N40" s="35">
        <v>106</v>
      </c>
      <c r="O40" s="36">
        <v>136</v>
      </c>
      <c r="P40" s="20">
        <v>134</v>
      </c>
      <c r="Q40" s="20">
        <v>203</v>
      </c>
      <c r="R40" s="20">
        <v>237</v>
      </c>
      <c r="S40" s="20">
        <v>259</v>
      </c>
      <c r="T40" s="69">
        <v>388</v>
      </c>
      <c r="U40" s="69">
        <v>499</v>
      </c>
      <c r="V40" s="270">
        <f t="shared" ref="V40:V61" si="2">U40/K40</f>
        <v>5.4835164835164836</v>
      </c>
    </row>
    <row r="41" spans="1:22" x14ac:dyDescent="0.35">
      <c r="A41" s="10"/>
      <c r="B41" s="39" t="s">
        <v>18</v>
      </c>
      <c r="C41" s="30">
        <v>22</v>
      </c>
      <c r="D41" s="30">
        <v>32</v>
      </c>
      <c r="E41" s="30">
        <v>30</v>
      </c>
      <c r="F41" s="30">
        <v>39</v>
      </c>
      <c r="G41" s="30">
        <v>52</v>
      </c>
      <c r="H41" s="30">
        <v>39</v>
      </c>
      <c r="I41" s="30">
        <v>77</v>
      </c>
      <c r="J41" s="30">
        <v>72</v>
      </c>
      <c r="K41" s="30">
        <v>67</v>
      </c>
      <c r="L41" s="30">
        <v>59</v>
      </c>
      <c r="M41" s="30">
        <v>79</v>
      </c>
      <c r="N41" s="30">
        <v>91</v>
      </c>
      <c r="O41" s="30">
        <v>123</v>
      </c>
      <c r="P41" s="30">
        <v>94</v>
      </c>
      <c r="Q41" s="30">
        <v>148</v>
      </c>
      <c r="R41" s="30">
        <v>204</v>
      </c>
      <c r="S41" s="30">
        <v>227</v>
      </c>
      <c r="T41" s="73">
        <v>334</v>
      </c>
      <c r="U41" s="73">
        <v>516</v>
      </c>
      <c r="V41" s="272">
        <f t="shared" si="2"/>
        <v>7.7014925373134329</v>
      </c>
    </row>
    <row r="42" spans="1:22" x14ac:dyDescent="0.35">
      <c r="A42" s="10"/>
      <c r="B42" s="40" t="s">
        <v>0</v>
      </c>
      <c r="C42" s="32">
        <v>8</v>
      </c>
      <c r="D42" s="32">
        <v>9</v>
      </c>
      <c r="E42" s="32">
        <v>10</v>
      </c>
      <c r="F42" s="32">
        <v>15</v>
      </c>
      <c r="G42" s="32">
        <v>9</v>
      </c>
      <c r="H42" s="32">
        <v>9</v>
      </c>
      <c r="I42" s="32">
        <v>15</v>
      </c>
      <c r="J42" s="32">
        <v>19</v>
      </c>
      <c r="K42" s="32">
        <v>19</v>
      </c>
      <c r="L42" s="32">
        <v>10</v>
      </c>
      <c r="M42" s="32">
        <v>21</v>
      </c>
      <c r="N42" s="32">
        <v>36</v>
      </c>
      <c r="O42" s="32">
        <v>32</v>
      </c>
      <c r="P42" s="32">
        <v>34</v>
      </c>
      <c r="Q42" s="32">
        <v>48</v>
      </c>
      <c r="R42" s="32">
        <v>57</v>
      </c>
      <c r="S42" s="32">
        <v>85</v>
      </c>
      <c r="T42" s="74">
        <v>98</v>
      </c>
      <c r="U42" s="74">
        <v>198</v>
      </c>
      <c r="V42" s="270">
        <f t="shared" si="2"/>
        <v>10.421052631578947</v>
      </c>
    </row>
    <row r="43" spans="1:22" x14ac:dyDescent="0.35">
      <c r="A43" s="10"/>
      <c r="B43" s="41" t="s">
        <v>1</v>
      </c>
      <c r="C43" s="34">
        <v>14</v>
      </c>
      <c r="D43" s="34">
        <v>23</v>
      </c>
      <c r="E43" s="34">
        <v>20</v>
      </c>
      <c r="F43" s="34">
        <v>24</v>
      </c>
      <c r="G43" s="34">
        <v>43</v>
      </c>
      <c r="H43" s="34">
        <v>30</v>
      </c>
      <c r="I43" s="34">
        <v>62</v>
      </c>
      <c r="J43" s="34">
        <v>53</v>
      </c>
      <c r="K43" s="34">
        <v>48</v>
      </c>
      <c r="L43" s="34">
        <v>49</v>
      </c>
      <c r="M43" s="34">
        <v>58</v>
      </c>
      <c r="N43" s="34">
        <v>55</v>
      </c>
      <c r="O43" s="34">
        <v>91</v>
      </c>
      <c r="P43" s="34">
        <v>60</v>
      </c>
      <c r="Q43" s="34">
        <v>100</v>
      </c>
      <c r="R43" s="34">
        <v>147</v>
      </c>
      <c r="S43" s="34">
        <v>142</v>
      </c>
      <c r="T43" s="75">
        <v>236</v>
      </c>
      <c r="U43" s="74">
        <v>318</v>
      </c>
      <c r="V43" s="270">
        <f t="shared" si="2"/>
        <v>6.625</v>
      </c>
    </row>
    <row r="44" spans="1:22" ht="15" x14ac:dyDescent="0.35">
      <c r="A44" s="10"/>
      <c r="B44" s="18" t="s">
        <v>33</v>
      </c>
      <c r="C44" s="19">
        <v>53</v>
      </c>
      <c r="D44" s="19">
        <v>90</v>
      </c>
      <c r="E44" s="19">
        <v>133</v>
      </c>
      <c r="F44" s="19">
        <v>178</v>
      </c>
      <c r="G44" s="19">
        <v>212</v>
      </c>
      <c r="H44" s="19">
        <v>271</v>
      </c>
      <c r="I44" s="19">
        <v>322</v>
      </c>
      <c r="J44" s="19">
        <v>442</v>
      </c>
      <c r="K44" s="19">
        <v>515</v>
      </c>
      <c r="L44" s="19">
        <v>550</v>
      </c>
      <c r="M44" s="19">
        <v>571</v>
      </c>
      <c r="N44" s="19">
        <v>658</v>
      </c>
      <c r="O44" s="19">
        <v>614</v>
      </c>
      <c r="P44" s="19">
        <v>511</v>
      </c>
      <c r="Q44" s="19">
        <v>507</v>
      </c>
      <c r="R44" s="19">
        <v>572</v>
      </c>
      <c r="S44" s="19">
        <v>665</v>
      </c>
      <c r="T44" s="19">
        <v>1046</v>
      </c>
      <c r="U44" s="19">
        <v>1031</v>
      </c>
      <c r="V44" s="269">
        <f t="shared" si="2"/>
        <v>2.0019417475728156</v>
      </c>
    </row>
    <row r="45" spans="1:22" x14ac:dyDescent="0.35">
      <c r="A45" s="10"/>
      <c r="B45" s="40" t="s">
        <v>10</v>
      </c>
      <c r="C45" s="38">
        <v>12</v>
      </c>
      <c r="D45" s="38">
        <v>22</v>
      </c>
      <c r="E45" s="38">
        <v>26</v>
      </c>
      <c r="F45" s="38">
        <v>42</v>
      </c>
      <c r="G45" s="38">
        <v>53</v>
      </c>
      <c r="H45" s="38">
        <v>60</v>
      </c>
      <c r="I45" s="38">
        <v>83</v>
      </c>
      <c r="J45" s="38">
        <v>95</v>
      </c>
      <c r="K45" s="38">
        <v>145</v>
      </c>
      <c r="L45" s="38">
        <v>133</v>
      </c>
      <c r="M45" s="38">
        <v>147</v>
      </c>
      <c r="N45" s="38">
        <v>172</v>
      </c>
      <c r="O45" s="38">
        <v>158</v>
      </c>
      <c r="P45" s="38">
        <v>137</v>
      </c>
      <c r="Q45" s="38">
        <v>133</v>
      </c>
      <c r="R45" s="38">
        <v>167</v>
      </c>
      <c r="S45" s="38">
        <v>189</v>
      </c>
      <c r="T45" s="38">
        <v>247</v>
      </c>
      <c r="U45" s="38">
        <v>298</v>
      </c>
      <c r="V45" s="270">
        <f t="shared" si="2"/>
        <v>2.0551724137931036</v>
      </c>
    </row>
    <row r="46" spans="1:22" x14ac:dyDescent="0.35">
      <c r="A46" s="10"/>
      <c r="B46" s="40" t="s">
        <v>11</v>
      </c>
      <c r="C46" s="38">
        <v>41</v>
      </c>
      <c r="D46" s="38">
        <v>68</v>
      </c>
      <c r="E46" s="38">
        <v>107</v>
      </c>
      <c r="F46" s="38">
        <v>136</v>
      </c>
      <c r="G46" s="38">
        <v>159</v>
      </c>
      <c r="H46" s="38">
        <v>211</v>
      </c>
      <c r="I46" s="38">
        <v>239</v>
      </c>
      <c r="J46" s="38">
        <v>347</v>
      </c>
      <c r="K46" s="38">
        <v>370</v>
      </c>
      <c r="L46" s="38">
        <v>417</v>
      </c>
      <c r="M46" s="38">
        <v>424</v>
      </c>
      <c r="N46" s="38">
        <v>486</v>
      </c>
      <c r="O46" s="38">
        <v>456</v>
      </c>
      <c r="P46" s="38">
        <v>374</v>
      </c>
      <c r="Q46" s="38">
        <v>374</v>
      </c>
      <c r="R46" s="38">
        <v>405</v>
      </c>
      <c r="S46" s="38">
        <v>476</v>
      </c>
      <c r="T46" s="38">
        <v>799</v>
      </c>
      <c r="U46" s="38">
        <v>733</v>
      </c>
      <c r="V46" s="270">
        <f t="shared" si="2"/>
        <v>1.9810810810810811</v>
      </c>
    </row>
    <row r="47" spans="1:22" x14ac:dyDescent="0.35">
      <c r="A47" s="10"/>
      <c r="B47" s="39" t="s">
        <v>22</v>
      </c>
      <c r="C47" s="30">
        <v>37</v>
      </c>
      <c r="D47" s="30">
        <v>74</v>
      </c>
      <c r="E47" s="30">
        <v>104</v>
      </c>
      <c r="F47" s="30">
        <v>146</v>
      </c>
      <c r="G47" s="30">
        <v>170</v>
      </c>
      <c r="H47" s="30">
        <v>237</v>
      </c>
      <c r="I47" s="30">
        <v>281</v>
      </c>
      <c r="J47" s="30">
        <v>387</v>
      </c>
      <c r="K47" s="30">
        <v>452</v>
      </c>
      <c r="L47" s="30">
        <v>486</v>
      </c>
      <c r="M47" s="30">
        <v>517</v>
      </c>
      <c r="N47" s="30">
        <v>605</v>
      </c>
      <c r="O47" s="30">
        <v>569</v>
      </c>
      <c r="P47" s="30">
        <v>479</v>
      </c>
      <c r="Q47" s="30">
        <v>452</v>
      </c>
      <c r="R47" s="30">
        <v>514</v>
      </c>
      <c r="S47" s="30">
        <v>602</v>
      </c>
      <c r="T47" s="73">
        <v>931</v>
      </c>
      <c r="U47" s="73">
        <v>942</v>
      </c>
      <c r="V47" s="272">
        <f t="shared" si="2"/>
        <v>2.084070796460177</v>
      </c>
    </row>
    <row r="48" spans="1:22" x14ac:dyDescent="0.35">
      <c r="A48" s="10"/>
      <c r="B48" s="40" t="s">
        <v>0</v>
      </c>
      <c r="C48" s="38">
        <v>6</v>
      </c>
      <c r="D48" s="38">
        <v>17</v>
      </c>
      <c r="E48" s="38">
        <v>19</v>
      </c>
      <c r="F48" s="38">
        <v>32</v>
      </c>
      <c r="G48" s="38">
        <v>37</v>
      </c>
      <c r="H48" s="38">
        <v>52</v>
      </c>
      <c r="I48" s="38">
        <v>68</v>
      </c>
      <c r="J48" s="38">
        <v>78</v>
      </c>
      <c r="K48" s="38">
        <v>128</v>
      </c>
      <c r="L48" s="38">
        <v>114</v>
      </c>
      <c r="M48" s="38">
        <v>130</v>
      </c>
      <c r="N48" s="38">
        <v>157</v>
      </c>
      <c r="O48" s="38">
        <v>149</v>
      </c>
      <c r="P48" s="38">
        <v>128</v>
      </c>
      <c r="Q48" s="38">
        <v>117</v>
      </c>
      <c r="R48" s="38">
        <v>147</v>
      </c>
      <c r="S48" s="38">
        <v>164</v>
      </c>
      <c r="T48" s="38">
        <v>217</v>
      </c>
      <c r="U48" s="38">
        <v>275</v>
      </c>
      <c r="V48" s="270">
        <f t="shared" si="2"/>
        <v>2.1484375</v>
      </c>
    </row>
    <row r="49" spans="1:22" x14ac:dyDescent="0.35">
      <c r="A49" s="10"/>
      <c r="B49" s="41" t="s">
        <v>1</v>
      </c>
      <c r="C49" s="38">
        <v>31</v>
      </c>
      <c r="D49" s="38">
        <v>57</v>
      </c>
      <c r="E49" s="38">
        <v>85</v>
      </c>
      <c r="F49" s="38">
        <v>114</v>
      </c>
      <c r="G49" s="38">
        <v>133</v>
      </c>
      <c r="H49" s="38">
        <v>185</v>
      </c>
      <c r="I49" s="38">
        <v>213</v>
      </c>
      <c r="J49" s="38">
        <v>309</v>
      </c>
      <c r="K49" s="38">
        <v>324</v>
      </c>
      <c r="L49" s="38">
        <v>372</v>
      </c>
      <c r="M49" s="38">
        <v>387</v>
      </c>
      <c r="N49" s="38">
        <v>448</v>
      </c>
      <c r="O49" s="38">
        <v>420</v>
      </c>
      <c r="P49" s="38">
        <v>351</v>
      </c>
      <c r="Q49" s="38">
        <v>335</v>
      </c>
      <c r="R49" s="38">
        <v>367</v>
      </c>
      <c r="S49" s="38">
        <v>438</v>
      </c>
      <c r="T49" s="38">
        <v>714</v>
      </c>
      <c r="U49" s="38">
        <v>667</v>
      </c>
      <c r="V49" s="270">
        <f t="shared" si="2"/>
        <v>2.058641975308642</v>
      </c>
    </row>
    <row r="50" spans="1:22" x14ac:dyDescent="0.35">
      <c r="A50" s="10"/>
      <c r="B50" s="39" t="s">
        <v>23</v>
      </c>
      <c r="C50" s="30">
        <v>5</v>
      </c>
      <c r="D50" s="30">
        <v>10</v>
      </c>
      <c r="E50" s="30">
        <v>6</v>
      </c>
      <c r="F50" s="30">
        <v>17</v>
      </c>
      <c r="G50" s="30">
        <v>22</v>
      </c>
      <c r="H50" s="30">
        <v>14</v>
      </c>
      <c r="I50" s="30">
        <v>30</v>
      </c>
      <c r="J50" s="30">
        <v>40</v>
      </c>
      <c r="K50" s="30">
        <v>38</v>
      </c>
      <c r="L50" s="30">
        <v>40</v>
      </c>
      <c r="M50" s="30">
        <v>58</v>
      </c>
      <c r="N50" s="30">
        <v>59</v>
      </c>
      <c r="O50" s="30">
        <v>57</v>
      </c>
      <c r="P50" s="30">
        <v>51</v>
      </c>
      <c r="Q50" s="30">
        <v>56</v>
      </c>
      <c r="R50" s="30">
        <v>89</v>
      </c>
      <c r="S50" s="30">
        <v>152</v>
      </c>
      <c r="T50" s="73">
        <v>377</v>
      </c>
      <c r="U50" s="73">
        <v>509</v>
      </c>
      <c r="V50" s="272">
        <f t="shared" si="2"/>
        <v>13.394736842105264</v>
      </c>
    </row>
    <row r="51" spans="1:22" x14ac:dyDescent="0.35">
      <c r="A51" s="10"/>
      <c r="B51" s="40" t="s">
        <v>0</v>
      </c>
      <c r="C51" s="38"/>
      <c r="D51" s="38">
        <v>2</v>
      </c>
      <c r="E51" s="38">
        <v>1</v>
      </c>
      <c r="F51" s="38">
        <v>4</v>
      </c>
      <c r="G51" s="38">
        <v>4</v>
      </c>
      <c r="H51" s="38">
        <v>3</v>
      </c>
      <c r="I51" s="38">
        <v>8</v>
      </c>
      <c r="J51" s="38">
        <v>4</v>
      </c>
      <c r="K51" s="38">
        <v>13</v>
      </c>
      <c r="L51" s="38">
        <v>8</v>
      </c>
      <c r="M51" s="38">
        <v>18</v>
      </c>
      <c r="N51" s="38">
        <v>16</v>
      </c>
      <c r="O51" s="38">
        <v>13</v>
      </c>
      <c r="P51" s="38">
        <v>14</v>
      </c>
      <c r="Q51" s="38">
        <v>17</v>
      </c>
      <c r="R51" s="38">
        <v>25</v>
      </c>
      <c r="S51" s="38">
        <v>43</v>
      </c>
      <c r="T51" s="38">
        <v>92</v>
      </c>
      <c r="U51" s="38">
        <v>153</v>
      </c>
      <c r="V51" s="270">
        <f t="shared" si="2"/>
        <v>11.76923076923077</v>
      </c>
    </row>
    <row r="52" spans="1:22" x14ac:dyDescent="0.35">
      <c r="A52" s="10"/>
      <c r="B52" s="41" t="s">
        <v>1</v>
      </c>
      <c r="C52" s="38">
        <v>5</v>
      </c>
      <c r="D52" s="38">
        <v>8</v>
      </c>
      <c r="E52" s="38">
        <v>5</v>
      </c>
      <c r="F52" s="38">
        <v>13</v>
      </c>
      <c r="G52" s="38">
        <v>18</v>
      </c>
      <c r="H52" s="38">
        <v>11</v>
      </c>
      <c r="I52" s="38">
        <v>22</v>
      </c>
      <c r="J52" s="38">
        <v>36</v>
      </c>
      <c r="K52" s="38">
        <v>25</v>
      </c>
      <c r="L52" s="38">
        <v>32</v>
      </c>
      <c r="M52" s="38">
        <v>40</v>
      </c>
      <c r="N52" s="38">
        <v>43</v>
      </c>
      <c r="O52" s="38">
        <v>44</v>
      </c>
      <c r="P52" s="38">
        <v>37</v>
      </c>
      <c r="Q52" s="38">
        <v>39</v>
      </c>
      <c r="R52" s="38">
        <v>64</v>
      </c>
      <c r="S52" s="38">
        <v>109</v>
      </c>
      <c r="T52" s="38">
        <v>285</v>
      </c>
      <c r="U52" s="38">
        <v>356</v>
      </c>
      <c r="V52" s="270">
        <f t="shared" si="2"/>
        <v>14.24</v>
      </c>
    </row>
    <row r="53" spans="1:22" ht="15" x14ac:dyDescent="0.35">
      <c r="A53" s="10"/>
      <c r="B53" s="18" t="s">
        <v>37</v>
      </c>
      <c r="C53" s="19">
        <v>59</v>
      </c>
      <c r="D53" s="19">
        <v>68</v>
      </c>
      <c r="E53" s="19">
        <v>88</v>
      </c>
      <c r="F53" s="19">
        <v>102</v>
      </c>
      <c r="G53" s="19">
        <v>115</v>
      </c>
      <c r="H53" s="19">
        <v>147</v>
      </c>
      <c r="I53" s="19">
        <v>152</v>
      </c>
      <c r="J53" s="19">
        <v>126</v>
      </c>
      <c r="K53" s="19">
        <v>150</v>
      </c>
      <c r="L53" s="19">
        <v>157</v>
      </c>
      <c r="M53" s="19">
        <v>177</v>
      </c>
      <c r="N53" s="19">
        <v>198</v>
      </c>
      <c r="O53" s="19">
        <v>183</v>
      </c>
      <c r="P53" s="19">
        <v>159</v>
      </c>
      <c r="Q53" s="19">
        <v>173</v>
      </c>
      <c r="R53" s="19">
        <v>206</v>
      </c>
      <c r="S53" s="19">
        <v>203</v>
      </c>
      <c r="T53" s="19">
        <v>200</v>
      </c>
      <c r="U53" s="19">
        <v>231</v>
      </c>
      <c r="V53" s="269">
        <f t="shared" si="2"/>
        <v>1.54</v>
      </c>
    </row>
    <row r="54" spans="1:22" x14ac:dyDescent="0.35">
      <c r="A54" s="10"/>
      <c r="B54" s="40" t="s">
        <v>10</v>
      </c>
      <c r="C54" s="38">
        <v>27</v>
      </c>
      <c r="D54" s="38">
        <v>36</v>
      </c>
      <c r="E54" s="38">
        <v>30</v>
      </c>
      <c r="F54" s="38">
        <v>52</v>
      </c>
      <c r="G54" s="38">
        <v>56</v>
      </c>
      <c r="H54" s="38">
        <v>65</v>
      </c>
      <c r="I54" s="38">
        <v>77</v>
      </c>
      <c r="J54" s="38">
        <v>69</v>
      </c>
      <c r="K54" s="38">
        <v>66</v>
      </c>
      <c r="L54" s="38">
        <v>74</v>
      </c>
      <c r="M54" s="38">
        <v>76</v>
      </c>
      <c r="N54" s="38">
        <v>78</v>
      </c>
      <c r="O54" s="38">
        <v>83</v>
      </c>
      <c r="P54" s="38">
        <v>68</v>
      </c>
      <c r="Q54" s="38">
        <v>75</v>
      </c>
      <c r="R54" s="38">
        <v>98</v>
      </c>
      <c r="S54" s="38">
        <v>105</v>
      </c>
      <c r="T54" s="38">
        <v>94</v>
      </c>
      <c r="U54" s="38">
        <v>111</v>
      </c>
      <c r="V54" s="270">
        <f t="shared" si="2"/>
        <v>1.6818181818181819</v>
      </c>
    </row>
    <row r="55" spans="1:22" x14ac:dyDescent="0.35">
      <c r="A55" s="10"/>
      <c r="B55" s="40" t="s">
        <v>11</v>
      </c>
      <c r="C55" s="38">
        <v>32</v>
      </c>
      <c r="D55" s="38">
        <v>32</v>
      </c>
      <c r="E55" s="38">
        <v>58</v>
      </c>
      <c r="F55" s="38">
        <v>50</v>
      </c>
      <c r="G55" s="38">
        <v>59</v>
      </c>
      <c r="H55" s="38">
        <v>82</v>
      </c>
      <c r="I55" s="38">
        <v>75</v>
      </c>
      <c r="J55" s="38">
        <v>57</v>
      </c>
      <c r="K55" s="38">
        <v>84</v>
      </c>
      <c r="L55" s="38">
        <v>83</v>
      </c>
      <c r="M55" s="38">
        <v>101</v>
      </c>
      <c r="N55" s="38">
        <v>120</v>
      </c>
      <c r="O55" s="38">
        <v>100</v>
      </c>
      <c r="P55" s="38">
        <v>91</v>
      </c>
      <c r="Q55" s="38">
        <v>98</v>
      </c>
      <c r="R55" s="38">
        <v>108</v>
      </c>
      <c r="S55" s="38">
        <v>98</v>
      </c>
      <c r="T55" s="38">
        <v>106</v>
      </c>
      <c r="U55" s="38">
        <v>120</v>
      </c>
      <c r="V55" s="270">
        <f t="shared" si="2"/>
        <v>1.4285714285714286</v>
      </c>
    </row>
    <row r="56" spans="1:22" x14ac:dyDescent="0.35">
      <c r="A56" s="10"/>
      <c r="B56" s="39" t="s">
        <v>26</v>
      </c>
      <c r="C56" s="30">
        <v>13</v>
      </c>
      <c r="D56" s="30">
        <v>20</v>
      </c>
      <c r="E56" s="30">
        <v>38</v>
      </c>
      <c r="F56" s="30">
        <v>44</v>
      </c>
      <c r="G56" s="30">
        <v>57</v>
      </c>
      <c r="H56" s="30">
        <v>69</v>
      </c>
      <c r="I56" s="30">
        <v>79</v>
      </c>
      <c r="J56" s="30">
        <v>52</v>
      </c>
      <c r="K56" s="30">
        <v>88</v>
      </c>
      <c r="L56" s="30">
        <v>94</v>
      </c>
      <c r="M56" s="30">
        <v>103</v>
      </c>
      <c r="N56" s="30">
        <v>126</v>
      </c>
      <c r="O56" s="30">
        <v>114</v>
      </c>
      <c r="P56" s="30">
        <v>90</v>
      </c>
      <c r="Q56" s="30">
        <v>101</v>
      </c>
      <c r="R56" s="30">
        <v>121</v>
      </c>
      <c r="S56" s="30">
        <v>104</v>
      </c>
      <c r="T56" s="73">
        <v>102</v>
      </c>
      <c r="U56" s="73">
        <v>125</v>
      </c>
      <c r="V56" s="272">
        <f t="shared" si="2"/>
        <v>1.4204545454545454</v>
      </c>
    </row>
    <row r="57" spans="1:22" x14ac:dyDescent="0.35">
      <c r="A57" s="10"/>
      <c r="B57" s="40" t="s">
        <v>0</v>
      </c>
      <c r="C57" s="38">
        <v>3</v>
      </c>
      <c r="D57" s="38">
        <v>11</v>
      </c>
      <c r="E57" s="38">
        <v>12</v>
      </c>
      <c r="F57" s="38">
        <v>15</v>
      </c>
      <c r="G57" s="38">
        <v>28</v>
      </c>
      <c r="H57" s="38">
        <v>28</v>
      </c>
      <c r="I57" s="38">
        <v>33</v>
      </c>
      <c r="J57" s="38">
        <v>24</v>
      </c>
      <c r="K57" s="38">
        <v>33</v>
      </c>
      <c r="L57" s="38">
        <v>37</v>
      </c>
      <c r="M57" s="38">
        <v>41</v>
      </c>
      <c r="N57" s="38">
        <v>51</v>
      </c>
      <c r="O57" s="38">
        <v>48</v>
      </c>
      <c r="P57" s="38">
        <v>36</v>
      </c>
      <c r="Q57" s="38">
        <v>40</v>
      </c>
      <c r="R57" s="38">
        <v>49</v>
      </c>
      <c r="S57" s="38">
        <v>49</v>
      </c>
      <c r="T57" s="38">
        <v>40</v>
      </c>
      <c r="U57" s="38">
        <v>51</v>
      </c>
      <c r="V57" s="270">
        <f t="shared" si="2"/>
        <v>1.5454545454545454</v>
      </c>
    </row>
    <row r="58" spans="1:22" x14ac:dyDescent="0.35">
      <c r="A58" s="10"/>
      <c r="B58" s="41" t="s">
        <v>1</v>
      </c>
      <c r="C58" s="38">
        <v>10</v>
      </c>
      <c r="D58" s="38">
        <v>9</v>
      </c>
      <c r="E58" s="38">
        <v>26</v>
      </c>
      <c r="F58" s="38">
        <v>29</v>
      </c>
      <c r="G58" s="38">
        <v>29</v>
      </c>
      <c r="H58" s="38">
        <v>41</v>
      </c>
      <c r="I58" s="38">
        <v>46</v>
      </c>
      <c r="J58" s="38">
        <v>28</v>
      </c>
      <c r="K58" s="38">
        <v>55</v>
      </c>
      <c r="L58" s="38">
        <v>57</v>
      </c>
      <c r="M58" s="38">
        <v>62</v>
      </c>
      <c r="N58" s="38">
        <v>75</v>
      </c>
      <c r="O58" s="38">
        <v>66</v>
      </c>
      <c r="P58" s="38">
        <v>54</v>
      </c>
      <c r="Q58" s="38">
        <v>61</v>
      </c>
      <c r="R58" s="38">
        <v>72</v>
      </c>
      <c r="S58" s="38">
        <v>55</v>
      </c>
      <c r="T58" s="38">
        <v>62</v>
      </c>
      <c r="U58" s="38">
        <v>74</v>
      </c>
      <c r="V58" s="270">
        <f t="shared" si="2"/>
        <v>1.3454545454545455</v>
      </c>
    </row>
    <row r="59" spans="1:22" x14ac:dyDescent="0.35">
      <c r="A59" s="10"/>
      <c r="B59" s="39" t="s">
        <v>27</v>
      </c>
      <c r="C59" s="30">
        <v>5</v>
      </c>
      <c r="D59" s="30">
        <v>4</v>
      </c>
      <c r="E59" s="30">
        <v>3</v>
      </c>
      <c r="F59" s="30">
        <v>8</v>
      </c>
      <c r="G59" s="30">
        <v>12</v>
      </c>
      <c r="H59" s="30">
        <v>8</v>
      </c>
      <c r="I59" s="30">
        <v>12</v>
      </c>
      <c r="J59" s="30">
        <v>5</v>
      </c>
      <c r="K59" s="30">
        <v>4</v>
      </c>
      <c r="L59" s="30">
        <v>19</v>
      </c>
      <c r="M59" s="30">
        <v>16</v>
      </c>
      <c r="N59" s="30">
        <v>17</v>
      </c>
      <c r="O59" s="30">
        <v>13</v>
      </c>
      <c r="P59" s="30">
        <v>13</v>
      </c>
      <c r="Q59" s="30">
        <v>23</v>
      </c>
      <c r="R59" s="30">
        <v>30</v>
      </c>
      <c r="S59" s="30">
        <v>38</v>
      </c>
      <c r="T59" s="73">
        <v>35</v>
      </c>
      <c r="U59" s="73">
        <v>71</v>
      </c>
      <c r="V59" s="272">
        <f t="shared" si="2"/>
        <v>17.75</v>
      </c>
    </row>
    <row r="60" spans="1:22" x14ac:dyDescent="0.35">
      <c r="A60" s="10"/>
      <c r="B60" s="40" t="s">
        <v>0</v>
      </c>
      <c r="C60" s="38">
        <v>1</v>
      </c>
      <c r="D60" s="38">
        <v>2</v>
      </c>
      <c r="E60" s="38">
        <v>1</v>
      </c>
      <c r="F60" s="38">
        <v>1</v>
      </c>
      <c r="G60" s="38">
        <v>6</v>
      </c>
      <c r="H60" s="38">
        <v>6</v>
      </c>
      <c r="I60" s="38">
        <v>6</v>
      </c>
      <c r="J60" s="38">
        <v>2</v>
      </c>
      <c r="K60" s="38">
        <v>2</v>
      </c>
      <c r="L60" s="38">
        <v>10</v>
      </c>
      <c r="M60" s="38">
        <v>8</v>
      </c>
      <c r="N60" s="38">
        <v>9</v>
      </c>
      <c r="O60" s="38">
        <v>8</v>
      </c>
      <c r="P60" s="38">
        <v>4</v>
      </c>
      <c r="Q60" s="38">
        <v>10</v>
      </c>
      <c r="R60" s="38">
        <v>12</v>
      </c>
      <c r="S60" s="38">
        <v>21</v>
      </c>
      <c r="T60" s="38">
        <v>15</v>
      </c>
      <c r="U60" s="38">
        <v>26</v>
      </c>
      <c r="V60" s="270">
        <f t="shared" si="2"/>
        <v>13</v>
      </c>
    </row>
    <row r="61" spans="1:22" x14ac:dyDescent="0.35">
      <c r="A61" s="10"/>
      <c r="B61" s="41" t="s">
        <v>1</v>
      </c>
      <c r="C61" s="38">
        <v>4</v>
      </c>
      <c r="D61" s="38">
        <v>2</v>
      </c>
      <c r="E61" s="38">
        <v>2</v>
      </c>
      <c r="F61" s="38">
        <v>7</v>
      </c>
      <c r="G61" s="38">
        <v>6</v>
      </c>
      <c r="H61" s="38">
        <v>2</v>
      </c>
      <c r="I61" s="38">
        <v>6</v>
      </c>
      <c r="J61" s="38">
        <v>3</v>
      </c>
      <c r="K61" s="38">
        <v>2</v>
      </c>
      <c r="L61" s="38">
        <v>9</v>
      </c>
      <c r="M61" s="38">
        <v>8</v>
      </c>
      <c r="N61" s="38">
        <v>8</v>
      </c>
      <c r="O61" s="38">
        <v>5</v>
      </c>
      <c r="P61" s="38">
        <v>9</v>
      </c>
      <c r="Q61" s="38">
        <v>13</v>
      </c>
      <c r="R61" s="38">
        <v>18</v>
      </c>
      <c r="S61" s="38">
        <v>17</v>
      </c>
      <c r="T61" s="38">
        <v>20</v>
      </c>
      <c r="U61" s="38">
        <v>45</v>
      </c>
      <c r="V61" s="270">
        <f t="shared" si="2"/>
        <v>22.5</v>
      </c>
    </row>
    <row r="62" spans="1:22" x14ac:dyDescent="0.35">
      <c r="A62" s="5"/>
      <c r="B62" s="31"/>
      <c r="C62" s="1"/>
      <c r="D62" s="1"/>
      <c r="E62" s="1"/>
      <c r="F62" s="1"/>
      <c r="G62" s="1"/>
      <c r="H62" s="1"/>
      <c r="I62" s="1"/>
      <c r="J62" s="1"/>
      <c r="K62" s="1"/>
      <c r="L62" s="1"/>
      <c r="M62" s="1"/>
      <c r="N62" s="1"/>
      <c r="O62" s="8"/>
      <c r="P62" s="8"/>
      <c r="Q62" s="5"/>
      <c r="R62" s="9"/>
      <c r="S62" s="9"/>
      <c r="T62" s="2"/>
      <c r="U62" s="2"/>
      <c r="V62" s="268"/>
    </row>
    <row r="63" spans="1:22" x14ac:dyDescent="0.35">
      <c r="A63" s="5"/>
      <c r="B63" s="380" t="s">
        <v>3</v>
      </c>
      <c r="C63" s="380"/>
      <c r="D63" s="380"/>
      <c r="E63" s="380"/>
      <c r="F63" s="380"/>
      <c r="G63" s="380"/>
      <c r="H63" s="380"/>
      <c r="I63" s="380"/>
      <c r="J63" s="380"/>
      <c r="K63" s="380"/>
      <c r="L63" s="380"/>
      <c r="M63" s="380"/>
      <c r="N63" s="380"/>
      <c r="O63" s="381"/>
      <c r="P63" s="152"/>
      <c r="Q63" s="5"/>
      <c r="R63" s="9"/>
      <c r="S63" s="9"/>
      <c r="T63" s="2"/>
      <c r="U63" s="2"/>
      <c r="V63" s="268"/>
    </row>
    <row r="64" spans="1:22" x14ac:dyDescent="0.35">
      <c r="A64" s="5"/>
      <c r="B64" s="382"/>
      <c r="C64" s="382"/>
      <c r="D64" s="382"/>
      <c r="E64" s="382"/>
      <c r="F64" s="382"/>
      <c r="G64" s="382"/>
      <c r="H64" s="382"/>
      <c r="I64" s="382"/>
      <c r="J64" s="382"/>
      <c r="K64" s="382"/>
      <c r="L64" s="382"/>
      <c r="M64" s="382"/>
      <c r="N64" s="382"/>
      <c r="O64" s="383"/>
      <c r="P64" s="153"/>
      <c r="Q64" s="5"/>
      <c r="R64" s="9"/>
      <c r="S64" s="9"/>
      <c r="T64" s="2"/>
      <c r="U64" s="2"/>
      <c r="V64" s="268"/>
    </row>
    <row r="65" spans="1:23" x14ac:dyDescent="0.35">
      <c r="A65" s="5"/>
      <c r="B65" s="46" t="s">
        <v>107</v>
      </c>
      <c r="C65" s="6"/>
      <c r="D65" s="6"/>
      <c r="E65" s="6"/>
      <c r="F65" s="6"/>
      <c r="G65" s="6"/>
      <c r="H65" s="6"/>
      <c r="I65" s="6"/>
      <c r="J65" s="6"/>
      <c r="K65" s="6"/>
      <c r="L65" s="6"/>
      <c r="M65" s="6"/>
      <c r="N65" s="6"/>
      <c r="O65" s="6"/>
      <c r="P65" s="6"/>
      <c r="Q65" s="6"/>
      <c r="R65" s="9"/>
      <c r="S65" s="9"/>
      <c r="T65" s="2"/>
      <c r="U65" s="2"/>
      <c r="V65" s="268"/>
    </row>
    <row r="66" spans="1:23" x14ac:dyDescent="0.35">
      <c r="A66" s="5"/>
      <c r="B66" s="379"/>
      <c r="C66" s="1"/>
      <c r="D66" s="1"/>
      <c r="E66" s="1"/>
      <c r="F66" s="1"/>
      <c r="G66" s="1"/>
      <c r="H66" s="1"/>
      <c r="I66" s="1"/>
      <c r="J66" s="1"/>
      <c r="K66" s="1"/>
      <c r="L66" s="1"/>
      <c r="M66" s="1"/>
      <c r="N66" s="1"/>
      <c r="O66" s="1"/>
      <c r="P66" s="1"/>
      <c r="Q66" s="1"/>
      <c r="R66" s="9"/>
      <c r="S66" s="9"/>
      <c r="T66" s="2"/>
      <c r="U66" s="2"/>
      <c r="V66" s="268"/>
    </row>
    <row r="67" spans="1:23" ht="16.5" x14ac:dyDescent="0.35">
      <c r="A67" s="5"/>
      <c r="B67" s="67" t="s">
        <v>30</v>
      </c>
      <c r="C67" s="2"/>
      <c r="D67" s="2"/>
      <c r="E67" s="2"/>
      <c r="F67" s="2"/>
      <c r="G67" s="2"/>
      <c r="H67" s="2"/>
      <c r="I67" s="2"/>
      <c r="J67" s="2"/>
      <c r="K67" s="2"/>
      <c r="L67" s="2"/>
      <c r="M67" s="2"/>
      <c r="N67" s="2"/>
      <c r="O67" s="2"/>
      <c r="P67" s="2"/>
      <c r="Q67" s="2"/>
      <c r="R67" s="9"/>
      <c r="S67" s="9"/>
      <c r="T67" s="2"/>
      <c r="U67" s="2"/>
      <c r="V67" s="268"/>
    </row>
    <row r="68" spans="1:23" ht="16.5" x14ac:dyDescent="0.35">
      <c r="A68" s="5"/>
      <c r="B68" s="67" t="s">
        <v>31</v>
      </c>
      <c r="C68" s="2"/>
      <c r="D68" s="2"/>
      <c r="E68" s="2"/>
      <c r="F68" s="2"/>
      <c r="G68" s="2"/>
      <c r="H68" s="2"/>
      <c r="I68" s="2"/>
      <c r="J68" s="2"/>
      <c r="K68" s="2"/>
      <c r="L68" s="2"/>
      <c r="M68" s="2"/>
      <c r="N68" s="2"/>
      <c r="O68" s="2"/>
      <c r="P68" s="2"/>
      <c r="Q68" s="2"/>
      <c r="R68" s="9"/>
      <c r="S68" s="9"/>
      <c r="T68" s="2"/>
      <c r="U68" s="2"/>
      <c r="V68" s="268"/>
    </row>
    <row r="69" spans="1:23" ht="16.5" x14ac:dyDescent="0.35">
      <c r="A69" s="5"/>
      <c r="B69" s="67" t="s">
        <v>83</v>
      </c>
      <c r="C69" s="2"/>
      <c r="D69" s="2"/>
      <c r="E69" s="2"/>
      <c r="F69" s="2"/>
      <c r="G69" s="2"/>
      <c r="H69" s="2"/>
      <c r="I69" s="2"/>
      <c r="J69" s="2"/>
      <c r="K69" s="2"/>
      <c r="L69" s="2"/>
      <c r="M69" s="2"/>
      <c r="N69" s="2"/>
      <c r="O69" s="2"/>
      <c r="P69" s="2"/>
      <c r="Q69" s="2"/>
      <c r="R69" s="9"/>
      <c r="S69" s="9"/>
      <c r="T69" s="2"/>
      <c r="U69" s="2"/>
      <c r="V69" s="268"/>
    </row>
    <row r="70" spans="1:23" ht="16.5" x14ac:dyDescent="0.35">
      <c r="A70" s="5"/>
      <c r="B70" s="67" t="s">
        <v>34</v>
      </c>
      <c r="C70" s="2"/>
      <c r="D70" s="2"/>
      <c r="E70" s="2"/>
      <c r="F70" s="2"/>
      <c r="G70" s="2"/>
      <c r="H70" s="2"/>
      <c r="I70" s="2"/>
      <c r="J70" s="2"/>
      <c r="K70" s="2"/>
      <c r="L70" s="2"/>
      <c r="M70" s="2"/>
      <c r="N70" s="2"/>
      <c r="O70" s="2"/>
      <c r="P70" s="2"/>
      <c r="Q70" s="2"/>
      <c r="R70" s="9"/>
      <c r="S70" s="9"/>
      <c r="T70" s="2"/>
      <c r="U70" s="2"/>
      <c r="V70" s="268"/>
    </row>
    <row r="71" spans="1:23" ht="16.5" x14ac:dyDescent="0.35">
      <c r="A71" s="5"/>
      <c r="B71" s="67" t="s">
        <v>85</v>
      </c>
      <c r="C71" s="2"/>
      <c r="D71" s="2"/>
      <c r="E71" s="2"/>
      <c r="F71" s="2"/>
      <c r="G71" s="2"/>
      <c r="H71" s="2"/>
      <c r="I71" s="2"/>
      <c r="J71" s="2"/>
      <c r="K71" s="2"/>
      <c r="L71" s="2"/>
      <c r="M71" s="2"/>
      <c r="N71" s="2"/>
      <c r="O71" s="2"/>
      <c r="P71" s="2"/>
      <c r="Q71" s="2"/>
      <c r="R71" s="9"/>
      <c r="S71" s="9"/>
      <c r="T71" s="2"/>
      <c r="U71" s="2"/>
      <c r="V71" s="268"/>
    </row>
    <row r="72" spans="1:23" ht="16.5" x14ac:dyDescent="0.35">
      <c r="A72" s="5"/>
      <c r="B72" s="67" t="s">
        <v>35</v>
      </c>
      <c r="C72" s="2"/>
      <c r="D72" s="2"/>
      <c r="E72" s="2"/>
      <c r="F72" s="2"/>
      <c r="G72" s="2"/>
      <c r="H72" s="2"/>
      <c r="I72" s="2"/>
      <c r="J72" s="2"/>
      <c r="K72" s="2"/>
      <c r="L72" s="2"/>
      <c r="M72" s="2"/>
      <c r="N72" s="2"/>
      <c r="O72" s="2"/>
      <c r="P72" s="2"/>
      <c r="Q72" s="2"/>
      <c r="R72" s="9"/>
      <c r="S72" s="9"/>
      <c r="T72" s="2"/>
      <c r="U72" s="2"/>
      <c r="V72" s="268"/>
    </row>
    <row r="73" spans="1:23" ht="16.5" x14ac:dyDescent="0.35">
      <c r="A73" s="5"/>
      <c r="B73" s="47" t="s">
        <v>36</v>
      </c>
      <c r="C73" s="2"/>
      <c r="D73" s="2"/>
      <c r="E73" s="2"/>
      <c r="F73" s="2"/>
      <c r="G73" s="2"/>
      <c r="H73" s="2"/>
      <c r="I73" s="2"/>
      <c r="J73" s="2"/>
      <c r="K73" s="2"/>
      <c r="L73" s="2"/>
      <c r="M73" s="2"/>
      <c r="N73" s="2"/>
      <c r="O73" s="2"/>
      <c r="P73" s="2"/>
      <c r="Q73" s="2"/>
      <c r="R73" s="9"/>
      <c r="S73" s="9"/>
      <c r="T73" s="2"/>
      <c r="U73" s="2"/>
      <c r="V73" s="268"/>
    </row>
    <row r="74" spans="1:23" ht="16.5" x14ac:dyDescent="0.35">
      <c r="A74" s="2"/>
      <c r="B74" s="47" t="s">
        <v>38</v>
      </c>
      <c r="C74" s="2"/>
      <c r="D74" s="2"/>
      <c r="E74" s="2"/>
      <c r="F74" s="2"/>
      <c r="G74" s="2"/>
      <c r="H74" s="2"/>
      <c r="I74" s="2"/>
      <c r="J74" s="2"/>
      <c r="K74" s="2"/>
      <c r="L74" s="2"/>
      <c r="M74" s="2"/>
      <c r="N74" s="2"/>
      <c r="O74" s="2"/>
      <c r="P74" s="2"/>
      <c r="Q74" s="2"/>
      <c r="R74" s="2"/>
      <c r="S74" s="2"/>
      <c r="T74" s="2"/>
      <c r="U74" s="2"/>
      <c r="V74" s="268"/>
    </row>
    <row r="75" spans="1:23" x14ac:dyDescent="0.35">
      <c r="A75" s="2"/>
      <c r="B75" s="2"/>
      <c r="C75" s="2"/>
      <c r="D75" s="2"/>
      <c r="E75" s="2"/>
      <c r="F75" s="2"/>
      <c r="G75" s="2"/>
      <c r="H75" s="2"/>
      <c r="I75" s="2"/>
      <c r="J75" s="2"/>
      <c r="K75" s="2"/>
      <c r="L75" s="2"/>
      <c r="M75" s="2"/>
      <c r="N75" s="2"/>
      <c r="O75" s="2"/>
      <c r="P75" s="2"/>
      <c r="Q75" s="2"/>
      <c r="R75" s="2"/>
      <c r="S75" s="2"/>
      <c r="T75" s="2"/>
      <c r="U75" s="2"/>
      <c r="V75" s="268"/>
    </row>
    <row r="76" spans="1:23" x14ac:dyDescent="0.35">
      <c r="A76" s="2"/>
      <c r="B76" s="2"/>
      <c r="C76" s="2"/>
      <c r="D76" s="2"/>
      <c r="E76" s="2"/>
      <c r="F76" s="2"/>
      <c r="G76" s="2"/>
      <c r="H76" s="2"/>
      <c r="I76" s="2"/>
      <c r="J76" s="2"/>
      <c r="K76" s="2"/>
      <c r="L76" s="2"/>
      <c r="M76" s="2"/>
      <c r="N76" s="2"/>
      <c r="O76" s="2"/>
      <c r="P76" s="2"/>
      <c r="Q76" s="2"/>
      <c r="R76" s="2"/>
      <c r="S76" s="2"/>
      <c r="T76" s="2"/>
      <c r="U76" s="2"/>
      <c r="V76" s="268"/>
    </row>
    <row r="77" spans="1:23" x14ac:dyDescent="0.35">
      <c r="W77" s="150"/>
    </row>
    <row r="78" spans="1:23" x14ac:dyDescent="0.35">
      <c r="W78" s="150"/>
    </row>
    <row r="79" spans="1:23" x14ac:dyDescent="0.35">
      <c r="W79" s="150"/>
    </row>
    <row r="80" spans="1:23" x14ac:dyDescent="0.35">
      <c r="W80" s="150"/>
    </row>
    <row r="81" spans="5:23" x14ac:dyDescent="0.35">
      <c r="W81" s="150"/>
    </row>
    <row r="82" spans="5:23" x14ac:dyDescent="0.35">
      <c r="E82" s="34"/>
      <c r="W82" s="150"/>
    </row>
    <row r="83" spans="5:23" x14ac:dyDescent="0.35">
      <c r="E83" s="34"/>
      <c r="W83" s="150"/>
    </row>
    <row r="84" spans="5:23" x14ac:dyDescent="0.35">
      <c r="E84" s="34"/>
      <c r="W84" s="150"/>
    </row>
    <row r="85" spans="5:23" x14ac:dyDescent="0.35">
      <c r="E85" s="34"/>
      <c r="W85" s="150"/>
    </row>
    <row r="86" spans="5:23" x14ac:dyDescent="0.35">
      <c r="E86" s="34"/>
      <c r="W86" s="150"/>
    </row>
    <row r="87" spans="5:23" x14ac:dyDescent="0.35">
      <c r="E87" s="34"/>
      <c r="W87" s="150"/>
    </row>
    <row r="88" spans="5:23" x14ac:dyDescent="0.35">
      <c r="E88" s="34"/>
      <c r="W88" s="150"/>
    </row>
    <row r="89" spans="5:23" x14ac:dyDescent="0.35">
      <c r="E89" s="34"/>
      <c r="W89" s="150"/>
    </row>
    <row r="90" spans="5:23" x14ac:dyDescent="0.35">
      <c r="E90" s="34"/>
      <c r="W90" s="150"/>
    </row>
    <row r="91" spans="5:23" x14ac:dyDescent="0.35">
      <c r="E91" s="34"/>
      <c r="W91" s="150"/>
    </row>
    <row r="92" spans="5:23" x14ac:dyDescent="0.35">
      <c r="E92" s="34"/>
      <c r="W92" s="150"/>
    </row>
    <row r="93" spans="5:23" x14ac:dyDescent="0.35">
      <c r="E93" s="34"/>
      <c r="W93" s="150"/>
    </row>
    <row r="94" spans="5:23" x14ac:dyDescent="0.35">
      <c r="E94" s="34"/>
      <c r="W94" s="150"/>
    </row>
    <row r="95" spans="5:23" x14ac:dyDescent="0.35">
      <c r="E95" s="34"/>
      <c r="W95" s="150"/>
    </row>
    <row r="96" spans="5:23" x14ac:dyDescent="0.35">
      <c r="E96" s="34"/>
      <c r="W96" s="150"/>
    </row>
    <row r="97" spans="5:23" x14ac:dyDescent="0.35">
      <c r="E97" s="34"/>
      <c r="W97" s="150"/>
    </row>
    <row r="98" spans="5:23" x14ac:dyDescent="0.35">
      <c r="E98" s="34"/>
      <c r="W98" s="150"/>
    </row>
  </sheetData>
  <mergeCells count="1">
    <mergeCell ref="B63:O6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DD3DD-605D-4D73-9C8D-5E079979E8CC}">
  <dimension ref="A1:V98"/>
  <sheetViews>
    <sheetView topLeftCell="A37" zoomScale="90" zoomScaleNormal="90" workbookViewId="0">
      <selection activeCell="B65" sqref="B65"/>
    </sheetView>
  </sheetViews>
  <sheetFormatPr defaultRowHeight="14.5" x14ac:dyDescent="0.35"/>
  <cols>
    <col min="1" max="1" width="6.26953125" style="3" customWidth="1"/>
    <col min="2" max="2" width="56.1796875" style="3" customWidth="1"/>
    <col min="3" max="20" width="7.453125" style="3" customWidth="1"/>
    <col min="21" max="21" width="7.453125" style="79" customWidth="1"/>
    <col min="22" max="22" width="16" style="2" customWidth="1"/>
  </cols>
  <sheetData>
    <row r="1" spans="1:22" x14ac:dyDescent="0.35">
      <c r="A1" s="5"/>
      <c r="B1" s="2"/>
      <c r="C1" s="2"/>
      <c r="D1" s="2"/>
      <c r="E1" s="2"/>
      <c r="F1" s="2"/>
      <c r="G1" s="2"/>
      <c r="H1" s="2"/>
      <c r="I1" s="2"/>
      <c r="J1" s="2"/>
      <c r="K1" s="2"/>
      <c r="L1" s="2"/>
      <c r="M1" s="2"/>
      <c r="N1" s="2"/>
      <c r="O1" s="2"/>
      <c r="P1" s="2"/>
      <c r="Q1" s="154"/>
      <c r="R1" s="9"/>
      <c r="S1" s="9"/>
      <c r="T1" s="2"/>
      <c r="U1" s="78"/>
    </row>
    <row r="2" spans="1:22" ht="21.75" customHeight="1" x14ac:dyDescent="0.55000000000000004">
      <c r="A2" s="5"/>
      <c r="B2" s="2"/>
      <c r="C2" s="364" t="s">
        <v>98</v>
      </c>
      <c r="D2" s="155"/>
      <c r="E2" s="155"/>
      <c r="F2" s="155"/>
      <c r="G2" s="155"/>
      <c r="H2" s="155"/>
      <c r="I2" s="155"/>
      <c r="J2" s="155"/>
      <c r="K2" s="155"/>
      <c r="L2" s="155"/>
      <c r="M2" s="155"/>
      <c r="N2" s="155"/>
      <c r="O2" s="155"/>
      <c r="P2" s="2"/>
      <c r="Q2" s="154"/>
      <c r="R2" s="9"/>
      <c r="S2" s="9"/>
      <c r="T2" s="2"/>
      <c r="U2" s="78"/>
    </row>
    <row r="3" spans="1:22" ht="21.75" customHeight="1" x14ac:dyDescent="0.55000000000000004">
      <c r="A3" s="5"/>
      <c r="B3" s="4"/>
      <c r="C3" s="155"/>
      <c r="D3" s="155"/>
      <c r="E3" s="155"/>
      <c r="F3" s="155"/>
      <c r="G3" s="155"/>
      <c r="H3" s="155"/>
      <c r="I3" s="155"/>
      <c r="J3" s="155"/>
      <c r="K3" s="155"/>
      <c r="L3" s="155"/>
      <c r="M3" s="155"/>
      <c r="N3" s="155"/>
      <c r="O3" s="155"/>
      <c r="P3" s="4"/>
      <c r="Q3" s="154"/>
      <c r="R3" s="9"/>
      <c r="S3" s="9"/>
      <c r="T3" s="2"/>
      <c r="U3" s="78"/>
    </row>
    <row r="4" spans="1:22" ht="18.5" x14ac:dyDescent="0.45">
      <c r="A4" s="5"/>
      <c r="B4" s="4"/>
      <c r="C4" s="12" t="s">
        <v>2</v>
      </c>
      <c r="D4" s="4"/>
      <c r="E4" s="4"/>
      <c r="F4" s="4"/>
      <c r="G4" s="4"/>
      <c r="H4" s="4"/>
      <c r="I4" s="4"/>
      <c r="J4" s="4"/>
      <c r="K4" s="4"/>
      <c r="L4" s="4"/>
      <c r="M4" s="4"/>
      <c r="N4" s="4"/>
      <c r="O4" s="4"/>
      <c r="P4" s="4"/>
      <c r="Q4" s="154"/>
      <c r="R4" s="9"/>
      <c r="S4" s="9"/>
      <c r="T4" s="2"/>
      <c r="U4" s="78"/>
    </row>
    <row r="5" spans="1:22" ht="15.5" x14ac:dyDescent="0.35">
      <c r="A5" s="5"/>
      <c r="B5" s="4"/>
      <c r="C5" s="13" t="s">
        <v>4</v>
      </c>
      <c r="D5" s="4"/>
      <c r="E5" s="4"/>
      <c r="F5" s="4"/>
      <c r="G5" s="4"/>
      <c r="H5" s="4"/>
      <c r="I5" s="4"/>
      <c r="J5" s="4"/>
      <c r="K5" s="4"/>
      <c r="L5" s="4"/>
      <c r="M5" s="4"/>
      <c r="N5" s="4"/>
      <c r="O5" s="4"/>
      <c r="P5" s="4"/>
      <c r="Q5" s="154"/>
      <c r="R5" s="9"/>
      <c r="S5" s="9"/>
      <c r="T5" s="2"/>
      <c r="U5" s="78"/>
    </row>
    <row r="6" spans="1:22" x14ac:dyDescent="0.35">
      <c r="A6" s="5"/>
      <c r="B6" s="14"/>
      <c r="C6" s="1"/>
      <c r="D6" s="1"/>
      <c r="E6" s="1"/>
      <c r="F6" s="1"/>
      <c r="G6" s="1"/>
      <c r="H6" s="1"/>
      <c r="I6" s="1"/>
      <c r="J6" s="1"/>
      <c r="K6" s="1"/>
      <c r="L6" s="1"/>
      <c r="M6" s="2"/>
      <c r="N6" s="2"/>
      <c r="O6" s="2"/>
      <c r="P6" s="2"/>
      <c r="Q6" s="154"/>
      <c r="R6" s="9"/>
      <c r="S6" s="9"/>
      <c r="T6" s="2"/>
      <c r="U6" s="78"/>
    </row>
    <row r="7" spans="1:22" ht="26" x14ac:dyDescent="0.35">
      <c r="A7" s="7"/>
      <c r="B7" s="1"/>
      <c r="C7" s="66">
        <v>1999</v>
      </c>
      <c r="D7" s="66">
        <v>2000</v>
      </c>
      <c r="E7" s="66">
        <v>2001</v>
      </c>
      <c r="F7" s="66">
        <v>2002</v>
      </c>
      <c r="G7" s="66">
        <v>2003</v>
      </c>
      <c r="H7" s="66">
        <v>2004</v>
      </c>
      <c r="I7" s="66">
        <v>2005</v>
      </c>
      <c r="J7" s="66">
        <v>2006</v>
      </c>
      <c r="K7" s="66">
        <v>2007</v>
      </c>
      <c r="L7" s="66">
        <v>2008</v>
      </c>
      <c r="M7" s="66">
        <v>2009</v>
      </c>
      <c r="N7" s="66">
        <v>2010</v>
      </c>
      <c r="O7" s="66">
        <v>2011</v>
      </c>
      <c r="P7" s="66">
        <v>2012</v>
      </c>
      <c r="Q7" s="66">
        <v>2013</v>
      </c>
      <c r="R7" s="66">
        <v>2014</v>
      </c>
      <c r="S7" s="66">
        <v>2015</v>
      </c>
      <c r="T7" s="66">
        <v>2016</v>
      </c>
      <c r="U7" s="142">
        <v>2017</v>
      </c>
      <c r="V7" s="142" t="s">
        <v>59</v>
      </c>
    </row>
    <row r="8" spans="1:22" x14ac:dyDescent="0.35">
      <c r="A8" s="7"/>
      <c r="B8" s="15" t="s">
        <v>51</v>
      </c>
      <c r="C8" s="237">
        <v>3.2</v>
      </c>
      <c r="D8" s="237">
        <v>3.7</v>
      </c>
      <c r="E8" s="237">
        <v>4.2</v>
      </c>
      <c r="F8" s="237">
        <v>5.0999999999999996</v>
      </c>
      <c r="G8" s="237">
        <v>6</v>
      </c>
      <c r="H8" s="237">
        <v>6.6</v>
      </c>
      <c r="I8" s="237">
        <v>6.9</v>
      </c>
      <c r="J8" s="237">
        <v>8.1</v>
      </c>
      <c r="K8" s="237">
        <v>8.1999999999999993</v>
      </c>
      <c r="L8" s="237">
        <v>8</v>
      </c>
      <c r="M8" s="237">
        <v>7.7</v>
      </c>
      <c r="N8" s="237">
        <v>8.1999999999999993</v>
      </c>
      <c r="O8" s="237">
        <v>8.6</v>
      </c>
      <c r="P8" s="237">
        <v>8</v>
      </c>
      <c r="Q8" s="237">
        <v>8.3000000000000007</v>
      </c>
      <c r="R8" s="237">
        <v>8.6</v>
      </c>
      <c r="S8" s="237">
        <v>9.6999999999999993</v>
      </c>
      <c r="T8" s="237">
        <v>12.4</v>
      </c>
      <c r="U8" s="76">
        <v>12.6</v>
      </c>
      <c r="V8" s="269">
        <f t="shared" ref="V8:V16" si="0">U8/K8</f>
        <v>1.5365853658536586</v>
      </c>
    </row>
    <row r="9" spans="1:22" x14ac:dyDescent="0.35">
      <c r="A9" s="7"/>
      <c r="B9" s="16" t="s">
        <v>0</v>
      </c>
      <c r="C9" s="122">
        <v>1.8</v>
      </c>
      <c r="D9" s="122">
        <v>1.9</v>
      </c>
      <c r="E9" s="122">
        <v>2.2000000000000002</v>
      </c>
      <c r="F9" s="122">
        <v>2.8</v>
      </c>
      <c r="G9" s="122">
        <v>3.1</v>
      </c>
      <c r="H9" s="122">
        <v>3.3</v>
      </c>
      <c r="I9" s="122">
        <v>3.5</v>
      </c>
      <c r="J9" s="122">
        <v>3.9</v>
      </c>
      <c r="K9" s="122">
        <v>4.2</v>
      </c>
      <c r="L9" s="122">
        <v>4</v>
      </c>
      <c r="M9" s="122">
        <v>4.0999999999999996</v>
      </c>
      <c r="N9" s="122">
        <v>4.5999999999999996</v>
      </c>
      <c r="O9" s="122">
        <v>4.5999999999999996</v>
      </c>
      <c r="P9" s="122">
        <v>4.4000000000000004</v>
      </c>
      <c r="Q9" s="122">
        <v>4.8</v>
      </c>
      <c r="R9" s="122">
        <v>5</v>
      </c>
      <c r="S9" s="122">
        <v>5.9</v>
      </c>
      <c r="T9" s="122">
        <v>7</v>
      </c>
      <c r="U9" s="144">
        <v>7.9</v>
      </c>
      <c r="V9" s="270">
        <f t="shared" si="0"/>
        <v>1.8809523809523809</v>
      </c>
    </row>
    <row r="10" spans="1:22" x14ac:dyDescent="0.35">
      <c r="A10" s="7"/>
      <c r="B10" s="17" t="s">
        <v>1</v>
      </c>
      <c r="C10" s="122">
        <v>4.5</v>
      </c>
      <c r="D10" s="122">
        <v>5.3</v>
      </c>
      <c r="E10" s="122">
        <v>6.1</v>
      </c>
      <c r="F10" s="122">
        <v>7.3</v>
      </c>
      <c r="G10" s="122">
        <v>8.8000000000000007</v>
      </c>
      <c r="H10" s="122">
        <v>9.6</v>
      </c>
      <c r="I10" s="122">
        <v>10</v>
      </c>
      <c r="J10" s="122">
        <v>12</v>
      </c>
      <c r="K10" s="122">
        <v>12</v>
      </c>
      <c r="L10" s="122">
        <v>11.9</v>
      </c>
      <c r="M10" s="122">
        <v>11.3</v>
      </c>
      <c r="N10" s="122">
        <v>11.6</v>
      </c>
      <c r="O10" s="122">
        <v>12.4</v>
      </c>
      <c r="P10" s="122">
        <v>11.4</v>
      </c>
      <c r="Q10" s="122">
        <v>11.7</v>
      </c>
      <c r="R10" s="122">
        <v>12.1</v>
      </c>
      <c r="S10" s="122">
        <v>13.3</v>
      </c>
      <c r="T10" s="122">
        <v>17.5</v>
      </c>
      <c r="U10" s="144">
        <v>17.100000000000001</v>
      </c>
      <c r="V10" s="270">
        <f t="shared" si="0"/>
        <v>1.425</v>
      </c>
    </row>
    <row r="11" spans="1:22" ht="15" x14ac:dyDescent="0.35">
      <c r="A11" s="7"/>
      <c r="B11" s="18" t="s">
        <v>13</v>
      </c>
      <c r="C11" s="238">
        <v>1.6</v>
      </c>
      <c r="D11" s="238">
        <v>1.9</v>
      </c>
      <c r="E11" s="238">
        <v>2.2999999999999998</v>
      </c>
      <c r="F11" s="238">
        <v>2.9</v>
      </c>
      <c r="G11" s="238">
        <v>3.4</v>
      </c>
      <c r="H11" s="238">
        <v>3.8</v>
      </c>
      <c r="I11" s="238">
        <v>4</v>
      </c>
      <c r="J11" s="238">
        <v>4.9000000000000004</v>
      </c>
      <c r="K11" s="238">
        <v>5</v>
      </c>
      <c r="L11" s="238">
        <v>5.3</v>
      </c>
      <c r="M11" s="238">
        <v>5.0999999999999996</v>
      </c>
      <c r="N11" s="238">
        <v>5.5</v>
      </c>
      <c r="O11" s="238">
        <v>5.8</v>
      </c>
      <c r="P11" s="238">
        <v>5.3</v>
      </c>
      <c r="Q11" s="238">
        <v>5.7</v>
      </c>
      <c r="R11" s="238">
        <v>6.2</v>
      </c>
      <c r="S11" s="238">
        <v>7</v>
      </c>
      <c r="T11" s="238">
        <v>9.3000000000000007</v>
      </c>
      <c r="U11" s="76">
        <v>9.5</v>
      </c>
      <c r="V11" s="269">
        <f t="shared" si="0"/>
        <v>1.9</v>
      </c>
    </row>
    <row r="12" spans="1:22" x14ac:dyDescent="0.35">
      <c r="A12" s="7"/>
      <c r="B12" s="27" t="s">
        <v>0</v>
      </c>
      <c r="C12" s="239">
        <v>0.7</v>
      </c>
      <c r="D12" s="239">
        <v>0.7</v>
      </c>
      <c r="E12" s="239">
        <v>1</v>
      </c>
      <c r="F12" s="239">
        <v>1.4</v>
      </c>
      <c r="G12" s="239">
        <v>1.5</v>
      </c>
      <c r="H12" s="239">
        <v>1.6</v>
      </c>
      <c r="I12" s="239">
        <v>1.8</v>
      </c>
      <c r="J12" s="239">
        <v>2.1</v>
      </c>
      <c r="K12" s="239">
        <v>2.2999999999999998</v>
      </c>
      <c r="L12" s="81">
        <v>2.2999999999999998</v>
      </c>
      <c r="M12" s="81">
        <v>2.5</v>
      </c>
      <c r="N12" s="81">
        <v>2.8</v>
      </c>
      <c r="O12" s="81">
        <v>2.9</v>
      </c>
      <c r="P12" s="81">
        <v>2.7</v>
      </c>
      <c r="Q12" s="81">
        <v>3</v>
      </c>
      <c r="R12" s="81">
        <v>3.3</v>
      </c>
      <c r="S12" s="81">
        <v>4.0999999999999996</v>
      </c>
      <c r="T12" s="82">
        <v>4.9000000000000004</v>
      </c>
      <c r="U12" s="144">
        <v>5.7</v>
      </c>
      <c r="V12" s="270">
        <f t="shared" si="0"/>
        <v>2.4782608695652177</v>
      </c>
    </row>
    <row r="13" spans="1:22" x14ac:dyDescent="0.35">
      <c r="A13" s="7"/>
      <c r="B13" s="28" t="s">
        <v>1</v>
      </c>
      <c r="C13" s="240">
        <v>2.4</v>
      </c>
      <c r="D13" s="240">
        <v>2.9</v>
      </c>
      <c r="E13" s="240">
        <v>3.6</v>
      </c>
      <c r="F13" s="240">
        <v>4.3</v>
      </c>
      <c r="G13" s="240">
        <v>5.2</v>
      </c>
      <c r="H13" s="240">
        <v>5.9</v>
      </c>
      <c r="I13" s="240">
        <v>6</v>
      </c>
      <c r="J13" s="240">
        <v>7.5</v>
      </c>
      <c r="K13" s="240">
        <v>7.6</v>
      </c>
      <c r="L13" s="241">
        <v>8.1</v>
      </c>
      <c r="M13" s="241">
        <v>7.7</v>
      </c>
      <c r="N13" s="241">
        <v>8</v>
      </c>
      <c r="O13" s="241">
        <v>8.6</v>
      </c>
      <c r="P13" s="241">
        <v>7.9</v>
      </c>
      <c r="Q13" s="241">
        <v>8.1999999999999993</v>
      </c>
      <c r="R13" s="241">
        <v>8.9</v>
      </c>
      <c r="S13" s="241">
        <v>9.8000000000000007</v>
      </c>
      <c r="T13" s="242">
        <v>13.4</v>
      </c>
      <c r="U13" s="144">
        <v>13</v>
      </c>
      <c r="V13" s="270">
        <f t="shared" si="0"/>
        <v>1.7105263157894737</v>
      </c>
    </row>
    <row r="14" spans="1:22" ht="15" x14ac:dyDescent="0.35">
      <c r="A14" s="7"/>
      <c r="B14" s="18" t="s">
        <v>14</v>
      </c>
      <c r="C14" s="76">
        <v>0.6</v>
      </c>
      <c r="D14" s="243">
        <v>0.7</v>
      </c>
      <c r="E14" s="243">
        <v>1.2</v>
      </c>
      <c r="F14" s="243">
        <v>1.6</v>
      </c>
      <c r="G14" s="243">
        <v>2</v>
      </c>
      <c r="H14" s="243">
        <v>2.5</v>
      </c>
      <c r="I14" s="243">
        <v>2.5</v>
      </c>
      <c r="J14" s="243">
        <v>3.2</v>
      </c>
      <c r="K14" s="243">
        <v>3.6</v>
      </c>
      <c r="L14" s="243">
        <v>3.3</v>
      </c>
      <c r="M14" s="243">
        <v>3.2</v>
      </c>
      <c r="N14" s="244">
        <v>3.5</v>
      </c>
      <c r="O14" s="244">
        <v>3.3</v>
      </c>
      <c r="P14" s="244">
        <v>2.5</v>
      </c>
      <c r="Q14" s="244">
        <v>2.2000000000000002</v>
      </c>
      <c r="R14" s="244">
        <v>2.1</v>
      </c>
      <c r="S14" s="244">
        <v>2</v>
      </c>
      <c r="T14" s="244">
        <v>2.6</v>
      </c>
      <c r="U14" s="76">
        <v>2.4</v>
      </c>
      <c r="V14" s="269">
        <f t="shared" si="0"/>
        <v>0.66666666666666663</v>
      </c>
    </row>
    <row r="15" spans="1:22" x14ac:dyDescent="0.35">
      <c r="A15" s="5"/>
      <c r="B15" s="16" t="s">
        <v>0</v>
      </c>
      <c r="C15" s="95">
        <v>0.3</v>
      </c>
      <c r="D15" s="95">
        <v>0.4</v>
      </c>
      <c r="E15" s="95">
        <v>0.5</v>
      </c>
      <c r="F15" s="95">
        <v>0.8</v>
      </c>
      <c r="G15" s="95">
        <v>0.9</v>
      </c>
      <c r="H15" s="95">
        <v>1</v>
      </c>
      <c r="I15" s="95">
        <v>1.1000000000000001</v>
      </c>
      <c r="J15" s="95">
        <v>1.4</v>
      </c>
      <c r="K15" s="95">
        <v>1.7</v>
      </c>
      <c r="L15" s="95">
        <v>1.4</v>
      </c>
      <c r="M15" s="95">
        <v>1.6</v>
      </c>
      <c r="N15" s="95">
        <v>1.8</v>
      </c>
      <c r="O15" s="95">
        <v>1.7</v>
      </c>
      <c r="P15" s="95">
        <v>1.3</v>
      </c>
      <c r="Q15" s="95">
        <v>1.1000000000000001</v>
      </c>
      <c r="R15" s="95">
        <v>1.2</v>
      </c>
      <c r="S15" s="95">
        <v>1.2</v>
      </c>
      <c r="T15" s="96">
        <v>1.4</v>
      </c>
      <c r="U15" s="144">
        <v>1.5</v>
      </c>
      <c r="V15" s="270">
        <f t="shared" si="0"/>
        <v>0.88235294117647056</v>
      </c>
    </row>
    <row r="16" spans="1:22" x14ac:dyDescent="0.35">
      <c r="A16" s="5"/>
      <c r="B16" s="17" t="s">
        <v>1</v>
      </c>
      <c r="C16" s="97">
        <v>0.8</v>
      </c>
      <c r="D16" s="97">
        <v>1.1000000000000001</v>
      </c>
      <c r="E16" s="97">
        <v>1.9</v>
      </c>
      <c r="F16" s="97">
        <v>2.2999999999999998</v>
      </c>
      <c r="G16" s="97">
        <v>3.1</v>
      </c>
      <c r="H16" s="97">
        <v>3.9</v>
      </c>
      <c r="I16" s="97">
        <v>3.8</v>
      </c>
      <c r="J16" s="97">
        <v>5</v>
      </c>
      <c r="K16" s="97">
        <v>5.3</v>
      </c>
      <c r="L16" s="97">
        <v>5.2</v>
      </c>
      <c r="M16" s="97">
        <v>4.8</v>
      </c>
      <c r="N16" s="97">
        <v>5.0999999999999996</v>
      </c>
      <c r="O16" s="97">
        <v>4.7</v>
      </c>
      <c r="P16" s="97">
        <v>3.7</v>
      </c>
      <c r="Q16" s="97">
        <v>3.3</v>
      </c>
      <c r="R16" s="97">
        <v>3</v>
      </c>
      <c r="S16" s="97">
        <v>2.8</v>
      </c>
      <c r="T16" s="98">
        <v>3.8</v>
      </c>
      <c r="U16" s="144">
        <v>3.3</v>
      </c>
      <c r="V16" s="270">
        <f t="shared" si="0"/>
        <v>0.62264150943396224</v>
      </c>
    </row>
    <row r="17" spans="1:22" x14ac:dyDescent="0.35">
      <c r="A17" s="5"/>
      <c r="B17" s="158" t="s">
        <v>15</v>
      </c>
      <c r="C17" s="245"/>
      <c r="D17" s="245"/>
      <c r="E17" s="245"/>
      <c r="F17" s="245"/>
      <c r="G17" s="245"/>
      <c r="H17" s="245"/>
      <c r="I17" s="245"/>
      <c r="J17" s="245"/>
      <c r="K17" s="245"/>
      <c r="L17" s="245"/>
      <c r="M17" s="245">
        <v>0.1</v>
      </c>
      <c r="N17" s="245">
        <v>0.1</v>
      </c>
      <c r="O17" s="245">
        <v>0.1</v>
      </c>
      <c r="P17" s="245"/>
      <c r="Q17" s="245"/>
      <c r="R17" s="245">
        <v>0.1</v>
      </c>
      <c r="S17" s="245">
        <v>0.3</v>
      </c>
      <c r="T17" s="246">
        <v>0.4</v>
      </c>
      <c r="U17" s="149">
        <v>0.6</v>
      </c>
      <c r="V17" s="272"/>
    </row>
    <row r="18" spans="1:22" x14ac:dyDescent="0.35">
      <c r="A18" s="5"/>
      <c r="B18" s="22" t="s">
        <v>0</v>
      </c>
      <c r="C18" s="95"/>
      <c r="D18" s="95"/>
      <c r="E18" s="95"/>
      <c r="F18" s="95"/>
      <c r="G18" s="95"/>
      <c r="H18" s="95"/>
      <c r="I18" s="95"/>
      <c r="J18" s="95"/>
      <c r="K18" s="95"/>
      <c r="L18" s="95"/>
      <c r="M18" s="95">
        <v>0.1</v>
      </c>
      <c r="N18" s="95">
        <v>0.1</v>
      </c>
      <c r="O18" s="95">
        <v>0.1</v>
      </c>
      <c r="P18" s="95"/>
      <c r="Q18" s="95"/>
      <c r="R18" s="95">
        <v>0.1</v>
      </c>
      <c r="S18" s="95">
        <v>0.3</v>
      </c>
      <c r="T18" s="96">
        <v>0.4</v>
      </c>
      <c r="U18" s="144">
        <v>0.6</v>
      </c>
      <c r="V18" s="270"/>
    </row>
    <row r="19" spans="1:22" x14ac:dyDescent="0.35">
      <c r="A19" s="5"/>
      <c r="B19" s="24" t="s">
        <v>1</v>
      </c>
      <c r="C19" s="97"/>
      <c r="D19" s="97"/>
      <c r="E19" s="97"/>
      <c r="F19" s="97"/>
      <c r="G19" s="97">
        <v>0.1</v>
      </c>
      <c r="H19" s="97"/>
      <c r="I19" s="97">
        <v>0.1</v>
      </c>
      <c r="J19" s="97">
        <v>0.2</v>
      </c>
      <c r="K19" s="97">
        <v>0.1</v>
      </c>
      <c r="L19" s="97">
        <v>0.2</v>
      </c>
      <c r="M19" s="97">
        <v>0.2</v>
      </c>
      <c r="N19" s="97">
        <v>0.2</v>
      </c>
      <c r="O19" s="97">
        <v>0.2</v>
      </c>
      <c r="P19" s="97">
        <v>0.1</v>
      </c>
      <c r="Q19" s="97">
        <v>0.2</v>
      </c>
      <c r="R19" s="97">
        <v>0.2</v>
      </c>
      <c r="S19" s="97">
        <v>0.5</v>
      </c>
      <c r="T19" s="98">
        <v>0.9</v>
      </c>
      <c r="U19" s="144">
        <v>1.1000000000000001</v>
      </c>
      <c r="V19" s="270">
        <f>U19/K19</f>
        <v>11</v>
      </c>
    </row>
    <row r="20" spans="1:22" ht="15" x14ac:dyDescent="0.35">
      <c r="A20" s="7"/>
      <c r="B20" s="18" t="s">
        <v>89</v>
      </c>
      <c r="C20" s="257">
        <v>0.5</v>
      </c>
      <c r="D20" s="257">
        <v>0.6</v>
      </c>
      <c r="E20" s="257">
        <v>0.5</v>
      </c>
      <c r="F20" s="257">
        <v>0.6</v>
      </c>
      <c r="G20" s="257">
        <v>0.6</v>
      </c>
      <c r="H20" s="257">
        <v>0.6</v>
      </c>
      <c r="I20" s="257">
        <v>0.7</v>
      </c>
      <c r="J20" s="257">
        <v>0.7</v>
      </c>
      <c r="K20" s="257">
        <v>0.8</v>
      </c>
      <c r="L20" s="257">
        <v>1.1000000000000001</v>
      </c>
      <c r="M20" s="257">
        <v>1.2</v>
      </c>
      <c r="N20" s="257">
        <v>1.2</v>
      </c>
      <c r="O20" s="257">
        <v>1.8</v>
      </c>
      <c r="P20" s="257">
        <v>2.2000000000000002</v>
      </c>
      <c r="Q20" s="257">
        <v>2.9</v>
      </c>
      <c r="R20" s="257">
        <v>3.3</v>
      </c>
      <c r="S20" s="257">
        <v>3.8</v>
      </c>
      <c r="T20" s="257">
        <v>4</v>
      </c>
      <c r="U20" s="76">
        <v>3.4</v>
      </c>
      <c r="V20" s="269">
        <f>U20/K20</f>
        <v>4.25</v>
      </c>
    </row>
    <row r="21" spans="1:22" x14ac:dyDescent="0.35">
      <c r="A21" s="5"/>
      <c r="B21" s="31" t="s">
        <v>0</v>
      </c>
      <c r="C21" s="100">
        <v>0.2</v>
      </c>
      <c r="D21" s="100">
        <v>0.2</v>
      </c>
      <c r="E21" s="100">
        <v>0.2</v>
      </c>
      <c r="F21" s="100">
        <v>0.3</v>
      </c>
      <c r="G21" s="100">
        <v>0.3</v>
      </c>
      <c r="H21" s="100">
        <v>0.3</v>
      </c>
      <c r="I21" s="100">
        <v>0.3</v>
      </c>
      <c r="J21" s="100">
        <v>0.3</v>
      </c>
      <c r="K21" s="100">
        <v>0.3</v>
      </c>
      <c r="L21" s="241">
        <v>0.5</v>
      </c>
      <c r="M21" s="241">
        <v>0.5</v>
      </c>
      <c r="N21" s="241">
        <v>0.6</v>
      </c>
      <c r="O21" s="242">
        <v>0.9</v>
      </c>
      <c r="P21" s="241">
        <v>1.1000000000000001</v>
      </c>
      <c r="Q21" s="241">
        <v>1.5</v>
      </c>
      <c r="R21" s="241">
        <v>1.7</v>
      </c>
      <c r="S21" s="241">
        <v>2.2000000000000002</v>
      </c>
      <c r="T21" s="82">
        <v>2.1</v>
      </c>
      <c r="U21" s="144">
        <v>2</v>
      </c>
      <c r="V21" s="270">
        <f>U21/K21</f>
        <v>6.666666666666667</v>
      </c>
    </row>
    <row r="22" spans="1:22" x14ac:dyDescent="0.35">
      <c r="A22" s="5"/>
      <c r="B22" s="33" t="s">
        <v>1</v>
      </c>
      <c r="C22" s="258">
        <v>0.8</v>
      </c>
      <c r="D22" s="258">
        <v>0.9</v>
      </c>
      <c r="E22" s="258">
        <v>0.8</v>
      </c>
      <c r="F22" s="258">
        <v>0.9</v>
      </c>
      <c r="G22" s="258">
        <v>1</v>
      </c>
      <c r="H22" s="258">
        <v>1</v>
      </c>
      <c r="I22" s="258">
        <v>1</v>
      </c>
      <c r="J22" s="258">
        <v>1.2</v>
      </c>
      <c r="K22" s="258">
        <v>1.3</v>
      </c>
      <c r="L22" s="101">
        <v>1.8</v>
      </c>
      <c r="M22" s="101">
        <v>1.8</v>
      </c>
      <c r="N22" s="101">
        <v>1.9</v>
      </c>
      <c r="O22" s="102">
        <v>2.8</v>
      </c>
      <c r="P22" s="81">
        <v>3.2</v>
      </c>
      <c r="Q22" s="81">
        <v>4.2</v>
      </c>
      <c r="R22" s="81">
        <v>4.8</v>
      </c>
      <c r="S22" s="81">
        <v>5.2</v>
      </c>
      <c r="T22" s="82">
        <v>5.7</v>
      </c>
      <c r="U22" s="144">
        <v>4.7</v>
      </c>
      <c r="V22" s="270">
        <f>U22/K22</f>
        <v>3.6153846153846154</v>
      </c>
    </row>
    <row r="23" spans="1:22" x14ac:dyDescent="0.35">
      <c r="A23" s="10"/>
      <c r="B23" s="39" t="s">
        <v>17</v>
      </c>
      <c r="C23" s="259"/>
      <c r="D23" s="260"/>
      <c r="E23" s="261"/>
      <c r="F23" s="259"/>
      <c r="G23" s="259"/>
      <c r="H23" s="261"/>
      <c r="I23" s="259"/>
      <c r="J23" s="259"/>
      <c r="K23" s="259"/>
      <c r="L23" s="259"/>
      <c r="M23" s="259"/>
      <c r="N23" s="259"/>
      <c r="O23" s="259"/>
      <c r="P23" s="259"/>
      <c r="Q23" s="259">
        <v>0</v>
      </c>
      <c r="R23" s="259">
        <v>0.3</v>
      </c>
      <c r="S23" s="259">
        <v>0.7</v>
      </c>
      <c r="T23" s="259">
        <v>1.2</v>
      </c>
      <c r="U23" s="149">
        <v>1.6</v>
      </c>
      <c r="V23" s="272"/>
    </row>
    <row r="24" spans="1:22" x14ac:dyDescent="0.35">
      <c r="A24" s="10"/>
      <c r="B24" s="40" t="s">
        <v>0</v>
      </c>
      <c r="C24" s="100"/>
      <c r="D24" s="100"/>
      <c r="E24" s="100"/>
      <c r="F24" s="100"/>
      <c r="G24" s="100"/>
      <c r="H24" s="100"/>
      <c r="I24" s="100"/>
      <c r="J24" s="100"/>
      <c r="K24" s="100"/>
      <c r="L24" s="100"/>
      <c r="M24" s="100"/>
      <c r="N24" s="100"/>
      <c r="O24" s="100"/>
      <c r="P24" s="100"/>
      <c r="Q24" s="100"/>
      <c r="R24" s="100">
        <v>0.2</v>
      </c>
      <c r="S24" s="100">
        <v>0.4</v>
      </c>
      <c r="T24" s="262">
        <v>0.8</v>
      </c>
      <c r="U24" s="144">
        <v>0.9</v>
      </c>
      <c r="V24" s="270"/>
    </row>
    <row r="25" spans="1:22" x14ac:dyDescent="0.35">
      <c r="A25" s="10"/>
      <c r="B25" s="41" t="s">
        <v>1</v>
      </c>
      <c r="C25" s="258"/>
      <c r="D25" s="258"/>
      <c r="E25" s="258"/>
      <c r="F25" s="258"/>
      <c r="G25" s="258"/>
      <c r="H25" s="258"/>
      <c r="I25" s="258"/>
      <c r="J25" s="258"/>
      <c r="K25" s="258"/>
      <c r="L25" s="258"/>
      <c r="M25" s="258"/>
      <c r="N25" s="258"/>
      <c r="O25" s="258"/>
      <c r="P25" s="258"/>
      <c r="Q25" s="258"/>
      <c r="R25" s="258">
        <v>0.4</v>
      </c>
      <c r="S25" s="258">
        <v>0.9</v>
      </c>
      <c r="T25" s="263">
        <v>1.7</v>
      </c>
      <c r="U25" s="144">
        <v>2.2999999999999998</v>
      </c>
      <c r="V25" s="270"/>
    </row>
    <row r="26" spans="1:22" ht="15" x14ac:dyDescent="0.35">
      <c r="A26" s="7"/>
      <c r="B26" s="18" t="s">
        <v>90</v>
      </c>
      <c r="C26" s="76">
        <v>0.1</v>
      </c>
      <c r="D26" s="76">
        <v>0.1</v>
      </c>
      <c r="E26" s="76">
        <v>0.1</v>
      </c>
      <c r="F26" s="76">
        <v>0.2</v>
      </c>
      <c r="G26" s="76">
        <v>0.3</v>
      </c>
      <c r="H26" s="76">
        <v>0.3</v>
      </c>
      <c r="I26" s="76">
        <v>0.3</v>
      </c>
      <c r="J26" s="76">
        <v>0.6</v>
      </c>
      <c r="K26" s="76">
        <v>0.4</v>
      </c>
      <c r="L26" s="76">
        <v>0.4</v>
      </c>
      <c r="M26" s="76">
        <v>0.5</v>
      </c>
      <c r="N26" s="76">
        <v>0.5</v>
      </c>
      <c r="O26" s="76">
        <v>0.5</v>
      </c>
      <c r="P26" s="76">
        <v>0.4</v>
      </c>
      <c r="Q26" s="76">
        <v>0.5</v>
      </c>
      <c r="R26" s="76">
        <v>1.2</v>
      </c>
      <c r="S26" s="76">
        <v>2.2999999999999998</v>
      </c>
      <c r="T26" s="76">
        <v>4.5</v>
      </c>
      <c r="U26" s="76">
        <v>6.1</v>
      </c>
      <c r="V26" s="269">
        <f t="shared" ref="V26:V35" si="1">U26/K26</f>
        <v>15.249999999999998</v>
      </c>
    </row>
    <row r="27" spans="1:22" x14ac:dyDescent="0.35">
      <c r="A27" s="10"/>
      <c r="B27" s="40" t="s">
        <v>0</v>
      </c>
      <c r="C27" s="239"/>
      <c r="D27" s="239"/>
      <c r="E27" s="239"/>
      <c r="F27" s="239">
        <v>0.1</v>
      </c>
      <c r="G27" s="239">
        <v>0.2</v>
      </c>
      <c r="H27" s="239">
        <v>0.1</v>
      </c>
      <c r="I27" s="239">
        <v>0.1</v>
      </c>
      <c r="J27" s="239">
        <v>0.3</v>
      </c>
      <c r="K27" s="239">
        <v>0.2</v>
      </c>
      <c r="L27" s="239">
        <v>0.2</v>
      </c>
      <c r="M27" s="239">
        <v>0.2</v>
      </c>
      <c r="N27" s="239">
        <v>0.4</v>
      </c>
      <c r="O27" s="239">
        <v>0.3</v>
      </c>
      <c r="P27" s="239">
        <v>0.2</v>
      </c>
      <c r="Q27" s="239">
        <v>0.3</v>
      </c>
      <c r="R27" s="239">
        <v>0.6</v>
      </c>
      <c r="S27" s="239">
        <v>1.3</v>
      </c>
      <c r="T27" s="239">
        <v>2.5</v>
      </c>
      <c r="U27" s="144">
        <v>3.7</v>
      </c>
      <c r="V27" s="270">
        <f t="shared" si="1"/>
        <v>18.5</v>
      </c>
    </row>
    <row r="28" spans="1:22" x14ac:dyDescent="0.35">
      <c r="A28" s="10"/>
      <c r="B28" s="41" t="s">
        <v>1</v>
      </c>
      <c r="C28" s="239">
        <v>0.1</v>
      </c>
      <c r="D28" s="239">
        <v>0.1</v>
      </c>
      <c r="E28" s="239">
        <v>0.2</v>
      </c>
      <c r="F28" s="239">
        <v>0.3</v>
      </c>
      <c r="G28" s="239">
        <v>0.3</v>
      </c>
      <c r="H28" s="239">
        <v>0.4</v>
      </c>
      <c r="I28" s="239">
        <v>0.5</v>
      </c>
      <c r="J28" s="239">
        <v>1</v>
      </c>
      <c r="K28" s="239">
        <v>0.6</v>
      </c>
      <c r="L28" s="239">
        <v>0.6</v>
      </c>
      <c r="M28" s="239">
        <v>0.7</v>
      </c>
      <c r="N28" s="239">
        <v>0.7</v>
      </c>
      <c r="O28" s="239">
        <v>0.7</v>
      </c>
      <c r="P28" s="239">
        <v>0.6</v>
      </c>
      <c r="Q28" s="239">
        <v>0.8</v>
      </c>
      <c r="R28" s="239">
        <v>1.7</v>
      </c>
      <c r="S28" s="239">
        <v>3.2</v>
      </c>
      <c r="T28" s="239">
        <v>6.4</v>
      </c>
      <c r="U28" s="144">
        <v>8.5</v>
      </c>
      <c r="V28" s="270">
        <f t="shared" si="1"/>
        <v>14.166666666666668</v>
      </c>
    </row>
    <row r="29" spans="1:22" ht="15" x14ac:dyDescent="0.35">
      <c r="A29" s="7"/>
      <c r="B29" s="18" t="s">
        <v>88</v>
      </c>
      <c r="C29" s="76">
        <v>0.7</v>
      </c>
      <c r="D29" s="76">
        <v>0.7</v>
      </c>
      <c r="E29" s="76">
        <v>0.7</v>
      </c>
      <c r="F29" s="76">
        <v>0.9</v>
      </c>
      <c r="G29" s="76">
        <v>1.1000000000000001</v>
      </c>
      <c r="H29" s="76">
        <v>1.2</v>
      </c>
      <c r="I29" s="76">
        <v>1.3</v>
      </c>
      <c r="J29" s="76">
        <v>1.6</v>
      </c>
      <c r="K29" s="76">
        <v>1.3</v>
      </c>
      <c r="L29" s="76">
        <v>0.9</v>
      </c>
      <c r="M29" s="76">
        <v>0.6</v>
      </c>
      <c r="N29" s="76">
        <v>0.6</v>
      </c>
      <c r="O29" s="76">
        <v>0.7</v>
      </c>
      <c r="P29" s="76">
        <v>0.6</v>
      </c>
      <c r="Q29" s="76">
        <v>0.6</v>
      </c>
      <c r="R29" s="76">
        <v>0.8</v>
      </c>
      <c r="S29" s="76">
        <v>1</v>
      </c>
      <c r="T29" s="76">
        <v>1.7</v>
      </c>
      <c r="U29" s="76">
        <v>2.1</v>
      </c>
      <c r="V29" s="269">
        <f t="shared" si="1"/>
        <v>1.6153846153846154</v>
      </c>
    </row>
    <row r="30" spans="1:22" x14ac:dyDescent="0.35">
      <c r="A30" s="5"/>
      <c r="B30" s="27" t="s">
        <v>0</v>
      </c>
      <c r="C30" s="247">
        <v>0.3</v>
      </c>
      <c r="D30" s="247">
        <v>0.4</v>
      </c>
      <c r="E30" s="247">
        <v>0.3</v>
      </c>
      <c r="F30" s="247">
        <v>0.5</v>
      </c>
      <c r="G30" s="247">
        <v>0.6</v>
      </c>
      <c r="H30" s="247">
        <v>0.6</v>
      </c>
      <c r="I30" s="247">
        <v>0.6</v>
      </c>
      <c r="J30" s="247">
        <v>0.8</v>
      </c>
      <c r="K30" s="247">
        <v>0.6</v>
      </c>
      <c r="L30" s="95">
        <v>0.4</v>
      </c>
      <c r="M30" s="95">
        <v>0.3</v>
      </c>
      <c r="N30" s="95">
        <v>0.4</v>
      </c>
      <c r="O30" s="96">
        <v>0.4</v>
      </c>
      <c r="P30" s="95">
        <v>0.3</v>
      </c>
      <c r="Q30" s="95">
        <v>0.4</v>
      </c>
      <c r="R30" s="95">
        <v>0.4</v>
      </c>
      <c r="S30" s="95">
        <v>0.7</v>
      </c>
      <c r="T30" s="96">
        <v>1</v>
      </c>
      <c r="U30" s="144">
        <v>1.4</v>
      </c>
      <c r="V30" s="270">
        <f t="shared" si="1"/>
        <v>2.3333333333333335</v>
      </c>
    </row>
    <row r="31" spans="1:22" x14ac:dyDescent="0.35">
      <c r="A31" s="5"/>
      <c r="B31" s="28" t="s">
        <v>1</v>
      </c>
      <c r="C31" s="248">
        <v>1</v>
      </c>
      <c r="D31" s="248">
        <v>1</v>
      </c>
      <c r="E31" s="248">
        <v>1</v>
      </c>
      <c r="F31" s="248">
        <v>1.3</v>
      </c>
      <c r="G31" s="248">
        <v>1.7</v>
      </c>
      <c r="H31" s="248">
        <v>1.8</v>
      </c>
      <c r="I31" s="248">
        <v>1.9</v>
      </c>
      <c r="J31" s="248">
        <v>2.2999999999999998</v>
      </c>
      <c r="K31" s="248">
        <v>2</v>
      </c>
      <c r="L31" s="97">
        <v>1.3</v>
      </c>
      <c r="M31" s="97">
        <v>0.9</v>
      </c>
      <c r="N31" s="97">
        <v>0.8</v>
      </c>
      <c r="O31" s="98">
        <v>1</v>
      </c>
      <c r="P31" s="97">
        <v>0.9</v>
      </c>
      <c r="Q31" s="97">
        <v>0.9</v>
      </c>
      <c r="R31" s="97">
        <v>1.1000000000000001</v>
      </c>
      <c r="S31" s="97">
        <v>1.3</v>
      </c>
      <c r="T31" s="98">
        <v>2.5</v>
      </c>
      <c r="U31" s="144">
        <v>2.9</v>
      </c>
      <c r="V31" s="270">
        <f t="shared" si="1"/>
        <v>1.45</v>
      </c>
    </row>
    <row r="32" spans="1:22" x14ac:dyDescent="0.35">
      <c r="A32" s="5"/>
      <c r="B32" s="25" t="s">
        <v>7</v>
      </c>
      <c r="C32" s="249">
        <v>0.4</v>
      </c>
      <c r="D32" s="249">
        <v>0.4</v>
      </c>
      <c r="E32" s="249">
        <v>0.4</v>
      </c>
      <c r="F32" s="249">
        <v>0.5</v>
      </c>
      <c r="G32" s="249">
        <v>0.6</v>
      </c>
      <c r="H32" s="249">
        <v>0.7</v>
      </c>
      <c r="I32" s="249">
        <v>0.8</v>
      </c>
      <c r="J32" s="249">
        <v>1</v>
      </c>
      <c r="K32" s="249">
        <v>0.8</v>
      </c>
      <c r="L32" s="249">
        <v>0.6</v>
      </c>
      <c r="M32" s="249">
        <v>0.5</v>
      </c>
      <c r="N32" s="249">
        <v>0.5</v>
      </c>
      <c r="O32" s="249">
        <v>0.6</v>
      </c>
      <c r="P32" s="249">
        <v>0.5</v>
      </c>
      <c r="Q32" s="249">
        <v>0.5</v>
      </c>
      <c r="R32" s="249">
        <v>0.6</v>
      </c>
      <c r="S32" s="249">
        <v>0.9</v>
      </c>
      <c r="T32" s="250">
        <v>1.5</v>
      </c>
      <c r="U32" s="149">
        <v>1.8</v>
      </c>
      <c r="V32" s="272">
        <f t="shared" si="1"/>
        <v>2.25</v>
      </c>
    </row>
    <row r="33" spans="1:22" x14ac:dyDescent="0.35">
      <c r="A33" s="5"/>
      <c r="B33" s="22" t="s">
        <v>0</v>
      </c>
      <c r="C33" s="247">
        <v>0.2</v>
      </c>
      <c r="D33" s="247">
        <v>0.2</v>
      </c>
      <c r="E33" s="247">
        <v>0.2</v>
      </c>
      <c r="F33" s="247">
        <v>0.3</v>
      </c>
      <c r="G33" s="247">
        <v>0.3</v>
      </c>
      <c r="H33" s="247">
        <v>0.4</v>
      </c>
      <c r="I33" s="247">
        <v>0.4</v>
      </c>
      <c r="J33" s="247">
        <v>0.5</v>
      </c>
      <c r="K33" s="247">
        <v>0.4</v>
      </c>
      <c r="L33" s="95">
        <v>0.3</v>
      </c>
      <c r="M33" s="95">
        <v>0.2</v>
      </c>
      <c r="N33" s="95">
        <v>0.3</v>
      </c>
      <c r="O33" s="96">
        <v>0.3</v>
      </c>
      <c r="P33" s="95">
        <v>0.3</v>
      </c>
      <c r="Q33" s="95">
        <v>0.3</v>
      </c>
      <c r="R33" s="95">
        <v>0.3</v>
      </c>
      <c r="S33" s="95">
        <v>0.6</v>
      </c>
      <c r="T33" s="96">
        <v>0.8</v>
      </c>
      <c r="U33" s="144">
        <v>1.2</v>
      </c>
      <c r="V33" s="270">
        <f t="shared" si="1"/>
        <v>2.9999999999999996</v>
      </c>
    </row>
    <row r="34" spans="1:22" x14ac:dyDescent="0.35">
      <c r="A34" s="5"/>
      <c r="B34" s="17" t="s">
        <v>1</v>
      </c>
      <c r="C34" s="251">
        <v>0.6</v>
      </c>
      <c r="D34" s="251">
        <v>0.6</v>
      </c>
      <c r="E34" s="251">
        <v>0.6</v>
      </c>
      <c r="F34" s="251">
        <v>0.8</v>
      </c>
      <c r="G34" s="251">
        <v>1</v>
      </c>
      <c r="H34" s="251">
        <v>1.1000000000000001</v>
      </c>
      <c r="I34" s="251">
        <v>1.2</v>
      </c>
      <c r="J34" s="251">
        <v>1.5</v>
      </c>
      <c r="K34" s="251">
        <v>1.3</v>
      </c>
      <c r="L34" s="97">
        <v>1</v>
      </c>
      <c r="M34" s="97">
        <v>0.7</v>
      </c>
      <c r="N34" s="97">
        <v>0.7</v>
      </c>
      <c r="O34" s="98">
        <v>0.8</v>
      </c>
      <c r="P34" s="97">
        <v>0.8</v>
      </c>
      <c r="Q34" s="97">
        <v>0.7</v>
      </c>
      <c r="R34" s="97">
        <v>0.9</v>
      </c>
      <c r="S34" s="97">
        <v>1.2</v>
      </c>
      <c r="T34" s="98">
        <v>2.1</v>
      </c>
      <c r="U34" s="144">
        <v>2.4</v>
      </c>
      <c r="V34" s="270">
        <f t="shared" si="1"/>
        <v>1.846153846153846</v>
      </c>
    </row>
    <row r="35" spans="1:22" x14ac:dyDescent="0.35">
      <c r="A35" s="5"/>
      <c r="B35" s="29" t="s">
        <v>6</v>
      </c>
      <c r="C35" s="252"/>
      <c r="D35" s="252"/>
      <c r="E35" s="252"/>
      <c r="F35" s="252"/>
      <c r="G35" s="252"/>
      <c r="H35" s="252"/>
      <c r="I35" s="252"/>
      <c r="J35" s="252">
        <v>0.1</v>
      </c>
      <c r="K35" s="252">
        <v>0.1</v>
      </c>
      <c r="L35" s="252"/>
      <c r="M35" s="252"/>
      <c r="N35" s="252"/>
      <c r="O35" s="252"/>
      <c r="P35" s="252"/>
      <c r="Q35" s="252"/>
      <c r="R35" s="252">
        <v>0.1</v>
      </c>
      <c r="S35" s="252">
        <v>0.3</v>
      </c>
      <c r="T35" s="253">
        <v>0.8</v>
      </c>
      <c r="U35" s="149">
        <v>1.3</v>
      </c>
      <c r="V35" s="272">
        <f t="shared" si="1"/>
        <v>13</v>
      </c>
    </row>
    <row r="36" spans="1:22" x14ac:dyDescent="0.35">
      <c r="A36" s="5"/>
      <c r="B36" s="31" t="s">
        <v>0</v>
      </c>
      <c r="C36" s="254"/>
      <c r="D36" s="255"/>
      <c r="E36" s="255"/>
      <c r="F36" s="255"/>
      <c r="G36" s="255"/>
      <c r="H36" s="255"/>
      <c r="I36" s="255"/>
      <c r="J36" s="255"/>
      <c r="K36" s="255"/>
      <c r="L36" s="255"/>
      <c r="M36" s="95"/>
      <c r="N36" s="95"/>
      <c r="O36" s="95"/>
      <c r="P36" s="96"/>
      <c r="Q36" s="95"/>
      <c r="R36" s="95"/>
      <c r="S36" s="95">
        <v>0.2</v>
      </c>
      <c r="T36" s="95">
        <v>0.5</v>
      </c>
      <c r="U36" s="144">
        <v>0.9</v>
      </c>
      <c r="V36" s="270"/>
    </row>
    <row r="37" spans="1:22" x14ac:dyDescent="0.35">
      <c r="A37" s="5"/>
      <c r="B37" s="33" t="s">
        <v>1</v>
      </c>
      <c r="C37" s="256"/>
      <c r="D37" s="256"/>
      <c r="E37" s="256"/>
      <c r="F37" s="256"/>
      <c r="G37" s="256"/>
      <c r="H37" s="256"/>
      <c r="I37" s="256"/>
      <c r="J37" s="256">
        <v>0.2</v>
      </c>
      <c r="K37" s="256"/>
      <c r="L37" s="107"/>
      <c r="M37" s="107"/>
      <c r="N37" s="107"/>
      <c r="O37" s="111"/>
      <c r="P37" s="95"/>
      <c r="Q37" s="95"/>
      <c r="R37" s="95">
        <v>0.1</v>
      </c>
      <c r="S37" s="95">
        <v>0.4</v>
      </c>
      <c r="T37" s="96">
        <v>1.1000000000000001</v>
      </c>
      <c r="U37" s="144">
        <v>1.7</v>
      </c>
      <c r="V37" s="270"/>
    </row>
    <row r="38" spans="1:22" ht="15" x14ac:dyDescent="0.35">
      <c r="A38" s="10"/>
      <c r="B38" s="323" t="s">
        <v>32</v>
      </c>
      <c r="C38" s="76">
        <v>0.2</v>
      </c>
      <c r="D38" s="76">
        <v>0.2</v>
      </c>
      <c r="E38" s="76">
        <v>0.3</v>
      </c>
      <c r="F38" s="76">
        <v>0.3</v>
      </c>
      <c r="G38" s="76">
        <v>0.4</v>
      </c>
      <c r="H38" s="76">
        <v>0.3</v>
      </c>
      <c r="I38" s="76">
        <v>0.5</v>
      </c>
      <c r="J38" s="76">
        <v>0.4</v>
      </c>
      <c r="K38" s="76">
        <v>0.3</v>
      </c>
      <c r="L38" s="76">
        <v>0.3</v>
      </c>
      <c r="M38" s="76">
        <v>0.3</v>
      </c>
      <c r="N38" s="76">
        <v>0.4</v>
      </c>
      <c r="O38" s="76">
        <v>0.5</v>
      </c>
      <c r="P38" s="76">
        <v>0.4</v>
      </c>
      <c r="Q38" s="76">
        <v>0.7</v>
      </c>
      <c r="R38" s="76">
        <v>0.8</v>
      </c>
      <c r="S38" s="76">
        <v>0.9</v>
      </c>
      <c r="T38" s="76">
        <v>1.3</v>
      </c>
      <c r="U38" s="76">
        <v>1.8</v>
      </c>
      <c r="V38" s="269">
        <f>U38/K38</f>
        <v>6</v>
      </c>
    </row>
    <row r="39" spans="1:22" x14ac:dyDescent="0.35">
      <c r="A39" s="10"/>
      <c r="B39" s="31" t="s">
        <v>0</v>
      </c>
      <c r="C39" s="100">
        <v>0.1</v>
      </c>
      <c r="D39" s="100">
        <v>0.2</v>
      </c>
      <c r="E39" s="100">
        <v>0.2</v>
      </c>
      <c r="F39" s="100">
        <v>0.2</v>
      </c>
      <c r="G39" s="100">
        <v>0.3</v>
      </c>
      <c r="H39" s="100">
        <v>0.2</v>
      </c>
      <c r="I39" s="100">
        <v>0.2</v>
      </c>
      <c r="J39" s="100">
        <v>0.2</v>
      </c>
      <c r="K39" s="100">
        <v>0.2</v>
      </c>
      <c r="L39" s="241">
        <v>0.1</v>
      </c>
      <c r="M39" s="241">
        <v>0.2</v>
      </c>
      <c r="N39" s="241">
        <v>0.3</v>
      </c>
      <c r="O39" s="242">
        <v>0.3</v>
      </c>
      <c r="P39" s="241">
        <v>0.3</v>
      </c>
      <c r="Q39" s="241">
        <v>0.5</v>
      </c>
      <c r="R39" s="241">
        <v>0.5</v>
      </c>
      <c r="S39" s="241">
        <v>0.7</v>
      </c>
      <c r="T39" s="82">
        <v>0.9</v>
      </c>
      <c r="U39" s="144">
        <v>1.3</v>
      </c>
      <c r="V39" s="270">
        <f>U39/K39</f>
        <v>6.5</v>
      </c>
    </row>
    <row r="40" spans="1:22" x14ac:dyDescent="0.35">
      <c r="A40" s="10"/>
      <c r="B40" s="33" t="s">
        <v>1</v>
      </c>
      <c r="C40" s="258">
        <v>0.2</v>
      </c>
      <c r="D40" s="258">
        <v>0.3</v>
      </c>
      <c r="E40" s="258">
        <v>0.3</v>
      </c>
      <c r="F40" s="258">
        <v>0.4</v>
      </c>
      <c r="G40" s="258">
        <v>0.5</v>
      </c>
      <c r="H40" s="258">
        <v>0.5</v>
      </c>
      <c r="I40" s="258">
        <v>0.7</v>
      </c>
      <c r="J40" s="258">
        <v>0.5</v>
      </c>
      <c r="K40" s="258">
        <v>0.4</v>
      </c>
      <c r="L40" s="101">
        <v>0.4</v>
      </c>
      <c r="M40" s="101">
        <v>0.5</v>
      </c>
      <c r="N40" s="101">
        <v>0.5</v>
      </c>
      <c r="O40" s="102">
        <v>0.6</v>
      </c>
      <c r="P40" s="81">
        <v>0.6</v>
      </c>
      <c r="Q40" s="81">
        <v>0.9</v>
      </c>
      <c r="R40" s="81">
        <v>1.1000000000000001</v>
      </c>
      <c r="S40" s="81">
        <v>1.2</v>
      </c>
      <c r="T40" s="82">
        <v>1.7</v>
      </c>
      <c r="U40" s="144">
        <v>2.2999999999999998</v>
      </c>
      <c r="V40" s="270">
        <f>U40/K40</f>
        <v>5.7499999999999991</v>
      </c>
    </row>
    <row r="41" spans="1:22" x14ac:dyDescent="0.35">
      <c r="A41" s="10"/>
      <c r="B41" s="39" t="s">
        <v>18</v>
      </c>
      <c r="C41" s="259">
        <v>0.1</v>
      </c>
      <c r="D41" s="259">
        <v>0.1</v>
      </c>
      <c r="E41" s="259">
        <v>0.1</v>
      </c>
      <c r="F41" s="259">
        <v>0.1</v>
      </c>
      <c r="G41" s="259">
        <v>0.1</v>
      </c>
      <c r="H41" s="259">
        <v>0.1</v>
      </c>
      <c r="I41" s="259">
        <v>0.2</v>
      </c>
      <c r="J41" s="259">
        <v>0.2</v>
      </c>
      <c r="K41" s="259">
        <v>0.2</v>
      </c>
      <c r="L41" s="259">
        <v>0.1</v>
      </c>
      <c r="M41" s="259">
        <v>0.2</v>
      </c>
      <c r="N41" s="259">
        <v>0.2</v>
      </c>
      <c r="O41" s="259">
        <v>0.3</v>
      </c>
      <c r="P41" s="259">
        <v>0.2</v>
      </c>
      <c r="Q41" s="259">
        <v>0.3</v>
      </c>
      <c r="R41" s="259">
        <v>0.5</v>
      </c>
      <c r="S41" s="259">
        <v>0.5</v>
      </c>
      <c r="T41" s="264">
        <v>0.8</v>
      </c>
      <c r="U41" s="149">
        <v>1.2</v>
      </c>
      <c r="V41" s="272">
        <f>U41/K41</f>
        <v>5.9999999999999991</v>
      </c>
    </row>
    <row r="42" spans="1:22" x14ac:dyDescent="0.35">
      <c r="A42" s="10"/>
      <c r="B42" s="40" t="s">
        <v>0</v>
      </c>
      <c r="C42" s="100"/>
      <c r="D42" s="100"/>
      <c r="E42" s="100"/>
      <c r="F42" s="100"/>
      <c r="G42" s="100"/>
      <c r="H42" s="100"/>
      <c r="I42" s="100"/>
      <c r="J42" s="100"/>
      <c r="K42" s="100"/>
      <c r="L42" s="100"/>
      <c r="M42" s="100">
        <v>0.1</v>
      </c>
      <c r="N42" s="100">
        <v>0.2</v>
      </c>
      <c r="O42" s="100">
        <v>0.1</v>
      </c>
      <c r="P42" s="100">
        <v>0.2</v>
      </c>
      <c r="Q42" s="100">
        <v>0.2</v>
      </c>
      <c r="R42" s="100">
        <v>0.3</v>
      </c>
      <c r="S42" s="100">
        <v>0.4</v>
      </c>
      <c r="T42" s="262">
        <v>0.5</v>
      </c>
      <c r="U42" s="144">
        <v>0.9</v>
      </c>
      <c r="V42" s="270"/>
    </row>
    <row r="43" spans="1:22" x14ac:dyDescent="0.35">
      <c r="A43" s="10"/>
      <c r="B43" s="41" t="s">
        <v>1</v>
      </c>
      <c r="C43" s="258"/>
      <c r="D43" s="258">
        <v>0.1</v>
      </c>
      <c r="E43" s="258">
        <v>0.1</v>
      </c>
      <c r="F43" s="258">
        <v>0.1</v>
      </c>
      <c r="G43" s="258">
        <v>0.2</v>
      </c>
      <c r="H43" s="258">
        <v>0.1</v>
      </c>
      <c r="I43" s="258">
        <v>0.3</v>
      </c>
      <c r="J43" s="258">
        <v>0.2</v>
      </c>
      <c r="K43" s="258">
        <v>0.2</v>
      </c>
      <c r="L43" s="258">
        <v>0.2</v>
      </c>
      <c r="M43" s="258">
        <v>0.3</v>
      </c>
      <c r="N43" s="258">
        <v>0.2</v>
      </c>
      <c r="O43" s="258">
        <v>0.4</v>
      </c>
      <c r="P43" s="258">
        <v>0.3</v>
      </c>
      <c r="Q43" s="258">
        <v>0.4</v>
      </c>
      <c r="R43" s="258">
        <v>0.7</v>
      </c>
      <c r="S43" s="258">
        <v>0.6</v>
      </c>
      <c r="T43" s="263">
        <v>1.1000000000000001</v>
      </c>
      <c r="U43" s="144">
        <v>1.4</v>
      </c>
      <c r="V43" s="270">
        <f>U43/K43</f>
        <v>6.9999999999999991</v>
      </c>
    </row>
    <row r="44" spans="1:22" ht="15" x14ac:dyDescent="0.35">
      <c r="A44" s="10"/>
      <c r="B44" s="18" t="s">
        <v>33</v>
      </c>
      <c r="C44" s="76">
        <v>0.1</v>
      </c>
      <c r="D44" s="76">
        <v>0.2</v>
      </c>
      <c r="E44" s="76">
        <v>0.3</v>
      </c>
      <c r="F44" s="76">
        <v>0.4</v>
      </c>
      <c r="G44" s="76">
        <v>0.5</v>
      </c>
      <c r="H44" s="76">
        <v>0.6</v>
      </c>
      <c r="I44" s="76">
        <v>0.8</v>
      </c>
      <c r="J44" s="76">
        <v>1</v>
      </c>
      <c r="K44" s="76">
        <v>1.2</v>
      </c>
      <c r="L44" s="76">
        <v>1.3</v>
      </c>
      <c r="M44" s="76">
        <v>1.3</v>
      </c>
      <c r="N44" s="76">
        <v>1.5</v>
      </c>
      <c r="O44" s="76">
        <v>1.4</v>
      </c>
      <c r="P44" s="76">
        <v>1.2</v>
      </c>
      <c r="Q44" s="76">
        <v>1.2</v>
      </c>
      <c r="R44" s="76">
        <v>1.3</v>
      </c>
      <c r="S44" s="76">
        <v>1.5</v>
      </c>
      <c r="T44" s="76">
        <v>2.4</v>
      </c>
      <c r="U44" s="76">
        <v>2.4</v>
      </c>
      <c r="V44" s="269">
        <f>U44/K44</f>
        <v>2</v>
      </c>
    </row>
    <row r="45" spans="1:22" x14ac:dyDescent="0.35">
      <c r="A45" s="10"/>
      <c r="B45" s="40" t="s">
        <v>10</v>
      </c>
      <c r="C45" s="239"/>
      <c r="D45" s="239">
        <v>0.1</v>
      </c>
      <c r="E45" s="239">
        <v>0.1</v>
      </c>
      <c r="F45" s="239">
        <v>0.2</v>
      </c>
      <c r="G45" s="239">
        <v>0.3</v>
      </c>
      <c r="H45" s="239">
        <v>0.3</v>
      </c>
      <c r="I45" s="239">
        <v>0.4</v>
      </c>
      <c r="J45" s="239">
        <v>0.5</v>
      </c>
      <c r="K45" s="239">
        <v>0.7</v>
      </c>
      <c r="L45" s="239">
        <v>0.6</v>
      </c>
      <c r="M45" s="239">
        <v>0.7</v>
      </c>
      <c r="N45" s="239">
        <v>0.8</v>
      </c>
      <c r="O45" s="239">
        <v>0.7</v>
      </c>
      <c r="P45" s="239">
        <v>0.6</v>
      </c>
      <c r="Q45" s="239">
        <v>0.6</v>
      </c>
      <c r="R45" s="239">
        <v>0.8</v>
      </c>
      <c r="S45" s="239">
        <v>0.9</v>
      </c>
      <c r="T45" s="239">
        <v>1.2</v>
      </c>
      <c r="U45" s="144">
        <v>1.4</v>
      </c>
      <c r="V45" s="270">
        <f>U45/K45</f>
        <v>2</v>
      </c>
    </row>
    <row r="46" spans="1:22" x14ac:dyDescent="0.35">
      <c r="A46" s="10"/>
      <c r="B46" s="40" t="s">
        <v>11</v>
      </c>
      <c r="C46" s="239">
        <v>0.2</v>
      </c>
      <c r="D46" s="239">
        <v>0.3</v>
      </c>
      <c r="E46" s="239">
        <v>0.5</v>
      </c>
      <c r="F46" s="239">
        <v>0.6</v>
      </c>
      <c r="G46" s="239">
        <v>0.7</v>
      </c>
      <c r="H46" s="239">
        <v>1</v>
      </c>
      <c r="I46" s="239">
        <v>1.1000000000000001</v>
      </c>
      <c r="J46" s="239">
        <v>1.6</v>
      </c>
      <c r="K46" s="239">
        <v>1.7</v>
      </c>
      <c r="L46" s="239">
        <v>1.9</v>
      </c>
      <c r="M46" s="239">
        <v>1.9</v>
      </c>
      <c r="N46" s="239">
        <v>2.2000000000000002</v>
      </c>
      <c r="O46" s="239">
        <v>2</v>
      </c>
      <c r="P46" s="239">
        <v>1.7</v>
      </c>
      <c r="Q46" s="239">
        <v>1.7</v>
      </c>
      <c r="R46" s="239">
        <v>1.8</v>
      </c>
      <c r="S46" s="239">
        <v>2.1</v>
      </c>
      <c r="T46" s="239">
        <v>3.6</v>
      </c>
      <c r="U46" s="144">
        <v>3.3</v>
      </c>
      <c r="V46" s="270">
        <f>U46/K46</f>
        <v>1.9411764705882353</v>
      </c>
    </row>
    <row r="47" spans="1:22" x14ac:dyDescent="0.35">
      <c r="A47" s="10"/>
      <c r="B47" s="39" t="s">
        <v>22</v>
      </c>
      <c r="C47" s="259">
        <v>0.1</v>
      </c>
      <c r="D47" s="259">
        <v>0.2</v>
      </c>
      <c r="E47" s="259">
        <v>0.3</v>
      </c>
      <c r="F47" s="259">
        <v>0.4</v>
      </c>
      <c r="G47" s="259">
        <v>0.4</v>
      </c>
      <c r="H47" s="259">
        <v>0.6</v>
      </c>
      <c r="I47" s="259">
        <v>0.7</v>
      </c>
      <c r="J47" s="259">
        <v>0.9</v>
      </c>
      <c r="K47" s="259">
        <v>1</v>
      </c>
      <c r="L47" s="259">
        <v>1.1000000000000001</v>
      </c>
      <c r="M47" s="259">
        <v>1.2</v>
      </c>
      <c r="N47" s="259">
        <v>1.4</v>
      </c>
      <c r="O47" s="259">
        <v>1.3</v>
      </c>
      <c r="P47" s="259">
        <v>1.1000000000000001</v>
      </c>
      <c r="Q47" s="259">
        <v>1</v>
      </c>
      <c r="R47" s="259">
        <v>1.2</v>
      </c>
      <c r="S47" s="259">
        <v>1.4</v>
      </c>
      <c r="T47" s="264">
        <v>2.1</v>
      </c>
      <c r="U47" s="149">
        <v>2.2000000000000002</v>
      </c>
      <c r="V47" s="272">
        <f>U47/K47</f>
        <v>2.2000000000000002</v>
      </c>
    </row>
    <row r="48" spans="1:22" x14ac:dyDescent="0.35">
      <c r="A48" s="10"/>
      <c r="B48" s="40" t="s">
        <v>0</v>
      </c>
      <c r="C48" s="239"/>
      <c r="D48" s="239"/>
      <c r="E48" s="239"/>
      <c r="F48" s="239"/>
      <c r="G48" s="239">
        <v>0.2</v>
      </c>
      <c r="H48" s="239">
        <v>0.2</v>
      </c>
      <c r="I48" s="239">
        <v>0.3</v>
      </c>
      <c r="J48" s="239">
        <v>0.3</v>
      </c>
      <c r="K48" s="239">
        <v>0.4</v>
      </c>
      <c r="L48" s="239">
        <v>0.6</v>
      </c>
      <c r="M48" s="239">
        <v>0.5</v>
      </c>
      <c r="N48" s="239">
        <v>0.6</v>
      </c>
      <c r="O48" s="239">
        <v>0.7</v>
      </c>
      <c r="P48" s="239">
        <v>0.7</v>
      </c>
      <c r="Q48" s="239">
        <v>0.6</v>
      </c>
      <c r="R48" s="239">
        <v>0.5</v>
      </c>
      <c r="S48" s="239">
        <v>0.7</v>
      </c>
      <c r="T48" s="239">
        <v>0.8</v>
      </c>
      <c r="U48" s="144">
        <v>1</v>
      </c>
      <c r="V48" s="270">
        <v>1.3</v>
      </c>
    </row>
    <row r="49" spans="1:22" x14ac:dyDescent="0.35">
      <c r="A49" s="10"/>
      <c r="B49" s="41" t="s">
        <v>1</v>
      </c>
      <c r="C49" s="239">
        <v>0.2</v>
      </c>
      <c r="D49" s="239">
        <v>0.3</v>
      </c>
      <c r="E49" s="239">
        <v>0.4</v>
      </c>
      <c r="F49" s="239">
        <v>0.5</v>
      </c>
      <c r="G49" s="239">
        <v>0.6</v>
      </c>
      <c r="H49" s="239">
        <v>0.9</v>
      </c>
      <c r="I49" s="239">
        <v>1</v>
      </c>
      <c r="J49" s="239">
        <v>1.4</v>
      </c>
      <c r="K49" s="239">
        <v>1.5</v>
      </c>
      <c r="L49" s="239">
        <v>1.7</v>
      </c>
      <c r="M49" s="239">
        <v>1.7</v>
      </c>
      <c r="N49" s="239">
        <v>2</v>
      </c>
      <c r="O49" s="239">
        <v>1.9</v>
      </c>
      <c r="P49" s="239">
        <v>1.6</v>
      </c>
      <c r="Q49" s="239">
        <v>1.5</v>
      </c>
      <c r="R49" s="239">
        <v>1.6</v>
      </c>
      <c r="S49" s="239">
        <v>1.9</v>
      </c>
      <c r="T49" s="239">
        <v>3.2</v>
      </c>
      <c r="U49" s="144">
        <v>3</v>
      </c>
      <c r="V49" s="270">
        <f>U49/K49</f>
        <v>2</v>
      </c>
    </row>
    <row r="50" spans="1:22" x14ac:dyDescent="0.35">
      <c r="A50" s="10"/>
      <c r="B50" s="39" t="s">
        <v>23</v>
      </c>
      <c r="C50" s="259"/>
      <c r="D50" s="259"/>
      <c r="E50" s="259"/>
      <c r="F50" s="259"/>
      <c r="G50" s="259">
        <v>0.1</v>
      </c>
      <c r="H50" s="259"/>
      <c r="I50" s="259">
        <v>0.1</v>
      </c>
      <c r="J50" s="259">
        <v>0.1</v>
      </c>
      <c r="K50" s="259">
        <v>0.1</v>
      </c>
      <c r="L50" s="259">
        <v>0.1</v>
      </c>
      <c r="M50" s="259">
        <v>0.1</v>
      </c>
      <c r="N50" s="259">
        <v>0.1</v>
      </c>
      <c r="O50" s="259">
        <v>0.1</v>
      </c>
      <c r="P50" s="259">
        <v>0.1</v>
      </c>
      <c r="Q50" s="259">
        <v>0.1</v>
      </c>
      <c r="R50" s="259">
        <v>0.2</v>
      </c>
      <c r="S50" s="259">
        <v>0.3</v>
      </c>
      <c r="T50" s="264">
        <v>0.9</v>
      </c>
      <c r="U50" s="149">
        <v>1.2</v>
      </c>
      <c r="V50" s="272">
        <f>U50/K50</f>
        <v>11.999999999999998</v>
      </c>
    </row>
    <row r="51" spans="1:22" x14ac:dyDescent="0.35">
      <c r="A51" s="10"/>
      <c r="B51" s="40" t="s">
        <v>0</v>
      </c>
      <c r="C51" s="239"/>
      <c r="D51" s="239"/>
      <c r="E51" s="239"/>
      <c r="F51" s="239"/>
      <c r="G51" s="239"/>
      <c r="H51" s="239"/>
      <c r="I51" s="239"/>
      <c r="J51" s="239"/>
      <c r="K51" s="239"/>
      <c r="L51" s="239"/>
      <c r="M51" s="239"/>
      <c r="N51" s="239"/>
      <c r="O51" s="239"/>
      <c r="P51" s="239"/>
      <c r="Q51" s="239"/>
      <c r="R51" s="239">
        <v>0.1</v>
      </c>
      <c r="S51" s="239">
        <v>0.2</v>
      </c>
      <c r="T51" s="239">
        <v>0.4</v>
      </c>
      <c r="U51" s="144">
        <v>0.7</v>
      </c>
      <c r="V51" s="270"/>
    </row>
    <row r="52" spans="1:22" x14ac:dyDescent="0.35">
      <c r="A52" s="10"/>
      <c r="B52" s="41" t="s">
        <v>1</v>
      </c>
      <c r="C52" s="239"/>
      <c r="D52" s="239"/>
      <c r="E52" s="239"/>
      <c r="F52" s="239"/>
      <c r="G52" s="239"/>
      <c r="H52" s="239"/>
      <c r="I52" s="239">
        <v>0.1</v>
      </c>
      <c r="J52" s="239">
        <v>0.2</v>
      </c>
      <c r="K52" s="239">
        <v>0.1</v>
      </c>
      <c r="L52" s="239">
        <v>0.1</v>
      </c>
      <c r="M52" s="239">
        <v>0.2</v>
      </c>
      <c r="N52" s="239">
        <v>0.2</v>
      </c>
      <c r="O52" s="239">
        <v>0.2</v>
      </c>
      <c r="P52" s="239">
        <v>0.2</v>
      </c>
      <c r="Q52" s="239">
        <v>0.2</v>
      </c>
      <c r="R52" s="239">
        <v>0.3</v>
      </c>
      <c r="S52" s="239">
        <v>0.5</v>
      </c>
      <c r="T52" s="239">
        <v>1.3</v>
      </c>
      <c r="U52" s="144">
        <v>1.6</v>
      </c>
      <c r="V52" s="270">
        <f>U52/K52</f>
        <v>16</v>
      </c>
    </row>
    <row r="53" spans="1:22" ht="15" x14ac:dyDescent="0.35">
      <c r="A53" s="10"/>
      <c r="B53" s="18" t="s">
        <v>37</v>
      </c>
      <c r="C53" s="76">
        <v>0.2</v>
      </c>
      <c r="D53" s="76">
        <v>0.2</v>
      </c>
      <c r="E53" s="76">
        <v>0.2</v>
      </c>
      <c r="F53" s="76">
        <v>0.2</v>
      </c>
      <c r="G53" s="76">
        <v>0.3</v>
      </c>
      <c r="H53" s="76">
        <v>0.4</v>
      </c>
      <c r="I53" s="76">
        <v>0.4</v>
      </c>
      <c r="J53" s="76">
        <v>0.3</v>
      </c>
      <c r="K53" s="76">
        <v>0.3</v>
      </c>
      <c r="L53" s="76">
        <v>0.4</v>
      </c>
      <c r="M53" s="76">
        <v>0.4</v>
      </c>
      <c r="N53" s="76">
        <v>0.5</v>
      </c>
      <c r="O53" s="76">
        <v>0.4</v>
      </c>
      <c r="P53" s="76">
        <v>0.4</v>
      </c>
      <c r="Q53" s="76">
        <v>0.4</v>
      </c>
      <c r="R53" s="76">
        <v>0.5</v>
      </c>
      <c r="S53" s="76">
        <v>0.5</v>
      </c>
      <c r="T53" s="76">
        <v>0.5</v>
      </c>
      <c r="U53" s="76">
        <v>0.5</v>
      </c>
      <c r="V53" s="269">
        <v>1.3</v>
      </c>
    </row>
    <row r="54" spans="1:22" x14ac:dyDescent="0.35">
      <c r="A54" s="10"/>
      <c r="B54" s="40" t="s">
        <v>10</v>
      </c>
      <c r="C54" s="239">
        <v>0.1</v>
      </c>
      <c r="D54" s="239">
        <v>0.2</v>
      </c>
      <c r="E54" s="239">
        <v>0.2</v>
      </c>
      <c r="F54" s="239">
        <v>0.3</v>
      </c>
      <c r="G54" s="239">
        <v>0.3</v>
      </c>
      <c r="H54" s="239">
        <v>0.3</v>
      </c>
      <c r="I54" s="239">
        <v>0.4</v>
      </c>
      <c r="J54" s="239">
        <v>0.3</v>
      </c>
      <c r="K54" s="239">
        <v>0.3</v>
      </c>
      <c r="L54" s="239">
        <v>0.3</v>
      </c>
      <c r="M54" s="239">
        <v>0.4</v>
      </c>
      <c r="N54" s="239">
        <v>0.4</v>
      </c>
      <c r="O54" s="239">
        <v>0.4</v>
      </c>
      <c r="P54" s="239">
        <v>0.3</v>
      </c>
      <c r="Q54" s="239">
        <v>0.3</v>
      </c>
      <c r="R54" s="239">
        <v>0.5</v>
      </c>
      <c r="S54" s="239">
        <v>0.5</v>
      </c>
      <c r="T54" s="239">
        <v>0.4</v>
      </c>
      <c r="U54" s="144">
        <v>0.5</v>
      </c>
      <c r="V54" s="270">
        <f>U54/K54</f>
        <v>1.6666666666666667</v>
      </c>
    </row>
    <row r="55" spans="1:22" x14ac:dyDescent="0.35">
      <c r="A55" s="10"/>
      <c r="B55" s="40" t="s">
        <v>11</v>
      </c>
      <c r="C55" s="239">
        <v>0.2</v>
      </c>
      <c r="D55" s="239">
        <v>0.2</v>
      </c>
      <c r="E55" s="239">
        <v>0.3</v>
      </c>
      <c r="F55" s="239">
        <v>0.2</v>
      </c>
      <c r="G55" s="239">
        <v>0.3</v>
      </c>
      <c r="H55" s="239">
        <v>0.4</v>
      </c>
      <c r="I55" s="239">
        <v>0.3</v>
      </c>
      <c r="J55" s="239">
        <v>0.3</v>
      </c>
      <c r="K55" s="239">
        <v>0.4</v>
      </c>
      <c r="L55" s="239">
        <v>0.4</v>
      </c>
      <c r="M55" s="239">
        <v>0.5</v>
      </c>
      <c r="N55" s="239">
        <v>0.5</v>
      </c>
      <c r="O55" s="239">
        <v>0.4</v>
      </c>
      <c r="P55" s="239">
        <v>0.4</v>
      </c>
      <c r="Q55" s="239">
        <v>0.4</v>
      </c>
      <c r="R55" s="239">
        <v>0.5</v>
      </c>
      <c r="S55" s="239">
        <v>0.4</v>
      </c>
      <c r="T55" s="239">
        <v>0.5</v>
      </c>
      <c r="U55" s="144">
        <v>0.5</v>
      </c>
      <c r="V55" s="270">
        <f>U55/K55</f>
        <v>1.25</v>
      </c>
    </row>
    <row r="56" spans="1:22" x14ac:dyDescent="0.35">
      <c r="A56" s="10"/>
      <c r="B56" s="39" t="s">
        <v>26</v>
      </c>
      <c r="C56" s="259"/>
      <c r="D56" s="259">
        <v>0.1</v>
      </c>
      <c r="E56" s="259">
        <v>0.1</v>
      </c>
      <c r="F56" s="259">
        <v>0.1</v>
      </c>
      <c r="G56" s="259">
        <v>0.1</v>
      </c>
      <c r="H56" s="259">
        <v>0.2</v>
      </c>
      <c r="I56" s="259">
        <v>0.2</v>
      </c>
      <c r="J56" s="259">
        <v>0.1</v>
      </c>
      <c r="K56" s="259">
        <v>0.2</v>
      </c>
      <c r="L56" s="259">
        <v>0.2</v>
      </c>
      <c r="M56" s="259">
        <v>0.2</v>
      </c>
      <c r="N56" s="259">
        <v>0.3</v>
      </c>
      <c r="O56" s="259">
        <v>0.3</v>
      </c>
      <c r="P56" s="259">
        <v>0.2</v>
      </c>
      <c r="Q56" s="259">
        <v>0.2</v>
      </c>
      <c r="R56" s="259">
        <v>0.3</v>
      </c>
      <c r="S56" s="259">
        <v>0.2</v>
      </c>
      <c r="T56" s="264">
        <v>0.2</v>
      </c>
      <c r="U56" s="149">
        <v>0.3</v>
      </c>
      <c r="V56" s="272">
        <f>U56/K56</f>
        <v>1.4999999999999998</v>
      </c>
    </row>
    <row r="57" spans="1:22" x14ac:dyDescent="0.35">
      <c r="A57" s="10"/>
      <c r="B57" s="40" t="s">
        <v>0</v>
      </c>
      <c r="C57" s="239"/>
      <c r="D57" s="239"/>
      <c r="E57" s="239"/>
      <c r="F57" s="239"/>
      <c r="G57" s="239">
        <v>0.1</v>
      </c>
      <c r="H57" s="239">
        <v>0.1</v>
      </c>
      <c r="I57" s="239">
        <v>0.2</v>
      </c>
      <c r="J57" s="239">
        <v>0.1</v>
      </c>
      <c r="K57" s="239">
        <v>0.2</v>
      </c>
      <c r="L57" s="239">
        <v>0.2</v>
      </c>
      <c r="M57" s="239">
        <v>0.2</v>
      </c>
      <c r="N57" s="239">
        <v>0.2</v>
      </c>
      <c r="O57" s="239">
        <v>0.2</v>
      </c>
      <c r="P57" s="239">
        <v>0.2</v>
      </c>
      <c r="Q57" s="239">
        <v>0.2</v>
      </c>
      <c r="R57" s="239">
        <v>0.2</v>
      </c>
      <c r="S57" s="239">
        <v>0.2</v>
      </c>
      <c r="T57" s="239">
        <v>0.2</v>
      </c>
      <c r="U57" s="144">
        <v>0.2</v>
      </c>
      <c r="V57" s="270">
        <f>U57/K57</f>
        <v>1</v>
      </c>
    </row>
    <row r="58" spans="1:22" x14ac:dyDescent="0.35">
      <c r="A58" s="10"/>
      <c r="B58" s="41" t="s">
        <v>1</v>
      </c>
      <c r="C58" s="239"/>
      <c r="D58" s="239"/>
      <c r="E58" s="239">
        <v>0.1</v>
      </c>
      <c r="F58" s="239">
        <v>0.1</v>
      </c>
      <c r="G58" s="239">
        <v>0.1</v>
      </c>
      <c r="H58" s="239">
        <v>0.2</v>
      </c>
      <c r="I58" s="239">
        <v>0.2</v>
      </c>
      <c r="J58" s="239">
        <v>0.1</v>
      </c>
      <c r="K58" s="239">
        <v>0.2</v>
      </c>
      <c r="L58" s="239">
        <v>0.3</v>
      </c>
      <c r="M58" s="239">
        <v>0.3</v>
      </c>
      <c r="N58" s="239">
        <v>0.3</v>
      </c>
      <c r="O58" s="239">
        <v>0.3</v>
      </c>
      <c r="P58" s="239">
        <v>0.2</v>
      </c>
      <c r="Q58" s="239">
        <v>0.3</v>
      </c>
      <c r="R58" s="239">
        <v>0.3</v>
      </c>
      <c r="S58" s="239">
        <v>0.2</v>
      </c>
      <c r="T58" s="239">
        <v>0.3</v>
      </c>
      <c r="U58" s="144">
        <v>0.3</v>
      </c>
      <c r="V58" s="270">
        <v>1.3</v>
      </c>
    </row>
    <row r="59" spans="1:22" x14ac:dyDescent="0.35">
      <c r="A59" s="10"/>
      <c r="B59" s="39" t="s">
        <v>27</v>
      </c>
      <c r="C59" s="259"/>
      <c r="D59" s="259"/>
      <c r="E59" s="259"/>
      <c r="F59" s="259"/>
      <c r="G59" s="259"/>
      <c r="H59" s="259"/>
      <c r="I59" s="259"/>
      <c r="J59" s="259"/>
      <c r="K59" s="259"/>
      <c r="L59" s="259"/>
      <c r="M59" s="259"/>
      <c r="N59" s="259"/>
      <c r="O59" s="259"/>
      <c r="P59" s="259"/>
      <c r="Q59" s="259">
        <v>0.1</v>
      </c>
      <c r="R59" s="259">
        <v>0.1</v>
      </c>
      <c r="S59" s="259">
        <v>0.1</v>
      </c>
      <c r="T59" s="264">
        <v>0.1</v>
      </c>
      <c r="U59" s="149">
        <v>0.2</v>
      </c>
      <c r="V59" s="272"/>
    </row>
    <row r="60" spans="1:22" x14ac:dyDescent="0.35">
      <c r="A60" s="10"/>
      <c r="B60" s="40" t="s">
        <v>0</v>
      </c>
      <c r="C60" s="239"/>
      <c r="D60" s="239"/>
      <c r="E60" s="239"/>
      <c r="F60" s="239"/>
      <c r="G60" s="239"/>
      <c r="H60" s="239"/>
      <c r="I60" s="239"/>
      <c r="J60" s="239"/>
      <c r="K60" s="239"/>
      <c r="L60" s="239"/>
      <c r="M60" s="239"/>
      <c r="N60" s="239"/>
      <c r="O60" s="239"/>
      <c r="P60" s="239"/>
      <c r="Q60" s="239"/>
      <c r="R60" s="239"/>
      <c r="S60" s="239">
        <v>0.1</v>
      </c>
      <c r="T60" s="239"/>
      <c r="U60" s="144">
        <v>0.1</v>
      </c>
      <c r="V60" s="270"/>
    </row>
    <row r="61" spans="1:22" x14ac:dyDescent="0.35">
      <c r="A61" s="10"/>
      <c r="B61" s="41" t="s">
        <v>1</v>
      </c>
      <c r="C61" s="239"/>
      <c r="D61" s="239"/>
      <c r="E61" s="239"/>
      <c r="F61" s="239"/>
      <c r="G61" s="239"/>
      <c r="H61" s="239"/>
      <c r="I61" s="239"/>
      <c r="J61" s="239"/>
      <c r="K61" s="239"/>
      <c r="L61" s="239"/>
      <c r="M61" s="239"/>
      <c r="N61" s="239"/>
      <c r="O61" s="239"/>
      <c r="P61" s="239"/>
      <c r="Q61" s="239"/>
      <c r="R61" s="239"/>
      <c r="S61" s="239"/>
      <c r="T61" s="239">
        <v>0.1</v>
      </c>
      <c r="U61" s="144">
        <v>0.2</v>
      </c>
      <c r="V61" s="270">
        <v>1.3</v>
      </c>
    </row>
    <row r="62" spans="1:22" x14ac:dyDescent="0.35">
      <c r="A62" s="5"/>
      <c r="B62" s="31"/>
      <c r="C62" s="1"/>
      <c r="D62" s="1"/>
      <c r="E62" s="1"/>
      <c r="F62" s="1"/>
      <c r="G62" s="1"/>
      <c r="H62" s="1"/>
      <c r="I62" s="1"/>
      <c r="J62" s="1"/>
      <c r="K62" s="1"/>
      <c r="L62" s="1"/>
      <c r="M62" s="1"/>
      <c r="N62" s="1"/>
      <c r="O62" s="8"/>
      <c r="P62" s="8"/>
      <c r="Q62" s="5"/>
      <c r="R62" s="9"/>
      <c r="S62" s="9"/>
      <c r="T62" s="2"/>
      <c r="U62" s="78"/>
    </row>
    <row r="63" spans="1:22" x14ac:dyDescent="0.35">
      <c r="A63" s="5"/>
      <c r="B63" s="380" t="s">
        <v>3</v>
      </c>
      <c r="C63" s="380"/>
      <c r="D63" s="380"/>
      <c r="E63" s="380"/>
      <c r="F63" s="380"/>
      <c r="G63" s="380"/>
      <c r="H63" s="380"/>
      <c r="I63" s="380"/>
      <c r="J63" s="380"/>
      <c r="K63" s="380"/>
      <c r="L63" s="380"/>
      <c r="M63" s="380"/>
      <c r="N63" s="380"/>
      <c r="O63" s="381"/>
      <c r="P63" s="159"/>
      <c r="Q63" s="5"/>
      <c r="R63" s="9"/>
      <c r="S63" s="9"/>
      <c r="T63" s="2"/>
      <c r="U63" s="78"/>
    </row>
    <row r="64" spans="1:22" x14ac:dyDescent="0.35">
      <c r="A64" s="5"/>
      <c r="B64" s="382"/>
      <c r="C64" s="382"/>
      <c r="D64" s="382"/>
      <c r="E64" s="382"/>
      <c r="F64" s="382"/>
      <c r="G64" s="382"/>
      <c r="H64" s="382"/>
      <c r="I64" s="382"/>
      <c r="J64" s="382"/>
      <c r="K64" s="382"/>
      <c r="L64" s="382"/>
      <c r="M64" s="382"/>
      <c r="N64" s="382"/>
      <c r="O64" s="383"/>
      <c r="P64" s="160"/>
      <c r="Q64" s="5"/>
      <c r="R64" s="9"/>
      <c r="S64" s="9"/>
      <c r="T64" s="2"/>
      <c r="U64" s="78"/>
    </row>
    <row r="65" spans="1:22" x14ac:dyDescent="0.35">
      <c r="A65" s="5"/>
      <c r="B65" s="46" t="s">
        <v>107</v>
      </c>
      <c r="C65" s="44"/>
      <c r="D65" s="44"/>
      <c r="E65" s="44"/>
      <c r="F65" s="44"/>
      <c r="G65" s="44"/>
      <c r="H65" s="44"/>
      <c r="I65" s="44"/>
      <c r="J65" s="44"/>
      <c r="K65" s="44"/>
      <c r="L65" s="44"/>
      <c r="M65" s="44"/>
      <c r="N65" s="44"/>
      <c r="O65" s="45"/>
      <c r="P65" s="45"/>
      <c r="Q65" s="6"/>
      <c r="R65" s="9"/>
      <c r="S65" s="9"/>
      <c r="T65" s="2"/>
      <c r="U65" s="78"/>
    </row>
    <row r="66" spans="1:22" x14ac:dyDescent="0.35">
      <c r="A66" s="5"/>
      <c r="B66" s="2"/>
      <c r="C66" s="6"/>
      <c r="D66" s="6"/>
      <c r="E66" s="6"/>
      <c r="F66" s="6"/>
      <c r="G66" s="6"/>
      <c r="H66" s="6"/>
      <c r="I66" s="6"/>
      <c r="J66" s="6"/>
      <c r="K66" s="6"/>
      <c r="L66" s="6"/>
      <c r="M66" s="6"/>
      <c r="N66" s="6"/>
      <c r="O66" s="6"/>
      <c r="P66" s="6"/>
      <c r="Q66" s="6"/>
      <c r="R66" s="9"/>
      <c r="S66" s="9"/>
      <c r="T66" s="2"/>
      <c r="U66" s="78"/>
    </row>
    <row r="67" spans="1:22" ht="16.5" x14ac:dyDescent="0.35">
      <c r="A67" s="5"/>
      <c r="B67" s="67" t="s">
        <v>30</v>
      </c>
      <c r="C67" s="2"/>
      <c r="D67" s="2"/>
      <c r="E67" s="2"/>
      <c r="F67" s="2"/>
      <c r="G67" s="2"/>
      <c r="H67" s="2"/>
      <c r="I67" s="2"/>
      <c r="J67" s="2"/>
      <c r="K67" s="2"/>
      <c r="L67" s="2"/>
      <c r="M67" s="2"/>
      <c r="N67" s="2"/>
      <c r="O67" s="2"/>
      <c r="P67" s="2"/>
      <c r="Q67" s="2"/>
      <c r="R67" s="9"/>
      <c r="S67" s="9"/>
      <c r="T67" s="2"/>
      <c r="U67" s="78"/>
    </row>
    <row r="68" spans="1:22" ht="16.5" x14ac:dyDescent="0.35">
      <c r="A68" s="5"/>
      <c r="B68" s="67" t="s">
        <v>31</v>
      </c>
      <c r="C68" s="2"/>
      <c r="D68" s="2"/>
      <c r="E68" s="2"/>
      <c r="F68" s="2"/>
      <c r="G68" s="2"/>
      <c r="H68" s="2"/>
      <c r="I68" s="2"/>
      <c r="J68" s="2"/>
      <c r="K68" s="2"/>
      <c r="L68" s="2"/>
      <c r="M68" s="2"/>
      <c r="N68" s="2"/>
      <c r="O68" s="2"/>
      <c r="P68" s="2"/>
      <c r="Q68" s="2"/>
      <c r="R68" s="9"/>
      <c r="S68" s="9"/>
      <c r="T68" s="2"/>
      <c r="U68" s="78"/>
    </row>
    <row r="69" spans="1:22" ht="16.5" x14ac:dyDescent="0.35">
      <c r="A69" s="5"/>
      <c r="B69" s="67" t="s">
        <v>83</v>
      </c>
      <c r="C69" s="2"/>
      <c r="D69" s="2"/>
      <c r="E69" s="2"/>
      <c r="F69" s="2"/>
      <c r="G69" s="2"/>
      <c r="H69" s="2"/>
      <c r="I69" s="2"/>
      <c r="J69" s="2"/>
      <c r="K69" s="2"/>
      <c r="L69" s="2"/>
      <c r="M69" s="2"/>
      <c r="N69" s="2"/>
      <c r="O69" s="2"/>
      <c r="P69" s="2"/>
      <c r="Q69" s="2"/>
      <c r="R69" s="9"/>
      <c r="S69" s="9"/>
      <c r="T69" s="2"/>
      <c r="U69" s="78"/>
    </row>
    <row r="70" spans="1:22" ht="16.5" x14ac:dyDescent="0.35">
      <c r="A70" s="5"/>
      <c r="B70" s="67" t="s">
        <v>34</v>
      </c>
      <c r="C70" s="2"/>
      <c r="D70" s="2"/>
      <c r="E70" s="2"/>
      <c r="F70" s="2"/>
      <c r="G70" s="2"/>
      <c r="H70" s="2"/>
      <c r="I70" s="2"/>
      <c r="J70" s="2"/>
      <c r="K70" s="2"/>
      <c r="L70" s="2"/>
      <c r="M70" s="2"/>
      <c r="N70" s="2"/>
      <c r="O70" s="2"/>
      <c r="P70" s="2"/>
      <c r="Q70" s="2"/>
      <c r="R70" s="9"/>
      <c r="S70" s="9"/>
      <c r="T70" s="2"/>
      <c r="U70" s="78"/>
    </row>
    <row r="71" spans="1:22" ht="16.5" x14ac:dyDescent="0.35">
      <c r="A71" s="5"/>
      <c r="B71" s="67" t="s">
        <v>85</v>
      </c>
      <c r="C71" s="2"/>
      <c r="D71" s="2"/>
      <c r="E71" s="2"/>
      <c r="F71" s="2"/>
      <c r="G71" s="2"/>
      <c r="H71" s="2"/>
      <c r="I71" s="2"/>
      <c r="J71" s="2"/>
      <c r="K71" s="2"/>
      <c r="L71" s="2"/>
      <c r="M71" s="2"/>
      <c r="N71" s="2"/>
      <c r="O71" s="2"/>
      <c r="P71" s="2"/>
      <c r="Q71" s="2"/>
      <c r="R71" s="9"/>
      <c r="S71" s="9"/>
      <c r="T71" s="2"/>
      <c r="U71" s="78"/>
    </row>
    <row r="72" spans="1:22" ht="16.5" x14ac:dyDescent="0.35">
      <c r="A72" s="5"/>
      <c r="B72" s="67" t="s">
        <v>35</v>
      </c>
      <c r="C72" s="2"/>
      <c r="D72" s="2"/>
      <c r="E72" s="2"/>
      <c r="F72" s="2"/>
      <c r="G72" s="2"/>
      <c r="H72" s="2"/>
      <c r="I72" s="2"/>
      <c r="J72" s="2"/>
      <c r="K72" s="2"/>
      <c r="L72" s="2"/>
      <c r="M72" s="2"/>
      <c r="N72" s="2"/>
      <c r="O72" s="2"/>
      <c r="P72" s="2"/>
      <c r="Q72" s="2"/>
      <c r="R72" s="9"/>
      <c r="S72" s="9"/>
      <c r="T72" s="2"/>
      <c r="U72" s="78"/>
    </row>
    <row r="73" spans="1:22" ht="16.5" x14ac:dyDescent="0.35">
      <c r="A73" s="5"/>
      <c r="B73" s="47" t="s">
        <v>36</v>
      </c>
      <c r="C73" s="2"/>
      <c r="D73" s="2"/>
      <c r="E73" s="2"/>
      <c r="F73" s="2"/>
      <c r="G73" s="2"/>
      <c r="H73" s="2"/>
      <c r="I73" s="2"/>
      <c r="J73" s="2"/>
      <c r="K73" s="2"/>
      <c r="L73" s="2"/>
      <c r="M73" s="2"/>
      <c r="N73" s="2"/>
      <c r="O73" s="2"/>
      <c r="P73" s="2"/>
      <c r="Q73" s="2"/>
      <c r="R73" s="9"/>
      <c r="S73" s="9"/>
      <c r="T73" s="2"/>
      <c r="U73" s="78"/>
    </row>
    <row r="74" spans="1:22" ht="16.5" x14ac:dyDescent="0.35">
      <c r="A74" s="2"/>
      <c r="B74" s="47" t="s">
        <v>38</v>
      </c>
      <c r="C74" s="2"/>
      <c r="D74" s="2"/>
      <c r="E74" s="2"/>
      <c r="F74" s="2"/>
      <c r="G74" s="2"/>
      <c r="H74" s="2"/>
      <c r="I74" s="2"/>
      <c r="J74" s="2"/>
      <c r="K74" s="2"/>
      <c r="L74" s="2"/>
      <c r="M74" s="2"/>
      <c r="N74" s="2"/>
      <c r="O74" s="2"/>
      <c r="P74" s="2"/>
      <c r="Q74" s="2"/>
      <c r="R74" s="2"/>
      <c r="S74" s="2"/>
      <c r="T74" s="2"/>
      <c r="U74" s="78"/>
    </row>
    <row r="75" spans="1:22" x14ac:dyDescent="0.35">
      <c r="A75" s="2"/>
      <c r="B75" s="2"/>
      <c r="C75" s="2"/>
      <c r="D75" s="2"/>
      <c r="E75" s="2"/>
      <c r="F75" s="2"/>
      <c r="G75" s="2"/>
      <c r="H75" s="2"/>
      <c r="I75" s="2"/>
      <c r="J75" s="2"/>
      <c r="K75" s="2"/>
      <c r="L75" s="2"/>
      <c r="M75" s="2"/>
      <c r="N75" s="2"/>
      <c r="O75" s="2"/>
      <c r="P75" s="2"/>
      <c r="Q75" s="2"/>
      <c r="R75" s="2"/>
      <c r="S75" s="2"/>
      <c r="T75" s="2"/>
      <c r="U75" s="78"/>
    </row>
    <row r="76" spans="1:22" x14ac:dyDescent="0.35">
      <c r="A76" s="2"/>
      <c r="B76" s="2"/>
      <c r="C76" s="2"/>
      <c r="D76" s="2"/>
      <c r="E76" s="2"/>
      <c r="F76" s="2"/>
      <c r="G76" s="2"/>
      <c r="H76" s="2"/>
      <c r="I76" s="2"/>
      <c r="J76" s="2"/>
      <c r="K76" s="2"/>
      <c r="L76" s="2"/>
      <c r="M76" s="2"/>
      <c r="N76" s="2"/>
      <c r="O76" s="2"/>
      <c r="P76" s="2"/>
      <c r="Q76" s="2"/>
      <c r="R76" s="2"/>
      <c r="S76" s="2"/>
      <c r="T76" s="2"/>
      <c r="U76" s="78"/>
    </row>
    <row r="77" spans="1:22" x14ac:dyDescent="0.35">
      <c r="V77" s="150"/>
    </row>
    <row r="78" spans="1:22" x14ac:dyDescent="0.35">
      <c r="V78" s="150"/>
    </row>
    <row r="79" spans="1:22" x14ac:dyDescent="0.35">
      <c r="V79" s="150"/>
    </row>
    <row r="80" spans="1:22" x14ac:dyDescent="0.35">
      <c r="V80" s="150"/>
    </row>
    <row r="81" spans="5:22" x14ac:dyDescent="0.35">
      <c r="V81" s="150"/>
    </row>
    <row r="82" spans="5:22" x14ac:dyDescent="0.35">
      <c r="E82" s="34"/>
      <c r="V82" s="150"/>
    </row>
    <row r="83" spans="5:22" x14ac:dyDescent="0.35">
      <c r="E83" s="34"/>
      <c r="V83" s="150"/>
    </row>
    <row r="84" spans="5:22" x14ac:dyDescent="0.35">
      <c r="E84" s="34"/>
      <c r="V84" s="150"/>
    </row>
    <row r="85" spans="5:22" x14ac:dyDescent="0.35">
      <c r="E85" s="34"/>
      <c r="V85" s="150"/>
    </row>
    <row r="86" spans="5:22" x14ac:dyDescent="0.35">
      <c r="E86" s="34"/>
      <c r="V86" s="150"/>
    </row>
    <row r="87" spans="5:22" x14ac:dyDescent="0.35">
      <c r="E87" s="34"/>
      <c r="V87" s="150"/>
    </row>
    <row r="88" spans="5:22" x14ac:dyDescent="0.35">
      <c r="E88" s="34"/>
      <c r="V88" s="150"/>
    </row>
    <row r="89" spans="5:22" x14ac:dyDescent="0.35">
      <c r="E89" s="34"/>
      <c r="V89" s="150"/>
    </row>
    <row r="90" spans="5:22" x14ac:dyDescent="0.35">
      <c r="E90" s="34"/>
      <c r="V90" s="150"/>
    </row>
    <row r="91" spans="5:22" x14ac:dyDescent="0.35">
      <c r="E91" s="34"/>
      <c r="V91" s="150"/>
    </row>
    <row r="92" spans="5:22" x14ac:dyDescent="0.35">
      <c r="E92" s="34"/>
      <c r="V92" s="150"/>
    </row>
    <row r="93" spans="5:22" x14ac:dyDescent="0.35">
      <c r="E93" s="34"/>
      <c r="V93" s="150"/>
    </row>
    <row r="94" spans="5:22" x14ac:dyDescent="0.35">
      <c r="E94" s="34"/>
      <c r="V94" s="150"/>
    </row>
    <row r="95" spans="5:22" x14ac:dyDescent="0.35">
      <c r="E95" s="34"/>
      <c r="V95" s="150"/>
    </row>
    <row r="96" spans="5:22" x14ac:dyDescent="0.35">
      <c r="E96" s="34"/>
      <c r="V96" s="150"/>
    </row>
    <row r="97" spans="5:22" x14ac:dyDescent="0.35">
      <c r="E97" s="34"/>
      <c r="V97" s="150"/>
    </row>
    <row r="98" spans="5:22" x14ac:dyDescent="0.35">
      <c r="E98" s="34"/>
      <c r="V98" s="150"/>
    </row>
  </sheetData>
  <mergeCells count="1">
    <mergeCell ref="B63:O6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F0DA0-FE9C-4634-8AED-C0C96CA5CB76}">
  <dimension ref="A1:W84"/>
  <sheetViews>
    <sheetView zoomScale="90" zoomScaleNormal="90" workbookViewId="0"/>
  </sheetViews>
  <sheetFormatPr defaultRowHeight="14.5" x14ac:dyDescent="0.35"/>
  <cols>
    <col min="2" max="2" width="51.26953125" customWidth="1"/>
    <col min="3" max="16" width="9.1796875" customWidth="1"/>
    <col min="22" max="22" width="14.7265625" customWidth="1"/>
  </cols>
  <sheetData>
    <row r="1" spans="1:23" x14ac:dyDescent="0.35">
      <c r="A1" s="5"/>
      <c r="B1" s="2"/>
      <c r="C1" s="2"/>
      <c r="D1" s="2"/>
      <c r="E1" s="2"/>
      <c r="F1" s="2"/>
      <c r="G1" s="2"/>
      <c r="H1" s="2"/>
      <c r="I1" s="2"/>
      <c r="J1" s="2"/>
      <c r="K1" s="2"/>
      <c r="L1" s="2"/>
      <c r="M1" s="2"/>
      <c r="N1" s="2"/>
      <c r="O1" s="2"/>
      <c r="P1" s="2"/>
      <c r="Q1" s="388"/>
      <c r="R1" s="389"/>
      <c r="S1" s="389"/>
      <c r="T1" s="2"/>
      <c r="U1" s="2"/>
      <c r="V1" s="78"/>
      <c r="W1" s="2"/>
    </row>
    <row r="2" spans="1:23" ht="23.5" x14ac:dyDescent="0.55000000000000004">
      <c r="A2" s="5"/>
      <c r="B2" s="2"/>
      <c r="C2" s="365" t="s">
        <v>91</v>
      </c>
      <c r="D2" s="2"/>
      <c r="E2" s="2"/>
      <c r="F2" s="2"/>
      <c r="G2" s="2"/>
      <c r="H2" s="2"/>
      <c r="I2" s="2"/>
      <c r="J2" s="2"/>
      <c r="K2" s="2"/>
      <c r="L2" s="2"/>
      <c r="M2" s="2"/>
      <c r="N2" s="2"/>
      <c r="O2" s="2"/>
      <c r="P2" s="2"/>
      <c r="Q2" s="388"/>
      <c r="R2" s="389"/>
      <c r="S2" s="389"/>
      <c r="T2" s="2"/>
      <c r="U2" s="2"/>
      <c r="V2" s="78"/>
      <c r="W2" s="2"/>
    </row>
    <row r="3" spans="1:23" ht="18.5" x14ac:dyDescent="0.45">
      <c r="A3" s="5"/>
      <c r="B3" s="4"/>
      <c r="C3" s="12" t="s">
        <v>52</v>
      </c>
      <c r="D3" s="4"/>
      <c r="E3" s="4"/>
      <c r="F3" s="4"/>
      <c r="G3" s="4"/>
      <c r="H3" s="4"/>
      <c r="I3" s="4"/>
      <c r="J3" s="4"/>
      <c r="K3" s="4"/>
      <c r="L3" s="4"/>
      <c r="M3" s="4"/>
      <c r="N3" s="4"/>
      <c r="O3" s="4"/>
      <c r="P3" s="4"/>
      <c r="Q3" s="388"/>
      <c r="R3" s="389"/>
      <c r="S3" s="389"/>
      <c r="T3" s="2"/>
      <c r="U3" s="2"/>
      <c r="V3" s="78"/>
      <c r="W3" s="2"/>
    </row>
    <row r="4" spans="1:23" ht="18.5" x14ac:dyDescent="0.45">
      <c r="A4" s="5"/>
      <c r="B4" s="4"/>
      <c r="C4" s="12" t="s">
        <v>2</v>
      </c>
      <c r="D4" s="4"/>
      <c r="E4" s="4"/>
      <c r="F4" s="4"/>
      <c r="G4" s="4"/>
      <c r="H4" s="4"/>
      <c r="I4" s="4"/>
      <c r="J4" s="4"/>
      <c r="K4" s="4"/>
      <c r="L4" s="4"/>
      <c r="M4" s="4"/>
      <c r="N4" s="4"/>
      <c r="O4" s="4"/>
      <c r="P4" s="4"/>
      <c r="Q4" s="388"/>
      <c r="R4" s="389"/>
      <c r="S4" s="389"/>
      <c r="T4" s="2"/>
      <c r="U4" s="2"/>
      <c r="V4" s="78"/>
      <c r="W4" s="2"/>
    </row>
    <row r="5" spans="1:23" ht="15.5" x14ac:dyDescent="0.35">
      <c r="A5" s="5"/>
      <c r="B5" s="4"/>
      <c r="C5" s="13" t="s">
        <v>4</v>
      </c>
      <c r="D5" s="4"/>
      <c r="E5" s="4"/>
      <c r="F5" s="4"/>
      <c r="G5" s="4"/>
      <c r="H5" s="4"/>
      <c r="I5" s="4"/>
      <c r="J5" s="4"/>
      <c r="K5" s="4"/>
      <c r="L5" s="4"/>
      <c r="M5" s="4"/>
      <c r="N5" s="4"/>
      <c r="O5" s="4"/>
      <c r="P5" s="4"/>
      <c r="Q5" s="388"/>
      <c r="R5" s="389"/>
      <c r="S5" s="389"/>
      <c r="T5" s="2"/>
      <c r="U5" s="2"/>
      <c r="V5" s="78"/>
      <c r="W5" s="2"/>
    </row>
    <row r="6" spans="1:23" x14ac:dyDescent="0.35">
      <c r="A6" s="5"/>
      <c r="B6" s="14"/>
      <c r="C6" s="1"/>
      <c r="D6" s="1"/>
      <c r="E6" s="1"/>
      <c r="F6" s="1"/>
      <c r="G6" s="1"/>
      <c r="H6" s="1"/>
      <c r="I6" s="1"/>
      <c r="J6" s="1"/>
      <c r="K6" s="1"/>
      <c r="L6" s="1"/>
      <c r="M6" s="2"/>
      <c r="N6" s="2"/>
      <c r="O6" s="2"/>
      <c r="P6" s="2"/>
      <c r="Q6" s="388"/>
      <c r="R6" s="389"/>
      <c r="S6" s="389"/>
      <c r="T6" s="2"/>
      <c r="U6" s="2"/>
      <c r="V6" s="78"/>
      <c r="W6" s="2"/>
    </row>
    <row r="7" spans="1:23" ht="26" x14ac:dyDescent="0.35">
      <c r="A7" s="7"/>
      <c r="B7" s="1"/>
      <c r="C7" s="66">
        <v>1999</v>
      </c>
      <c r="D7" s="66">
        <v>2000</v>
      </c>
      <c r="E7" s="66">
        <v>2001</v>
      </c>
      <c r="F7" s="66">
        <v>2002</v>
      </c>
      <c r="G7" s="66">
        <v>2003</v>
      </c>
      <c r="H7" s="66">
        <v>2004</v>
      </c>
      <c r="I7" s="66">
        <v>2005</v>
      </c>
      <c r="J7" s="66">
        <v>2006</v>
      </c>
      <c r="K7" s="66">
        <v>2007</v>
      </c>
      <c r="L7" s="66">
        <v>2008</v>
      </c>
      <c r="M7" s="66">
        <v>2009</v>
      </c>
      <c r="N7" s="66">
        <v>2010</v>
      </c>
      <c r="O7" s="66">
        <v>2011</v>
      </c>
      <c r="P7" s="66">
        <v>2012</v>
      </c>
      <c r="Q7" s="66">
        <v>2013</v>
      </c>
      <c r="R7" s="66">
        <v>2014</v>
      </c>
      <c r="S7" s="66">
        <v>2015</v>
      </c>
      <c r="T7" s="66">
        <v>2016</v>
      </c>
      <c r="U7" s="66">
        <v>2017</v>
      </c>
      <c r="V7" s="142" t="s">
        <v>59</v>
      </c>
      <c r="W7" s="2"/>
    </row>
    <row r="8" spans="1:23" x14ac:dyDescent="0.35">
      <c r="A8" s="7"/>
      <c r="B8" s="135" t="s">
        <v>5</v>
      </c>
      <c r="C8" s="136">
        <v>6.1</v>
      </c>
      <c r="D8" s="136">
        <v>6.2</v>
      </c>
      <c r="E8" s="136">
        <v>6.8</v>
      </c>
      <c r="F8" s="136">
        <v>8.1999999999999993</v>
      </c>
      <c r="G8" s="136">
        <v>8.9</v>
      </c>
      <c r="H8" s="136">
        <v>9.4</v>
      </c>
      <c r="I8" s="136">
        <v>10.1</v>
      </c>
      <c r="J8" s="136">
        <v>11.5</v>
      </c>
      <c r="K8" s="136">
        <v>11.9</v>
      </c>
      <c r="L8" s="136">
        <v>11.9</v>
      </c>
      <c r="M8" s="136">
        <v>11.9</v>
      </c>
      <c r="N8" s="136">
        <v>12.3</v>
      </c>
      <c r="O8" s="136">
        <v>13.2</v>
      </c>
      <c r="P8" s="136">
        <v>13.1</v>
      </c>
      <c r="Q8" s="136">
        <v>13.8</v>
      </c>
      <c r="R8" s="136">
        <v>14.7</v>
      </c>
      <c r="S8" s="136">
        <v>16.3</v>
      </c>
      <c r="T8" s="136">
        <v>19.8</v>
      </c>
      <c r="U8" s="136">
        <v>21.7</v>
      </c>
      <c r="V8" s="127">
        <f t="shared" ref="V8:V39" si="0">U8/K8</f>
        <v>1.8235294117647058</v>
      </c>
      <c r="W8" s="2"/>
    </row>
    <row r="9" spans="1:23" x14ac:dyDescent="0.35">
      <c r="A9" s="7"/>
      <c r="B9" s="16" t="s">
        <v>0</v>
      </c>
      <c r="C9" s="122">
        <v>3.9</v>
      </c>
      <c r="D9" s="122">
        <v>4.0999999999999996</v>
      </c>
      <c r="E9" s="122">
        <v>4.5999999999999996</v>
      </c>
      <c r="F9" s="122">
        <v>5.8</v>
      </c>
      <c r="G9" s="122">
        <v>6.4</v>
      </c>
      <c r="H9" s="122">
        <v>6.9</v>
      </c>
      <c r="I9" s="122">
        <v>7.3</v>
      </c>
      <c r="J9" s="122">
        <v>8.1999999999999993</v>
      </c>
      <c r="K9" s="122">
        <v>8.8000000000000007</v>
      </c>
      <c r="L9" s="122">
        <v>8.9</v>
      </c>
      <c r="M9" s="122">
        <v>9.1</v>
      </c>
      <c r="N9" s="122">
        <v>9.6</v>
      </c>
      <c r="O9" s="122">
        <v>10.199999999999999</v>
      </c>
      <c r="P9" s="122">
        <v>10.199999999999999</v>
      </c>
      <c r="Q9" s="122">
        <v>10.6</v>
      </c>
      <c r="R9" s="122">
        <v>11.1</v>
      </c>
      <c r="S9" s="122">
        <v>11.9</v>
      </c>
      <c r="T9" s="122">
        <v>13.5</v>
      </c>
      <c r="U9" s="122">
        <v>14.3</v>
      </c>
      <c r="V9" s="139">
        <f t="shared" si="0"/>
        <v>1.625</v>
      </c>
      <c r="W9" s="2"/>
    </row>
    <row r="10" spans="1:23" x14ac:dyDescent="0.35">
      <c r="A10" s="7"/>
      <c r="B10" s="17" t="s">
        <v>1</v>
      </c>
      <c r="C10" s="122">
        <v>8.1999999999999993</v>
      </c>
      <c r="D10" s="122">
        <v>8.3000000000000007</v>
      </c>
      <c r="E10" s="122">
        <v>9</v>
      </c>
      <c r="F10" s="122">
        <v>10.6</v>
      </c>
      <c r="G10" s="122">
        <v>11.5</v>
      </c>
      <c r="H10" s="122">
        <v>11.8</v>
      </c>
      <c r="I10" s="122">
        <v>12.8</v>
      </c>
      <c r="J10" s="122">
        <v>14.8</v>
      </c>
      <c r="K10" s="122">
        <v>14.9</v>
      </c>
      <c r="L10" s="122">
        <v>14.9</v>
      </c>
      <c r="M10" s="122">
        <v>14.8</v>
      </c>
      <c r="N10" s="122">
        <v>15</v>
      </c>
      <c r="O10" s="122">
        <v>16.100000000000001</v>
      </c>
      <c r="P10" s="122">
        <v>16.100000000000001</v>
      </c>
      <c r="Q10" s="122">
        <v>17</v>
      </c>
      <c r="R10" s="122">
        <v>18.3</v>
      </c>
      <c r="S10" s="122">
        <v>20.8</v>
      </c>
      <c r="T10" s="122">
        <v>26.1</v>
      </c>
      <c r="U10" s="122">
        <v>29</v>
      </c>
      <c r="V10" s="113">
        <f t="shared" si="0"/>
        <v>1.9463087248322146</v>
      </c>
      <c r="W10" s="2"/>
    </row>
    <row r="11" spans="1:23" x14ac:dyDescent="0.35">
      <c r="A11" s="7"/>
      <c r="B11" s="90" t="s">
        <v>45</v>
      </c>
      <c r="C11" s="137">
        <v>6.8</v>
      </c>
      <c r="D11" s="137">
        <v>6.7</v>
      </c>
      <c r="E11" s="137">
        <v>7.1</v>
      </c>
      <c r="F11" s="137">
        <v>8.5</v>
      </c>
      <c r="G11" s="137">
        <v>8.9</v>
      </c>
      <c r="H11" s="137">
        <v>9</v>
      </c>
      <c r="I11" s="137">
        <v>9.8000000000000007</v>
      </c>
      <c r="J11" s="137">
        <v>11.2</v>
      </c>
      <c r="K11" s="137">
        <v>11.4</v>
      </c>
      <c r="L11" s="137">
        <v>11.2</v>
      </c>
      <c r="M11" s="137">
        <v>11.2</v>
      </c>
      <c r="N11" s="137">
        <v>11.4</v>
      </c>
      <c r="O11" s="137">
        <v>12.3</v>
      </c>
      <c r="P11" s="137">
        <v>12.5</v>
      </c>
      <c r="Q11" s="137">
        <v>13.2</v>
      </c>
      <c r="R11" s="137">
        <v>13.9</v>
      </c>
      <c r="S11" s="137">
        <v>15.4</v>
      </c>
      <c r="T11" s="137">
        <v>19.600000000000001</v>
      </c>
      <c r="U11" s="137">
        <v>21.5</v>
      </c>
      <c r="V11" s="114">
        <f>U11/K11</f>
        <v>1.8859649122807016</v>
      </c>
      <c r="W11" s="2"/>
    </row>
    <row r="12" spans="1:23" x14ac:dyDescent="0.35">
      <c r="A12" s="7"/>
      <c r="B12" s="31" t="s">
        <v>46</v>
      </c>
      <c r="C12" s="122">
        <v>5.6</v>
      </c>
      <c r="D12" s="122">
        <v>6</v>
      </c>
      <c r="E12" s="122">
        <v>6.8</v>
      </c>
      <c r="F12" s="122">
        <v>8.1999999999999993</v>
      </c>
      <c r="G12" s="122">
        <v>9.4</v>
      </c>
      <c r="H12" s="122">
        <v>10.1</v>
      </c>
      <c r="I12" s="122">
        <v>10.8</v>
      </c>
      <c r="J12" s="122">
        <v>12</v>
      </c>
      <c r="K12" s="122">
        <v>12.7</v>
      </c>
      <c r="L12" s="122">
        <v>13</v>
      </c>
      <c r="M12" s="122">
        <v>13.1</v>
      </c>
      <c r="N12" s="122">
        <v>13.6</v>
      </c>
      <c r="O12" s="122">
        <v>14.3</v>
      </c>
      <c r="P12" s="122">
        <v>14</v>
      </c>
      <c r="Q12" s="122">
        <v>14.7</v>
      </c>
      <c r="R12" s="122">
        <v>15.9</v>
      </c>
      <c r="S12" s="122">
        <v>17.899999999999999</v>
      </c>
      <c r="T12" s="122">
        <v>20.8</v>
      </c>
      <c r="U12" s="122">
        <v>23.1</v>
      </c>
      <c r="V12" s="112">
        <f t="shared" si="0"/>
        <v>1.8188976377952759</v>
      </c>
      <c r="W12" s="2"/>
    </row>
    <row r="13" spans="1:23" x14ac:dyDescent="0.35">
      <c r="A13" s="7"/>
      <c r="B13" s="33" t="s">
        <v>40</v>
      </c>
      <c r="C13" s="138">
        <v>4</v>
      </c>
      <c r="D13" s="138">
        <v>4.5999999999999996</v>
      </c>
      <c r="E13" s="138">
        <v>5.7</v>
      </c>
      <c r="F13" s="138">
        <v>6.9</v>
      </c>
      <c r="G13" s="138">
        <v>8.1999999999999993</v>
      </c>
      <c r="H13" s="138">
        <v>9.4</v>
      </c>
      <c r="I13" s="138">
        <v>9.9</v>
      </c>
      <c r="J13" s="138">
        <v>11.7</v>
      </c>
      <c r="K13" s="138">
        <v>12.3</v>
      </c>
      <c r="L13" s="138">
        <v>12.7</v>
      </c>
      <c r="M13" s="138">
        <v>12.9</v>
      </c>
      <c r="N13" s="138">
        <v>13.6</v>
      </c>
      <c r="O13" s="138">
        <v>14.7</v>
      </c>
      <c r="P13" s="138">
        <v>14.2</v>
      </c>
      <c r="Q13" s="138">
        <v>14.6</v>
      </c>
      <c r="R13" s="138">
        <v>15.6</v>
      </c>
      <c r="S13" s="138">
        <v>17</v>
      </c>
      <c r="T13" s="138">
        <v>18.7</v>
      </c>
      <c r="U13" s="138">
        <v>20</v>
      </c>
      <c r="V13" s="115">
        <f t="shared" si="0"/>
        <v>1.6260162601626016</v>
      </c>
      <c r="W13" s="2"/>
    </row>
    <row r="14" spans="1:23" x14ac:dyDescent="0.35">
      <c r="A14" s="7"/>
      <c r="B14" s="31" t="s">
        <v>41</v>
      </c>
      <c r="C14" s="122">
        <v>6.2</v>
      </c>
      <c r="D14" s="122">
        <v>6.6</v>
      </c>
      <c r="E14" s="122">
        <v>7.4</v>
      </c>
      <c r="F14" s="122">
        <v>9.1999999999999993</v>
      </c>
      <c r="G14" s="122">
        <v>10.199999999999999</v>
      </c>
      <c r="H14" s="122">
        <v>11</v>
      </c>
      <c r="I14" s="122">
        <v>11.8</v>
      </c>
      <c r="J14" s="122">
        <v>13.6</v>
      </c>
      <c r="K14" s="122">
        <v>14.5</v>
      </c>
      <c r="L14" s="122">
        <v>14.8</v>
      </c>
      <c r="M14" s="122">
        <v>15</v>
      </c>
      <c r="N14" s="122">
        <v>15.7</v>
      </c>
      <c r="O14" s="122">
        <v>16.899999999999999</v>
      </c>
      <c r="P14" s="122">
        <v>16.8</v>
      </c>
      <c r="Q14" s="122">
        <v>17.600000000000001</v>
      </c>
      <c r="R14" s="122">
        <v>19</v>
      </c>
      <c r="S14" s="122">
        <v>21.1</v>
      </c>
      <c r="T14" s="122">
        <v>25.3</v>
      </c>
      <c r="U14" s="122">
        <v>27.5</v>
      </c>
      <c r="V14" s="116">
        <f t="shared" si="0"/>
        <v>1.896551724137931</v>
      </c>
      <c r="W14" s="2"/>
    </row>
    <row r="15" spans="1:23" x14ac:dyDescent="0.35">
      <c r="A15" s="7"/>
      <c r="B15" s="16" t="s">
        <v>64</v>
      </c>
      <c r="C15" s="122">
        <v>4.3</v>
      </c>
      <c r="D15" s="122">
        <v>4.5</v>
      </c>
      <c r="E15" s="122">
        <v>5.3</v>
      </c>
      <c r="F15" s="122">
        <v>6.8</v>
      </c>
      <c r="G15" s="122">
        <v>7.5</v>
      </c>
      <c r="H15" s="122">
        <v>8.3000000000000007</v>
      </c>
      <c r="I15" s="122">
        <v>8.8000000000000007</v>
      </c>
      <c r="J15" s="122">
        <v>10</v>
      </c>
      <c r="K15" s="122">
        <v>11</v>
      </c>
      <c r="L15" s="122">
        <v>11.4</v>
      </c>
      <c r="M15" s="122">
        <v>11.6</v>
      </c>
      <c r="N15" s="122">
        <v>12.5</v>
      </c>
      <c r="O15" s="122">
        <v>13.3</v>
      </c>
      <c r="P15" s="122">
        <v>13.2</v>
      </c>
      <c r="Q15" s="122">
        <v>13.8</v>
      </c>
      <c r="R15" s="122">
        <v>14.6</v>
      </c>
      <c r="S15" s="122">
        <v>15.8</v>
      </c>
      <c r="T15" s="122">
        <v>17.7</v>
      </c>
      <c r="U15" s="122">
        <v>19.100000000000001</v>
      </c>
      <c r="V15" s="116">
        <f t="shared" si="0"/>
        <v>1.7363636363636366</v>
      </c>
      <c r="W15" s="2"/>
    </row>
    <row r="16" spans="1:23" x14ac:dyDescent="0.35">
      <c r="A16" s="7"/>
      <c r="B16" s="17" t="s">
        <v>65</v>
      </c>
      <c r="C16" s="122">
        <v>8</v>
      </c>
      <c r="D16" s="122">
        <v>8.6</v>
      </c>
      <c r="E16" s="122">
        <v>9.6</v>
      </c>
      <c r="F16" s="122">
        <v>11.6</v>
      </c>
      <c r="G16" s="122">
        <v>12.9</v>
      </c>
      <c r="H16" s="122">
        <v>13.7</v>
      </c>
      <c r="I16" s="122">
        <v>14.7</v>
      </c>
      <c r="J16" s="122">
        <v>17.2</v>
      </c>
      <c r="K16" s="122">
        <v>18</v>
      </c>
      <c r="L16" s="122">
        <v>18.3</v>
      </c>
      <c r="M16" s="122">
        <v>18.3</v>
      </c>
      <c r="N16" s="122">
        <v>19</v>
      </c>
      <c r="O16" s="122">
        <v>20.5</v>
      </c>
      <c r="P16" s="122">
        <v>20.399999999999999</v>
      </c>
      <c r="Q16" s="122">
        <v>21.4</v>
      </c>
      <c r="R16" s="122">
        <v>23.2</v>
      </c>
      <c r="S16" s="122">
        <v>26.2</v>
      </c>
      <c r="T16" s="122">
        <v>32.700000000000003</v>
      </c>
      <c r="U16" s="122">
        <v>35.799999999999997</v>
      </c>
      <c r="V16" s="133">
        <f t="shared" si="0"/>
        <v>1.9888888888888887</v>
      </c>
      <c r="W16" s="2"/>
    </row>
    <row r="17" spans="1:23" x14ac:dyDescent="0.35">
      <c r="A17" s="7"/>
      <c r="B17" s="90" t="s">
        <v>42</v>
      </c>
      <c r="C17" s="297">
        <v>7.5</v>
      </c>
      <c r="D17" s="297">
        <v>7.3</v>
      </c>
      <c r="E17" s="297">
        <v>7.6</v>
      </c>
      <c r="F17" s="297">
        <v>8.1999999999999993</v>
      </c>
      <c r="G17" s="297">
        <v>8.1999999999999993</v>
      </c>
      <c r="H17" s="297">
        <v>8.3000000000000007</v>
      </c>
      <c r="I17" s="297">
        <v>9.3000000000000007</v>
      </c>
      <c r="J17" s="297">
        <v>10.8</v>
      </c>
      <c r="K17" s="297">
        <v>9.6999999999999993</v>
      </c>
      <c r="L17" s="297">
        <v>8.4</v>
      </c>
      <c r="M17" s="297">
        <v>8.3000000000000007</v>
      </c>
      <c r="N17" s="297">
        <v>8</v>
      </c>
      <c r="O17" s="297">
        <v>8.5</v>
      </c>
      <c r="P17" s="297">
        <v>8.6999999999999993</v>
      </c>
      <c r="Q17" s="297">
        <v>9.6999999999999993</v>
      </c>
      <c r="R17" s="297">
        <v>10.5</v>
      </c>
      <c r="S17" s="297">
        <v>12.2</v>
      </c>
      <c r="T17" s="297">
        <v>17.100000000000001</v>
      </c>
      <c r="U17" s="297">
        <v>20.6</v>
      </c>
      <c r="V17" s="300">
        <f t="shared" si="0"/>
        <v>2.123711340206186</v>
      </c>
      <c r="W17" s="2"/>
    </row>
    <row r="18" spans="1:23" x14ac:dyDescent="0.35">
      <c r="A18" s="7"/>
      <c r="B18" s="299" t="s">
        <v>64</v>
      </c>
      <c r="C18" s="296">
        <v>4</v>
      </c>
      <c r="D18" s="296">
        <v>4.2</v>
      </c>
      <c r="E18" s="296">
        <v>4.4000000000000004</v>
      </c>
      <c r="F18" s="296">
        <v>5.0999999999999996</v>
      </c>
      <c r="G18" s="296">
        <v>5.4</v>
      </c>
      <c r="H18" s="296">
        <v>5.6</v>
      </c>
      <c r="I18" s="296">
        <v>6.2</v>
      </c>
      <c r="J18" s="296">
        <v>6.5</v>
      </c>
      <c r="K18" s="296">
        <v>6.5</v>
      </c>
      <c r="L18" s="296">
        <v>5.6</v>
      </c>
      <c r="M18" s="296">
        <v>5.8</v>
      </c>
      <c r="N18" s="296">
        <v>5.9</v>
      </c>
      <c r="O18" s="296">
        <v>6.2</v>
      </c>
      <c r="P18" s="296">
        <v>6.2</v>
      </c>
      <c r="Q18" s="296">
        <v>6.5</v>
      </c>
      <c r="R18" s="296">
        <v>7.3</v>
      </c>
      <c r="S18" s="296">
        <v>7.7</v>
      </c>
      <c r="T18" s="296">
        <v>10.4</v>
      </c>
      <c r="U18" s="296">
        <v>11.7</v>
      </c>
      <c r="V18" s="301">
        <f t="shared" si="0"/>
        <v>1.7999999999999998</v>
      </c>
      <c r="W18" s="2"/>
    </row>
    <row r="19" spans="1:23" x14ac:dyDescent="0.35">
      <c r="A19" s="7"/>
      <c r="B19" s="33" t="s">
        <v>65</v>
      </c>
      <c r="C19" s="298">
        <v>11.5</v>
      </c>
      <c r="D19" s="298">
        <v>10.9</v>
      </c>
      <c r="E19" s="298">
        <v>11.2</v>
      </c>
      <c r="F19" s="298">
        <v>11.7</v>
      </c>
      <c r="G19" s="298">
        <v>11.6</v>
      </c>
      <c r="H19" s="298">
        <v>11.4</v>
      </c>
      <c r="I19" s="298">
        <v>13</v>
      </c>
      <c r="J19" s="298">
        <v>15.7</v>
      </c>
      <c r="K19" s="298">
        <v>13.3</v>
      </c>
      <c r="L19" s="298">
        <v>11.6</v>
      </c>
      <c r="M19" s="298">
        <v>11.1</v>
      </c>
      <c r="N19" s="298">
        <v>10.5</v>
      </c>
      <c r="O19" s="298">
        <v>11.3</v>
      </c>
      <c r="P19" s="298">
        <v>11.6</v>
      </c>
      <c r="Q19" s="298">
        <v>13.3</v>
      </c>
      <c r="R19" s="298">
        <v>14.2</v>
      </c>
      <c r="S19" s="298">
        <v>17.3</v>
      </c>
      <c r="T19" s="298">
        <v>24.7</v>
      </c>
      <c r="U19" s="298">
        <v>30.8</v>
      </c>
      <c r="V19" s="302">
        <f t="shared" si="0"/>
        <v>2.3157894736842106</v>
      </c>
      <c r="W19" s="2"/>
    </row>
    <row r="20" spans="1:23" x14ac:dyDescent="0.35">
      <c r="A20" s="7"/>
      <c r="B20" s="31" t="s">
        <v>43</v>
      </c>
      <c r="C20" s="122">
        <v>5.4</v>
      </c>
      <c r="D20" s="122">
        <v>4.5999999999999996</v>
      </c>
      <c r="E20" s="122">
        <v>4.5</v>
      </c>
      <c r="F20" s="122">
        <v>5.4</v>
      </c>
      <c r="G20" s="122">
        <v>5.6</v>
      </c>
      <c r="H20" s="122">
        <v>5.2</v>
      </c>
      <c r="I20" s="122">
        <v>5.8</v>
      </c>
      <c r="J20" s="122">
        <v>6.3</v>
      </c>
      <c r="K20" s="122">
        <v>5.9</v>
      </c>
      <c r="L20" s="122">
        <v>5.8</v>
      </c>
      <c r="M20" s="122">
        <v>5.8</v>
      </c>
      <c r="N20" s="122">
        <v>5.6</v>
      </c>
      <c r="O20" s="122">
        <v>6.1</v>
      </c>
      <c r="P20" s="122">
        <v>6.3</v>
      </c>
      <c r="Q20" s="122">
        <v>6.7</v>
      </c>
      <c r="R20" s="122">
        <v>6.7</v>
      </c>
      <c r="S20" s="122">
        <v>7.7</v>
      </c>
      <c r="T20" s="122">
        <v>9.5</v>
      </c>
      <c r="U20" s="122">
        <v>10.6</v>
      </c>
      <c r="V20" s="133">
        <f t="shared" si="0"/>
        <v>1.7966101694915253</v>
      </c>
      <c r="W20" s="2"/>
    </row>
    <row r="21" spans="1:23" x14ac:dyDescent="0.35">
      <c r="A21" s="7"/>
      <c r="B21" s="16" t="s">
        <v>64</v>
      </c>
      <c r="C21" s="122">
        <v>2.2000000000000002</v>
      </c>
      <c r="D21" s="122">
        <v>2</v>
      </c>
      <c r="E21" s="122">
        <v>2.2000000000000002</v>
      </c>
      <c r="F21" s="122">
        <v>2.7</v>
      </c>
      <c r="G21" s="122">
        <v>2.9</v>
      </c>
      <c r="H21" s="122">
        <v>2.9</v>
      </c>
      <c r="I21" s="122">
        <v>3</v>
      </c>
      <c r="J21" s="122">
        <v>3.4</v>
      </c>
      <c r="K21" s="122">
        <v>3.1</v>
      </c>
      <c r="L21" s="122">
        <v>3.2</v>
      </c>
      <c r="M21" s="122">
        <v>3.5</v>
      </c>
      <c r="N21" s="122">
        <v>3.6</v>
      </c>
      <c r="O21" s="122">
        <v>4</v>
      </c>
      <c r="P21" s="122">
        <v>4</v>
      </c>
      <c r="Q21" s="122">
        <v>4.0999999999999996</v>
      </c>
      <c r="R21" s="122">
        <v>4.0999999999999996</v>
      </c>
      <c r="S21" s="122">
        <v>4.4000000000000004</v>
      </c>
      <c r="T21" s="122">
        <v>5</v>
      </c>
      <c r="U21" s="122">
        <v>5.0999999999999996</v>
      </c>
      <c r="V21" s="301">
        <f t="shared" si="0"/>
        <v>1.6451612903225805</v>
      </c>
      <c r="W21" s="2"/>
    </row>
    <row r="22" spans="1:23" x14ac:dyDescent="0.35">
      <c r="A22" s="7"/>
      <c r="B22" s="17" t="s">
        <v>65</v>
      </c>
      <c r="C22" s="122">
        <v>8.6</v>
      </c>
      <c r="D22" s="122">
        <v>7.1</v>
      </c>
      <c r="E22" s="122">
        <v>6.7</v>
      </c>
      <c r="F22" s="122">
        <v>8</v>
      </c>
      <c r="G22" s="122">
        <v>8.3000000000000007</v>
      </c>
      <c r="H22" s="122">
        <v>7.5</v>
      </c>
      <c r="I22" s="122">
        <v>8.4</v>
      </c>
      <c r="J22" s="122">
        <v>9.1</v>
      </c>
      <c r="K22" s="122">
        <v>8.6999999999999993</v>
      </c>
      <c r="L22" s="122">
        <v>8.4</v>
      </c>
      <c r="M22" s="122">
        <v>8.1999999999999993</v>
      </c>
      <c r="N22" s="122">
        <v>7.6</v>
      </c>
      <c r="O22" s="122">
        <v>8.1</v>
      </c>
      <c r="P22" s="122">
        <v>8.5</v>
      </c>
      <c r="Q22" s="122">
        <v>9.1999999999999993</v>
      </c>
      <c r="R22" s="122">
        <v>9.3000000000000007</v>
      </c>
      <c r="S22" s="122">
        <v>10.9</v>
      </c>
      <c r="T22" s="122">
        <v>13.9</v>
      </c>
      <c r="U22" s="122">
        <v>15.9</v>
      </c>
      <c r="V22" s="303">
        <f t="shared" si="0"/>
        <v>1.8275862068965518</v>
      </c>
      <c r="W22" s="2"/>
    </row>
    <row r="23" spans="1:23" ht="15" x14ac:dyDescent="0.35">
      <c r="A23" s="7"/>
      <c r="B23" s="126" t="s">
        <v>13</v>
      </c>
      <c r="C23" s="134">
        <v>2.9</v>
      </c>
      <c r="D23" s="134">
        <v>3</v>
      </c>
      <c r="E23" s="134">
        <v>3.3</v>
      </c>
      <c r="F23" s="134">
        <v>4.0999999999999996</v>
      </c>
      <c r="G23" s="134">
        <v>4.5</v>
      </c>
      <c r="H23" s="134">
        <v>4.7</v>
      </c>
      <c r="I23" s="134">
        <v>5.0999999999999996</v>
      </c>
      <c r="J23" s="134">
        <v>5.9</v>
      </c>
      <c r="K23" s="134">
        <v>6.1</v>
      </c>
      <c r="L23" s="134">
        <v>6.4</v>
      </c>
      <c r="M23" s="134">
        <v>6.6</v>
      </c>
      <c r="N23" s="134">
        <v>6.8</v>
      </c>
      <c r="O23" s="134">
        <v>7.3</v>
      </c>
      <c r="P23" s="134">
        <v>7.4</v>
      </c>
      <c r="Q23" s="134">
        <v>7.9</v>
      </c>
      <c r="R23" s="134">
        <v>9</v>
      </c>
      <c r="S23" s="134">
        <v>10.4</v>
      </c>
      <c r="T23" s="134">
        <v>13.3</v>
      </c>
      <c r="U23" s="134">
        <v>14.6</v>
      </c>
      <c r="V23" s="127">
        <f t="shared" si="0"/>
        <v>2.3934426229508197</v>
      </c>
      <c r="W23" s="2"/>
    </row>
    <row r="24" spans="1:23" x14ac:dyDescent="0.35">
      <c r="A24" s="7"/>
      <c r="B24" s="31" t="s">
        <v>0</v>
      </c>
      <c r="C24" s="124">
        <v>1.4</v>
      </c>
      <c r="D24" s="124">
        <v>1.6</v>
      </c>
      <c r="E24" s="124">
        <v>1.9</v>
      </c>
      <c r="F24" s="124">
        <v>2.6</v>
      </c>
      <c r="G24" s="124">
        <v>2.8</v>
      </c>
      <c r="H24" s="124">
        <v>3.1</v>
      </c>
      <c r="I24" s="124">
        <v>3.4</v>
      </c>
      <c r="J24" s="124">
        <v>3.9</v>
      </c>
      <c r="K24" s="124">
        <v>4.3</v>
      </c>
      <c r="L24" s="125">
        <v>4.4000000000000004</v>
      </c>
      <c r="M24" s="125">
        <v>4.5999999999999996</v>
      </c>
      <c r="N24" s="125">
        <v>4.9000000000000004</v>
      </c>
      <c r="O24" s="125">
        <v>5.2</v>
      </c>
      <c r="P24" s="125">
        <v>5.3</v>
      </c>
      <c r="Q24" s="125">
        <v>5.6</v>
      </c>
      <c r="R24" s="125">
        <v>6.3</v>
      </c>
      <c r="S24" s="125">
        <v>7.1</v>
      </c>
      <c r="T24" s="314">
        <v>8.5</v>
      </c>
      <c r="U24" s="295">
        <v>9.4</v>
      </c>
      <c r="V24" s="133">
        <f t="shared" si="0"/>
        <v>2.1860465116279073</v>
      </c>
      <c r="W24" s="2"/>
    </row>
    <row r="25" spans="1:23" x14ac:dyDescent="0.35">
      <c r="A25" s="7"/>
      <c r="B25" s="31" t="s">
        <v>1</v>
      </c>
      <c r="C25" s="86">
        <v>4.3</v>
      </c>
      <c r="D25" s="86">
        <v>4.4000000000000004</v>
      </c>
      <c r="E25" s="86">
        <v>4.8</v>
      </c>
      <c r="F25" s="86">
        <v>5.7</v>
      </c>
      <c r="G25" s="86">
        <v>6.1</v>
      </c>
      <c r="H25" s="86">
        <v>6.3</v>
      </c>
      <c r="I25" s="86">
        <v>6.6</v>
      </c>
      <c r="J25" s="86">
        <v>7.8</v>
      </c>
      <c r="K25" s="86">
        <v>8</v>
      </c>
      <c r="L25" s="81">
        <v>8.4</v>
      </c>
      <c r="M25" s="81">
        <v>8.6999999999999993</v>
      </c>
      <c r="N25" s="81">
        <v>8.6999999999999993</v>
      </c>
      <c r="O25" s="81">
        <v>9.4</v>
      </c>
      <c r="P25" s="81">
        <v>9.5</v>
      </c>
      <c r="Q25" s="81">
        <v>10.199999999999999</v>
      </c>
      <c r="R25" s="81">
        <v>11.7</v>
      </c>
      <c r="S25" s="81">
        <v>13.7</v>
      </c>
      <c r="T25" s="81">
        <v>18.100000000000001</v>
      </c>
      <c r="U25" s="276">
        <v>20.399999999999999</v>
      </c>
      <c r="V25" s="113">
        <f t="shared" si="0"/>
        <v>2.5499999999999998</v>
      </c>
      <c r="W25" s="2"/>
    </row>
    <row r="26" spans="1:23" x14ac:dyDescent="0.35">
      <c r="A26" s="7"/>
      <c r="B26" s="90" t="s">
        <v>45</v>
      </c>
      <c r="C26" s="91">
        <v>3.5</v>
      </c>
      <c r="D26" s="91">
        <v>3.4</v>
      </c>
      <c r="E26" s="91">
        <v>3.6</v>
      </c>
      <c r="F26" s="91">
        <v>4.5</v>
      </c>
      <c r="G26" s="91">
        <v>4.5999999999999996</v>
      </c>
      <c r="H26" s="91">
        <v>4.5999999999999996</v>
      </c>
      <c r="I26" s="91">
        <v>5</v>
      </c>
      <c r="J26" s="91">
        <v>5.8</v>
      </c>
      <c r="K26" s="91">
        <v>6</v>
      </c>
      <c r="L26" s="92">
        <v>6.3</v>
      </c>
      <c r="M26" s="92">
        <v>6.4</v>
      </c>
      <c r="N26" s="92">
        <v>6.5</v>
      </c>
      <c r="O26" s="92">
        <v>7.1</v>
      </c>
      <c r="P26" s="92">
        <v>7.3</v>
      </c>
      <c r="Q26" s="92">
        <v>7.9</v>
      </c>
      <c r="R26" s="92">
        <v>8.8000000000000007</v>
      </c>
      <c r="S26" s="92">
        <v>10.1</v>
      </c>
      <c r="T26" s="92">
        <v>13.6</v>
      </c>
      <c r="U26" s="277">
        <v>15.2</v>
      </c>
      <c r="V26" s="114">
        <f t="shared" si="0"/>
        <v>2.5333333333333332</v>
      </c>
      <c r="W26" s="2"/>
    </row>
    <row r="27" spans="1:23" x14ac:dyDescent="0.35">
      <c r="A27" s="7"/>
      <c r="B27" s="31" t="s">
        <v>46</v>
      </c>
      <c r="C27" s="100">
        <v>2.5</v>
      </c>
      <c r="D27" s="100">
        <v>2.7</v>
      </c>
      <c r="E27" s="100">
        <v>3.1</v>
      </c>
      <c r="F27" s="100">
        <v>4</v>
      </c>
      <c r="G27" s="100">
        <v>4.5</v>
      </c>
      <c r="H27" s="100">
        <v>5</v>
      </c>
      <c r="I27" s="100">
        <v>5.2</v>
      </c>
      <c r="J27" s="100">
        <v>6</v>
      </c>
      <c r="K27" s="100">
        <v>6.3</v>
      </c>
      <c r="L27" s="101">
        <v>6.6</v>
      </c>
      <c r="M27" s="101">
        <v>6.9</v>
      </c>
      <c r="N27" s="101">
        <v>7.2</v>
      </c>
      <c r="O27" s="101">
        <v>7.5</v>
      </c>
      <c r="P27" s="101">
        <v>7.4</v>
      </c>
      <c r="Q27" s="101">
        <v>8.1</v>
      </c>
      <c r="R27" s="101">
        <v>9.5</v>
      </c>
      <c r="S27" s="101">
        <v>11.2</v>
      </c>
      <c r="T27" s="101">
        <v>13.6</v>
      </c>
      <c r="U27" s="275">
        <v>15.3</v>
      </c>
      <c r="V27" s="112">
        <f t="shared" si="0"/>
        <v>2.4285714285714288</v>
      </c>
      <c r="W27" s="2"/>
    </row>
    <row r="28" spans="1:23" x14ac:dyDescent="0.35">
      <c r="A28" s="7"/>
      <c r="B28" s="33" t="s">
        <v>40</v>
      </c>
      <c r="C28" s="93">
        <v>1.4</v>
      </c>
      <c r="D28" s="93">
        <v>1.8</v>
      </c>
      <c r="E28" s="93">
        <v>2.5</v>
      </c>
      <c r="F28" s="93">
        <v>3.1</v>
      </c>
      <c r="G28" s="93">
        <v>3.8</v>
      </c>
      <c r="H28" s="93">
        <v>4.5999999999999996</v>
      </c>
      <c r="I28" s="93">
        <v>4.9000000000000004</v>
      </c>
      <c r="J28" s="93">
        <v>5.9</v>
      </c>
      <c r="K28" s="93">
        <v>6.3</v>
      </c>
      <c r="L28" s="94">
        <v>6.7</v>
      </c>
      <c r="M28" s="94">
        <v>6.9</v>
      </c>
      <c r="N28" s="94">
        <v>7.5</v>
      </c>
      <c r="O28" s="94">
        <v>7.9</v>
      </c>
      <c r="P28" s="94">
        <v>7.8</v>
      </c>
      <c r="Q28" s="94">
        <v>8.1</v>
      </c>
      <c r="R28" s="94">
        <v>9.3000000000000007</v>
      </c>
      <c r="S28" s="94">
        <v>10.3</v>
      </c>
      <c r="T28" s="94">
        <v>11.5</v>
      </c>
      <c r="U28" s="278">
        <v>12.8</v>
      </c>
      <c r="V28" s="115">
        <f t="shared" si="0"/>
        <v>2.0317460317460321</v>
      </c>
      <c r="W28" s="2"/>
    </row>
    <row r="29" spans="1:23" x14ac:dyDescent="0.35">
      <c r="A29" s="7"/>
      <c r="B29" s="31" t="s">
        <v>41</v>
      </c>
      <c r="C29" s="87">
        <v>2.8</v>
      </c>
      <c r="D29" s="87">
        <v>3.1</v>
      </c>
      <c r="E29" s="87">
        <v>3.7</v>
      </c>
      <c r="F29" s="87">
        <v>4.7</v>
      </c>
      <c r="G29" s="87">
        <v>5.2</v>
      </c>
      <c r="H29" s="87">
        <v>5.7</v>
      </c>
      <c r="I29" s="87">
        <v>6.2</v>
      </c>
      <c r="J29" s="87">
        <v>7.3</v>
      </c>
      <c r="K29" s="87">
        <v>7.8</v>
      </c>
      <c r="L29" s="88">
        <v>8.1999999999999993</v>
      </c>
      <c r="M29" s="88">
        <v>8.6</v>
      </c>
      <c r="N29" s="88">
        <v>9.1</v>
      </c>
      <c r="O29" s="88">
        <v>9.6999999999999993</v>
      </c>
      <c r="P29" s="88">
        <v>9.8000000000000007</v>
      </c>
      <c r="Q29" s="88">
        <v>10.5</v>
      </c>
      <c r="R29" s="88">
        <v>12</v>
      </c>
      <c r="S29" s="88">
        <v>13.9</v>
      </c>
      <c r="T29" s="88">
        <v>17.5</v>
      </c>
      <c r="U29" s="279">
        <v>19.399999999999999</v>
      </c>
      <c r="V29" s="116">
        <f t="shared" si="0"/>
        <v>2.4871794871794872</v>
      </c>
      <c r="W29" s="2"/>
    </row>
    <row r="30" spans="1:23" x14ac:dyDescent="0.35">
      <c r="A30" s="7"/>
      <c r="B30" s="31" t="s">
        <v>42</v>
      </c>
      <c r="C30" s="84">
        <v>3.5</v>
      </c>
      <c r="D30" s="84">
        <v>3.5</v>
      </c>
      <c r="E30" s="84">
        <v>3.3</v>
      </c>
      <c r="F30" s="84">
        <v>3.6</v>
      </c>
      <c r="G30" s="84">
        <v>3.5</v>
      </c>
      <c r="H30" s="84">
        <v>3.2</v>
      </c>
      <c r="I30" s="84">
        <v>3.4</v>
      </c>
      <c r="J30" s="84">
        <v>4.2</v>
      </c>
      <c r="K30" s="84">
        <v>3.6</v>
      </c>
      <c r="L30" s="85">
        <v>3.4</v>
      </c>
      <c r="M30" s="85">
        <v>3.6</v>
      </c>
      <c r="N30" s="85">
        <v>3.4</v>
      </c>
      <c r="O30" s="85">
        <v>3.8</v>
      </c>
      <c r="P30" s="85">
        <v>4</v>
      </c>
      <c r="Q30" s="85">
        <v>4.7</v>
      </c>
      <c r="R30" s="85">
        <v>5.6</v>
      </c>
      <c r="S30" s="85">
        <v>6.6</v>
      </c>
      <c r="T30" s="85">
        <v>10.3</v>
      </c>
      <c r="U30" s="280">
        <v>12.9</v>
      </c>
      <c r="V30" s="112">
        <f t="shared" si="0"/>
        <v>3.5833333333333335</v>
      </c>
      <c r="W30" s="2"/>
    </row>
    <row r="31" spans="1:23" x14ac:dyDescent="0.35">
      <c r="A31" s="7"/>
      <c r="B31" s="31" t="s">
        <v>43</v>
      </c>
      <c r="C31" s="130">
        <v>3.5</v>
      </c>
      <c r="D31" s="130">
        <v>2.7</v>
      </c>
      <c r="E31" s="130">
        <v>2.6</v>
      </c>
      <c r="F31" s="130">
        <v>3.2</v>
      </c>
      <c r="G31" s="130">
        <v>3.2</v>
      </c>
      <c r="H31" s="130">
        <v>2.9</v>
      </c>
      <c r="I31" s="130">
        <v>3</v>
      </c>
      <c r="J31" s="130">
        <v>3.3</v>
      </c>
      <c r="K31" s="130">
        <v>3.2</v>
      </c>
      <c r="L31" s="131">
        <v>3.4</v>
      </c>
      <c r="M31" s="131">
        <v>3.2</v>
      </c>
      <c r="N31" s="131">
        <v>2.9</v>
      </c>
      <c r="O31" s="131">
        <v>3.3</v>
      </c>
      <c r="P31" s="131">
        <v>3.5</v>
      </c>
      <c r="Q31" s="131">
        <v>3.8</v>
      </c>
      <c r="R31" s="131">
        <v>4</v>
      </c>
      <c r="S31" s="131">
        <v>4.5999999999999996</v>
      </c>
      <c r="T31" s="131">
        <v>6.1</v>
      </c>
      <c r="U31" s="281">
        <v>6.8</v>
      </c>
      <c r="V31" s="133">
        <f t="shared" si="0"/>
        <v>2.125</v>
      </c>
      <c r="W31" s="2"/>
    </row>
    <row r="32" spans="1:23" ht="15" x14ac:dyDescent="0.35">
      <c r="A32" s="7"/>
      <c r="B32" s="126" t="s">
        <v>14</v>
      </c>
      <c r="C32" s="140">
        <v>1.2</v>
      </c>
      <c r="D32" s="129">
        <v>1.3</v>
      </c>
      <c r="E32" s="129">
        <v>1.7</v>
      </c>
      <c r="F32" s="129">
        <v>2.2999999999999998</v>
      </c>
      <c r="G32" s="129">
        <v>2.6</v>
      </c>
      <c r="H32" s="129">
        <v>2.9</v>
      </c>
      <c r="I32" s="129">
        <v>3.2</v>
      </c>
      <c r="J32" s="129">
        <v>3.9</v>
      </c>
      <c r="K32" s="129">
        <v>4.2</v>
      </c>
      <c r="L32" s="129">
        <v>4.3</v>
      </c>
      <c r="M32" s="129">
        <v>4.4000000000000004</v>
      </c>
      <c r="N32" s="141">
        <v>4.7</v>
      </c>
      <c r="O32" s="141">
        <v>4.9000000000000004</v>
      </c>
      <c r="P32" s="141">
        <v>4.5</v>
      </c>
      <c r="Q32" s="141">
        <v>4.4000000000000004</v>
      </c>
      <c r="R32" s="141">
        <v>4.5999999999999996</v>
      </c>
      <c r="S32" s="141">
        <v>4.7</v>
      </c>
      <c r="T32" s="318">
        <v>5.2</v>
      </c>
      <c r="U32" s="141">
        <v>5.2</v>
      </c>
      <c r="V32" s="127">
        <f t="shared" si="0"/>
        <v>1.2380952380952381</v>
      </c>
      <c r="W32" s="2"/>
    </row>
    <row r="33" spans="1:23" x14ac:dyDescent="0.35">
      <c r="A33" s="5"/>
      <c r="B33" s="16" t="s">
        <v>0</v>
      </c>
      <c r="C33" s="107">
        <v>0.7</v>
      </c>
      <c r="D33" s="107">
        <v>0.9</v>
      </c>
      <c r="E33" s="107">
        <v>1.1000000000000001</v>
      </c>
      <c r="F33" s="107">
        <v>1.6</v>
      </c>
      <c r="G33" s="107">
        <v>1.8</v>
      </c>
      <c r="H33" s="107">
        <v>2.1</v>
      </c>
      <c r="I33" s="107">
        <v>2.4</v>
      </c>
      <c r="J33" s="107">
        <v>2.8</v>
      </c>
      <c r="K33" s="107">
        <v>3.2</v>
      </c>
      <c r="L33" s="107">
        <v>3.2</v>
      </c>
      <c r="M33" s="107">
        <v>3.3</v>
      </c>
      <c r="N33" s="107">
        <v>3.6</v>
      </c>
      <c r="O33" s="107">
        <v>3.8</v>
      </c>
      <c r="P33" s="107">
        <v>3.7</v>
      </c>
      <c r="Q33" s="107">
        <v>3.7</v>
      </c>
      <c r="R33" s="107">
        <v>3.9</v>
      </c>
      <c r="S33" s="107">
        <v>4</v>
      </c>
      <c r="T33" s="107">
        <v>4.3</v>
      </c>
      <c r="U33" s="282">
        <v>4.2</v>
      </c>
      <c r="V33" s="77">
        <f t="shared" si="0"/>
        <v>1.3125</v>
      </c>
      <c r="W33" s="2"/>
    </row>
    <row r="34" spans="1:23" x14ac:dyDescent="0.35">
      <c r="A34" s="5"/>
      <c r="B34" s="17" t="s">
        <v>1</v>
      </c>
      <c r="C34" s="97">
        <v>1.7</v>
      </c>
      <c r="D34" s="97">
        <v>1.8</v>
      </c>
      <c r="E34" s="97">
        <v>2.2000000000000002</v>
      </c>
      <c r="F34" s="97">
        <v>2.9</v>
      </c>
      <c r="G34" s="97">
        <v>3.3</v>
      </c>
      <c r="H34" s="97">
        <v>3.7</v>
      </c>
      <c r="I34" s="97">
        <v>4.0999999999999996</v>
      </c>
      <c r="J34" s="97">
        <v>4.9000000000000004</v>
      </c>
      <c r="K34" s="97">
        <v>5.3</v>
      </c>
      <c r="L34" s="97">
        <v>5.4</v>
      </c>
      <c r="M34" s="97">
        <v>5.5</v>
      </c>
      <c r="N34" s="97">
        <v>5.8</v>
      </c>
      <c r="O34" s="97">
        <v>5.9</v>
      </c>
      <c r="P34" s="97">
        <v>5.3</v>
      </c>
      <c r="Q34" s="97">
        <v>5.0999999999999996</v>
      </c>
      <c r="R34" s="97">
        <v>5.2</v>
      </c>
      <c r="S34" s="97">
        <v>5.4</v>
      </c>
      <c r="T34" s="97">
        <v>6.2</v>
      </c>
      <c r="U34" s="283">
        <v>6.1</v>
      </c>
      <c r="V34" s="104">
        <f t="shared" si="0"/>
        <v>1.1509433962264151</v>
      </c>
      <c r="W34" s="2"/>
    </row>
    <row r="35" spans="1:23" x14ac:dyDescent="0.35">
      <c r="A35" s="5"/>
      <c r="B35" s="90" t="s">
        <v>45</v>
      </c>
      <c r="C35" s="99">
        <v>1.4</v>
      </c>
      <c r="D35" s="99">
        <v>1.3</v>
      </c>
      <c r="E35" s="99">
        <v>1.5</v>
      </c>
      <c r="F35" s="99">
        <v>2.1</v>
      </c>
      <c r="G35" s="99">
        <v>2.2999999999999998</v>
      </c>
      <c r="H35" s="99">
        <v>2.6</v>
      </c>
      <c r="I35" s="99">
        <v>2.9</v>
      </c>
      <c r="J35" s="99">
        <v>3.5</v>
      </c>
      <c r="K35" s="99">
        <v>3.9</v>
      </c>
      <c r="L35" s="99">
        <v>3.9</v>
      </c>
      <c r="M35" s="99">
        <v>4</v>
      </c>
      <c r="N35" s="99">
        <v>4.2</v>
      </c>
      <c r="O35" s="99">
        <v>4.4000000000000004</v>
      </c>
      <c r="P35" s="99">
        <v>4.0999999999999996</v>
      </c>
      <c r="Q35" s="99">
        <v>4</v>
      </c>
      <c r="R35" s="99">
        <v>4</v>
      </c>
      <c r="S35" s="99">
        <v>4.0999999999999996</v>
      </c>
      <c r="T35" s="99">
        <v>4.9000000000000004</v>
      </c>
      <c r="U35" s="282">
        <v>4.9000000000000004</v>
      </c>
      <c r="V35" s="105">
        <f t="shared" si="0"/>
        <v>1.2564102564102566</v>
      </c>
      <c r="W35" s="2"/>
    </row>
    <row r="36" spans="1:23" x14ac:dyDescent="0.35">
      <c r="A36" s="5"/>
      <c r="B36" s="31" t="s">
        <v>46</v>
      </c>
      <c r="C36" s="95">
        <v>1.1000000000000001</v>
      </c>
      <c r="D36" s="95">
        <v>1.5</v>
      </c>
      <c r="E36" s="95">
        <v>1.9</v>
      </c>
      <c r="F36" s="95">
        <v>2.5</v>
      </c>
      <c r="G36" s="95">
        <v>3</v>
      </c>
      <c r="H36" s="95">
        <v>3.4</v>
      </c>
      <c r="I36" s="95">
        <v>3.7</v>
      </c>
      <c r="J36" s="95">
        <v>4.4000000000000004</v>
      </c>
      <c r="K36" s="95">
        <v>4.7</v>
      </c>
      <c r="L36" s="95">
        <v>4.8</v>
      </c>
      <c r="M36" s="95">
        <v>4.8</v>
      </c>
      <c r="N36" s="95">
        <v>5.2</v>
      </c>
      <c r="O36" s="95">
        <v>5.2</v>
      </c>
      <c r="P36" s="95">
        <v>5</v>
      </c>
      <c r="Q36" s="95">
        <v>4.9000000000000004</v>
      </c>
      <c r="R36" s="95">
        <v>5.2</v>
      </c>
      <c r="S36" s="95">
        <v>5.4</v>
      </c>
      <c r="T36" s="95">
        <v>5.8</v>
      </c>
      <c r="U36" s="284">
        <v>5.7</v>
      </c>
      <c r="V36" s="103">
        <f t="shared" si="0"/>
        <v>1.2127659574468086</v>
      </c>
      <c r="W36" s="2"/>
    </row>
    <row r="37" spans="1:23" x14ac:dyDescent="0.35">
      <c r="A37" s="5"/>
      <c r="B37" s="33" t="s">
        <v>40</v>
      </c>
      <c r="C37" s="99">
        <v>0.8</v>
      </c>
      <c r="D37" s="99">
        <v>1.1000000000000001</v>
      </c>
      <c r="E37" s="99">
        <v>1.8</v>
      </c>
      <c r="F37" s="99">
        <v>2.2000000000000002</v>
      </c>
      <c r="G37" s="99">
        <v>2.8</v>
      </c>
      <c r="H37" s="99">
        <v>3.4</v>
      </c>
      <c r="I37" s="99">
        <v>3.7</v>
      </c>
      <c r="J37" s="99">
        <v>4.5</v>
      </c>
      <c r="K37" s="99">
        <v>4.9000000000000004</v>
      </c>
      <c r="L37" s="99">
        <v>5</v>
      </c>
      <c r="M37" s="99">
        <v>5.0999999999999996</v>
      </c>
      <c r="N37" s="99">
        <v>5.7</v>
      </c>
      <c r="O37" s="99">
        <v>6</v>
      </c>
      <c r="P37" s="99">
        <v>5.4</v>
      </c>
      <c r="Q37" s="99">
        <v>5.4</v>
      </c>
      <c r="R37" s="99">
        <v>5.9</v>
      </c>
      <c r="S37" s="99">
        <v>5.7</v>
      </c>
      <c r="T37" s="99">
        <v>5.7</v>
      </c>
      <c r="U37" s="282">
        <v>5.5</v>
      </c>
      <c r="V37" s="77">
        <f t="shared" si="0"/>
        <v>1.1224489795918366</v>
      </c>
      <c r="W37" s="2"/>
    </row>
    <row r="38" spans="1:23" x14ac:dyDescent="0.35">
      <c r="A38" s="5"/>
      <c r="B38" s="31" t="s">
        <v>41</v>
      </c>
      <c r="C38" s="99">
        <v>1.3</v>
      </c>
      <c r="D38" s="99">
        <v>1.6</v>
      </c>
      <c r="E38" s="99">
        <v>2</v>
      </c>
      <c r="F38" s="99">
        <v>2.8</v>
      </c>
      <c r="G38" s="99">
        <v>3.2</v>
      </c>
      <c r="H38" s="99">
        <v>3.7</v>
      </c>
      <c r="I38" s="99">
        <v>4.0999999999999996</v>
      </c>
      <c r="J38" s="99">
        <v>5</v>
      </c>
      <c r="K38" s="99">
        <v>5.6</v>
      </c>
      <c r="L38" s="99">
        <v>5.7</v>
      </c>
      <c r="M38" s="99">
        <v>5.8</v>
      </c>
      <c r="N38" s="99">
        <v>6.4</v>
      </c>
      <c r="O38" s="99">
        <v>6.6</v>
      </c>
      <c r="P38" s="99">
        <v>6</v>
      </c>
      <c r="Q38" s="99">
        <v>5.9</v>
      </c>
      <c r="R38" s="99">
        <v>6.2</v>
      </c>
      <c r="S38" s="99">
        <v>6.4</v>
      </c>
      <c r="T38" s="99">
        <v>7</v>
      </c>
      <c r="U38" s="282">
        <v>6.9</v>
      </c>
      <c r="V38" s="77">
        <f t="shared" si="0"/>
        <v>1.2321428571428572</v>
      </c>
      <c r="W38" s="2"/>
    </row>
    <row r="39" spans="1:23" x14ac:dyDescent="0.35">
      <c r="A39" s="5"/>
      <c r="B39" s="31" t="s">
        <v>42</v>
      </c>
      <c r="C39" s="95">
        <v>0.8</v>
      </c>
      <c r="D39" s="95">
        <v>0.8</v>
      </c>
      <c r="E39" s="95">
        <v>0.9</v>
      </c>
      <c r="F39" s="95">
        <v>1.2</v>
      </c>
      <c r="G39" s="95">
        <v>1.1000000000000001</v>
      </c>
      <c r="H39" s="95">
        <v>1.4</v>
      </c>
      <c r="I39" s="95">
        <v>1.6</v>
      </c>
      <c r="J39" s="95">
        <v>1.8</v>
      </c>
      <c r="K39" s="95">
        <v>1.8</v>
      </c>
      <c r="L39" s="95">
        <v>1.8</v>
      </c>
      <c r="M39" s="95">
        <v>1.9</v>
      </c>
      <c r="N39" s="95">
        <v>2</v>
      </c>
      <c r="O39" s="95">
        <v>2</v>
      </c>
      <c r="P39" s="95">
        <v>2</v>
      </c>
      <c r="Q39" s="95">
        <v>2.2000000000000002</v>
      </c>
      <c r="R39" s="95">
        <v>2.5</v>
      </c>
      <c r="S39" s="95">
        <v>2.6</v>
      </c>
      <c r="T39" s="95">
        <v>3.3</v>
      </c>
      <c r="U39" s="284">
        <v>3.5</v>
      </c>
      <c r="V39" s="103">
        <f t="shared" si="0"/>
        <v>1.9444444444444444</v>
      </c>
      <c r="W39" s="2"/>
    </row>
    <row r="40" spans="1:23" x14ac:dyDescent="0.35">
      <c r="A40" s="5"/>
      <c r="B40" s="31" t="s">
        <v>43</v>
      </c>
      <c r="C40" s="99">
        <v>1.6</v>
      </c>
      <c r="D40" s="99">
        <v>1.1000000000000001</v>
      </c>
      <c r="E40" s="99">
        <v>1.1000000000000001</v>
      </c>
      <c r="F40" s="99">
        <v>1.4</v>
      </c>
      <c r="G40" s="99">
        <v>1.5</v>
      </c>
      <c r="H40" s="99">
        <v>1.4</v>
      </c>
      <c r="I40" s="99">
        <v>1.5</v>
      </c>
      <c r="J40" s="99">
        <v>1.8</v>
      </c>
      <c r="K40" s="99">
        <v>1.9</v>
      </c>
      <c r="L40" s="99">
        <v>1.9</v>
      </c>
      <c r="M40" s="99">
        <v>1.7</v>
      </c>
      <c r="N40" s="99">
        <v>1.7</v>
      </c>
      <c r="O40" s="99">
        <v>1.8</v>
      </c>
      <c r="P40" s="99">
        <v>1.8</v>
      </c>
      <c r="Q40" s="99">
        <v>1.9</v>
      </c>
      <c r="R40" s="99">
        <v>1.8</v>
      </c>
      <c r="S40" s="99">
        <v>1.8</v>
      </c>
      <c r="T40" s="99">
        <v>2.1</v>
      </c>
      <c r="U40" s="282">
        <v>2.2000000000000002</v>
      </c>
      <c r="V40" s="77">
        <f>U40/K40</f>
        <v>1.1578947368421053</v>
      </c>
      <c r="W40" s="2"/>
    </row>
    <row r="41" spans="1:23" ht="15" x14ac:dyDescent="0.35">
      <c r="A41" s="5"/>
      <c r="B41" s="128" t="s">
        <v>44</v>
      </c>
      <c r="C41" s="129">
        <v>0.3</v>
      </c>
      <c r="D41" s="129">
        <v>0.3</v>
      </c>
      <c r="E41" s="129">
        <v>0.3</v>
      </c>
      <c r="F41" s="129">
        <v>0.4</v>
      </c>
      <c r="G41" s="129">
        <v>0.5</v>
      </c>
      <c r="H41" s="129">
        <v>0.6</v>
      </c>
      <c r="I41" s="129">
        <v>0.6</v>
      </c>
      <c r="J41" s="129">
        <v>0.9</v>
      </c>
      <c r="K41" s="129">
        <v>0.7</v>
      </c>
      <c r="L41" s="129">
        <v>0.8</v>
      </c>
      <c r="M41" s="129">
        <v>1</v>
      </c>
      <c r="N41" s="129">
        <v>1</v>
      </c>
      <c r="O41" s="129">
        <v>0.8</v>
      </c>
      <c r="P41" s="129">
        <v>0.8</v>
      </c>
      <c r="Q41" s="129">
        <v>1</v>
      </c>
      <c r="R41" s="129">
        <v>1.8</v>
      </c>
      <c r="S41" s="129">
        <v>3.1</v>
      </c>
      <c r="T41" s="317">
        <v>6.2</v>
      </c>
      <c r="U41" s="129">
        <v>9</v>
      </c>
      <c r="V41" s="127">
        <f t="shared" ref="V41:V71" si="1">U41/K41</f>
        <v>12.857142857142858</v>
      </c>
      <c r="W41" s="2"/>
    </row>
    <row r="42" spans="1:23" x14ac:dyDescent="0.35">
      <c r="A42" s="5"/>
      <c r="B42" s="16" t="s">
        <v>0</v>
      </c>
      <c r="C42" s="99">
        <v>0.2</v>
      </c>
      <c r="D42" s="99">
        <v>0.3</v>
      </c>
      <c r="E42" s="99">
        <v>0.3</v>
      </c>
      <c r="F42" s="99">
        <v>0.4</v>
      </c>
      <c r="G42" s="99">
        <v>0.4</v>
      </c>
      <c r="H42" s="99">
        <v>0.5</v>
      </c>
      <c r="I42" s="99">
        <v>0.5</v>
      </c>
      <c r="J42" s="99">
        <v>0.7</v>
      </c>
      <c r="K42" s="99">
        <v>0.7</v>
      </c>
      <c r="L42" s="99">
        <v>0.7</v>
      </c>
      <c r="M42" s="99">
        <v>0.9</v>
      </c>
      <c r="N42" s="99">
        <v>0.9</v>
      </c>
      <c r="O42" s="99">
        <v>0.8</v>
      </c>
      <c r="P42" s="99">
        <v>0.7</v>
      </c>
      <c r="Q42" s="99">
        <v>0.9</v>
      </c>
      <c r="R42" s="99">
        <v>1.3</v>
      </c>
      <c r="S42" s="99">
        <v>1.9</v>
      </c>
      <c r="T42" s="99">
        <v>3.5</v>
      </c>
      <c r="U42" s="282">
        <v>5</v>
      </c>
      <c r="V42" s="116">
        <f t="shared" si="1"/>
        <v>7.1428571428571432</v>
      </c>
      <c r="W42" s="2"/>
    </row>
    <row r="43" spans="1:23" x14ac:dyDescent="0.35">
      <c r="A43" s="5"/>
      <c r="B43" s="106" t="s">
        <v>1</v>
      </c>
      <c r="C43" s="97">
        <v>0.3</v>
      </c>
      <c r="D43" s="97">
        <v>0.3</v>
      </c>
      <c r="E43" s="97">
        <v>0.4</v>
      </c>
      <c r="F43" s="97">
        <v>0.5</v>
      </c>
      <c r="G43" s="97">
        <v>0.5</v>
      </c>
      <c r="H43" s="97">
        <v>0.6</v>
      </c>
      <c r="I43" s="97">
        <v>0.6</v>
      </c>
      <c r="J43" s="97">
        <v>1.1000000000000001</v>
      </c>
      <c r="K43" s="97">
        <v>0.8</v>
      </c>
      <c r="L43" s="97">
        <v>0.8</v>
      </c>
      <c r="M43" s="97">
        <v>1</v>
      </c>
      <c r="N43" s="97">
        <v>1</v>
      </c>
      <c r="O43" s="97">
        <v>0.9</v>
      </c>
      <c r="P43" s="97">
        <v>0.9</v>
      </c>
      <c r="Q43" s="97">
        <v>1.1000000000000001</v>
      </c>
      <c r="R43" s="97">
        <v>2.2000000000000002</v>
      </c>
      <c r="S43" s="97">
        <v>4.2</v>
      </c>
      <c r="T43" s="97">
        <v>8.9</v>
      </c>
      <c r="U43" s="283">
        <v>13</v>
      </c>
      <c r="V43" s="113">
        <f t="shared" si="1"/>
        <v>16.25</v>
      </c>
      <c r="W43" s="2"/>
    </row>
    <row r="44" spans="1:23" x14ac:dyDescent="0.35">
      <c r="A44" s="7"/>
      <c r="B44" s="90" t="s">
        <v>45</v>
      </c>
      <c r="C44" s="108">
        <v>0.2</v>
      </c>
      <c r="D44" s="108">
        <v>0.2</v>
      </c>
      <c r="E44" s="108">
        <v>0.3</v>
      </c>
      <c r="F44" s="108">
        <v>0.4</v>
      </c>
      <c r="G44" s="108">
        <v>0.4</v>
      </c>
      <c r="H44" s="108">
        <v>0.4</v>
      </c>
      <c r="I44" s="108">
        <v>0.5</v>
      </c>
      <c r="J44" s="108">
        <v>0.9</v>
      </c>
      <c r="K44" s="108">
        <v>0.6</v>
      </c>
      <c r="L44" s="108">
        <v>0.6</v>
      </c>
      <c r="M44" s="108">
        <v>0.8</v>
      </c>
      <c r="N44" s="108">
        <v>0.8</v>
      </c>
      <c r="O44" s="108">
        <v>0.7</v>
      </c>
      <c r="P44" s="108">
        <v>0.6</v>
      </c>
      <c r="Q44" s="108">
        <v>0.8</v>
      </c>
      <c r="R44" s="108">
        <v>1.6</v>
      </c>
      <c r="S44" s="108">
        <v>3</v>
      </c>
      <c r="T44" s="108">
        <v>6.8</v>
      </c>
      <c r="U44" s="285">
        <v>9.5</v>
      </c>
      <c r="V44" s="114">
        <f t="shared" si="1"/>
        <v>15.833333333333334</v>
      </c>
      <c r="W44" s="2"/>
    </row>
    <row r="45" spans="1:23" x14ac:dyDescent="0.35">
      <c r="A45" s="7"/>
      <c r="B45" s="31" t="s">
        <v>46</v>
      </c>
      <c r="C45" s="95">
        <v>0.3</v>
      </c>
      <c r="D45" s="95">
        <v>0.3</v>
      </c>
      <c r="E45" s="95">
        <v>0.4</v>
      </c>
      <c r="F45" s="95">
        <v>0.5</v>
      </c>
      <c r="G45" s="95">
        <v>0.6</v>
      </c>
      <c r="H45" s="95">
        <v>0.7</v>
      </c>
      <c r="I45" s="95">
        <v>0.7</v>
      </c>
      <c r="J45" s="95">
        <v>0.8</v>
      </c>
      <c r="K45" s="95">
        <v>0.8</v>
      </c>
      <c r="L45" s="95">
        <v>0.8</v>
      </c>
      <c r="M45" s="95">
        <v>1.1000000000000001</v>
      </c>
      <c r="N45" s="95">
        <v>1.2</v>
      </c>
      <c r="O45" s="95">
        <v>1</v>
      </c>
      <c r="P45" s="95">
        <v>1</v>
      </c>
      <c r="Q45" s="95">
        <v>1.1000000000000001</v>
      </c>
      <c r="R45" s="95">
        <v>1.9</v>
      </c>
      <c r="S45" s="95">
        <v>3.2</v>
      </c>
      <c r="T45" s="95">
        <v>5.8</v>
      </c>
      <c r="U45" s="284">
        <v>9</v>
      </c>
      <c r="V45" s="112">
        <f t="shared" si="1"/>
        <v>11.25</v>
      </c>
      <c r="W45" s="2"/>
    </row>
    <row r="46" spans="1:23" x14ac:dyDescent="0.35">
      <c r="A46" s="7"/>
      <c r="B46" s="33" t="s">
        <v>40</v>
      </c>
      <c r="C46" s="109">
        <v>0.3</v>
      </c>
      <c r="D46" s="109">
        <v>0.3</v>
      </c>
      <c r="E46" s="109">
        <v>0.4</v>
      </c>
      <c r="F46" s="109">
        <v>0.5</v>
      </c>
      <c r="G46" s="109">
        <v>0.6</v>
      </c>
      <c r="H46" s="109">
        <v>0.9</v>
      </c>
      <c r="I46" s="109">
        <v>0.8</v>
      </c>
      <c r="J46" s="109">
        <v>1</v>
      </c>
      <c r="K46" s="109">
        <v>1</v>
      </c>
      <c r="L46" s="109">
        <v>1.2</v>
      </c>
      <c r="M46" s="109">
        <v>1.4</v>
      </c>
      <c r="N46" s="109">
        <v>1.4</v>
      </c>
      <c r="O46" s="109">
        <v>1.3</v>
      </c>
      <c r="P46" s="109">
        <v>1.3</v>
      </c>
      <c r="Q46" s="109">
        <v>1.4</v>
      </c>
      <c r="R46" s="109">
        <v>2</v>
      </c>
      <c r="S46" s="109">
        <v>2.8</v>
      </c>
      <c r="T46" s="109">
        <v>4.5999999999999996</v>
      </c>
      <c r="U46" s="286">
        <v>7</v>
      </c>
      <c r="V46" s="115">
        <f t="shared" si="1"/>
        <v>7</v>
      </c>
      <c r="W46" s="2"/>
    </row>
    <row r="47" spans="1:23" x14ac:dyDescent="0.35">
      <c r="A47" s="7"/>
      <c r="B47" s="31" t="s">
        <v>41</v>
      </c>
      <c r="C47" s="107">
        <v>0.3</v>
      </c>
      <c r="D47" s="107">
        <v>0.3</v>
      </c>
      <c r="E47" s="107">
        <v>0.4</v>
      </c>
      <c r="F47" s="107">
        <v>0.6</v>
      </c>
      <c r="G47" s="107">
        <v>0.6</v>
      </c>
      <c r="H47" s="107">
        <v>0.7</v>
      </c>
      <c r="I47" s="107">
        <v>0.8</v>
      </c>
      <c r="J47" s="107">
        <v>1.1000000000000001</v>
      </c>
      <c r="K47" s="107">
        <v>1</v>
      </c>
      <c r="L47" s="107">
        <v>1</v>
      </c>
      <c r="M47" s="107">
        <v>1.2</v>
      </c>
      <c r="N47" s="107">
        <v>1.3</v>
      </c>
      <c r="O47" s="107">
        <v>1.2</v>
      </c>
      <c r="P47" s="107">
        <v>1.1000000000000001</v>
      </c>
      <c r="Q47" s="107">
        <v>1.3</v>
      </c>
      <c r="R47" s="107">
        <v>2.4</v>
      </c>
      <c r="S47" s="107">
        <v>4.2</v>
      </c>
      <c r="T47" s="107">
        <v>8.1999999999999993</v>
      </c>
      <c r="U47" s="287">
        <v>11.9</v>
      </c>
      <c r="V47" s="116">
        <f t="shared" si="1"/>
        <v>11.9</v>
      </c>
      <c r="W47" s="2"/>
    </row>
    <row r="48" spans="1:23" x14ac:dyDescent="0.35">
      <c r="A48" s="7"/>
      <c r="B48" s="31" t="s">
        <v>42</v>
      </c>
      <c r="C48" s="95">
        <v>0.1</v>
      </c>
      <c r="D48" s="95">
        <v>0.1</v>
      </c>
      <c r="E48" s="95">
        <v>0.2</v>
      </c>
      <c r="F48" s="95">
        <v>0.2</v>
      </c>
      <c r="G48" s="95">
        <v>0.1</v>
      </c>
      <c r="H48" s="95">
        <v>0.2</v>
      </c>
      <c r="I48" s="95">
        <v>0.2</v>
      </c>
      <c r="J48" s="95">
        <v>1</v>
      </c>
      <c r="K48" s="95">
        <v>0.2</v>
      </c>
      <c r="L48" s="95">
        <v>0.2</v>
      </c>
      <c r="M48" s="95">
        <v>0.3</v>
      </c>
      <c r="N48" s="95">
        <v>0.4</v>
      </c>
      <c r="O48" s="95">
        <v>0.3</v>
      </c>
      <c r="P48" s="95">
        <v>0.3</v>
      </c>
      <c r="Q48" s="95">
        <v>0.5</v>
      </c>
      <c r="R48" s="95">
        <v>1.1000000000000001</v>
      </c>
      <c r="S48" s="95">
        <v>2.1</v>
      </c>
      <c r="T48" s="95">
        <v>5.6</v>
      </c>
      <c r="U48" s="284">
        <v>9</v>
      </c>
      <c r="V48" s="112">
        <f>U48/K48</f>
        <v>45</v>
      </c>
      <c r="W48" s="2"/>
    </row>
    <row r="49" spans="1:23" x14ac:dyDescent="0.35">
      <c r="A49" s="7"/>
      <c r="B49" s="31" t="s">
        <v>43</v>
      </c>
      <c r="C49" s="97">
        <v>0.1</v>
      </c>
      <c r="D49" s="97">
        <v>0.1</v>
      </c>
      <c r="E49" s="97">
        <v>0.1</v>
      </c>
      <c r="F49" s="97">
        <v>0.2</v>
      </c>
      <c r="G49" s="97">
        <v>0.1</v>
      </c>
      <c r="H49" s="97">
        <v>0.2</v>
      </c>
      <c r="I49" s="97">
        <v>0.2</v>
      </c>
      <c r="J49" s="97">
        <v>0.3</v>
      </c>
      <c r="K49" s="97">
        <v>0.2</v>
      </c>
      <c r="L49" s="97">
        <v>0.2</v>
      </c>
      <c r="M49" s="97">
        <v>0.3</v>
      </c>
      <c r="N49" s="97">
        <v>0.2</v>
      </c>
      <c r="O49" s="97">
        <v>0.3</v>
      </c>
      <c r="P49" s="97">
        <v>0.3</v>
      </c>
      <c r="Q49" s="97">
        <v>0.3</v>
      </c>
      <c r="R49" s="97">
        <v>0.6</v>
      </c>
      <c r="S49" s="97">
        <v>0.9</v>
      </c>
      <c r="T49" s="97">
        <v>2.7</v>
      </c>
      <c r="U49" s="283">
        <v>3.7</v>
      </c>
      <c r="V49" s="113">
        <f t="shared" si="1"/>
        <v>18.5</v>
      </c>
      <c r="W49" s="2"/>
    </row>
    <row r="50" spans="1:23" ht="15" x14ac:dyDescent="0.35">
      <c r="A50" s="7"/>
      <c r="B50" s="126" t="s">
        <v>39</v>
      </c>
      <c r="C50" s="140">
        <v>0.7</v>
      </c>
      <c r="D50" s="140">
        <v>0.7</v>
      </c>
      <c r="E50" s="140">
        <v>0.6</v>
      </c>
      <c r="F50" s="140">
        <v>0.7</v>
      </c>
      <c r="G50" s="140">
        <v>0.7</v>
      </c>
      <c r="H50" s="140">
        <v>0.6</v>
      </c>
      <c r="I50" s="140">
        <v>0.7</v>
      </c>
      <c r="J50" s="140">
        <v>0.7</v>
      </c>
      <c r="K50" s="140">
        <v>0.8</v>
      </c>
      <c r="L50" s="140">
        <v>1</v>
      </c>
      <c r="M50" s="140">
        <v>1.1000000000000001</v>
      </c>
      <c r="N50" s="140">
        <v>1</v>
      </c>
      <c r="O50" s="140">
        <v>1.4</v>
      </c>
      <c r="P50" s="140">
        <v>1.9</v>
      </c>
      <c r="Q50" s="140">
        <v>2.7</v>
      </c>
      <c r="R50" s="140">
        <v>3.4</v>
      </c>
      <c r="S50" s="140">
        <v>4.0999999999999996</v>
      </c>
      <c r="T50" s="316">
        <v>4.9000000000000004</v>
      </c>
      <c r="U50" s="140">
        <v>4.9000000000000004</v>
      </c>
      <c r="V50" s="127">
        <f t="shared" si="1"/>
        <v>6.125</v>
      </c>
      <c r="W50" s="2"/>
    </row>
    <row r="51" spans="1:23" x14ac:dyDescent="0.35">
      <c r="A51" s="5"/>
      <c r="B51" s="123" t="s">
        <v>0</v>
      </c>
      <c r="C51" s="124">
        <v>0.2</v>
      </c>
      <c r="D51" s="124">
        <v>0.2</v>
      </c>
      <c r="E51" s="124">
        <v>0.2</v>
      </c>
      <c r="F51" s="124">
        <v>0.2</v>
      </c>
      <c r="G51" s="124">
        <v>0.2</v>
      </c>
      <c r="H51" s="124">
        <v>0.2</v>
      </c>
      <c r="I51" s="124">
        <v>0.3</v>
      </c>
      <c r="J51" s="124">
        <v>0.2</v>
      </c>
      <c r="K51" s="124">
        <v>0.3</v>
      </c>
      <c r="L51" s="125">
        <v>0.4</v>
      </c>
      <c r="M51" s="125">
        <v>0.4</v>
      </c>
      <c r="N51" s="125">
        <v>0.4</v>
      </c>
      <c r="O51" s="125">
        <v>0.6</v>
      </c>
      <c r="P51" s="125">
        <v>0.8</v>
      </c>
      <c r="Q51" s="125">
        <v>1.2</v>
      </c>
      <c r="R51" s="125">
        <v>1.6</v>
      </c>
      <c r="S51" s="125">
        <v>2</v>
      </c>
      <c r="T51" s="125">
        <v>2.4</v>
      </c>
      <c r="U51" s="288">
        <v>2.5</v>
      </c>
      <c r="V51" s="116">
        <f t="shared" si="1"/>
        <v>8.3333333333333339</v>
      </c>
      <c r="W51" s="2"/>
    </row>
    <row r="52" spans="1:23" x14ac:dyDescent="0.35">
      <c r="A52" s="5"/>
      <c r="B52" s="106" t="s">
        <v>1</v>
      </c>
      <c r="C52" s="86">
        <v>1.2</v>
      </c>
      <c r="D52" s="86">
        <v>1.1000000000000001</v>
      </c>
      <c r="E52" s="86">
        <v>1</v>
      </c>
      <c r="F52" s="86">
        <v>1.2</v>
      </c>
      <c r="G52" s="86">
        <v>1.2</v>
      </c>
      <c r="H52" s="86">
        <v>1.1000000000000001</v>
      </c>
      <c r="I52" s="86">
        <v>1.1000000000000001</v>
      </c>
      <c r="J52" s="86">
        <v>1.2</v>
      </c>
      <c r="K52" s="86">
        <v>1.3</v>
      </c>
      <c r="L52" s="81">
        <v>1.6</v>
      </c>
      <c r="M52" s="81">
        <v>1.8</v>
      </c>
      <c r="N52" s="81">
        <v>1.6</v>
      </c>
      <c r="O52" s="81">
        <v>2.2999999999999998</v>
      </c>
      <c r="P52" s="81">
        <v>3.1</v>
      </c>
      <c r="Q52" s="81">
        <v>4.2</v>
      </c>
      <c r="R52" s="81">
        <v>5.2</v>
      </c>
      <c r="S52" s="81">
        <v>6.3</v>
      </c>
      <c r="T52" s="81">
        <v>7.5</v>
      </c>
      <c r="U52" s="276">
        <v>7.3</v>
      </c>
      <c r="V52" s="113">
        <f t="shared" si="1"/>
        <v>5.615384615384615</v>
      </c>
      <c r="W52" s="2"/>
    </row>
    <row r="53" spans="1:23" x14ac:dyDescent="0.35">
      <c r="A53" s="10"/>
      <c r="B53" s="90" t="s">
        <v>45</v>
      </c>
      <c r="C53" s="119">
        <v>0.9</v>
      </c>
      <c r="D53" s="119">
        <v>0.8</v>
      </c>
      <c r="E53" s="119">
        <v>0.8</v>
      </c>
      <c r="F53" s="119">
        <v>1</v>
      </c>
      <c r="G53" s="119">
        <v>0.9</v>
      </c>
      <c r="H53" s="119">
        <v>0.8</v>
      </c>
      <c r="I53" s="119">
        <v>0.9</v>
      </c>
      <c r="J53" s="119">
        <v>0.9</v>
      </c>
      <c r="K53" s="119">
        <v>1</v>
      </c>
      <c r="L53" s="119">
        <v>1.3</v>
      </c>
      <c r="M53" s="119">
        <v>1.3</v>
      </c>
      <c r="N53" s="119">
        <v>1.3</v>
      </c>
      <c r="O53" s="119">
        <v>1.8</v>
      </c>
      <c r="P53" s="119">
        <v>2.2999999999999998</v>
      </c>
      <c r="Q53" s="119">
        <v>3.2</v>
      </c>
      <c r="R53" s="119">
        <v>3.9</v>
      </c>
      <c r="S53" s="119">
        <v>4.5999999999999996</v>
      </c>
      <c r="T53" s="119">
        <v>5.6</v>
      </c>
      <c r="U53" s="289">
        <v>5.6</v>
      </c>
      <c r="V53" s="114">
        <f t="shared" si="1"/>
        <v>5.6</v>
      </c>
      <c r="W53" s="68"/>
    </row>
    <row r="54" spans="1:23" x14ac:dyDescent="0.35">
      <c r="A54" s="10"/>
      <c r="B54" s="31" t="s">
        <v>46</v>
      </c>
      <c r="C54" s="83">
        <v>0.6</v>
      </c>
      <c r="D54" s="83">
        <v>0.5</v>
      </c>
      <c r="E54" s="83">
        <v>0.5</v>
      </c>
      <c r="F54" s="83">
        <v>0.6</v>
      </c>
      <c r="G54" s="83">
        <v>0.6</v>
      </c>
      <c r="H54" s="83">
        <v>0.6</v>
      </c>
      <c r="I54" s="83">
        <v>0.5</v>
      </c>
      <c r="J54" s="83">
        <v>0.5</v>
      </c>
      <c r="K54" s="83">
        <v>0.6</v>
      </c>
      <c r="L54" s="83">
        <v>0.8</v>
      </c>
      <c r="M54" s="83">
        <v>0.8</v>
      </c>
      <c r="N54" s="83">
        <v>0.8</v>
      </c>
      <c r="O54" s="83">
        <v>1.2</v>
      </c>
      <c r="P54" s="83">
        <v>1.6</v>
      </c>
      <c r="Q54" s="83">
        <v>2.2999999999999998</v>
      </c>
      <c r="R54" s="83">
        <v>3.1</v>
      </c>
      <c r="S54" s="83">
        <v>4</v>
      </c>
      <c r="T54" s="83">
        <v>4.5</v>
      </c>
      <c r="U54" s="240">
        <v>4.3</v>
      </c>
      <c r="V54" s="112">
        <f t="shared" si="1"/>
        <v>7.166666666666667</v>
      </c>
      <c r="W54" s="68"/>
    </row>
    <row r="55" spans="1:23" x14ac:dyDescent="0.35">
      <c r="A55" s="10"/>
      <c r="B55" s="33" t="s">
        <v>40</v>
      </c>
      <c r="C55" s="110">
        <v>0.2</v>
      </c>
      <c r="D55" s="110">
        <v>0.2</v>
      </c>
      <c r="E55" s="110">
        <v>0.2</v>
      </c>
      <c r="F55" s="110">
        <v>0.2</v>
      </c>
      <c r="G55" s="110">
        <v>0.2</v>
      </c>
      <c r="H55" s="110">
        <v>0.2</v>
      </c>
      <c r="I55" s="110">
        <v>0.2</v>
      </c>
      <c r="J55" s="110">
        <v>0.2</v>
      </c>
      <c r="K55" s="110">
        <v>0.3</v>
      </c>
      <c r="L55" s="110">
        <v>0.4</v>
      </c>
      <c r="M55" s="110">
        <v>0.5</v>
      </c>
      <c r="N55" s="110">
        <v>0.4</v>
      </c>
      <c r="O55" s="110">
        <v>0.7</v>
      </c>
      <c r="P55" s="110">
        <v>1</v>
      </c>
      <c r="Q55" s="110">
        <v>1.5</v>
      </c>
      <c r="R55" s="110">
        <v>2.1</v>
      </c>
      <c r="S55" s="110">
        <v>2.7</v>
      </c>
      <c r="T55" s="110">
        <v>3.2</v>
      </c>
      <c r="U55" s="290">
        <v>2.9</v>
      </c>
      <c r="V55" s="115">
        <f t="shared" si="1"/>
        <v>9.6666666666666661</v>
      </c>
      <c r="W55" s="68"/>
    </row>
    <row r="56" spans="1:23" x14ac:dyDescent="0.35">
      <c r="A56" s="10"/>
      <c r="B56" s="31" t="s">
        <v>41</v>
      </c>
      <c r="C56" s="120">
        <v>0.7</v>
      </c>
      <c r="D56" s="120">
        <v>0.6</v>
      </c>
      <c r="E56" s="120">
        <v>0.6</v>
      </c>
      <c r="F56" s="120">
        <v>0.7</v>
      </c>
      <c r="G56" s="120">
        <v>0.7</v>
      </c>
      <c r="H56" s="120">
        <v>0.7</v>
      </c>
      <c r="I56" s="120">
        <v>0.7</v>
      </c>
      <c r="J56" s="120">
        <v>0.8</v>
      </c>
      <c r="K56" s="120">
        <v>0.9</v>
      </c>
      <c r="L56" s="120">
        <v>1.2</v>
      </c>
      <c r="M56" s="120">
        <v>1.3</v>
      </c>
      <c r="N56" s="120">
        <v>1.2</v>
      </c>
      <c r="O56" s="120">
        <v>1.8</v>
      </c>
      <c r="P56" s="120">
        <v>2.5</v>
      </c>
      <c r="Q56" s="120">
        <v>3.4</v>
      </c>
      <c r="R56" s="120">
        <v>4.4000000000000004</v>
      </c>
      <c r="S56" s="120">
        <v>5.4</v>
      </c>
      <c r="T56" s="120">
        <v>6.3</v>
      </c>
      <c r="U56" s="291">
        <v>6.1</v>
      </c>
      <c r="V56" s="116">
        <f t="shared" si="1"/>
        <v>6.7777777777777768</v>
      </c>
      <c r="W56" s="2"/>
    </row>
    <row r="57" spans="1:23" x14ac:dyDescent="0.35">
      <c r="A57" s="10"/>
      <c r="B57" s="31" t="s">
        <v>42</v>
      </c>
      <c r="C57" s="83">
        <v>0.8</v>
      </c>
      <c r="D57" s="83">
        <v>0.9</v>
      </c>
      <c r="E57" s="83">
        <v>0.8</v>
      </c>
      <c r="F57" s="83">
        <v>0.9</v>
      </c>
      <c r="G57" s="83">
        <v>0.8</v>
      </c>
      <c r="H57" s="83">
        <v>0.6</v>
      </c>
      <c r="I57" s="83">
        <v>0.8</v>
      </c>
      <c r="J57" s="83">
        <v>0.7</v>
      </c>
      <c r="K57" s="83">
        <v>0.8</v>
      </c>
      <c r="L57" s="83">
        <v>0.8</v>
      </c>
      <c r="M57" s="83">
        <v>0.9</v>
      </c>
      <c r="N57" s="83">
        <v>0.8</v>
      </c>
      <c r="O57" s="83">
        <v>1</v>
      </c>
      <c r="P57" s="83">
        <v>1.3</v>
      </c>
      <c r="Q57" s="83">
        <v>2</v>
      </c>
      <c r="R57" s="83">
        <v>2.5</v>
      </c>
      <c r="S57" s="83">
        <v>3.1</v>
      </c>
      <c r="T57" s="83">
        <v>4.5</v>
      </c>
      <c r="U57" s="240">
        <v>4.9000000000000004</v>
      </c>
      <c r="V57" s="112">
        <f t="shared" si="1"/>
        <v>6.125</v>
      </c>
      <c r="W57" s="2"/>
    </row>
    <row r="58" spans="1:23" x14ac:dyDescent="0.35">
      <c r="A58" s="80"/>
      <c r="B58" s="89" t="s">
        <v>43</v>
      </c>
      <c r="C58" s="121">
        <v>1.1000000000000001</v>
      </c>
      <c r="D58" s="121">
        <v>0.9</v>
      </c>
      <c r="E58" s="121">
        <v>0.9</v>
      </c>
      <c r="F58" s="121">
        <v>1</v>
      </c>
      <c r="G58" s="121">
        <v>1</v>
      </c>
      <c r="H58" s="121">
        <v>0.7</v>
      </c>
      <c r="I58" s="121">
        <v>0.8</v>
      </c>
      <c r="J58" s="121">
        <v>0.8</v>
      </c>
      <c r="K58" s="121">
        <v>0.8</v>
      </c>
      <c r="L58" s="121">
        <v>1</v>
      </c>
      <c r="M58" s="121">
        <v>1</v>
      </c>
      <c r="N58" s="121">
        <v>0.8</v>
      </c>
      <c r="O58" s="121">
        <v>1</v>
      </c>
      <c r="P58" s="121">
        <v>1.3</v>
      </c>
      <c r="Q58" s="121">
        <v>1.6</v>
      </c>
      <c r="R58" s="121">
        <v>1.9</v>
      </c>
      <c r="S58" s="121">
        <v>2.2999999999999998</v>
      </c>
      <c r="T58" s="121">
        <v>2.8</v>
      </c>
      <c r="U58" s="292">
        <v>2.9</v>
      </c>
      <c r="V58" s="117">
        <f t="shared" si="1"/>
        <v>3.6249999999999996</v>
      </c>
      <c r="W58" s="80"/>
    </row>
    <row r="59" spans="1:23" ht="15" x14ac:dyDescent="0.35">
      <c r="A59" s="80"/>
      <c r="B59" s="18" t="s">
        <v>88</v>
      </c>
      <c r="C59" s="161">
        <v>1.4</v>
      </c>
      <c r="D59" s="161">
        <v>1.3</v>
      </c>
      <c r="E59" s="161">
        <v>1.3</v>
      </c>
      <c r="F59" s="161">
        <v>1.6</v>
      </c>
      <c r="G59" s="161">
        <v>1.8</v>
      </c>
      <c r="H59" s="161">
        <v>1.9</v>
      </c>
      <c r="I59" s="161">
        <v>2.1</v>
      </c>
      <c r="J59" s="161">
        <v>2.5</v>
      </c>
      <c r="K59" s="161">
        <v>2.2000000000000002</v>
      </c>
      <c r="L59" s="161">
        <v>1.7</v>
      </c>
      <c r="M59" s="161">
        <v>1.4</v>
      </c>
      <c r="N59" s="161">
        <v>1.3</v>
      </c>
      <c r="O59" s="161">
        <v>1.5</v>
      </c>
      <c r="P59" s="161">
        <v>1.4</v>
      </c>
      <c r="Q59" s="161">
        <v>1.6</v>
      </c>
      <c r="R59" s="161">
        <v>1.7</v>
      </c>
      <c r="S59" s="161">
        <v>2.1</v>
      </c>
      <c r="T59" s="315">
        <v>3.2</v>
      </c>
      <c r="U59" s="161">
        <v>4.3</v>
      </c>
      <c r="V59" s="304">
        <f t="shared" si="1"/>
        <v>1.9545454545454544</v>
      </c>
      <c r="W59" s="80"/>
    </row>
    <row r="60" spans="1:23" x14ac:dyDescent="0.35">
      <c r="A60" s="80"/>
      <c r="B60" s="27" t="s">
        <v>0</v>
      </c>
      <c r="C60" s="207">
        <v>0.6</v>
      </c>
      <c r="D60" s="207">
        <v>0.6</v>
      </c>
      <c r="E60" s="207">
        <v>0.7</v>
      </c>
      <c r="F60" s="207">
        <v>0.8</v>
      </c>
      <c r="G60" s="207">
        <v>0.9</v>
      </c>
      <c r="H60" s="207">
        <v>1</v>
      </c>
      <c r="I60" s="207">
        <v>1.1000000000000001</v>
      </c>
      <c r="J60" s="207">
        <v>1.3</v>
      </c>
      <c r="K60" s="207">
        <v>1.1000000000000001</v>
      </c>
      <c r="L60" s="193">
        <v>0.9</v>
      </c>
      <c r="M60" s="193">
        <v>0.7</v>
      </c>
      <c r="N60" s="193">
        <v>0.7</v>
      </c>
      <c r="O60" s="194">
        <v>0.8</v>
      </c>
      <c r="P60" s="193">
        <v>0.8</v>
      </c>
      <c r="Q60" s="193">
        <v>0.9</v>
      </c>
      <c r="R60" s="193">
        <v>1</v>
      </c>
      <c r="S60" s="193">
        <v>1.2</v>
      </c>
      <c r="T60" s="218">
        <v>1.8</v>
      </c>
      <c r="U60" s="305">
        <v>2.5</v>
      </c>
      <c r="V60" s="310">
        <f t="shared" si="1"/>
        <v>2.2727272727272725</v>
      </c>
      <c r="W60" s="80"/>
    </row>
    <row r="61" spans="1:23" x14ac:dyDescent="0.35">
      <c r="A61" s="80"/>
      <c r="B61" s="28" t="s">
        <v>1</v>
      </c>
      <c r="C61" s="209">
        <v>2.1</v>
      </c>
      <c r="D61" s="209">
        <v>1.9</v>
      </c>
      <c r="E61" s="209">
        <v>2</v>
      </c>
      <c r="F61" s="209">
        <v>2.4</v>
      </c>
      <c r="G61" s="209">
        <v>2.7</v>
      </c>
      <c r="H61" s="209">
        <v>2.8</v>
      </c>
      <c r="I61" s="209">
        <v>3.1</v>
      </c>
      <c r="J61" s="209">
        <v>3.8</v>
      </c>
      <c r="K61" s="209">
        <v>3.2</v>
      </c>
      <c r="L61" s="203">
        <v>2.5</v>
      </c>
      <c r="M61" s="203">
        <v>2.1</v>
      </c>
      <c r="N61" s="203">
        <v>2</v>
      </c>
      <c r="O61" s="204">
        <v>2.2000000000000002</v>
      </c>
      <c r="P61" s="203">
        <v>2</v>
      </c>
      <c r="Q61" s="203">
        <v>2.2999999999999998</v>
      </c>
      <c r="R61" s="203">
        <v>2.4</v>
      </c>
      <c r="S61" s="203">
        <v>3.1</v>
      </c>
      <c r="T61" s="203">
        <v>4.7</v>
      </c>
      <c r="U61" s="306">
        <v>6.2</v>
      </c>
      <c r="V61" s="308">
        <f t="shared" si="1"/>
        <v>1.9375</v>
      </c>
      <c r="W61" s="80"/>
    </row>
    <row r="62" spans="1:23" x14ac:dyDescent="0.35">
      <c r="A62" s="80"/>
      <c r="B62" s="90" t="s">
        <v>45</v>
      </c>
      <c r="C62" s="119">
        <v>1.8</v>
      </c>
      <c r="D62" s="119">
        <v>1.6</v>
      </c>
      <c r="E62" s="119">
        <v>1.7</v>
      </c>
      <c r="F62" s="119">
        <v>2</v>
      </c>
      <c r="G62" s="119">
        <v>2.2000000000000002</v>
      </c>
      <c r="H62" s="119">
        <v>2.2000000000000002</v>
      </c>
      <c r="I62" s="119">
        <v>2.5</v>
      </c>
      <c r="J62" s="119">
        <v>3</v>
      </c>
      <c r="K62" s="119">
        <v>2.6</v>
      </c>
      <c r="L62" s="119">
        <v>2</v>
      </c>
      <c r="M62" s="119">
        <v>1.7</v>
      </c>
      <c r="N62" s="119">
        <v>1.6</v>
      </c>
      <c r="O62" s="119">
        <v>1.8</v>
      </c>
      <c r="P62" s="119">
        <v>1.7</v>
      </c>
      <c r="Q62" s="119">
        <v>1.8</v>
      </c>
      <c r="R62" s="119">
        <v>2</v>
      </c>
      <c r="S62" s="119">
        <v>2.4</v>
      </c>
      <c r="T62" s="119">
        <v>3.8</v>
      </c>
      <c r="U62" s="289">
        <v>4.9000000000000004</v>
      </c>
      <c r="V62" s="300">
        <f t="shared" si="1"/>
        <v>1.8846153846153846</v>
      </c>
      <c r="W62" s="80"/>
    </row>
    <row r="63" spans="1:23" x14ac:dyDescent="0.35">
      <c r="A63" s="80"/>
      <c r="B63" s="31" t="s">
        <v>46</v>
      </c>
      <c r="C63" s="83">
        <v>1</v>
      </c>
      <c r="D63" s="83">
        <v>0.9</v>
      </c>
      <c r="E63" s="83">
        <v>1</v>
      </c>
      <c r="F63" s="83">
        <v>1.3</v>
      </c>
      <c r="G63" s="83">
        <v>1.6</v>
      </c>
      <c r="H63" s="83">
        <v>1.7</v>
      </c>
      <c r="I63" s="83">
        <v>1.9</v>
      </c>
      <c r="J63" s="83">
        <v>2.2000000000000002</v>
      </c>
      <c r="K63" s="83">
        <v>1.8</v>
      </c>
      <c r="L63" s="83">
        <v>1.5</v>
      </c>
      <c r="M63" s="83">
        <v>1.2</v>
      </c>
      <c r="N63" s="83">
        <v>1.1000000000000001</v>
      </c>
      <c r="O63" s="83">
        <v>1.3</v>
      </c>
      <c r="P63" s="83">
        <v>1.2</v>
      </c>
      <c r="Q63" s="83">
        <v>1.4</v>
      </c>
      <c r="R63" s="83">
        <v>1.5</v>
      </c>
      <c r="S63" s="83">
        <v>2</v>
      </c>
      <c r="T63" s="83">
        <v>2.9</v>
      </c>
      <c r="U63" s="240">
        <v>4.0999999999999996</v>
      </c>
      <c r="V63" s="301">
        <f t="shared" si="1"/>
        <v>2.2777777777777777</v>
      </c>
      <c r="W63" s="80"/>
    </row>
    <row r="64" spans="1:23" x14ac:dyDescent="0.35">
      <c r="A64" s="80"/>
      <c r="B64" s="33" t="s">
        <v>40</v>
      </c>
      <c r="C64" s="110">
        <v>0.4</v>
      </c>
      <c r="D64" s="110">
        <v>0.5</v>
      </c>
      <c r="E64" s="110">
        <v>0.5</v>
      </c>
      <c r="F64" s="110">
        <v>0.6</v>
      </c>
      <c r="G64" s="110">
        <v>0.9</v>
      </c>
      <c r="H64" s="110">
        <v>1</v>
      </c>
      <c r="I64" s="110">
        <v>1.2</v>
      </c>
      <c r="J64" s="110">
        <v>1.5</v>
      </c>
      <c r="K64" s="110">
        <v>1.3</v>
      </c>
      <c r="L64" s="110">
        <v>1</v>
      </c>
      <c r="M64" s="110">
        <v>0.8</v>
      </c>
      <c r="N64" s="110">
        <v>0.7</v>
      </c>
      <c r="O64" s="110">
        <v>0.8</v>
      </c>
      <c r="P64" s="110">
        <v>0.8</v>
      </c>
      <c r="Q64" s="110">
        <v>0.8</v>
      </c>
      <c r="R64" s="110">
        <v>0.9</v>
      </c>
      <c r="S64" s="110">
        <v>1.2</v>
      </c>
      <c r="T64" s="110">
        <v>1.7</v>
      </c>
      <c r="U64" s="290">
        <v>2.4</v>
      </c>
      <c r="V64" s="302">
        <f t="shared" si="1"/>
        <v>1.846153846153846</v>
      </c>
      <c r="W64" s="80"/>
    </row>
    <row r="65" spans="1:23" x14ac:dyDescent="0.35">
      <c r="A65" s="80"/>
      <c r="B65" s="31" t="s">
        <v>41</v>
      </c>
      <c r="C65" s="120">
        <v>1</v>
      </c>
      <c r="D65" s="120">
        <v>1</v>
      </c>
      <c r="E65" s="120">
        <v>1</v>
      </c>
      <c r="F65" s="120">
        <v>1.3</v>
      </c>
      <c r="G65" s="120">
        <v>1.6</v>
      </c>
      <c r="H65" s="120">
        <v>1.7</v>
      </c>
      <c r="I65" s="120">
        <v>1.9</v>
      </c>
      <c r="J65" s="120">
        <v>2.2999999999999998</v>
      </c>
      <c r="K65" s="120">
        <v>2</v>
      </c>
      <c r="L65" s="120">
        <v>1.6</v>
      </c>
      <c r="M65" s="120">
        <v>1.3</v>
      </c>
      <c r="N65" s="120">
        <v>1.2</v>
      </c>
      <c r="O65" s="120">
        <v>1.4</v>
      </c>
      <c r="P65" s="120">
        <v>1.3</v>
      </c>
      <c r="Q65" s="120">
        <v>1.5</v>
      </c>
      <c r="R65" s="120">
        <v>1.7</v>
      </c>
      <c r="S65" s="120">
        <v>2.2000000000000002</v>
      </c>
      <c r="T65" s="120">
        <v>3.4</v>
      </c>
      <c r="U65" s="291">
        <v>4.5999999999999996</v>
      </c>
      <c r="V65" s="309">
        <f t="shared" si="1"/>
        <v>2.2999999999999998</v>
      </c>
      <c r="W65" s="80"/>
    </row>
    <row r="66" spans="1:23" x14ac:dyDescent="0.35">
      <c r="A66" s="80"/>
      <c r="B66" s="31" t="s">
        <v>42</v>
      </c>
      <c r="C66" s="83">
        <v>3.7</v>
      </c>
      <c r="D66" s="83">
        <v>3.3</v>
      </c>
      <c r="E66" s="83">
        <v>3.6</v>
      </c>
      <c r="F66" s="83">
        <v>4</v>
      </c>
      <c r="G66" s="83">
        <v>4.0999999999999996</v>
      </c>
      <c r="H66" s="83">
        <v>4.3</v>
      </c>
      <c r="I66" s="83">
        <v>4.9000000000000004</v>
      </c>
      <c r="J66" s="83">
        <v>5.6</v>
      </c>
      <c r="K66" s="83">
        <v>4.7</v>
      </c>
      <c r="L66" s="83">
        <v>3.4</v>
      </c>
      <c r="M66" s="83">
        <v>3.2</v>
      </c>
      <c r="N66" s="83">
        <v>3.1</v>
      </c>
      <c r="O66" s="83">
        <v>3.1</v>
      </c>
      <c r="P66" s="83">
        <v>3</v>
      </c>
      <c r="Q66" s="83">
        <v>3.4</v>
      </c>
      <c r="R66" s="83">
        <v>3.4</v>
      </c>
      <c r="S66" s="83">
        <v>4</v>
      </c>
      <c r="T66" s="83">
        <v>6.1</v>
      </c>
      <c r="U66" s="240">
        <v>8.3000000000000007</v>
      </c>
      <c r="V66" s="301">
        <f t="shared" si="1"/>
        <v>1.7659574468085106</v>
      </c>
      <c r="W66" s="80"/>
    </row>
    <row r="67" spans="1:23" x14ac:dyDescent="0.35">
      <c r="A67" s="80"/>
      <c r="B67" s="89" t="s">
        <v>43</v>
      </c>
      <c r="C67" s="121">
        <v>1.7</v>
      </c>
      <c r="D67" s="121">
        <v>1.3</v>
      </c>
      <c r="E67" s="121">
        <v>1.3</v>
      </c>
      <c r="F67" s="121">
        <v>1.5</v>
      </c>
      <c r="G67" s="121">
        <v>1.6</v>
      </c>
      <c r="H67" s="121">
        <v>1.4</v>
      </c>
      <c r="I67" s="121">
        <v>1.7</v>
      </c>
      <c r="J67" s="121">
        <v>1.9</v>
      </c>
      <c r="K67" s="121">
        <v>1.6</v>
      </c>
      <c r="L67" s="121">
        <v>1.3</v>
      </c>
      <c r="M67" s="121">
        <v>1.1000000000000001</v>
      </c>
      <c r="N67" s="121">
        <v>0.9</v>
      </c>
      <c r="O67" s="121">
        <v>1.1000000000000001</v>
      </c>
      <c r="P67" s="121">
        <v>1</v>
      </c>
      <c r="Q67" s="121">
        <v>1.1000000000000001</v>
      </c>
      <c r="R67" s="121">
        <v>1</v>
      </c>
      <c r="S67" s="121">
        <v>1.3</v>
      </c>
      <c r="T67" s="121">
        <v>2</v>
      </c>
      <c r="U67" s="292">
        <v>2.5</v>
      </c>
      <c r="V67" s="307">
        <f t="shared" si="1"/>
        <v>1.5625</v>
      </c>
      <c r="W67" s="80"/>
    </row>
    <row r="68" spans="1:23" ht="15" x14ac:dyDescent="0.35">
      <c r="A68" s="10"/>
      <c r="B68" s="323" t="s">
        <v>32</v>
      </c>
      <c r="C68" s="161">
        <v>0.2</v>
      </c>
      <c r="D68" s="161">
        <v>0.2</v>
      </c>
      <c r="E68" s="161">
        <v>0.2</v>
      </c>
      <c r="F68" s="161">
        <v>0.3</v>
      </c>
      <c r="G68" s="161">
        <v>0.4</v>
      </c>
      <c r="H68" s="161">
        <v>0.4</v>
      </c>
      <c r="I68" s="161">
        <v>0.5</v>
      </c>
      <c r="J68" s="161">
        <v>0.5</v>
      </c>
      <c r="K68" s="161">
        <v>0.4</v>
      </c>
      <c r="L68" s="161">
        <v>0.4</v>
      </c>
      <c r="M68" s="161">
        <v>0.5</v>
      </c>
      <c r="N68" s="161">
        <v>0.6</v>
      </c>
      <c r="O68" s="161">
        <v>0.7</v>
      </c>
      <c r="P68" s="161">
        <v>0.8</v>
      </c>
      <c r="Q68" s="161">
        <v>1.2</v>
      </c>
      <c r="R68" s="161">
        <v>1.4</v>
      </c>
      <c r="S68" s="161">
        <v>1.8</v>
      </c>
      <c r="T68" s="315">
        <v>2.4</v>
      </c>
      <c r="U68" s="161">
        <v>3.2</v>
      </c>
      <c r="V68" s="161">
        <f t="shared" si="1"/>
        <v>8</v>
      </c>
      <c r="W68" s="80"/>
    </row>
    <row r="69" spans="1:23" x14ac:dyDescent="0.35">
      <c r="A69" s="10"/>
      <c r="B69" s="31" t="s">
        <v>0</v>
      </c>
      <c r="C69" s="220">
        <v>0.1</v>
      </c>
      <c r="D69" s="220">
        <v>0.1</v>
      </c>
      <c r="E69" s="220">
        <v>0.1</v>
      </c>
      <c r="F69" s="220">
        <v>0.2</v>
      </c>
      <c r="G69" s="220">
        <v>0.2</v>
      </c>
      <c r="H69" s="220">
        <v>0.3</v>
      </c>
      <c r="I69" s="220">
        <v>0.3</v>
      </c>
      <c r="J69" s="220">
        <v>0.3</v>
      </c>
      <c r="K69" s="220">
        <v>0.3</v>
      </c>
      <c r="L69" s="85">
        <v>0.2</v>
      </c>
      <c r="M69" s="85">
        <v>0.3</v>
      </c>
      <c r="N69" s="85">
        <v>0.4</v>
      </c>
      <c r="O69" s="118">
        <v>0.4</v>
      </c>
      <c r="P69" s="85">
        <v>0.5</v>
      </c>
      <c r="Q69" s="85">
        <v>0.7</v>
      </c>
      <c r="R69" s="85">
        <v>0.8</v>
      </c>
      <c r="S69" s="85">
        <v>1.1000000000000001</v>
      </c>
      <c r="T69" s="223">
        <v>1.4</v>
      </c>
      <c r="U69" s="319">
        <v>1.9</v>
      </c>
      <c r="V69" s="321">
        <f t="shared" si="1"/>
        <v>6.333333333333333</v>
      </c>
      <c r="W69" s="80"/>
    </row>
    <row r="70" spans="1:23" x14ac:dyDescent="0.35">
      <c r="A70" s="10"/>
      <c r="B70" s="33" t="s">
        <v>1</v>
      </c>
      <c r="C70" s="222">
        <v>0.3</v>
      </c>
      <c r="D70" s="222">
        <v>0.3</v>
      </c>
      <c r="E70" s="222">
        <v>0.3</v>
      </c>
      <c r="F70" s="222">
        <v>0.5</v>
      </c>
      <c r="G70" s="222">
        <v>0.6</v>
      </c>
      <c r="H70" s="222">
        <v>0.6</v>
      </c>
      <c r="I70" s="222">
        <v>0.8</v>
      </c>
      <c r="J70" s="222">
        <v>0.7</v>
      </c>
      <c r="K70" s="222">
        <v>0.7</v>
      </c>
      <c r="L70" s="223">
        <v>0.6</v>
      </c>
      <c r="M70" s="223">
        <v>0.8</v>
      </c>
      <c r="N70" s="223">
        <v>0.8</v>
      </c>
      <c r="O70" s="224">
        <v>1</v>
      </c>
      <c r="P70" s="131">
        <v>1.2</v>
      </c>
      <c r="Q70" s="131">
        <v>1.6</v>
      </c>
      <c r="R70" s="131">
        <v>1.9</v>
      </c>
      <c r="S70" s="131">
        <v>2.5</v>
      </c>
      <c r="T70" s="131">
        <v>3.4</v>
      </c>
      <c r="U70" s="320">
        <v>4.5</v>
      </c>
      <c r="V70" s="322">
        <f t="shared" si="1"/>
        <v>6.4285714285714288</v>
      </c>
      <c r="W70" s="80"/>
    </row>
    <row r="71" spans="1:23" x14ac:dyDescent="0.35">
      <c r="A71" s="80"/>
      <c r="B71" s="90" t="s">
        <v>45</v>
      </c>
      <c r="C71" s="119">
        <v>0.2</v>
      </c>
      <c r="D71" s="119">
        <v>0.2</v>
      </c>
      <c r="E71" s="119">
        <v>0.2</v>
      </c>
      <c r="F71" s="119">
        <v>0.3</v>
      </c>
      <c r="G71" s="119">
        <v>0.4</v>
      </c>
      <c r="H71" s="119">
        <v>0.4</v>
      </c>
      <c r="I71" s="119">
        <v>0.5</v>
      </c>
      <c r="J71" s="119">
        <v>0.5</v>
      </c>
      <c r="K71" s="119">
        <v>0.4</v>
      </c>
      <c r="L71" s="119">
        <v>0.4</v>
      </c>
      <c r="M71" s="119">
        <v>0.5</v>
      </c>
      <c r="N71" s="119">
        <v>0.6</v>
      </c>
      <c r="O71" s="119">
        <v>0.7</v>
      </c>
      <c r="P71" s="119">
        <v>0.8</v>
      </c>
      <c r="Q71" s="119">
        <v>1.1000000000000001</v>
      </c>
      <c r="R71" s="119">
        <v>1.2</v>
      </c>
      <c r="S71" s="119">
        <v>1.6</v>
      </c>
      <c r="T71" s="119">
        <v>2.1</v>
      </c>
      <c r="U71" s="289">
        <v>2.7</v>
      </c>
      <c r="V71" s="300">
        <f t="shared" si="1"/>
        <v>6.75</v>
      </c>
      <c r="W71" s="80"/>
    </row>
    <row r="72" spans="1:23" x14ac:dyDescent="0.35">
      <c r="A72" s="80"/>
      <c r="B72" s="31" t="s">
        <v>46</v>
      </c>
      <c r="C72" s="83">
        <v>0.2</v>
      </c>
      <c r="D72" s="83">
        <v>0.2</v>
      </c>
      <c r="E72" s="83">
        <v>0.2</v>
      </c>
      <c r="F72" s="83">
        <v>0.3</v>
      </c>
      <c r="G72" s="83">
        <v>0.5</v>
      </c>
      <c r="H72" s="83">
        <v>0.5</v>
      </c>
      <c r="I72" s="83">
        <v>0.6</v>
      </c>
      <c r="J72" s="83">
        <v>0.6</v>
      </c>
      <c r="K72" s="83">
        <v>0.5</v>
      </c>
      <c r="L72" s="83">
        <v>0.5</v>
      </c>
      <c r="M72" s="83">
        <v>0.6</v>
      </c>
      <c r="N72" s="83">
        <v>0.7</v>
      </c>
      <c r="O72" s="83">
        <v>0.8</v>
      </c>
      <c r="P72" s="83">
        <v>1</v>
      </c>
      <c r="Q72" s="83">
        <v>1.3</v>
      </c>
      <c r="R72" s="83">
        <v>1.5</v>
      </c>
      <c r="S72" s="83">
        <v>2.1</v>
      </c>
      <c r="T72" s="83">
        <v>2.7</v>
      </c>
      <c r="U72" s="240">
        <v>4</v>
      </c>
      <c r="V72" s="301">
        <f t="shared" ref="V72:V76" si="2">U72/K72</f>
        <v>8</v>
      </c>
      <c r="W72" s="80"/>
    </row>
    <row r="73" spans="1:23" x14ac:dyDescent="0.35">
      <c r="A73" s="80"/>
      <c r="B73" s="33" t="s">
        <v>40</v>
      </c>
      <c r="C73" s="110">
        <v>0.1</v>
      </c>
      <c r="D73" s="110">
        <v>0.1</v>
      </c>
      <c r="E73" s="110">
        <v>0.2</v>
      </c>
      <c r="F73" s="110">
        <v>0.3</v>
      </c>
      <c r="G73" s="110">
        <v>0.4</v>
      </c>
      <c r="H73" s="110">
        <v>0.5</v>
      </c>
      <c r="I73" s="110">
        <v>0.5</v>
      </c>
      <c r="J73" s="110">
        <v>0.4</v>
      </c>
      <c r="K73" s="110">
        <v>0.4</v>
      </c>
      <c r="L73" s="110">
        <v>0.4</v>
      </c>
      <c r="M73" s="110">
        <v>0.5</v>
      </c>
      <c r="N73" s="110">
        <v>0.6</v>
      </c>
      <c r="O73" s="110">
        <v>0.7</v>
      </c>
      <c r="P73" s="110">
        <v>0.9</v>
      </c>
      <c r="Q73" s="110">
        <v>1.3</v>
      </c>
      <c r="R73" s="110">
        <v>1.6</v>
      </c>
      <c r="S73" s="110">
        <v>2.1</v>
      </c>
      <c r="T73" s="110">
        <v>3</v>
      </c>
      <c r="U73" s="290">
        <v>4</v>
      </c>
      <c r="V73" s="308">
        <f t="shared" si="2"/>
        <v>10</v>
      </c>
      <c r="W73" s="80"/>
    </row>
    <row r="74" spans="1:23" x14ac:dyDescent="0.35">
      <c r="A74" s="80"/>
      <c r="B74" s="31" t="s">
        <v>41</v>
      </c>
      <c r="C74" s="120">
        <v>0.2</v>
      </c>
      <c r="D74" s="120">
        <v>0.2</v>
      </c>
      <c r="E74" s="120">
        <v>0.2</v>
      </c>
      <c r="F74" s="120">
        <v>0.4</v>
      </c>
      <c r="G74" s="120">
        <v>0.5</v>
      </c>
      <c r="H74" s="120">
        <v>0.5</v>
      </c>
      <c r="I74" s="120">
        <v>0.6</v>
      </c>
      <c r="J74" s="120">
        <v>0.6</v>
      </c>
      <c r="K74" s="120">
        <v>0.6</v>
      </c>
      <c r="L74" s="120">
        <v>0.5</v>
      </c>
      <c r="M74" s="120">
        <v>0.6</v>
      </c>
      <c r="N74" s="120">
        <v>0.7</v>
      </c>
      <c r="O74" s="120">
        <v>0.9</v>
      </c>
      <c r="P74" s="120">
        <v>1</v>
      </c>
      <c r="Q74" s="120">
        <v>1.4</v>
      </c>
      <c r="R74" s="120">
        <v>1.7</v>
      </c>
      <c r="S74" s="120">
        <v>2.2000000000000002</v>
      </c>
      <c r="T74" s="120">
        <v>3</v>
      </c>
      <c r="U74" s="291">
        <v>4.2</v>
      </c>
      <c r="V74" s="311">
        <f t="shared" si="2"/>
        <v>7.0000000000000009</v>
      </c>
      <c r="W74" s="80"/>
    </row>
    <row r="75" spans="1:23" x14ac:dyDescent="0.35">
      <c r="A75" s="80"/>
      <c r="B75" s="31" t="s">
        <v>42</v>
      </c>
      <c r="C75" s="83">
        <v>0.1</v>
      </c>
      <c r="D75" s="83"/>
      <c r="E75" s="83"/>
      <c r="F75" s="83">
        <v>0.1</v>
      </c>
      <c r="G75" s="83">
        <v>0.1</v>
      </c>
      <c r="H75" s="83">
        <v>0.1</v>
      </c>
      <c r="I75" s="83">
        <v>0.2</v>
      </c>
      <c r="J75" s="83">
        <v>0.2</v>
      </c>
      <c r="K75" s="83">
        <v>0.2</v>
      </c>
      <c r="L75" s="83">
        <v>0.2</v>
      </c>
      <c r="M75" s="83">
        <v>0.1</v>
      </c>
      <c r="N75" s="83">
        <v>0.2</v>
      </c>
      <c r="O75" s="83">
        <v>0.2</v>
      </c>
      <c r="P75" s="83">
        <v>0.3</v>
      </c>
      <c r="Q75" s="83">
        <v>0.4</v>
      </c>
      <c r="R75" s="83">
        <v>0.5</v>
      </c>
      <c r="S75" s="83">
        <v>0.8</v>
      </c>
      <c r="T75" s="83">
        <v>1.2</v>
      </c>
      <c r="U75" s="240">
        <v>1.6</v>
      </c>
      <c r="V75" s="312">
        <f t="shared" si="2"/>
        <v>8</v>
      </c>
      <c r="W75" s="80"/>
    </row>
    <row r="76" spans="1:23" x14ac:dyDescent="0.35">
      <c r="A76" s="80"/>
      <c r="B76" s="89" t="s">
        <v>43</v>
      </c>
      <c r="C76" s="121">
        <v>0.2</v>
      </c>
      <c r="D76" s="121">
        <v>0.2</v>
      </c>
      <c r="E76" s="121">
        <v>0.2</v>
      </c>
      <c r="F76" s="121">
        <v>0.3</v>
      </c>
      <c r="G76" s="121">
        <v>0.4</v>
      </c>
      <c r="H76" s="121">
        <v>0.4</v>
      </c>
      <c r="I76" s="121">
        <v>0.5</v>
      </c>
      <c r="J76" s="121">
        <v>0.5</v>
      </c>
      <c r="K76" s="121">
        <v>0.4</v>
      </c>
      <c r="L76" s="121">
        <v>0.4</v>
      </c>
      <c r="M76" s="121">
        <v>0.4</v>
      </c>
      <c r="N76" s="121">
        <v>0.5</v>
      </c>
      <c r="O76" s="121">
        <v>0.5</v>
      </c>
      <c r="P76" s="121">
        <v>0.6</v>
      </c>
      <c r="Q76" s="121">
        <v>0.9</v>
      </c>
      <c r="R76" s="121">
        <v>1</v>
      </c>
      <c r="S76" s="121">
        <v>1.4</v>
      </c>
      <c r="T76" s="121">
        <v>1.5</v>
      </c>
      <c r="U76" s="292">
        <v>2</v>
      </c>
      <c r="V76" s="313">
        <f t="shared" si="2"/>
        <v>5</v>
      </c>
      <c r="W76" s="80"/>
    </row>
    <row r="77" spans="1:23" ht="16.5" x14ac:dyDescent="0.35">
      <c r="A77" s="5"/>
      <c r="B77" s="67" t="s">
        <v>47</v>
      </c>
      <c r="C77" s="80"/>
      <c r="D77" s="80"/>
      <c r="E77" s="80"/>
      <c r="F77" s="80"/>
      <c r="G77" s="80"/>
      <c r="H77" s="80"/>
      <c r="I77" s="80"/>
      <c r="J77" s="80"/>
      <c r="K77" s="80"/>
      <c r="L77" s="80"/>
      <c r="M77" s="80"/>
      <c r="N77" s="80"/>
      <c r="O77" s="80"/>
      <c r="P77" s="80"/>
      <c r="Q77" s="80"/>
      <c r="R77" s="80"/>
      <c r="S77" s="80"/>
      <c r="T77" s="80"/>
      <c r="U77" s="80"/>
      <c r="V77" s="80"/>
      <c r="W77" s="80"/>
    </row>
    <row r="78" spans="1:23" ht="16.5" x14ac:dyDescent="0.35">
      <c r="A78" s="5"/>
      <c r="B78" s="67" t="s">
        <v>49</v>
      </c>
      <c r="C78" s="80"/>
      <c r="D78" s="80"/>
      <c r="E78" s="80"/>
      <c r="F78" s="80"/>
      <c r="G78" s="80"/>
      <c r="H78" s="80"/>
      <c r="I78" s="80"/>
      <c r="J78" s="80"/>
      <c r="K78" s="80"/>
      <c r="L78" s="80"/>
      <c r="M78" s="80"/>
      <c r="N78" s="80"/>
      <c r="O78" s="80"/>
      <c r="P78" s="80"/>
      <c r="Q78" s="80"/>
      <c r="R78" s="80"/>
      <c r="S78" s="80"/>
      <c r="T78" s="80"/>
      <c r="U78" s="80"/>
      <c r="V78" s="80"/>
      <c r="W78" s="80"/>
    </row>
    <row r="79" spans="1:23" ht="16.5" x14ac:dyDescent="0.35">
      <c r="A79" s="5"/>
      <c r="B79" s="47" t="s">
        <v>50</v>
      </c>
      <c r="C79" s="80"/>
      <c r="D79" s="80"/>
      <c r="E79" s="80"/>
      <c r="F79" s="80"/>
      <c r="G79" s="80"/>
      <c r="H79" s="80"/>
      <c r="I79" s="80"/>
      <c r="J79" s="80"/>
      <c r="K79" s="80"/>
      <c r="L79" s="80"/>
      <c r="M79" s="80"/>
      <c r="N79" s="80"/>
      <c r="O79" s="80"/>
      <c r="P79" s="80"/>
      <c r="Q79" s="80"/>
      <c r="R79" s="80"/>
      <c r="S79" s="80"/>
      <c r="T79" s="80"/>
      <c r="U79" s="80"/>
      <c r="V79" s="80"/>
      <c r="W79" s="80"/>
    </row>
    <row r="80" spans="1:23" ht="16.5" x14ac:dyDescent="0.35">
      <c r="A80" s="80"/>
      <c r="B80" s="67" t="s">
        <v>48</v>
      </c>
      <c r="C80" s="80"/>
      <c r="D80" s="80"/>
      <c r="E80" s="80"/>
      <c r="F80" s="80"/>
      <c r="G80" s="80"/>
      <c r="H80" s="80"/>
      <c r="I80" s="80"/>
      <c r="J80" s="80"/>
      <c r="K80" s="80"/>
      <c r="L80" s="80"/>
      <c r="M80" s="80"/>
      <c r="N80" s="80"/>
      <c r="O80" s="80"/>
      <c r="P80" s="80"/>
      <c r="Q80" s="80"/>
      <c r="R80" s="80"/>
      <c r="S80" s="80"/>
      <c r="T80" s="80"/>
      <c r="U80" s="80"/>
      <c r="V80" s="80"/>
      <c r="W80" s="80"/>
    </row>
    <row r="81" spans="1:23" ht="16.5" x14ac:dyDescent="0.35">
      <c r="A81" s="80"/>
      <c r="B81" s="67" t="s">
        <v>85</v>
      </c>
      <c r="C81" s="80"/>
      <c r="D81" s="80"/>
      <c r="E81" s="80"/>
      <c r="F81" s="80"/>
      <c r="G81" s="80"/>
      <c r="H81" s="80"/>
      <c r="I81" s="80"/>
      <c r="J81" s="80"/>
      <c r="K81" s="80"/>
      <c r="L81" s="80"/>
      <c r="M81" s="80"/>
      <c r="N81" s="80"/>
      <c r="O81" s="80"/>
      <c r="P81" s="80"/>
      <c r="Q81" s="80"/>
      <c r="R81" s="80"/>
      <c r="S81" s="80"/>
      <c r="T81" s="80"/>
      <c r="U81" s="80"/>
      <c r="V81" s="80"/>
      <c r="W81" s="80"/>
    </row>
    <row r="82" spans="1:23" ht="16.5" x14ac:dyDescent="0.35">
      <c r="A82" s="80"/>
      <c r="B82" s="67" t="s">
        <v>35</v>
      </c>
      <c r="C82" s="80"/>
      <c r="D82" s="80"/>
      <c r="E82" s="80"/>
      <c r="F82" s="80"/>
      <c r="G82" s="80"/>
      <c r="H82" s="80"/>
      <c r="I82" s="80"/>
      <c r="J82" s="80"/>
      <c r="K82" s="80"/>
      <c r="L82" s="80"/>
      <c r="M82" s="80"/>
      <c r="N82" s="80"/>
      <c r="O82" s="80"/>
      <c r="P82" s="80"/>
      <c r="Q82" s="80"/>
      <c r="R82" s="80"/>
      <c r="S82" s="80"/>
      <c r="T82" s="80"/>
      <c r="U82" s="80"/>
      <c r="V82" s="80"/>
      <c r="W82" s="80"/>
    </row>
    <row r="83" spans="1:23" x14ac:dyDescent="0.35">
      <c r="A83" s="80"/>
      <c r="B83" s="80"/>
      <c r="C83" s="80"/>
      <c r="D83" s="80"/>
      <c r="E83" s="80"/>
      <c r="F83" s="80"/>
      <c r="G83" s="80"/>
      <c r="H83" s="80"/>
      <c r="I83" s="80"/>
      <c r="J83" s="80"/>
      <c r="K83" s="80"/>
      <c r="L83" s="80"/>
      <c r="M83" s="80"/>
      <c r="N83" s="80"/>
      <c r="O83" s="80"/>
      <c r="P83" s="80"/>
      <c r="Q83" s="80"/>
      <c r="R83" s="80"/>
      <c r="S83" s="80"/>
      <c r="T83" s="80"/>
      <c r="U83" s="80"/>
      <c r="V83" s="80"/>
      <c r="W83" s="80"/>
    </row>
    <row r="84" spans="1:23" x14ac:dyDescent="0.35">
      <c r="A84" s="80"/>
      <c r="B84" s="80"/>
      <c r="C84" s="80"/>
      <c r="D84" s="80"/>
      <c r="E84" s="80"/>
      <c r="F84" s="80"/>
      <c r="G84" s="80"/>
      <c r="H84" s="80"/>
      <c r="I84" s="80"/>
      <c r="J84" s="80"/>
      <c r="K84" s="80"/>
      <c r="L84" s="80"/>
      <c r="M84" s="80"/>
      <c r="N84" s="80"/>
      <c r="O84" s="80"/>
      <c r="P84" s="80"/>
      <c r="Q84" s="80"/>
      <c r="R84" s="80"/>
      <c r="S84" s="80"/>
      <c r="T84" s="80"/>
      <c r="U84" s="80"/>
      <c r="V84" s="80"/>
      <c r="W84" s="80"/>
    </row>
  </sheetData>
  <mergeCells count="1">
    <mergeCell ref="Q1:S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33462C-5F4B-4A2E-958A-97BB80022332}">
  <ds:schemaRefs>
    <ds:schemaRef ds:uri="http://schemas.microsoft.com/office/2006/documentManagement/types"/>
    <ds:schemaRef ds:uri="http://schemas.microsoft.com/office/2006/metadata/properties"/>
    <ds:schemaRef ds:uri="http://purl.org/dc/terms/"/>
    <ds:schemaRef ds:uri="http://purl.org/dc/elements/1.1/"/>
    <ds:schemaRef ds:uri="http://www.w3.org/XML/1998/namespace"/>
    <ds:schemaRef ds:uri="http://schemas.openxmlformats.org/package/2006/metadata/core-properties"/>
    <ds:schemaRef ds:uri="http://schemas.microsoft.com/office/infopath/2007/PartnerControls"/>
    <ds:schemaRef ds:uri="9bf8e28b-92b8-4beb-a82c-0707e345e2a5"/>
    <ds:schemaRef ds:uri="http://purl.org/dc/dcmitype/"/>
  </ds:schemaRefs>
</ds:datastoreItem>
</file>

<file path=customXml/itemProps2.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1B3477-1979-409E-ADD4-235CA6BA3C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Charts Number of Drug OD Deaths</vt:lpstr>
      <vt:lpstr>Number Drug OD Deaths</vt:lpstr>
      <vt:lpstr>Rate Drug OD Deaths</vt:lpstr>
      <vt:lpstr>Number Drug OD, 15-24 Years</vt:lpstr>
      <vt:lpstr>Rate Drug OD, 15-24 Years</vt:lpstr>
      <vt:lpstr>Rate OD by Demographic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Nick Hall</cp:lastModifiedBy>
  <cp:lastPrinted>2014-10-08T14:45:08Z</cp:lastPrinted>
  <dcterms:created xsi:type="dcterms:W3CDTF">2014-07-24T15:19:03Z</dcterms:created>
  <dcterms:modified xsi:type="dcterms:W3CDTF">2019-02-28T22:51:54Z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