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8年10月起工资表模板（带公式）" sheetId="4" r:id="rId1"/>
  </sheets>
  <calcPr calcId="145621" concurrentCalc="0"/>
</workbook>
</file>

<file path=xl/calcChain.xml><?xml version="1.0" encoding="utf-8"?>
<calcChain xmlns="http://schemas.openxmlformats.org/spreadsheetml/2006/main">
  <c r="AC4" i="4" l="1"/>
  <c r="X4" i="4"/>
  <c r="S4" i="4"/>
  <c r="T4" i="4"/>
  <c r="U4" i="4"/>
  <c r="S5" i="4"/>
  <c r="X5" i="4"/>
  <c r="AC5" i="4"/>
  <c r="S6" i="4"/>
  <c r="X6" i="4"/>
  <c r="AC6" i="4"/>
  <c r="S7" i="4"/>
  <c r="X7" i="4"/>
  <c r="AC7" i="4"/>
  <c r="S8" i="4"/>
  <c r="X8" i="4"/>
  <c r="AC8" i="4"/>
  <c r="S9" i="4"/>
  <c r="X9" i="4"/>
  <c r="AC9" i="4"/>
  <c r="S10" i="4"/>
  <c r="X10" i="4"/>
  <c r="AC10" i="4"/>
  <c r="S11" i="4"/>
  <c r="X11" i="4"/>
  <c r="AC11" i="4"/>
  <c r="S12" i="4"/>
  <c r="X12" i="4"/>
  <c r="AC12" i="4"/>
  <c r="S13" i="4"/>
  <c r="X13" i="4"/>
  <c r="AC13" i="4"/>
  <c r="S14" i="4"/>
  <c r="X14" i="4"/>
  <c r="AC14" i="4"/>
  <c r="S15" i="4"/>
  <c r="X15" i="4"/>
  <c r="AC15" i="4"/>
  <c r="S16" i="4"/>
  <c r="X16" i="4"/>
  <c r="AC16" i="4"/>
  <c r="S17" i="4"/>
  <c r="X17" i="4"/>
  <c r="AC17" i="4"/>
  <c r="S18" i="4"/>
  <c r="X18" i="4"/>
  <c r="AC18" i="4"/>
</calcChain>
</file>

<file path=xl/sharedStrings.xml><?xml version="1.0" encoding="utf-8"?>
<sst xmlns="http://schemas.openxmlformats.org/spreadsheetml/2006/main" count="53" uniqueCount="53">
  <si>
    <t>序号</t>
    <phoneticPr fontId="1" type="noConversion"/>
  </si>
  <si>
    <t>部门</t>
    <phoneticPr fontId="1" type="noConversion"/>
  </si>
  <si>
    <t>工号</t>
    <phoneticPr fontId="1" type="noConversion"/>
  </si>
  <si>
    <t>姓名</t>
    <phoneticPr fontId="1" type="noConversion"/>
  </si>
  <si>
    <t>身份证号码</t>
    <phoneticPr fontId="1" type="noConversion"/>
  </si>
  <si>
    <t>基本工资</t>
    <phoneticPr fontId="1" type="noConversion"/>
  </si>
  <si>
    <t>绩效奖金</t>
    <phoneticPr fontId="1" type="noConversion"/>
  </si>
  <si>
    <t>岗位补贴</t>
    <phoneticPr fontId="1" type="noConversion"/>
  </si>
  <si>
    <t>周末加班费</t>
    <phoneticPr fontId="1" type="noConversion"/>
  </si>
  <si>
    <t>延时加班费</t>
    <phoneticPr fontId="1" type="noConversion"/>
  </si>
  <si>
    <t>应出勤天数</t>
    <phoneticPr fontId="1" type="noConversion"/>
  </si>
  <si>
    <t>实际出勤天数</t>
    <phoneticPr fontId="1" type="noConversion"/>
  </si>
  <si>
    <t>应发工资</t>
    <phoneticPr fontId="1" type="noConversion"/>
  </si>
  <si>
    <t>住房补助</t>
    <phoneticPr fontId="1" type="noConversion"/>
  </si>
  <si>
    <t>交通补助</t>
    <phoneticPr fontId="1" type="noConversion"/>
  </si>
  <si>
    <t>全勤奖</t>
    <phoneticPr fontId="1" type="noConversion"/>
  </si>
  <si>
    <t>社保</t>
    <phoneticPr fontId="1" type="noConversion"/>
  </si>
  <si>
    <t>公积金</t>
    <phoneticPr fontId="1" type="noConversion"/>
  </si>
  <si>
    <t>个人所得税</t>
    <phoneticPr fontId="1" type="noConversion"/>
  </si>
  <si>
    <t>事假</t>
    <phoneticPr fontId="1" type="noConversion"/>
  </si>
  <si>
    <t>病假</t>
    <phoneticPr fontId="1" type="noConversion"/>
  </si>
  <si>
    <t>借支</t>
    <phoneticPr fontId="1" type="noConversion"/>
  </si>
  <si>
    <t>罚款</t>
    <phoneticPr fontId="1" type="noConversion"/>
  </si>
  <si>
    <t>其他扣款项</t>
    <phoneticPr fontId="1" type="noConversion"/>
  </si>
  <si>
    <t>应扣/代扣工资</t>
    <phoneticPr fontId="1" type="noConversion"/>
  </si>
  <si>
    <t>实发工资</t>
    <phoneticPr fontId="1" type="noConversion"/>
  </si>
  <si>
    <t>其他</t>
    <phoneticPr fontId="1" type="noConversion"/>
  </si>
  <si>
    <t>个人签名确认</t>
    <phoneticPr fontId="1" type="noConversion"/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</si>
  <si>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</si>
  <si>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</si>
  <si>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</si>
  <si>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</si>
  <si>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</si>
  <si>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</si>
  <si>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</si>
  <si>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</si>
  <si>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</si>
  <si>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</si>
  <si>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</si>
  <si>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</si>
  <si>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</si>
  <si>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</si>
  <si>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</si>
  <si>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研发中心</t>
    <phoneticPr fontId="1" type="noConversion"/>
  </si>
  <si>
    <t>李小二</t>
    <phoneticPr fontId="1" type="noConversion"/>
  </si>
  <si>
    <t>410456198809085214</t>
    <phoneticPr fontId="1" type="noConversion"/>
  </si>
  <si>
    <t>合计</t>
    <phoneticPr fontId="1" type="noConversion"/>
  </si>
  <si>
    <t>带薪假</t>
    <phoneticPr fontId="1" type="noConversion"/>
  </si>
  <si>
    <t>2018年10月**公司员工工资表</t>
    <phoneticPr fontId="1" type="noConversion"/>
  </si>
  <si>
    <t>说明：
    1. 表头项目可根据各司实际情况删减；
    2. 个税计算公式简单易懂，可自行调整增减项。</t>
    <phoneticPr fontId="1" type="noConversion"/>
  </si>
  <si>
    <t>迟到/早退扣款</t>
    <phoneticPr fontId="1" type="noConversion"/>
  </si>
  <si>
    <t>事假天数</t>
    <phoneticPr fontId="1" type="noConversion"/>
  </si>
  <si>
    <t>病假天数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</si>
</sst>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D20"/>
  <sheetViews>
    <sheetView tabSelected="1" topLeftCell="G1" workbookViewId="0">
      <selection activeCell="AC4" sqref="AC4"/>
    </sheetView>
  </sheetViews>
  <sheetFormatPr defaultRowHeight="13.5" x14ac:dyDescent="0.15"/>
  <cols>
    <col min="1" max="1" width="5.5" style="1" customWidth="1"/>
    <col min="2" max="2" width="6.5" style="1" customWidth="1"/>
    <col min="3" max="3" width="8.25" style="1" customWidth="1"/>
    <col min="4" max="4" width="7.375" style="1" customWidth="1"/>
    <col min="5" max="5" width="9.75" style="1" customWidth="1"/>
    <col min="6" max="10" width="5.125" style="1" customWidth="1"/>
    <col min="11" max="11" width="7.125" style="1" customWidth="1"/>
    <col min="12" max="12" width="5.75" style="1" customWidth="1"/>
    <col min="13" max="15" width="6.375" style="1" customWidth="1"/>
    <col min="16" max="16" width="6.125" style="1" customWidth="1"/>
    <col min="17" max="17" width="8.25" style="1" customWidth="1"/>
    <col min="18" max="18" width="6" style="1" customWidth="1"/>
    <col min="19" max="19" width="10.125" style="1" customWidth="1"/>
    <col min="20" max="21" width="5.625" style="1" customWidth="1"/>
    <col min="22" max="22" width="6.625" style="1" customWidth="1"/>
    <col min="23" max="23" width="6.75" style="1" customWidth="1"/>
    <col min="24" max="25" width="8.25" style="1" customWidth="1"/>
    <col min="26" max="26" width="6" style="1" customWidth="1"/>
    <col min="27" max="27" width="6.75" style="1" customWidth="1"/>
    <col min="28" max="28" width="5.75" style="1" customWidth="1"/>
    <col min="29" max="29" width="12.75" style="1" bestFit="1" customWidth="1"/>
    <col min="30" max="16384" width="9" style="1"/>
  </cols>
  <sheetData>
    <row r="1" spans="1:30" ht="39.75" customHeight="1" x14ac:dyDescent="0.15">
      <c r="A1" s="14" t="s">
        <v>48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s="3" customFormat="1" ht="30" customHeight="1" x14ac:dyDescent="0.15">
      <c r="A2" s="10" t="s">
        <v>0</v>
      </c>
      <c r="B2" s="10" t="s">
        <v>2</v>
      </c>
      <c r="C2" s="10" t="s">
        <v>1</v>
      </c>
      <c r="D2" s="10" t="s">
        <v>3</v>
      </c>
      <c r="E2" s="10" t="s">
        <v>4</v>
      </c>
      <c r="F2" s="10" t="s">
        <v>10</v>
      </c>
      <c r="G2" s="10" t="s">
        <v>11</v>
      </c>
      <c r="H2" s="15" t="s">
        <v>51</v>
      </c>
      <c r="I2" s="15" t="s">
        <v>52</v>
      </c>
      <c r="J2" s="15" t="s">
        <v>47</v>
      </c>
      <c r="K2" s="11" t="s">
        <v>12</v>
      </c>
      <c r="L2" s="12"/>
      <c r="M2" s="12"/>
      <c r="N2" s="12"/>
      <c r="O2" s="12"/>
      <c r="P2" s="12"/>
      <c r="Q2" s="12"/>
      <c r="R2" s="12"/>
      <c r="S2" s="13"/>
      <c r="T2" s="11" t="s">
        <v>24</v>
      </c>
      <c r="U2" s="12"/>
      <c r="V2" s="12"/>
      <c r="W2" s="12"/>
      <c r="X2" s="12"/>
      <c r="Y2" s="13"/>
      <c r="Z2" s="10" t="s">
        <v>23</v>
      </c>
      <c r="AA2" s="10"/>
      <c r="AB2" s="10"/>
      <c r="AC2" s="10" t="s">
        <v>25</v>
      </c>
      <c r="AD2" s="10" t="s">
        <v>27</v>
      </c>
    </row>
    <row r="3" spans="1:30" s="3" customFormat="1" ht="45.75" customHeight="1" x14ac:dyDescent="0.15">
      <c r="A3" s="10"/>
      <c r="B3" s="10"/>
      <c r="C3" s="10"/>
      <c r="D3" s="10"/>
      <c r="E3" s="10"/>
      <c r="F3" s="10"/>
      <c r="G3" s="10"/>
      <c r="H3" s="16"/>
      <c r="I3" s="16"/>
      <c r="J3" s="16"/>
      <c r="K3" s="4" t="s">
        <v>5</v>
      </c>
      <c r="L3" s="4" t="s">
        <v>6</v>
      </c>
      <c r="M3" s="4" t="s">
        <v>7</v>
      </c>
      <c r="N3" s="4" t="s">
        <v>13</v>
      </c>
      <c r="O3" s="4" t="s">
        <v>14</v>
      </c>
      <c r="P3" s="4" t="s">
        <v>9</v>
      </c>
      <c r="Q3" s="4" t="s">
        <v>8</v>
      </c>
      <c r="R3" s="4" t="s">
        <v>15</v>
      </c>
      <c r="S3" s="4" t="s">
        <v>46</v>
      </c>
      <c r="T3" s="4" t="s">
        <v>19</v>
      </c>
      <c r="U3" s="4" t="s">
        <v>20</v>
      </c>
      <c r="V3" s="4" t="s">
        <v>16</v>
      </c>
      <c r="W3" s="4" t="s">
        <v>17</v>
      </c>
      <c r="X3" s="4" t="s">
        <v>18</v>
      </c>
      <c r="Y3" s="8" t="s">
        <v>50</v>
      </c>
      <c r="Z3" s="4" t="s">
        <v>21</v>
      </c>
      <c r="AA3" s="4" t="s">
        <v>22</v>
      </c>
      <c r="AB3" s="4" t="s">
        <v>26</v>
      </c>
      <c r="AC3" s="10"/>
      <c r="AD3" s="10"/>
    </row>
    <row r="4" spans="1:30" s="2" customFormat="1" ht="23.25" customHeight="1" x14ac:dyDescent="0.15">
      <c r="A4" s="5">
        <v>1</v>
      </c>
      <c r="B4" s="6" t="s">
        <v>28</v>
      </c>
      <c r="C4" s="5" t="s">
        <v>43</v>
      </c>
      <c r="D4" s="5" t="s">
        <v>44</v>
      </c>
      <c r="E4" s="6" t="s">
        <v>45</v>
      </c>
      <c r="F4" s="5">
        <v>22</v>
      </c>
      <c r="G4" s="5">
        <v>21</v>
      </c>
      <c r="H4" s="5">
        <v>1</v>
      </c>
      <c r="I4" s="5">
        <v>0</v>
      </c>
      <c r="J4" s="5">
        <v>0</v>
      </c>
      <c r="K4" s="5">
        <v>10000</v>
      </c>
      <c r="L4" s="5">
        <v>1000</v>
      </c>
      <c r="M4" s="5">
        <v>100</v>
      </c>
      <c r="N4" s="5">
        <v>500</v>
      </c>
      <c r="O4" s="5">
        <v>150</v>
      </c>
      <c r="P4" s="5">
        <v>280</v>
      </c>
      <c r="Q4" s="5">
        <v>520</v>
      </c>
      <c r="R4" s="5">
        <v>50</v>
      </c>
      <c r="S4" s="7">
        <f>SUM(K4:R4)</f>
        <v>12600</v>
      </c>
      <c r="T4" s="5">
        <f>K4/F4*H4</f>
        <v>454.54545454545456</v>
      </c>
      <c r="U4" s="5">
        <f>K4/F4*I4*0.4</f>
        <v>0</v>
      </c>
      <c r="V4" s="5">
        <v>203.35</v>
      </c>
      <c r="W4" s="5">
        <v>106.5</v>
      </c>
      <c r="X4" s="7">
        <f>ROUND(MAX((S4-T4-U4-V4-W4-5000)*{0.03,0.1,0.2,0.25,0.3,0.35,0.45}-{0,210,1410,2660,4410,7160,15160},0),2)</f>
        <v>473.56</v>
      </c>
      <c r="Y4" s="7">
        <v>0</v>
      </c>
      <c r="Z4" s="5">
        <v>0</v>
      </c>
      <c r="AA4" s="5">
        <v>0</v>
      </c>
      <c r="AB4" s="5">
        <v>0</v>
      </c>
      <c r="AC4" s="7">
        <f>S4-T4-U4-V4-W4-X4-Y4-Z4-AA4-AB4</f>
        <v>11362.044545454546</v>
      </c>
      <c r="AD4" s="5"/>
    </row>
    <row r="5" spans="1:30" s="2" customFormat="1" ht="23.25" customHeight="1" x14ac:dyDescent="0.15">
      <c r="A5" s="5">
        <v>2</v>
      </c>
      <c r="B5" s="6" t="s">
        <v>29</v>
      </c>
      <c r="C5" s="5"/>
      <c r="D5" s="5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7">
        <f t="shared" ref="S5:S18" si="0">SUM(K5:R5)</f>
        <v>0</v>
      </c>
      <c r="T5" s="5"/>
      <c r="U5" s="5"/>
      <c r="V5" s="5"/>
      <c r="W5" s="5"/>
      <c r="X5" s="7">
        <f>ROUND(MAX((S5-T5-U5-V5-W5-5000)*{0.03,0.1,0.2,0.25,0.3,0.35,0.45}-{0,210,1410,2660,4410,7160,15160},0),2)</f>
        <v>0</v>
      </c>
      <c r="Y5" s="7"/>
      <c r="Z5" s="5"/>
      <c r="AA5" s="5"/>
      <c r="AB5" s="5"/>
      <c r="AC5" s="7">
        <f>S5-T5-U5-V5-W5-X5-Z5-AA5-AB5</f>
        <v>0</v>
      </c>
      <c r="AD5" s="5"/>
    </row>
    <row r="6" spans="1:30" s="2" customFormat="1" ht="23.25" customHeight="1" x14ac:dyDescent="0.15">
      <c r="A6" s="5">
        <v>3</v>
      </c>
      <c r="B6" s="6" t="s">
        <v>30</v>
      </c>
      <c r="C6" s="5"/>
      <c r="D6" s="5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7">
        <f t="shared" si="0"/>
        <v>0</v>
      </c>
      <c r="T6" s="5"/>
      <c r="U6" s="5"/>
      <c r="V6" s="5"/>
      <c r="W6" s="5"/>
      <c r="X6" s="7">
        <f>ROUND(MAX((S6-T6-U6-V6-W6-5000)*{0.03,0.1,0.2,0.25,0.3,0.35,0.45}-{0,210,1410,2660,4410,7160,15160},0),2)</f>
        <v>0</v>
      </c>
      <c r="Y6" s="7"/>
      <c r="Z6" s="5"/>
      <c r="AA6" s="5"/>
      <c r="AB6" s="5"/>
      <c r="AC6" s="7">
        <f>S6-T6-U6-V6-W6-X6-Z6-AA6-AB6</f>
        <v>0</v>
      </c>
      <c r="AD6" s="5"/>
    </row>
    <row r="7" spans="1:30" s="2" customFormat="1" ht="23.25" customHeight="1" x14ac:dyDescent="0.15">
      <c r="A7" s="5">
        <v>4</v>
      </c>
      <c r="B7" s="6" t="s">
        <v>31</v>
      </c>
      <c r="C7" s="5"/>
      <c r="D7" s="5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7">
        <f t="shared" si="0"/>
        <v>0</v>
      </c>
      <c r="T7" s="5"/>
      <c r="U7" s="5"/>
      <c r="V7" s="5"/>
      <c r="W7" s="5"/>
      <c r="X7" s="7">
        <f>ROUND(MAX((S7-T7-U7-V7-W7-5000)*{0.03,0.1,0.2,0.25,0.3,0.35,0.45}-{0,210,1410,2660,4410,7160,15160},0),2)</f>
        <v>0</v>
      </c>
      <c r="Y7" s="7"/>
      <c r="Z7" s="5"/>
      <c r="AA7" s="5"/>
      <c r="AB7" s="5"/>
      <c r="AC7" s="7">
        <f>S7-T7-U7-V7-W7-X7-Z7-AA7-AB7</f>
        <v>0</v>
      </c>
      <c r="AD7" s="5"/>
    </row>
    <row r="8" spans="1:30" s="2" customFormat="1" ht="23.25" customHeight="1" x14ac:dyDescent="0.15">
      <c r="A8" s="5">
        <v>5</v>
      </c>
      <c r="B8" s="6" t="s">
        <v>32</v>
      </c>
      <c r="C8" s="5"/>
      <c r="D8" s="5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7">
        <f t="shared" si="0"/>
        <v>0</v>
      </c>
      <c r="T8" s="5"/>
      <c r="U8" s="5"/>
      <c r="V8" s="5"/>
      <c r="W8" s="5"/>
      <c r="X8" s="7">
        <f>ROUND(MAX((S8-T8-U8-V8-W8-5000)*{0.03,0.1,0.2,0.25,0.3,0.35,0.45}-{0,210,1410,2660,4410,7160,15160},0),2)</f>
        <v>0</v>
      </c>
      <c r="Y8" s="7"/>
      <c r="Z8" s="5"/>
      <c r="AA8" s="5"/>
      <c r="AB8" s="5"/>
      <c r="AC8" s="7">
        <f>S8-T8-U8-V8-W8-X8-Z8-AA8-AB8</f>
        <v>0</v>
      </c>
      <c r="AD8" s="5"/>
    </row>
    <row r="9" spans="1:30" s="2" customFormat="1" ht="23.25" customHeight="1" x14ac:dyDescent="0.15">
      <c r="A9" s="5">
        <v>6</v>
      </c>
      <c r="B9" s="6" t="s">
        <v>33</v>
      </c>
      <c r="C9" s="5"/>
      <c r="D9" s="5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7">
        <f t="shared" si="0"/>
        <v>0</v>
      </c>
      <c r="T9" s="5"/>
      <c r="U9" s="5"/>
      <c r="V9" s="5"/>
      <c r="W9" s="5"/>
      <c r="X9" s="7">
        <f>ROUND(MAX((S9-T9-U9-V9-W9-5000)*{0.03,0.1,0.2,0.25,0.3,0.35,0.45}-{0,210,1410,2660,4410,7160,15160},0),2)</f>
        <v>0</v>
      </c>
      <c r="Y9" s="7"/>
      <c r="Z9" s="5"/>
      <c r="AA9" s="5"/>
      <c r="AB9" s="5"/>
      <c r="AC9" s="7">
        <f>S9-T9-U9-V9-W9-X9-Z9-AA9-AB9</f>
        <v>0</v>
      </c>
      <c r="AD9" s="5"/>
    </row>
    <row r="10" spans="1:30" s="2" customFormat="1" ht="23.25" customHeight="1" x14ac:dyDescent="0.15">
      <c r="A10" s="5">
        <v>7</v>
      </c>
      <c r="B10" s="6" t="s">
        <v>34</v>
      </c>
      <c r="C10" s="5"/>
      <c r="D10" s="5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7">
        <f t="shared" si="0"/>
        <v>0</v>
      </c>
      <c r="T10" s="5"/>
      <c r="U10" s="5"/>
      <c r="V10" s="5"/>
      <c r="W10" s="5"/>
      <c r="X10" s="7">
        <f>ROUND(MAX((S10-T10-U10-V10-W10-5000)*{0.03,0.1,0.2,0.25,0.3,0.35,0.45}-{0,210,1410,2660,4410,7160,15160},0),2)</f>
        <v>0</v>
      </c>
      <c r="Y10" s="7"/>
      <c r="Z10" s="5"/>
      <c r="AA10" s="5"/>
      <c r="AB10" s="5"/>
      <c r="AC10" s="7">
        <f>S10-T10-U10-V10-W10-X10-Z10-AA10-AB10</f>
        <v>0</v>
      </c>
      <c r="AD10" s="5"/>
    </row>
    <row r="11" spans="1:30" s="2" customFormat="1" ht="23.25" customHeight="1" x14ac:dyDescent="0.15">
      <c r="A11" s="5">
        <v>8</v>
      </c>
      <c r="B11" s="6" t="s">
        <v>35</v>
      </c>
      <c r="C11" s="5"/>
      <c r="D11" s="5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7">
        <f t="shared" si="0"/>
        <v>0</v>
      </c>
      <c r="T11" s="5"/>
      <c r="U11" s="5"/>
      <c r="V11" s="5"/>
      <c r="W11" s="5"/>
      <c r="X11" s="7">
        <f>ROUND(MAX((S11-T11-U11-V11-W11-5000)*{0.03,0.1,0.2,0.25,0.3,0.35,0.45}-{0,210,1410,2660,4410,7160,15160},0),2)</f>
        <v>0</v>
      </c>
      <c r="Y11" s="7"/>
      <c r="Z11" s="5"/>
      <c r="AA11" s="5"/>
      <c r="AB11" s="5"/>
      <c r="AC11" s="7">
        <f>S11-T11-U11-V11-W11-X11-Z11-AA11-AB11</f>
        <v>0</v>
      </c>
      <c r="AD11" s="5"/>
    </row>
    <row r="12" spans="1:30" s="2" customFormat="1" ht="23.25" customHeight="1" x14ac:dyDescent="0.15">
      <c r="A12" s="5">
        <v>9</v>
      </c>
      <c r="B12" s="6" t="s">
        <v>36</v>
      </c>
      <c r="C12" s="5"/>
      <c r="D12" s="5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7">
        <f t="shared" si="0"/>
        <v>0</v>
      </c>
      <c r="T12" s="5"/>
      <c r="U12" s="5"/>
      <c r="V12" s="5"/>
      <c r="W12" s="5"/>
      <c r="X12" s="7">
        <f>ROUND(MAX((S12-T12-U12-V12-W12-5000)*{0.03,0.1,0.2,0.25,0.3,0.35,0.45}-{0,210,1410,2660,4410,7160,15160},0),2)</f>
        <v>0</v>
      </c>
      <c r="Y12" s="7"/>
      <c r="Z12" s="5"/>
      <c r="AA12" s="5"/>
      <c r="AB12" s="5"/>
      <c r="AC12" s="7">
        <f>S12-T12-U12-V12-W12-X12-Z12-AA12-AB12</f>
        <v>0</v>
      </c>
      <c r="AD12" s="5"/>
    </row>
    <row r="13" spans="1:30" s="2" customFormat="1" ht="23.25" customHeight="1" x14ac:dyDescent="0.15">
      <c r="A13" s="5">
        <v>10</v>
      </c>
      <c r="B13" s="6" t="s">
        <v>37</v>
      </c>
      <c r="C13" s="5"/>
      <c r="D13" s="5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7">
        <f t="shared" si="0"/>
        <v>0</v>
      </c>
      <c r="T13" s="5"/>
      <c r="U13" s="5"/>
      <c r="V13" s="5"/>
      <c r="W13" s="5"/>
      <c r="X13" s="7">
        <f>ROUND(MAX((S13-T13-U13-V13-W13-5000)*{0.03,0.1,0.2,0.25,0.3,0.35,0.45}-{0,210,1410,2660,4410,7160,15160},0),2)</f>
        <v>0</v>
      </c>
      <c r="Y13" s="7"/>
      <c r="Z13" s="5"/>
      <c r="AA13" s="5"/>
      <c r="AB13" s="5"/>
      <c r="AC13" s="7">
        <f>S13-T13-U13-V13-W13-X13-Z13-AA13-AB13</f>
        <v>0</v>
      </c>
      <c r="AD13" s="5"/>
    </row>
    <row r="14" spans="1:30" s="2" customFormat="1" ht="23.25" customHeight="1" x14ac:dyDescent="0.15">
      <c r="A14" s="5">
        <v>11</v>
      </c>
      <c r="B14" s="6" t="s">
        <v>38</v>
      </c>
      <c r="C14" s="5"/>
      <c r="D14" s="5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7">
        <f t="shared" si="0"/>
        <v>0</v>
      </c>
      <c r="T14" s="5"/>
      <c r="U14" s="5"/>
      <c r="V14" s="5"/>
      <c r="W14" s="5"/>
      <c r="X14" s="7">
        <f>ROUND(MAX((S14-T14-U14-V14-W14-5000)*{0.03,0.1,0.2,0.25,0.3,0.35,0.45}-{0,210,1410,2660,4410,7160,15160},0),2)</f>
        <v>0</v>
      </c>
      <c r="Y14" s="7"/>
      <c r="Z14" s="5"/>
      <c r="AA14" s="5"/>
      <c r="AB14" s="5"/>
      <c r="AC14" s="7">
        <f>S14-T14-U14-V14-W14-X14-Z14-AA14-AB14</f>
        <v>0</v>
      </c>
      <c r="AD14" s="5"/>
    </row>
    <row r="15" spans="1:30" s="2" customFormat="1" ht="23.25" customHeight="1" x14ac:dyDescent="0.15">
      <c r="A15" s="5">
        <v>12</v>
      </c>
      <c r="B15" s="6" t="s">
        <v>39</v>
      </c>
      <c r="C15" s="5"/>
      <c r="D15" s="5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7">
        <f t="shared" si="0"/>
        <v>0</v>
      </c>
      <c r="T15" s="5"/>
      <c r="U15" s="5"/>
      <c r="V15" s="5"/>
      <c r="W15" s="5"/>
      <c r="X15" s="7">
        <f>ROUND(MAX((S15-T15-U15-V15-W15-5000)*{0.03,0.1,0.2,0.25,0.3,0.35,0.45}-{0,210,1410,2660,4410,7160,15160},0),2)</f>
        <v>0</v>
      </c>
      <c r="Y15" s="7"/>
      <c r="Z15" s="5"/>
      <c r="AA15" s="5"/>
      <c r="AB15" s="5"/>
      <c r="AC15" s="7">
        <f>S15-T15-U15-V15-W15-X15-Z15-AA15-AB15</f>
        <v>0</v>
      </c>
      <c r="AD15" s="5"/>
    </row>
    <row r="16" spans="1:30" s="2" customFormat="1" ht="23.25" customHeight="1" x14ac:dyDescent="0.15">
      <c r="A16" s="5">
        <v>13</v>
      </c>
      <c r="B16" s="6" t="s">
        <v>40</v>
      </c>
      <c r="C16" s="5"/>
      <c r="D16" s="5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7">
        <f t="shared" si="0"/>
        <v>0</v>
      </c>
      <c r="T16" s="5"/>
      <c r="U16" s="5"/>
      <c r="V16" s="5"/>
      <c r="W16" s="5"/>
      <c r="X16" s="7">
        <f>ROUND(MAX((S16-T16-U16-V16-W16-5000)*{0.03,0.1,0.2,0.25,0.3,0.35,0.45}-{0,210,1410,2660,4410,7160,15160},0),2)</f>
        <v>0</v>
      </c>
      <c r="Y16" s="7"/>
      <c r="Z16" s="5"/>
      <c r="AA16" s="5"/>
      <c r="AB16" s="5"/>
      <c r="AC16" s="7">
        <f>S16-T16-U16-V16-W16-X16-Z16-AA16-AB16</f>
        <v>0</v>
      </c>
      <c r="AD16" s="5"/>
    </row>
    <row r="17" spans="1:30" s="2" customFormat="1" ht="23.25" customHeight="1" x14ac:dyDescent="0.15">
      <c r="A17" s="5">
        <v>14</v>
      </c>
      <c r="B17" s="6" t="s">
        <v>41</v>
      </c>
      <c r="C17" s="5"/>
      <c r="D17" s="5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7">
        <f t="shared" si="0"/>
        <v>0</v>
      </c>
      <c r="T17" s="5"/>
      <c r="U17" s="5"/>
      <c r="V17" s="5"/>
      <c r="W17" s="5"/>
      <c r="X17" s="7">
        <f>ROUND(MAX((S17-T17-U17-V17-W17-5000)*{0.03,0.1,0.2,0.25,0.3,0.35,0.45}-{0,210,1410,2660,4410,7160,15160},0),2)</f>
        <v>0</v>
      </c>
      <c r="Y17" s="7"/>
      <c r="Z17" s="5"/>
      <c r="AA17" s="5"/>
      <c r="AB17" s="5"/>
      <c r="AC17" s="7">
        <f>S17-T17-U17-V17-W17-X17-Z17-AA17-AB17</f>
        <v>0</v>
      </c>
      <c r="AD17" s="5"/>
    </row>
    <row r="18" spans="1:30" s="2" customFormat="1" ht="23.25" customHeight="1" x14ac:dyDescent="0.15">
      <c r="A18" s="5">
        <v>15</v>
      </c>
      <c r="B18" s="6" t="s">
        <v>42</v>
      </c>
      <c r="C18" s="5"/>
      <c r="D18" s="5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7">
        <f t="shared" si="0"/>
        <v>0</v>
      </c>
      <c r="T18" s="5"/>
      <c r="U18" s="5"/>
      <c r="V18" s="5"/>
      <c r="W18" s="5"/>
      <c r="X18" s="7">
        <f>ROUND(MAX((S18-T18-U18-V18-W18-5000)*{0.03,0.1,0.2,0.25,0.3,0.35,0.45}-{0,210,1410,2660,4410,7160,15160},0),2)</f>
        <v>0</v>
      </c>
      <c r="Y18" s="7"/>
      <c r="Z18" s="5"/>
      <c r="AA18" s="5"/>
      <c r="AB18" s="5"/>
      <c r="AC18" s="7">
        <f>S18-T18-U18-V18-W18-X18-Z18-AA18-AB18</f>
        <v>0</v>
      </c>
      <c r="AD18" s="5"/>
    </row>
    <row r="19" spans="1:30" s="3" customFormat="1" ht="43.5" customHeight="1" x14ac:dyDescent="0.15">
      <c r="A19" s="9" t="s">
        <v>49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s="3" customFormat="1" ht="14.25" x14ac:dyDescent="0.15"/>
  </sheetData>
  <mergeCells count="17">
    <mergeCell ref="A1:AD1"/>
    <mergeCell ref="J2:J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T2:Y2"/>
    <mergeCell ref="A19:AD19"/>
    <mergeCell ref="Z2:AB2"/>
    <mergeCell ref="AC2:AC3"/>
    <mergeCell ref="AD2:AD3"/>
    <mergeCell ref="K2:S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2018年10月起工资表模板（带公式）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2018-09-05T02:10:36Z</dcterms:modified>
</cp:coreProperties>
</file>