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9930"/>
  </bookViews>
  <sheets>
    <sheet name="工资表模板（带公式）" sheetId="4" r:id="rId1"/>
  </sheets>
  <calcPr calcId="144525"/>
</workbook>
</file>

<file path=xl/calcChain.xml><?xml version="1.0" encoding="utf-8"?>
<calcChain xmlns="http://schemas.openxmlformats.org/spreadsheetml/2006/main">
  <c r="AD4" i="4" l="1"/>
  <c r="S18" i="4" l="1"/>
  <c r="S17" i="4"/>
  <c r="AD17" i="4" s="1"/>
  <c r="AI17" i="4" s="1"/>
  <c r="S16" i="4"/>
  <c r="S15" i="4"/>
  <c r="S14" i="4"/>
  <c r="AD14" i="4" s="1"/>
  <c r="AI14" i="4" s="1"/>
  <c r="AD13" i="4"/>
  <c r="AI13" i="4" s="1"/>
  <c r="S13" i="4"/>
  <c r="S12" i="4"/>
  <c r="S11" i="4"/>
  <c r="S10" i="4"/>
  <c r="AD10" i="4" s="1"/>
  <c r="AI10" i="4" s="1"/>
  <c r="S9" i="4"/>
  <c r="AD9" i="4" s="1"/>
  <c r="AI9" i="4" s="1"/>
  <c r="S8" i="4"/>
  <c r="S7" i="4"/>
  <c r="S6" i="4"/>
  <c r="AD6" i="4" s="1"/>
  <c r="AI6" i="4" s="1"/>
  <c r="S5" i="4"/>
  <c r="AD5" i="4" s="1"/>
  <c r="AI5" i="4" s="1"/>
  <c r="AA4" i="4"/>
  <c r="Z4" i="4"/>
  <c r="S4" i="4"/>
  <c r="AI4" i="4" l="1"/>
  <c r="AI18" i="4"/>
  <c r="AD8" i="4"/>
  <c r="AI8" i="4" s="1"/>
  <c r="AD12" i="4"/>
  <c r="AI12" i="4" s="1"/>
  <c r="AD16" i="4"/>
  <c r="AI16" i="4" s="1"/>
  <c r="AD7" i="4"/>
  <c r="AI7" i="4" s="1"/>
  <c r="AD11" i="4"/>
  <c r="AI11" i="4" s="1"/>
  <c r="AD15" i="4"/>
  <c r="AI15" i="4" s="1"/>
  <c r="AD18" i="4"/>
</calcChain>
</file>

<file path=xl/sharedStrings.xml><?xml version="1.0" encoding="utf-8"?>
<sst xmlns="http://schemas.openxmlformats.org/spreadsheetml/2006/main" count="60" uniqueCount="60">
  <si>
    <t>序号</t>
  </si>
  <si>
    <t>工号</t>
  </si>
  <si>
    <t>部门</t>
  </si>
  <si>
    <t>姓名</t>
  </si>
  <si>
    <t>身份证号码</t>
  </si>
  <si>
    <t>应出勤天数</t>
  </si>
  <si>
    <t>实际出勤天数</t>
  </si>
  <si>
    <t>事假天数</t>
  </si>
  <si>
    <t>病假天数</t>
  </si>
  <si>
    <t>带薪假</t>
  </si>
  <si>
    <t>应发工资</t>
  </si>
  <si>
    <t>应扣/代扣工资</t>
  </si>
  <si>
    <t>其他扣款项</t>
  </si>
  <si>
    <t>实发工资</t>
  </si>
  <si>
    <t>个人签名确认</t>
  </si>
  <si>
    <t>基本工资</t>
  </si>
  <si>
    <t>绩效奖金</t>
  </si>
  <si>
    <t>岗位补贴</t>
  </si>
  <si>
    <t>住房补助</t>
  </si>
  <si>
    <t>交通补助</t>
  </si>
  <si>
    <t>延时加班费</t>
  </si>
  <si>
    <t>周末加班费</t>
  </si>
  <si>
    <t>全勤奖</t>
  </si>
  <si>
    <t>合计</t>
  </si>
  <si>
    <t>事假</t>
  </si>
  <si>
    <t>病假</t>
  </si>
  <si>
    <t>社保</t>
  </si>
  <si>
    <t>公积金</t>
  </si>
  <si>
    <t>个人所得税</t>
  </si>
  <si>
    <t>迟到/早退扣款</t>
  </si>
  <si>
    <t>借支</t>
  </si>
  <si>
    <t>罚款</t>
  </si>
  <si>
    <t>其他</t>
  </si>
  <si>
    <t>001</t>
  </si>
  <si>
    <t>HR</t>
  </si>
  <si>
    <t>张三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</si>
  <si>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</si>
  <si>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</si>
  <si>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</si>
  <si>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</si>
  <si>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</si>
  <si>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</si>
  <si>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</si>
  <si>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</si>
  <si>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</si>
  <si>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</si>
  <si>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</si>
  <si>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</si>
  <si>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</si>
  <si>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</si>
  <si>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专项附加扣除项目</t>
    <phoneticPr fontId="5" type="noConversion"/>
  </si>
  <si>
    <t>子女教育支出</t>
    <phoneticPr fontId="5" type="noConversion"/>
  </si>
  <si>
    <t>住房租金支出</t>
    <phoneticPr fontId="5" type="noConversion"/>
  </si>
  <si>
    <t>住房贷款利息支出</t>
    <phoneticPr fontId="5" type="noConversion"/>
  </si>
  <si>
    <t>赡养老人支出</t>
    <phoneticPr fontId="5" type="noConversion"/>
  </si>
  <si>
    <t>说明：
    1. 表头项目可根据各司实际情况删减；
    2. 个税计算公式简单易懂，可自行调整增减项。</t>
    <phoneticPr fontId="5" type="noConversion"/>
  </si>
  <si>
    <t>继续教育支出</t>
    <phoneticPr fontId="5" type="noConversion"/>
  </si>
  <si>
    <t>大病医疗</t>
    <phoneticPr fontId="5" type="noConversion"/>
  </si>
  <si>
    <t>2019年01月**公司员工工资表（仅作分享参考，不负法律责任，慎重拷贝，请根据实际情况操作）</t>
    <phoneticPr fontId="5" type="noConversion"/>
  </si>
  <si>
    <t>130511198808069812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</si>
</sst>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6" x14ac:knownFonts="1">
    <font>
      <sz val="11"/>
      <color theme="1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76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AJ20"/>
  <sheetViews>
    <sheetView tabSelected="1" zoomScale="85" zoomScaleNormal="85" workbookViewId="0">
      <selection activeCell="N11" sqref="N11"/>
    </sheetView>
  </sheetViews>
  <sheetFormatPr defaultColWidth="9" defaultRowHeight="13.5" x14ac:dyDescent="0.15"/>
  <cols>
    <col min="1" max="1" width="5.5" style="3" customWidth="1"/>
    <col min="2" max="2" width="6.5" style="3" customWidth="1"/>
    <col min="3" max="3" width="8.25" style="3" customWidth="1"/>
    <col min="4" max="4" width="7.375" style="3" customWidth="1"/>
    <col min="5" max="5" width="20.25" style="3" customWidth="1"/>
    <col min="6" max="10" width="5.125" style="3" customWidth="1"/>
    <col min="11" max="11" width="7.125" style="3" customWidth="1"/>
    <col min="12" max="12" width="5.75" style="3" customWidth="1"/>
    <col min="13" max="15" width="6.375" style="3" customWidth="1"/>
    <col min="16" max="16" width="6.125" style="3" customWidth="1"/>
    <col min="17" max="17" width="8.25" style="3" customWidth="1"/>
    <col min="18" max="18" width="6" style="3" customWidth="1"/>
    <col min="19" max="25" width="10.125" style="3" customWidth="1"/>
    <col min="26" max="27" width="5.625" style="3" customWidth="1"/>
    <col min="28" max="28" width="6.625" style="3" customWidth="1"/>
    <col min="29" max="29" width="6.75" style="3" customWidth="1"/>
    <col min="30" max="31" width="8.25" style="3" customWidth="1"/>
    <col min="32" max="32" width="6" style="3" customWidth="1"/>
    <col min="33" max="33" width="6.75" style="3" customWidth="1"/>
    <col min="34" max="34" width="5.75" style="3" customWidth="1"/>
    <col min="35" max="35" width="12.75" style="3" customWidth="1"/>
    <col min="36" max="16384" width="9" style="3"/>
  </cols>
  <sheetData>
    <row r="1" spans="1:36" ht="39.75" customHeight="1" x14ac:dyDescent="0.15">
      <c r="A1" s="13" t="s">
        <v>58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</row>
    <row r="2" spans="1:36" s="1" customFormat="1" ht="30" customHeight="1" x14ac:dyDescent="0.15">
      <c r="A2" s="12" t="s">
        <v>0</v>
      </c>
      <c r="B2" s="12" t="s">
        <v>1</v>
      </c>
      <c r="C2" s="12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5" t="s">
        <v>7</v>
      </c>
      <c r="I2" s="15" t="s">
        <v>8</v>
      </c>
      <c r="J2" s="15" t="s">
        <v>9</v>
      </c>
      <c r="K2" s="9" t="s">
        <v>10</v>
      </c>
      <c r="L2" s="10"/>
      <c r="M2" s="10"/>
      <c r="N2" s="10"/>
      <c r="O2" s="10"/>
      <c r="P2" s="10"/>
      <c r="Q2" s="10"/>
      <c r="R2" s="10"/>
      <c r="S2" s="11"/>
      <c r="T2" s="9" t="s">
        <v>50</v>
      </c>
      <c r="U2" s="10"/>
      <c r="V2" s="10"/>
      <c r="W2" s="10"/>
      <c r="X2" s="10"/>
      <c r="Y2" s="11"/>
      <c r="Z2" s="9" t="s">
        <v>11</v>
      </c>
      <c r="AA2" s="10"/>
      <c r="AB2" s="10"/>
      <c r="AC2" s="10"/>
      <c r="AD2" s="10"/>
      <c r="AE2" s="11"/>
      <c r="AF2" s="12" t="s">
        <v>12</v>
      </c>
      <c r="AG2" s="12"/>
      <c r="AH2" s="12"/>
      <c r="AI2" s="12" t="s">
        <v>13</v>
      </c>
      <c r="AJ2" s="12" t="s">
        <v>14</v>
      </c>
    </row>
    <row r="3" spans="1:36" s="1" customFormat="1" ht="45.75" customHeight="1" x14ac:dyDescent="0.15">
      <c r="A3" s="12"/>
      <c r="B3" s="12"/>
      <c r="C3" s="12"/>
      <c r="D3" s="12"/>
      <c r="E3" s="12"/>
      <c r="F3" s="12"/>
      <c r="G3" s="12"/>
      <c r="H3" s="16"/>
      <c r="I3" s="16"/>
      <c r="J3" s="16"/>
      <c r="K3" s="4" t="s">
        <v>15</v>
      </c>
      <c r="L3" s="4" t="s">
        <v>16</v>
      </c>
      <c r="M3" s="4" t="s">
        <v>17</v>
      </c>
      <c r="N3" s="4" t="s">
        <v>18</v>
      </c>
      <c r="O3" s="4" t="s">
        <v>19</v>
      </c>
      <c r="P3" s="4" t="s">
        <v>20</v>
      </c>
      <c r="Q3" s="4" t="s">
        <v>21</v>
      </c>
      <c r="R3" s="4" t="s">
        <v>22</v>
      </c>
      <c r="S3" s="4" t="s">
        <v>23</v>
      </c>
      <c r="T3" s="8" t="s">
        <v>51</v>
      </c>
      <c r="U3" s="8" t="s">
        <v>52</v>
      </c>
      <c r="V3" s="8" t="s">
        <v>53</v>
      </c>
      <c r="W3" s="8" t="s">
        <v>54</v>
      </c>
      <c r="X3" s="8" t="s">
        <v>56</v>
      </c>
      <c r="Y3" s="8" t="s">
        <v>57</v>
      </c>
      <c r="Z3" s="4" t="s">
        <v>24</v>
      </c>
      <c r="AA3" s="4" t="s">
        <v>25</v>
      </c>
      <c r="AB3" s="4" t="s">
        <v>26</v>
      </c>
      <c r="AC3" s="4" t="s">
        <v>27</v>
      </c>
      <c r="AD3" s="4" t="s">
        <v>28</v>
      </c>
      <c r="AE3" s="4" t="s">
        <v>29</v>
      </c>
      <c r="AF3" s="4" t="s">
        <v>30</v>
      </c>
      <c r="AG3" s="4" t="s">
        <v>31</v>
      </c>
      <c r="AH3" s="4" t="s">
        <v>32</v>
      </c>
      <c r="AI3" s="12"/>
      <c r="AJ3" s="12"/>
    </row>
    <row r="4" spans="1:36" s="2" customFormat="1" ht="23.25" customHeight="1" x14ac:dyDescent="0.15">
      <c r="A4" s="5">
        <v>1</v>
      </c>
      <c r="B4" s="6" t="s">
        <v>33</v>
      </c>
      <c r="C4" s="5" t="s">
        <v>34</v>
      </c>
      <c r="D4" s="5" t="s">
        <v>35</v>
      </c>
      <c r="E4" s="6" t="s">
        <v>59</v>
      </c>
      <c r="F4" s="5">
        <v>22</v>
      </c>
      <c r="G4" s="5">
        <v>21</v>
      </c>
      <c r="H4" s="5">
        <v>1</v>
      </c>
      <c r="I4" s="5">
        <v>0</v>
      </c>
      <c r="J4" s="5">
        <v>0</v>
      </c>
      <c r="K4" s="5">
        <v>10000</v>
      </c>
      <c r="L4" s="5">
        <v>1000</v>
      </c>
      <c r="M4" s="5">
        <v>100</v>
      </c>
      <c r="N4" s="5">
        <v>500</v>
      </c>
      <c r="O4" s="5">
        <v>150</v>
      </c>
      <c r="P4" s="5">
        <v>280</v>
      </c>
      <c r="Q4" s="5">
        <v>520</v>
      </c>
      <c r="R4" s="5">
        <v>50</v>
      </c>
      <c r="S4" s="7">
        <f>SUM(K4:R4)</f>
        <v>12600</v>
      </c>
      <c r="T4" s="7">
        <v>700</v>
      </c>
      <c r="U4" s="7">
        <v>1200</v>
      </c>
      <c r="V4" s="7">
        <v>3200</v>
      </c>
      <c r="W4" s="7">
        <v>1000</v>
      </c>
      <c r="X4" s="7"/>
      <c r="Y4" s="7"/>
      <c r="Z4" s="5">
        <f>K4/F4*H4</f>
        <v>454.54545454545456</v>
      </c>
      <c r="AA4" s="5">
        <f>K4/F4*I4*0.4</f>
        <v>0</v>
      </c>
      <c r="AB4" s="5">
        <v>203.35</v>
      </c>
      <c r="AC4" s="5">
        <v>106.5</v>
      </c>
      <c r="AD4" s="7">
        <f>ROUND(MAX((S4-Z4-AA4-AB4-AC4-T4-U4-V4-W4-X4-Y4-5000)*{0.03,0.1,0.2,0.25,0.3,0.35,0.45}-{0,210,1410,2660,4410,7160,15160},0),2)</f>
        <v>22.07</v>
      </c>
      <c r="AE4" s="7">
        <v>0</v>
      </c>
      <c r="AF4" s="5">
        <v>0</v>
      </c>
      <c r="AG4" s="5">
        <v>0</v>
      </c>
      <c r="AH4" s="5">
        <v>0</v>
      </c>
      <c r="AI4" s="7">
        <f>S4-Z4-AA4-AB4-AC4-AD4-AE4-AF4-AG4-AH4</f>
        <v>11813.534545454546</v>
      </c>
      <c r="AJ4" s="5"/>
    </row>
    <row r="5" spans="1:36" s="2" customFormat="1" ht="23.25" customHeight="1" x14ac:dyDescent="0.15">
      <c r="A5" s="5">
        <v>2</v>
      </c>
      <c r="B5" s="6" t="s">
        <v>36</v>
      </c>
      <c r="C5" s="5"/>
      <c r="D5" s="5"/>
      <c r="E5" s="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7">
        <f t="shared" ref="S5:S18" si="0">SUM(K5:R5)</f>
        <v>0</v>
      </c>
      <c r="T5" s="7"/>
      <c r="U5" s="7"/>
      <c r="V5" s="7"/>
      <c r="W5" s="7"/>
      <c r="X5" s="7"/>
      <c r="Y5" s="7"/>
      <c r="Z5" s="5"/>
      <c r="AA5" s="5"/>
      <c r="AB5" s="5"/>
      <c r="AC5" s="5"/>
      <c r="AD5" s="7">
        <f>ROUND(MAX((S5-Z5-AA5-AB5-AC5-5000)*{0.03,0.1,0.2,0.25,0.3,0.35,0.45}-{0,210,1410,2660,4410,7160,15160},0),2)</f>
        <v>0</v>
      </c>
      <c r="AE5" s="7"/>
      <c r="AF5" s="5"/>
      <c r="AG5" s="5"/>
      <c r="AH5" s="5"/>
      <c r="AI5" s="7">
        <f t="shared" ref="AI5:AI18" si="1">S5-Z5-AA5-AB5-AC5-AD5-AF5-AG5-AH5</f>
        <v>0</v>
      </c>
      <c r="AJ5" s="5"/>
    </row>
    <row r="6" spans="1:36" s="2" customFormat="1" ht="23.25" customHeight="1" x14ac:dyDescent="0.15">
      <c r="A6" s="5">
        <v>3</v>
      </c>
      <c r="B6" s="6" t="s">
        <v>37</v>
      </c>
      <c r="C6" s="5"/>
      <c r="D6" s="5"/>
      <c r="E6" s="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7">
        <f t="shared" si="0"/>
        <v>0</v>
      </c>
      <c r="T6" s="7"/>
      <c r="U6" s="7"/>
      <c r="V6" s="7"/>
      <c r="W6" s="7"/>
      <c r="X6" s="7"/>
      <c r="Y6" s="7"/>
      <c r="Z6" s="5"/>
      <c r="AA6" s="5"/>
      <c r="AB6" s="5"/>
      <c r="AC6" s="5"/>
      <c r="AD6" s="7">
        <f>ROUND(MAX((S6-Z6-AA6-AB6-AC6-5000)*{0.03,0.1,0.2,0.25,0.3,0.35,0.45}-{0,210,1410,2660,4410,7160,15160},0),2)</f>
        <v>0</v>
      </c>
      <c r="AE6" s="7"/>
      <c r="AF6" s="5"/>
      <c r="AG6" s="5"/>
      <c r="AH6" s="5"/>
      <c r="AI6" s="7">
        <f t="shared" si="1"/>
        <v>0</v>
      </c>
      <c r="AJ6" s="5"/>
    </row>
    <row r="7" spans="1:36" s="2" customFormat="1" ht="23.25" customHeight="1" x14ac:dyDescent="0.15">
      <c r="A7" s="5">
        <v>4</v>
      </c>
      <c r="B7" s="6" t="s">
        <v>38</v>
      </c>
      <c r="C7" s="5"/>
      <c r="D7" s="5"/>
      <c r="E7" s="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7">
        <f t="shared" si="0"/>
        <v>0</v>
      </c>
      <c r="T7" s="7"/>
      <c r="U7" s="7"/>
      <c r="V7" s="7"/>
      <c r="W7" s="7"/>
      <c r="X7" s="7"/>
      <c r="Y7" s="7"/>
      <c r="Z7" s="5"/>
      <c r="AA7" s="5"/>
      <c r="AB7" s="5"/>
      <c r="AC7" s="5"/>
      <c r="AD7" s="7">
        <f>ROUND(MAX((S7-Z7-AA7-AB7-AC7-5000)*{0.03,0.1,0.2,0.25,0.3,0.35,0.45}-{0,210,1410,2660,4410,7160,15160},0),2)</f>
        <v>0</v>
      </c>
      <c r="AE7" s="7"/>
      <c r="AF7" s="5"/>
      <c r="AG7" s="5"/>
      <c r="AH7" s="5"/>
      <c r="AI7" s="7">
        <f t="shared" si="1"/>
        <v>0</v>
      </c>
      <c r="AJ7" s="5"/>
    </row>
    <row r="8" spans="1:36" s="2" customFormat="1" ht="23.25" customHeight="1" x14ac:dyDescent="0.15">
      <c r="A8" s="5">
        <v>5</v>
      </c>
      <c r="B8" s="6" t="s">
        <v>39</v>
      </c>
      <c r="C8" s="5"/>
      <c r="D8" s="5"/>
      <c r="E8" s="6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7">
        <f t="shared" si="0"/>
        <v>0</v>
      </c>
      <c r="T8" s="7"/>
      <c r="U8" s="7"/>
      <c r="V8" s="7"/>
      <c r="W8" s="7"/>
      <c r="X8" s="7"/>
      <c r="Y8" s="7"/>
      <c r="Z8" s="5"/>
      <c r="AA8" s="5"/>
      <c r="AB8" s="5"/>
      <c r="AC8" s="5"/>
      <c r="AD8" s="7">
        <f>ROUND(MAX((S8-Z8-AA8-AB8-AC8-5000)*{0.03,0.1,0.2,0.25,0.3,0.35,0.45}-{0,210,1410,2660,4410,7160,15160},0),2)</f>
        <v>0</v>
      </c>
      <c r="AE8" s="7"/>
      <c r="AF8" s="5"/>
      <c r="AG8" s="5"/>
      <c r="AH8" s="5"/>
      <c r="AI8" s="7">
        <f t="shared" si="1"/>
        <v>0</v>
      </c>
      <c r="AJ8" s="5"/>
    </row>
    <row r="9" spans="1:36" s="2" customFormat="1" ht="23.25" customHeight="1" x14ac:dyDescent="0.15">
      <c r="A9" s="5">
        <v>6</v>
      </c>
      <c r="B9" s="6" t="s">
        <v>40</v>
      </c>
      <c r="C9" s="5"/>
      <c r="D9" s="5"/>
      <c r="E9" s="6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7">
        <f t="shared" si="0"/>
        <v>0</v>
      </c>
      <c r="T9" s="7"/>
      <c r="U9" s="7"/>
      <c r="V9" s="7"/>
      <c r="W9" s="7"/>
      <c r="X9" s="7"/>
      <c r="Y9" s="7"/>
      <c r="Z9" s="5"/>
      <c r="AA9" s="5"/>
      <c r="AB9" s="5"/>
      <c r="AC9" s="5"/>
      <c r="AD9" s="7">
        <f>ROUND(MAX((S9-Z9-AA9-AB9-AC9-5000)*{0.03,0.1,0.2,0.25,0.3,0.35,0.45}-{0,210,1410,2660,4410,7160,15160},0),2)</f>
        <v>0</v>
      </c>
      <c r="AE9" s="7"/>
      <c r="AF9" s="5"/>
      <c r="AG9" s="5"/>
      <c r="AH9" s="5"/>
      <c r="AI9" s="7">
        <f t="shared" si="1"/>
        <v>0</v>
      </c>
      <c r="AJ9" s="5"/>
    </row>
    <row r="10" spans="1:36" s="2" customFormat="1" ht="23.25" customHeight="1" x14ac:dyDescent="0.15">
      <c r="A10" s="5">
        <v>7</v>
      </c>
      <c r="B10" s="6" t="s">
        <v>41</v>
      </c>
      <c r="C10" s="5"/>
      <c r="D10" s="5"/>
      <c r="E10" s="6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7">
        <f t="shared" si="0"/>
        <v>0</v>
      </c>
      <c r="T10" s="7"/>
      <c r="U10" s="7"/>
      <c r="V10" s="7"/>
      <c r="W10" s="7"/>
      <c r="X10" s="7"/>
      <c r="Y10" s="7"/>
      <c r="Z10" s="5"/>
      <c r="AA10" s="5"/>
      <c r="AB10" s="5"/>
      <c r="AC10" s="5"/>
      <c r="AD10" s="7">
        <f>ROUND(MAX((S10-Z10-AA10-AB10-AC10-5000)*{0.03,0.1,0.2,0.25,0.3,0.35,0.45}-{0,210,1410,2660,4410,7160,15160},0),2)</f>
        <v>0</v>
      </c>
      <c r="AE10" s="7"/>
      <c r="AF10" s="5"/>
      <c r="AG10" s="5"/>
      <c r="AH10" s="5"/>
      <c r="AI10" s="7">
        <f t="shared" si="1"/>
        <v>0</v>
      </c>
      <c r="AJ10" s="5"/>
    </row>
    <row r="11" spans="1:36" s="2" customFormat="1" ht="23.25" customHeight="1" x14ac:dyDescent="0.15">
      <c r="A11" s="5">
        <v>8</v>
      </c>
      <c r="B11" s="6" t="s">
        <v>42</v>
      </c>
      <c r="C11" s="5"/>
      <c r="D11" s="5"/>
      <c r="E11" s="6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7">
        <f t="shared" si="0"/>
        <v>0</v>
      </c>
      <c r="T11" s="7"/>
      <c r="U11" s="7"/>
      <c r="V11" s="7"/>
      <c r="W11" s="7"/>
      <c r="X11" s="7"/>
      <c r="Y11" s="7"/>
      <c r="Z11" s="5"/>
      <c r="AA11" s="5"/>
      <c r="AB11" s="5"/>
      <c r="AC11" s="5"/>
      <c r="AD11" s="7">
        <f>ROUND(MAX((S11-Z11-AA11-AB11-AC11-5000)*{0.03,0.1,0.2,0.25,0.3,0.35,0.45}-{0,210,1410,2660,4410,7160,15160},0),2)</f>
        <v>0</v>
      </c>
      <c r="AE11" s="7"/>
      <c r="AF11" s="5"/>
      <c r="AG11" s="5"/>
      <c r="AH11" s="5"/>
      <c r="AI11" s="7">
        <f t="shared" si="1"/>
        <v>0</v>
      </c>
      <c r="AJ11" s="5"/>
    </row>
    <row r="12" spans="1:36" s="2" customFormat="1" ht="23.25" customHeight="1" x14ac:dyDescent="0.15">
      <c r="A12" s="5">
        <v>9</v>
      </c>
      <c r="B12" s="6" t="s">
        <v>43</v>
      </c>
      <c r="C12" s="5"/>
      <c r="D12" s="5"/>
      <c r="E12" s="6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7">
        <f t="shared" si="0"/>
        <v>0</v>
      </c>
      <c r="T12" s="7"/>
      <c r="U12" s="7"/>
      <c r="V12" s="7"/>
      <c r="W12" s="7"/>
      <c r="X12" s="7"/>
      <c r="Y12" s="7"/>
      <c r="Z12" s="5"/>
      <c r="AA12" s="5"/>
      <c r="AB12" s="5"/>
      <c r="AC12" s="5"/>
      <c r="AD12" s="7">
        <f>ROUND(MAX((S12-Z12-AA12-AB12-AC12-5000)*{0.03,0.1,0.2,0.25,0.3,0.35,0.45}-{0,210,1410,2660,4410,7160,15160},0),2)</f>
        <v>0</v>
      </c>
      <c r="AE12" s="7"/>
      <c r="AF12" s="5"/>
      <c r="AG12" s="5"/>
      <c r="AH12" s="5"/>
      <c r="AI12" s="7">
        <f t="shared" si="1"/>
        <v>0</v>
      </c>
      <c r="AJ12" s="5"/>
    </row>
    <row r="13" spans="1:36" s="2" customFormat="1" ht="23.25" customHeight="1" x14ac:dyDescent="0.15">
      <c r="A13" s="5">
        <v>10</v>
      </c>
      <c r="B13" s="6" t="s">
        <v>44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7">
        <f t="shared" si="0"/>
        <v>0</v>
      </c>
      <c r="T13" s="7"/>
      <c r="U13" s="7"/>
      <c r="V13" s="7"/>
      <c r="W13" s="7"/>
      <c r="X13" s="7"/>
      <c r="Y13" s="7"/>
      <c r="Z13" s="5"/>
      <c r="AA13" s="5"/>
      <c r="AB13" s="5"/>
      <c r="AC13" s="5"/>
      <c r="AD13" s="7">
        <f>ROUND(MAX((S13-Z13-AA13-AB13-AC13-5000)*{0.03,0.1,0.2,0.25,0.3,0.35,0.45}-{0,210,1410,2660,4410,7160,15160},0),2)</f>
        <v>0</v>
      </c>
      <c r="AE13" s="7"/>
      <c r="AF13" s="5"/>
      <c r="AG13" s="5"/>
      <c r="AH13" s="5"/>
      <c r="AI13" s="7">
        <f t="shared" si="1"/>
        <v>0</v>
      </c>
      <c r="AJ13" s="5"/>
    </row>
    <row r="14" spans="1:36" s="2" customFormat="1" ht="23.25" customHeight="1" x14ac:dyDescent="0.15">
      <c r="A14" s="5">
        <v>11</v>
      </c>
      <c r="B14" s="6" t="s">
        <v>45</v>
      </c>
      <c r="C14" s="5"/>
      <c r="D14" s="5"/>
      <c r="E14" s="6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7">
        <f t="shared" si="0"/>
        <v>0</v>
      </c>
      <c r="T14" s="7"/>
      <c r="U14" s="7"/>
      <c r="V14" s="7"/>
      <c r="W14" s="7"/>
      <c r="X14" s="7"/>
      <c r="Y14" s="7"/>
      <c r="Z14" s="5"/>
      <c r="AA14" s="5"/>
      <c r="AB14" s="5"/>
      <c r="AC14" s="5"/>
      <c r="AD14" s="7">
        <f>ROUND(MAX((S14-Z14-AA14-AB14-AC14-5000)*{0.03,0.1,0.2,0.25,0.3,0.35,0.45}-{0,210,1410,2660,4410,7160,15160},0),2)</f>
        <v>0</v>
      </c>
      <c r="AE14" s="7"/>
      <c r="AF14" s="5"/>
      <c r="AG14" s="5"/>
      <c r="AH14" s="5"/>
      <c r="AI14" s="7">
        <f t="shared" si="1"/>
        <v>0</v>
      </c>
      <c r="AJ14" s="5"/>
    </row>
    <row r="15" spans="1:36" s="2" customFormat="1" ht="23.25" customHeight="1" x14ac:dyDescent="0.15">
      <c r="A15" s="5">
        <v>12</v>
      </c>
      <c r="B15" s="6" t="s">
        <v>46</v>
      </c>
      <c r="C15" s="5"/>
      <c r="D15" s="5"/>
      <c r="E15" s="6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7">
        <f t="shared" si="0"/>
        <v>0</v>
      </c>
      <c r="T15" s="7"/>
      <c r="U15" s="7"/>
      <c r="V15" s="7"/>
      <c r="W15" s="7"/>
      <c r="X15" s="7"/>
      <c r="Y15" s="7"/>
      <c r="Z15" s="5"/>
      <c r="AA15" s="5"/>
      <c r="AB15" s="5"/>
      <c r="AC15" s="5"/>
      <c r="AD15" s="7">
        <f>ROUND(MAX((S15-Z15-AA15-AB15-AC15-5000)*{0.03,0.1,0.2,0.25,0.3,0.35,0.45}-{0,210,1410,2660,4410,7160,15160},0),2)</f>
        <v>0</v>
      </c>
      <c r="AE15" s="7"/>
      <c r="AF15" s="5"/>
      <c r="AG15" s="5"/>
      <c r="AH15" s="5"/>
      <c r="AI15" s="7">
        <f t="shared" si="1"/>
        <v>0</v>
      </c>
      <c r="AJ15" s="5"/>
    </row>
    <row r="16" spans="1:36" s="2" customFormat="1" ht="23.25" customHeight="1" x14ac:dyDescent="0.15">
      <c r="A16" s="5">
        <v>13</v>
      </c>
      <c r="B16" s="6" t="s">
        <v>47</v>
      </c>
      <c r="C16" s="5"/>
      <c r="D16" s="5"/>
      <c r="E16" s="6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7">
        <f t="shared" si="0"/>
        <v>0</v>
      </c>
      <c r="T16" s="7"/>
      <c r="U16" s="7"/>
      <c r="V16" s="7"/>
      <c r="W16" s="7"/>
      <c r="X16" s="7"/>
      <c r="Y16" s="7"/>
      <c r="Z16" s="5"/>
      <c r="AA16" s="5"/>
      <c r="AB16" s="5"/>
      <c r="AC16" s="5"/>
      <c r="AD16" s="7">
        <f>ROUND(MAX((S16-Z16-AA16-AB16-AC16-5000)*{0.03,0.1,0.2,0.25,0.3,0.35,0.45}-{0,210,1410,2660,4410,7160,15160},0),2)</f>
        <v>0</v>
      </c>
      <c r="AE16" s="7"/>
      <c r="AF16" s="5"/>
      <c r="AG16" s="5"/>
      <c r="AH16" s="5"/>
      <c r="AI16" s="7">
        <f t="shared" si="1"/>
        <v>0</v>
      </c>
      <c r="AJ16" s="5"/>
    </row>
    <row r="17" spans="1:36" s="2" customFormat="1" ht="23.25" customHeight="1" x14ac:dyDescent="0.15">
      <c r="A17" s="5">
        <v>14</v>
      </c>
      <c r="B17" s="6" t="s">
        <v>48</v>
      </c>
      <c r="C17" s="5"/>
      <c r="D17" s="5"/>
      <c r="E17" s="6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7">
        <f t="shared" si="0"/>
        <v>0</v>
      </c>
      <c r="T17" s="7"/>
      <c r="U17" s="7"/>
      <c r="V17" s="7"/>
      <c r="W17" s="7"/>
      <c r="X17" s="7"/>
      <c r="Y17" s="7"/>
      <c r="Z17" s="5"/>
      <c r="AA17" s="5"/>
      <c r="AB17" s="5"/>
      <c r="AC17" s="5"/>
      <c r="AD17" s="7">
        <f>ROUND(MAX((S17-Z17-AA17-AB17-AC17-5000)*{0.03,0.1,0.2,0.25,0.3,0.35,0.45}-{0,210,1410,2660,4410,7160,15160},0),2)</f>
        <v>0</v>
      </c>
      <c r="AE17" s="7"/>
      <c r="AF17" s="5"/>
      <c r="AG17" s="5"/>
      <c r="AH17" s="5"/>
      <c r="AI17" s="7">
        <f t="shared" si="1"/>
        <v>0</v>
      </c>
      <c r="AJ17" s="5"/>
    </row>
    <row r="18" spans="1:36" s="2" customFormat="1" ht="23.25" customHeight="1" x14ac:dyDescent="0.15">
      <c r="A18" s="5">
        <v>15</v>
      </c>
      <c r="B18" s="6" t="s">
        <v>49</v>
      </c>
      <c r="C18" s="5"/>
      <c r="D18" s="5"/>
      <c r="E18" s="6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7">
        <f t="shared" si="0"/>
        <v>0</v>
      </c>
      <c r="T18" s="7"/>
      <c r="U18" s="7"/>
      <c r="V18" s="7"/>
      <c r="W18" s="7"/>
      <c r="X18" s="7"/>
      <c r="Y18" s="7"/>
      <c r="Z18" s="5"/>
      <c r="AA18" s="5"/>
      <c r="AB18" s="5"/>
      <c r="AC18" s="5"/>
      <c r="AD18" s="7">
        <f>ROUND(MAX((S18-Z18-AA18-AB18-AC18-5000)*{0.03,0.1,0.2,0.25,0.3,0.35,0.45}-{0,210,1410,2660,4410,7160,15160},0),2)</f>
        <v>0</v>
      </c>
      <c r="AE18" s="7"/>
      <c r="AF18" s="5"/>
      <c r="AG18" s="5"/>
      <c r="AH18" s="5"/>
      <c r="AI18" s="7">
        <f t="shared" si="1"/>
        <v>0</v>
      </c>
      <c r="AJ18" s="5"/>
    </row>
    <row r="19" spans="1:36" s="1" customFormat="1" ht="43.5" customHeight="1" x14ac:dyDescent="0.15">
      <c r="A19" s="14" t="s">
        <v>55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</row>
    <row r="20" spans="1:36" s="1" customFormat="1" ht="14.25" x14ac:dyDescent="0.15"/>
  </sheetData>
  <mergeCells count="18">
    <mergeCell ref="A19:AJ19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AI2:AI3"/>
    <mergeCell ref="T2:Y2"/>
    <mergeCell ref="AJ2:AJ3"/>
    <mergeCell ref="A1:AJ1"/>
    <mergeCell ref="K2:S2"/>
    <mergeCell ref="Z2:AE2"/>
    <mergeCell ref="AF2:AH2"/>
  </mergeCells>
  <phoneticPr fontId="5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工资表模板（带公式）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杨燕锋</cp:lastModifiedBy>
  <dcterms:created xsi:type="dcterms:W3CDTF">2006-09-16T00:00:00Z</dcterms:created>
  <dcterms:modified xsi:type="dcterms:W3CDTF">2019-01-01T12:08:42Z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2052-10.1.0.7469</vt:lpwstr>
  </property>
</Properties>
</file>