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NG\Desktop\"/>
    </mc:Choice>
  </mc:AlternateContent>
  <xr:revisionPtr revIDLastSave="0" documentId="13_ncr:1_{D3FAA7DD-BB63-4AA5-A8D3-99FF8002C842}" xr6:coauthVersionLast="40" xr6:coauthVersionMax="40" xr10:uidLastSave="{00000000-0000-0000-0000-000000000000}"/>
  <bookViews>
    <workbookView xWindow="0" yWindow="0" windowWidth="23897" windowHeight="10354" tabRatio="958" activeTab="1" xr2:uid="{00000000-000D-0000-FFFF-FFFF00000000}"/>
  </bookViews>
  <sheets>
    <sheet name="首页" sheetId="8" r:id="rId1"/>
    <sheet name="2019计算器" sheetId="4" r:id="rId2"/>
    <sheet name="个税参数" sheetId="6" r:id="rId3"/>
    <sheet name="自定义计算器" sheetId="1" r:id="rId4"/>
    <sheet name="计算列表" sheetId="7" r:id="rId5"/>
    <sheet name="使用说明" sheetId="9" r:id="rId6"/>
    <sheet name="2019个税计算器辅助" sheetId="5" state="veryHidden" r:id="rId7"/>
  </sheets>
  <externalReferences>
    <externalReference r:id="rId8"/>
  </externalReferences>
  <definedNames>
    <definedName name="CS">个税参数!$B$1</definedName>
    <definedName name="GS2019JSQ">'2019计算器'!$A$1</definedName>
    <definedName name="SM">使用说明!$A$1</definedName>
    <definedName name="SY">首页!$A$1</definedName>
    <definedName name="ZDYJSB">计算列表!$A$1</definedName>
    <definedName name="ZDYJSQ">自定义计算器!$A$1</definedName>
    <definedName name="部门">OFFSET([1]参数!$G$5,,,,COUNTA([1]参数!$5:$5)-1)</definedName>
    <definedName name="稻壳琪一独家首发">使用说明!$D$6</definedName>
    <definedName name="面试跟进">OFFSET([1]辅助!$A$1,1,,COUNTA([1]辅助!$A:$A)-1)</definedName>
    <definedName name="面试结果">OFFSET([1]辅助!$B$1,1,,COUNTA([1]辅助!$B:$B)-1)</definedName>
    <definedName name="入职进度">OFFSET([1]辅助!$C$1,1,,COUNTA([1]辅助!$C:$C)-1)</definedName>
    <definedName name="应聘渠道">OFFSET([1]参数!$C$5,1,,COUNTA([1]参数!$C:$C)-1)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5" l="1"/>
  <c r="K7" i="5" s="1"/>
  <c r="K8" i="5" s="1"/>
  <c r="K9" i="5" s="1"/>
  <c r="K10" i="5" s="1"/>
  <c r="K11" i="5" s="1"/>
  <c r="K12" i="5" s="1"/>
  <c r="K13" i="5" s="1"/>
  <c r="K14" i="5" s="1"/>
  <c r="D6" i="5"/>
  <c r="D7" i="5" s="1"/>
  <c r="D8" i="5" s="1"/>
  <c r="D9" i="5" s="1"/>
  <c r="D10" i="5" s="1"/>
  <c r="D11" i="5" s="1"/>
  <c r="D12" i="5" s="1"/>
  <c r="D13" i="5" s="1"/>
  <c r="D14" i="5" s="1"/>
  <c r="L732" i="7"/>
  <c r="K732" i="7"/>
  <c r="J732" i="7"/>
  <c r="I732" i="7"/>
  <c r="H732" i="7"/>
  <c r="L731" i="7"/>
  <c r="K731" i="7"/>
  <c r="J731" i="7"/>
  <c r="I731" i="7"/>
  <c r="H731" i="7"/>
  <c r="L730" i="7"/>
  <c r="K730" i="7"/>
  <c r="J730" i="7"/>
  <c r="I730" i="7"/>
  <c r="H730" i="7"/>
  <c r="L729" i="7"/>
  <c r="K729" i="7"/>
  <c r="J729" i="7"/>
  <c r="I729" i="7"/>
  <c r="H729" i="7"/>
  <c r="L728" i="7"/>
  <c r="K728" i="7"/>
  <c r="J728" i="7"/>
  <c r="I728" i="7"/>
  <c r="H728" i="7"/>
  <c r="L727" i="7"/>
  <c r="K727" i="7"/>
  <c r="J727" i="7"/>
  <c r="I727" i="7"/>
  <c r="H727" i="7"/>
  <c r="L726" i="7"/>
  <c r="K726" i="7"/>
  <c r="J726" i="7"/>
  <c r="I726" i="7"/>
  <c r="H726" i="7"/>
  <c r="L725" i="7"/>
  <c r="K725" i="7"/>
  <c r="J725" i="7"/>
  <c r="I725" i="7"/>
  <c r="H725" i="7"/>
  <c r="L724" i="7"/>
  <c r="K724" i="7"/>
  <c r="J724" i="7"/>
  <c r="I724" i="7"/>
  <c r="H724" i="7"/>
  <c r="L723" i="7"/>
  <c r="K723" i="7"/>
  <c r="J723" i="7"/>
  <c r="I723" i="7"/>
  <c r="H723" i="7"/>
  <c r="L722" i="7"/>
  <c r="K722" i="7"/>
  <c r="J722" i="7"/>
  <c r="I722" i="7"/>
  <c r="H722" i="7"/>
  <c r="L721" i="7"/>
  <c r="K721" i="7"/>
  <c r="J721" i="7"/>
  <c r="I721" i="7"/>
  <c r="H721" i="7"/>
  <c r="L720" i="7"/>
  <c r="K720" i="7"/>
  <c r="J720" i="7"/>
  <c r="I720" i="7"/>
  <c r="H720" i="7"/>
  <c r="L719" i="7"/>
  <c r="K719" i="7"/>
  <c r="J719" i="7"/>
  <c r="I719" i="7"/>
  <c r="H719" i="7"/>
  <c r="L718" i="7"/>
  <c r="K718" i="7"/>
  <c r="J718" i="7"/>
  <c r="I718" i="7"/>
  <c r="H718" i="7"/>
  <c r="L717" i="7"/>
  <c r="K717" i="7"/>
  <c r="J717" i="7"/>
  <c r="I717" i="7"/>
  <c r="H717" i="7"/>
  <c r="L716" i="7"/>
  <c r="K716" i="7"/>
  <c r="J716" i="7"/>
  <c r="I716" i="7"/>
  <c r="H716" i="7"/>
  <c r="L715" i="7"/>
  <c r="K715" i="7"/>
  <c r="J715" i="7"/>
  <c r="I715" i="7"/>
  <c r="H715" i="7"/>
  <c r="L714" i="7"/>
  <c r="K714" i="7"/>
  <c r="J714" i="7"/>
  <c r="I714" i="7"/>
  <c r="H714" i="7"/>
  <c r="L713" i="7"/>
  <c r="K713" i="7"/>
  <c r="J713" i="7"/>
  <c r="I713" i="7"/>
  <c r="H713" i="7"/>
  <c r="L712" i="7"/>
  <c r="K712" i="7"/>
  <c r="J712" i="7"/>
  <c r="I712" i="7"/>
  <c r="H712" i="7"/>
  <c r="L711" i="7"/>
  <c r="K711" i="7"/>
  <c r="J711" i="7"/>
  <c r="I711" i="7"/>
  <c r="H711" i="7"/>
  <c r="L710" i="7"/>
  <c r="K710" i="7"/>
  <c r="J710" i="7"/>
  <c r="I710" i="7"/>
  <c r="H710" i="7"/>
  <c r="L709" i="7"/>
  <c r="K709" i="7"/>
  <c r="J709" i="7"/>
  <c r="I709" i="7"/>
  <c r="H709" i="7"/>
  <c r="L708" i="7"/>
  <c r="K708" i="7"/>
  <c r="J708" i="7"/>
  <c r="I708" i="7"/>
  <c r="H708" i="7"/>
  <c r="L707" i="7"/>
  <c r="K707" i="7"/>
  <c r="J707" i="7"/>
  <c r="I707" i="7"/>
  <c r="H707" i="7"/>
  <c r="L706" i="7"/>
  <c r="K706" i="7"/>
  <c r="J706" i="7"/>
  <c r="I706" i="7"/>
  <c r="H706" i="7"/>
  <c r="L705" i="7"/>
  <c r="K705" i="7"/>
  <c r="J705" i="7"/>
  <c r="I705" i="7"/>
  <c r="H705" i="7"/>
  <c r="L704" i="7"/>
  <c r="K704" i="7"/>
  <c r="J704" i="7"/>
  <c r="I704" i="7"/>
  <c r="H704" i="7"/>
  <c r="L703" i="7"/>
  <c r="K703" i="7"/>
  <c r="J703" i="7"/>
  <c r="I703" i="7"/>
  <c r="H703" i="7"/>
  <c r="L702" i="7"/>
  <c r="K702" i="7"/>
  <c r="J702" i="7"/>
  <c r="I702" i="7"/>
  <c r="H702" i="7"/>
  <c r="L701" i="7"/>
  <c r="K701" i="7"/>
  <c r="J701" i="7"/>
  <c r="I701" i="7"/>
  <c r="H701" i="7"/>
  <c r="L700" i="7"/>
  <c r="K700" i="7"/>
  <c r="J700" i="7"/>
  <c r="I700" i="7"/>
  <c r="H700" i="7"/>
  <c r="L699" i="7"/>
  <c r="K699" i="7"/>
  <c r="J699" i="7"/>
  <c r="I699" i="7"/>
  <c r="H699" i="7"/>
  <c r="L698" i="7"/>
  <c r="K698" i="7"/>
  <c r="J698" i="7"/>
  <c r="I698" i="7"/>
  <c r="H698" i="7"/>
  <c r="L697" i="7"/>
  <c r="K697" i="7"/>
  <c r="J697" i="7"/>
  <c r="I697" i="7"/>
  <c r="H697" i="7"/>
  <c r="L696" i="7"/>
  <c r="K696" i="7"/>
  <c r="J696" i="7"/>
  <c r="I696" i="7"/>
  <c r="H696" i="7"/>
  <c r="L695" i="7"/>
  <c r="K695" i="7"/>
  <c r="J695" i="7"/>
  <c r="I695" i="7"/>
  <c r="H695" i="7"/>
  <c r="L694" i="7"/>
  <c r="K694" i="7"/>
  <c r="J694" i="7"/>
  <c r="I694" i="7"/>
  <c r="H694" i="7"/>
  <c r="L693" i="7"/>
  <c r="K693" i="7"/>
  <c r="J693" i="7"/>
  <c r="I693" i="7"/>
  <c r="H693" i="7"/>
  <c r="L692" i="7"/>
  <c r="K692" i="7"/>
  <c r="J692" i="7"/>
  <c r="I692" i="7"/>
  <c r="H692" i="7"/>
  <c r="L691" i="7"/>
  <c r="K691" i="7"/>
  <c r="J691" i="7"/>
  <c r="I691" i="7"/>
  <c r="H691" i="7"/>
  <c r="L690" i="7"/>
  <c r="K690" i="7"/>
  <c r="J690" i="7"/>
  <c r="I690" i="7"/>
  <c r="H690" i="7"/>
  <c r="L689" i="7"/>
  <c r="K689" i="7"/>
  <c r="J689" i="7"/>
  <c r="I689" i="7"/>
  <c r="H689" i="7"/>
  <c r="L688" i="7"/>
  <c r="K688" i="7"/>
  <c r="J688" i="7"/>
  <c r="I688" i="7"/>
  <c r="H688" i="7"/>
  <c r="L687" i="7"/>
  <c r="K687" i="7"/>
  <c r="J687" i="7"/>
  <c r="I687" i="7"/>
  <c r="H687" i="7"/>
  <c r="L686" i="7"/>
  <c r="K686" i="7"/>
  <c r="J686" i="7"/>
  <c r="I686" i="7"/>
  <c r="H686" i="7"/>
  <c r="L685" i="7"/>
  <c r="K685" i="7"/>
  <c r="J685" i="7"/>
  <c r="I685" i="7"/>
  <c r="H685" i="7"/>
  <c r="L684" i="7"/>
  <c r="K684" i="7"/>
  <c r="J684" i="7"/>
  <c r="I684" i="7"/>
  <c r="H684" i="7"/>
  <c r="L683" i="7"/>
  <c r="K683" i="7"/>
  <c r="J683" i="7"/>
  <c r="I683" i="7"/>
  <c r="H683" i="7"/>
  <c r="L682" i="7"/>
  <c r="K682" i="7"/>
  <c r="J682" i="7"/>
  <c r="I682" i="7"/>
  <c r="H682" i="7"/>
  <c r="L681" i="7"/>
  <c r="K681" i="7"/>
  <c r="J681" i="7"/>
  <c r="I681" i="7"/>
  <c r="H681" i="7"/>
  <c r="L680" i="7"/>
  <c r="K680" i="7"/>
  <c r="J680" i="7"/>
  <c r="I680" i="7"/>
  <c r="H680" i="7"/>
  <c r="L679" i="7"/>
  <c r="K679" i="7"/>
  <c r="J679" i="7"/>
  <c r="I679" i="7"/>
  <c r="H679" i="7"/>
  <c r="L678" i="7"/>
  <c r="K678" i="7"/>
  <c r="J678" i="7"/>
  <c r="I678" i="7"/>
  <c r="H678" i="7"/>
  <c r="L677" i="7"/>
  <c r="K677" i="7"/>
  <c r="J677" i="7"/>
  <c r="I677" i="7"/>
  <c r="H677" i="7"/>
  <c r="L676" i="7"/>
  <c r="K676" i="7"/>
  <c r="J676" i="7"/>
  <c r="I676" i="7"/>
  <c r="H676" i="7"/>
  <c r="L675" i="7"/>
  <c r="K675" i="7"/>
  <c r="J675" i="7"/>
  <c r="I675" i="7"/>
  <c r="H675" i="7"/>
  <c r="L674" i="7"/>
  <c r="K674" i="7"/>
  <c r="J674" i="7"/>
  <c r="I674" i="7"/>
  <c r="H674" i="7"/>
  <c r="L673" i="7"/>
  <c r="K673" i="7"/>
  <c r="J673" i="7"/>
  <c r="I673" i="7"/>
  <c r="H673" i="7"/>
  <c r="L672" i="7"/>
  <c r="K672" i="7"/>
  <c r="J672" i="7"/>
  <c r="I672" i="7"/>
  <c r="H672" i="7"/>
  <c r="L671" i="7"/>
  <c r="K671" i="7"/>
  <c r="J671" i="7"/>
  <c r="I671" i="7"/>
  <c r="H671" i="7"/>
  <c r="L670" i="7"/>
  <c r="K670" i="7"/>
  <c r="J670" i="7"/>
  <c r="I670" i="7"/>
  <c r="H670" i="7"/>
  <c r="L669" i="7"/>
  <c r="K669" i="7"/>
  <c r="J669" i="7"/>
  <c r="I669" i="7"/>
  <c r="H669" i="7"/>
  <c r="L668" i="7"/>
  <c r="K668" i="7"/>
  <c r="J668" i="7"/>
  <c r="I668" i="7"/>
  <c r="H668" i="7"/>
  <c r="L667" i="7"/>
  <c r="K667" i="7"/>
  <c r="J667" i="7"/>
  <c r="I667" i="7"/>
  <c r="H667" i="7"/>
  <c r="L666" i="7"/>
  <c r="K666" i="7"/>
  <c r="J666" i="7"/>
  <c r="I666" i="7"/>
  <c r="H666" i="7"/>
  <c r="L665" i="7"/>
  <c r="K665" i="7"/>
  <c r="J665" i="7"/>
  <c r="I665" i="7"/>
  <c r="H665" i="7"/>
  <c r="L664" i="7"/>
  <c r="K664" i="7"/>
  <c r="J664" i="7"/>
  <c r="I664" i="7"/>
  <c r="H664" i="7"/>
  <c r="L663" i="7"/>
  <c r="K663" i="7"/>
  <c r="J663" i="7"/>
  <c r="I663" i="7"/>
  <c r="H663" i="7"/>
  <c r="L662" i="7"/>
  <c r="K662" i="7"/>
  <c r="J662" i="7"/>
  <c r="I662" i="7"/>
  <c r="H662" i="7"/>
  <c r="L661" i="7"/>
  <c r="K661" i="7"/>
  <c r="J661" i="7"/>
  <c r="I661" i="7"/>
  <c r="H661" i="7"/>
  <c r="L660" i="7"/>
  <c r="K660" i="7"/>
  <c r="J660" i="7"/>
  <c r="I660" i="7"/>
  <c r="H660" i="7"/>
  <c r="L659" i="7"/>
  <c r="K659" i="7"/>
  <c r="J659" i="7"/>
  <c r="I659" i="7"/>
  <c r="H659" i="7"/>
  <c r="L658" i="7"/>
  <c r="K658" i="7"/>
  <c r="J658" i="7"/>
  <c r="I658" i="7"/>
  <c r="H658" i="7"/>
  <c r="L657" i="7"/>
  <c r="K657" i="7"/>
  <c r="J657" i="7"/>
  <c r="I657" i="7"/>
  <c r="H657" i="7"/>
  <c r="L656" i="7"/>
  <c r="K656" i="7"/>
  <c r="J656" i="7"/>
  <c r="I656" i="7"/>
  <c r="H656" i="7"/>
  <c r="L655" i="7"/>
  <c r="K655" i="7"/>
  <c r="J655" i="7"/>
  <c r="I655" i="7"/>
  <c r="H655" i="7"/>
  <c r="L654" i="7"/>
  <c r="K654" i="7"/>
  <c r="J654" i="7"/>
  <c r="I654" i="7"/>
  <c r="H654" i="7"/>
  <c r="L653" i="7"/>
  <c r="K653" i="7"/>
  <c r="J653" i="7"/>
  <c r="I653" i="7"/>
  <c r="H653" i="7"/>
  <c r="L652" i="7"/>
  <c r="K652" i="7"/>
  <c r="J652" i="7"/>
  <c r="I652" i="7"/>
  <c r="H652" i="7"/>
  <c r="L651" i="7"/>
  <c r="K651" i="7"/>
  <c r="J651" i="7"/>
  <c r="I651" i="7"/>
  <c r="H651" i="7"/>
  <c r="L650" i="7"/>
  <c r="K650" i="7"/>
  <c r="J650" i="7"/>
  <c r="I650" i="7"/>
  <c r="H650" i="7"/>
  <c r="L649" i="7"/>
  <c r="K649" i="7"/>
  <c r="J649" i="7"/>
  <c r="I649" i="7"/>
  <c r="H649" i="7"/>
  <c r="L648" i="7"/>
  <c r="K648" i="7"/>
  <c r="J648" i="7"/>
  <c r="I648" i="7"/>
  <c r="H648" i="7"/>
  <c r="L647" i="7"/>
  <c r="K647" i="7"/>
  <c r="J647" i="7"/>
  <c r="I647" i="7"/>
  <c r="H647" i="7"/>
  <c r="L646" i="7"/>
  <c r="K646" i="7"/>
  <c r="J646" i="7"/>
  <c r="I646" i="7"/>
  <c r="H646" i="7"/>
  <c r="L645" i="7"/>
  <c r="K645" i="7"/>
  <c r="J645" i="7"/>
  <c r="I645" i="7"/>
  <c r="H645" i="7"/>
  <c r="L644" i="7"/>
  <c r="K644" i="7"/>
  <c r="J644" i="7"/>
  <c r="I644" i="7"/>
  <c r="H644" i="7"/>
  <c r="L643" i="7"/>
  <c r="K643" i="7"/>
  <c r="J643" i="7"/>
  <c r="I643" i="7"/>
  <c r="H643" i="7"/>
  <c r="L642" i="7"/>
  <c r="K642" i="7"/>
  <c r="J642" i="7"/>
  <c r="I642" i="7"/>
  <c r="H642" i="7"/>
  <c r="L641" i="7"/>
  <c r="K641" i="7"/>
  <c r="J641" i="7"/>
  <c r="I641" i="7"/>
  <c r="H641" i="7"/>
  <c r="L640" i="7"/>
  <c r="K640" i="7"/>
  <c r="J640" i="7"/>
  <c r="I640" i="7"/>
  <c r="H640" i="7"/>
  <c r="L639" i="7"/>
  <c r="K639" i="7"/>
  <c r="J639" i="7"/>
  <c r="I639" i="7"/>
  <c r="H639" i="7"/>
  <c r="L638" i="7"/>
  <c r="K638" i="7"/>
  <c r="J638" i="7"/>
  <c r="I638" i="7"/>
  <c r="H638" i="7"/>
  <c r="L637" i="7"/>
  <c r="K637" i="7"/>
  <c r="J637" i="7"/>
  <c r="I637" i="7"/>
  <c r="H637" i="7"/>
  <c r="L636" i="7"/>
  <c r="K636" i="7"/>
  <c r="J636" i="7"/>
  <c r="I636" i="7"/>
  <c r="H636" i="7"/>
  <c r="L635" i="7"/>
  <c r="K635" i="7"/>
  <c r="J635" i="7"/>
  <c r="I635" i="7"/>
  <c r="H635" i="7"/>
  <c r="L634" i="7"/>
  <c r="K634" i="7"/>
  <c r="J634" i="7"/>
  <c r="I634" i="7"/>
  <c r="H634" i="7"/>
  <c r="L633" i="7"/>
  <c r="K633" i="7"/>
  <c r="J633" i="7"/>
  <c r="I633" i="7"/>
  <c r="H633" i="7"/>
  <c r="L632" i="7"/>
  <c r="K632" i="7"/>
  <c r="J632" i="7"/>
  <c r="I632" i="7"/>
  <c r="H632" i="7"/>
  <c r="L631" i="7"/>
  <c r="K631" i="7"/>
  <c r="J631" i="7"/>
  <c r="I631" i="7"/>
  <c r="H631" i="7"/>
  <c r="L630" i="7"/>
  <c r="K630" i="7"/>
  <c r="J630" i="7"/>
  <c r="I630" i="7"/>
  <c r="H630" i="7"/>
  <c r="L629" i="7"/>
  <c r="K629" i="7"/>
  <c r="J629" i="7"/>
  <c r="I629" i="7"/>
  <c r="H629" i="7"/>
  <c r="L628" i="7"/>
  <c r="K628" i="7"/>
  <c r="J628" i="7"/>
  <c r="I628" i="7"/>
  <c r="H628" i="7"/>
  <c r="L627" i="7"/>
  <c r="K627" i="7"/>
  <c r="J627" i="7"/>
  <c r="I627" i="7"/>
  <c r="H627" i="7"/>
  <c r="L626" i="7"/>
  <c r="K626" i="7"/>
  <c r="J626" i="7"/>
  <c r="I626" i="7"/>
  <c r="H626" i="7"/>
  <c r="L625" i="7"/>
  <c r="K625" i="7"/>
  <c r="J625" i="7"/>
  <c r="I625" i="7"/>
  <c r="H625" i="7"/>
  <c r="L624" i="7"/>
  <c r="K624" i="7"/>
  <c r="J624" i="7"/>
  <c r="I624" i="7"/>
  <c r="H624" i="7"/>
  <c r="L623" i="7"/>
  <c r="K623" i="7"/>
  <c r="J623" i="7"/>
  <c r="I623" i="7"/>
  <c r="H623" i="7"/>
  <c r="L622" i="7"/>
  <c r="K622" i="7"/>
  <c r="J622" i="7"/>
  <c r="I622" i="7"/>
  <c r="H622" i="7"/>
  <c r="L621" i="7"/>
  <c r="K621" i="7"/>
  <c r="J621" i="7"/>
  <c r="I621" i="7"/>
  <c r="H621" i="7"/>
  <c r="L620" i="7"/>
  <c r="K620" i="7"/>
  <c r="J620" i="7"/>
  <c r="I620" i="7"/>
  <c r="H620" i="7"/>
  <c r="L619" i="7"/>
  <c r="K619" i="7"/>
  <c r="J619" i="7"/>
  <c r="I619" i="7"/>
  <c r="H619" i="7"/>
  <c r="L618" i="7"/>
  <c r="K618" i="7"/>
  <c r="J618" i="7"/>
  <c r="I618" i="7"/>
  <c r="H618" i="7"/>
  <c r="L617" i="7"/>
  <c r="K617" i="7"/>
  <c r="J617" i="7"/>
  <c r="I617" i="7"/>
  <c r="H617" i="7"/>
  <c r="L616" i="7"/>
  <c r="K616" i="7"/>
  <c r="J616" i="7"/>
  <c r="I616" i="7"/>
  <c r="H616" i="7"/>
  <c r="L615" i="7"/>
  <c r="K615" i="7"/>
  <c r="J615" i="7"/>
  <c r="I615" i="7"/>
  <c r="H615" i="7"/>
  <c r="L614" i="7"/>
  <c r="K614" i="7"/>
  <c r="J614" i="7"/>
  <c r="I614" i="7"/>
  <c r="H614" i="7"/>
  <c r="L613" i="7"/>
  <c r="K613" i="7"/>
  <c r="J613" i="7"/>
  <c r="I613" i="7"/>
  <c r="H613" i="7"/>
  <c r="L612" i="7"/>
  <c r="K612" i="7"/>
  <c r="J612" i="7"/>
  <c r="I612" i="7"/>
  <c r="H612" i="7"/>
  <c r="L611" i="7"/>
  <c r="K611" i="7"/>
  <c r="J611" i="7"/>
  <c r="I611" i="7"/>
  <c r="H611" i="7"/>
  <c r="L610" i="7"/>
  <c r="K610" i="7"/>
  <c r="J610" i="7"/>
  <c r="I610" i="7"/>
  <c r="H610" i="7"/>
  <c r="L609" i="7"/>
  <c r="K609" i="7"/>
  <c r="J609" i="7"/>
  <c r="I609" i="7"/>
  <c r="H609" i="7"/>
  <c r="L608" i="7"/>
  <c r="K608" i="7"/>
  <c r="J608" i="7"/>
  <c r="I608" i="7"/>
  <c r="H608" i="7"/>
  <c r="L607" i="7"/>
  <c r="K607" i="7"/>
  <c r="J607" i="7"/>
  <c r="I607" i="7"/>
  <c r="H607" i="7"/>
  <c r="L606" i="7"/>
  <c r="K606" i="7"/>
  <c r="J606" i="7"/>
  <c r="I606" i="7"/>
  <c r="H606" i="7"/>
  <c r="L605" i="7"/>
  <c r="K605" i="7"/>
  <c r="J605" i="7"/>
  <c r="I605" i="7"/>
  <c r="H605" i="7"/>
  <c r="L604" i="7"/>
  <c r="K604" i="7"/>
  <c r="J604" i="7"/>
  <c r="I604" i="7"/>
  <c r="H604" i="7"/>
  <c r="L603" i="7"/>
  <c r="K603" i="7"/>
  <c r="J603" i="7"/>
  <c r="I603" i="7"/>
  <c r="H603" i="7"/>
  <c r="L602" i="7"/>
  <c r="K602" i="7"/>
  <c r="J602" i="7"/>
  <c r="I602" i="7"/>
  <c r="H602" i="7"/>
  <c r="L601" i="7"/>
  <c r="K601" i="7"/>
  <c r="J601" i="7"/>
  <c r="I601" i="7"/>
  <c r="H601" i="7"/>
  <c r="L600" i="7"/>
  <c r="K600" i="7"/>
  <c r="J600" i="7"/>
  <c r="I600" i="7"/>
  <c r="H600" i="7"/>
  <c r="L599" i="7"/>
  <c r="K599" i="7"/>
  <c r="J599" i="7"/>
  <c r="I599" i="7"/>
  <c r="H599" i="7"/>
  <c r="L598" i="7"/>
  <c r="K598" i="7"/>
  <c r="J598" i="7"/>
  <c r="I598" i="7"/>
  <c r="H598" i="7"/>
  <c r="L597" i="7"/>
  <c r="K597" i="7"/>
  <c r="J597" i="7"/>
  <c r="I597" i="7"/>
  <c r="H597" i="7"/>
  <c r="L596" i="7"/>
  <c r="K596" i="7"/>
  <c r="J596" i="7"/>
  <c r="I596" i="7"/>
  <c r="H596" i="7"/>
  <c r="L595" i="7"/>
  <c r="K595" i="7"/>
  <c r="J595" i="7"/>
  <c r="I595" i="7"/>
  <c r="H595" i="7"/>
  <c r="L594" i="7"/>
  <c r="K594" i="7"/>
  <c r="J594" i="7"/>
  <c r="I594" i="7"/>
  <c r="H594" i="7"/>
  <c r="L593" i="7"/>
  <c r="K593" i="7"/>
  <c r="J593" i="7"/>
  <c r="I593" i="7"/>
  <c r="H593" i="7"/>
  <c r="L592" i="7"/>
  <c r="K592" i="7"/>
  <c r="J592" i="7"/>
  <c r="I592" i="7"/>
  <c r="H592" i="7"/>
  <c r="L591" i="7"/>
  <c r="K591" i="7"/>
  <c r="J591" i="7"/>
  <c r="I591" i="7"/>
  <c r="H591" i="7"/>
  <c r="L590" i="7"/>
  <c r="K590" i="7"/>
  <c r="J590" i="7"/>
  <c r="I590" i="7"/>
  <c r="H590" i="7"/>
  <c r="L589" i="7"/>
  <c r="K589" i="7"/>
  <c r="J589" i="7"/>
  <c r="I589" i="7"/>
  <c r="H589" i="7"/>
  <c r="L588" i="7"/>
  <c r="K588" i="7"/>
  <c r="J588" i="7"/>
  <c r="I588" i="7"/>
  <c r="H588" i="7"/>
  <c r="L587" i="7"/>
  <c r="K587" i="7"/>
  <c r="J587" i="7"/>
  <c r="I587" i="7"/>
  <c r="H587" i="7"/>
  <c r="L586" i="7"/>
  <c r="K586" i="7"/>
  <c r="J586" i="7"/>
  <c r="I586" i="7"/>
  <c r="H586" i="7"/>
  <c r="L585" i="7"/>
  <c r="K585" i="7"/>
  <c r="J585" i="7"/>
  <c r="I585" i="7"/>
  <c r="H585" i="7"/>
  <c r="L584" i="7"/>
  <c r="K584" i="7"/>
  <c r="J584" i="7"/>
  <c r="I584" i="7"/>
  <c r="H584" i="7"/>
  <c r="L583" i="7"/>
  <c r="K583" i="7"/>
  <c r="J583" i="7"/>
  <c r="I583" i="7"/>
  <c r="H583" i="7"/>
  <c r="L582" i="7"/>
  <c r="K582" i="7"/>
  <c r="J582" i="7"/>
  <c r="I582" i="7"/>
  <c r="H582" i="7"/>
  <c r="L581" i="7"/>
  <c r="K581" i="7"/>
  <c r="J581" i="7"/>
  <c r="I581" i="7"/>
  <c r="H581" i="7"/>
  <c r="L580" i="7"/>
  <c r="K580" i="7"/>
  <c r="J580" i="7"/>
  <c r="I580" i="7"/>
  <c r="H580" i="7"/>
  <c r="L579" i="7"/>
  <c r="K579" i="7"/>
  <c r="J579" i="7"/>
  <c r="I579" i="7"/>
  <c r="H579" i="7"/>
  <c r="L578" i="7"/>
  <c r="K578" i="7"/>
  <c r="J578" i="7"/>
  <c r="I578" i="7"/>
  <c r="H578" i="7"/>
  <c r="L577" i="7"/>
  <c r="K577" i="7"/>
  <c r="J577" i="7"/>
  <c r="I577" i="7"/>
  <c r="H577" i="7"/>
  <c r="L576" i="7"/>
  <c r="K576" i="7"/>
  <c r="J576" i="7"/>
  <c r="I576" i="7"/>
  <c r="H576" i="7"/>
  <c r="L575" i="7"/>
  <c r="K575" i="7"/>
  <c r="J575" i="7"/>
  <c r="I575" i="7"/>
  <c r="H575" i="7"/>
  <c r="L574" i="7"/>
  <c r="K574" i="7"/>
  <c r="J574" i="7"/>
  <c r="I574" i="7"/>
  <c r="H574" i="7"/>
  <c r="L573" i="7"/>
  <c r="K573" i="7"/>
  <c r="J573" i="7"/>
  <c r="I573" i="7"/>
  <c r="H573" i="7"/>
  <c r="L572" i="7"/>
  <c r="K572" i="7"/>
  <c r="J572" i="7"/>
  <c r="I572" i="7"/>
  <c r="H572" i="7"/>
  <c r="L571" i="7"/>
  <c r="K571" i="7"/>
  <c r="J571" i="7"/>
  <c r="I571" i="7"/>
  <c r="H571" i="7"/>
  <c r="L570" i="7"/>
  <c r="K570" i="7"/>
  <c r="J570" i="7"/>
  <c r="I570" i="7"/>
  <c r="H570" i="7"/>
  <c r="L569" i="7"/>
  <c r="K569" i="7"/>
  <c r="J569" i="7"/>
  <c r="I569" i="7"/>
  <c r="H569" i="7"/>
  <c r="L568" i="7"/>
  <c r="K568" i="7"/>
  <c r="J568" i="7"/>
  <c r="I568" i="7"/>
  <c r="H568" i="7"/>
  <c r="L567" i="7"/>
  <c r="K567" i="7"/>
  <c r="J567" i="7"/>
  <c r="I567" i="7"/>
  <c r="H567" i="7"/>
  <c r="L566" i="7"/>
  <c r="K566" i="7"/>
  <c r="J566" i="7"/>
  <c r="I566" i="7"/>
  <c r="H566" i="7"/>
  <c r="L565" i="7"/>
  <c r="K565" i="7"/>
  <c r="J565" i="7"/>
  <c r="I565" i="7"/>
  <c r="H565" i="7"/>
  <c r="L564" i="7"/>
  <c r="K564" i="7"/>
  <c r="J564" i="7"/>
  <c r="I564" i="7"/>
  <c r="H564" i="7"/>
  <c r="L563" i="7"/>
  <c r="K563" i="7"/>
  <c r="J563" i="7"/>
  <c r="I563" i="7"/>
  <c r="H563" i="7"/>
  <c r="L562" i="7"/>
  <c r="K562" i="7"/>
  <c r="J562" i="7"/>
  <c r="I562" i="7"/>
  <c r="H562" i="7"/>
  <c r="L561" i="7"/>
  <c r="K561" i="7"/>
  <c r="J561" i="7"/>
  <c r="I561" i="7"/>
  <c r="H561" i="7"/>
  <c r="L560" i="7"/>
  <c r="K560" i="7"/>
  <c r="J560" i="7"/>
  <c r="I560" i="7"/>
  <c r="H560" i="7"/>
  <c r="L559" i="7"/>
  <c r="K559" i="7"/>
  <c r="J559" i="7"/>
  <c r="I559" i="7"/>
  <c r="H559" i="7"/>
  <c r="L558" i="7"/>
  <c r="K558" i="7"/>
  <c r="J558" i="7"/>
  <c r="I558" i="7"/>
  <c r="H558" i="7"/>
  <c r="L557" i="7"/>
  <c r="K557" i="7"/>
  <c r="J557" i="7"/>
  <c r="I557" i="7"/>
  <c r="H557" i="7"/>
  <c r="L556" i="7"/>
  <c r="K556" i="7"/>
  <c r="J556" i="7"/>
  <c r="I556" i="7"/>
  <c r="H556" i="7"/>
  <c r="L555" i="7"/>
  <c r="K555" i="7"/>
  <c r="J555" i="7"/>
  <c r="I555" i="7"/>
  <c r="H555" i="7"/>
  <c r="L554" i="7"/>
  <c r="K554" i="7"/>
  <c r="J554" i="7"/>
  <c r="I554" i="7"/>
  <c r="H554" i="7"/>
  <c r="L553" i="7"/>
  <c r="K553" i="7"/>
  <c r="J553" i="7"/>
  <c r="I553" i="7"/>
  <c r="H553" i="7"/>
  <c r="L552" i="7"/>
  <c r="K552" i="7"/>
  <c r="J552" i="7"/>
  <c r="I552" i="7"/>
  <c r="H552" i="7"/>
  <c r="L551" i="7"/>
  <c r="K551" i="7"/>
  <c r="J551" i="7"/>
  <c r="I551" i="7"/>
  <c r="H551" i="7"/>
  <c r="L550" i="7"/>
  <c r="K550" i="7"/>
  <c r="J550" i="7"/>
  <c r="I550" i="7"/>
  <c r="H550" i="7"/>
  <c r="L549" i="7"/>
  <c r="K549" i="7"/>
  <c r="J549" i="7"/>
  <c r="I549" i="7"/>
  <c r="H549" i="7"/>
  <c r="L548" i="7"/>
  <c r="K548" i="7"/>
  <c r="J548" i="7"/>
  <c r="I548" i="7"/>
  <c r="H548" i="7"/>
  <c r="L547" i="7"/>
  <c r="K547" i="7"/>
  <c r="J547" i="7"/>
  <c r="I547" i="7"/>
  <c r="H547" i="7"/>
  <c r="L546" i="7"/>
  <c r="K546" i="7"/>
  <c r="J546" i="7"/>
  <c r="I546" i="7"/>
  <c r="H546" i="7"/>
  <c r="L545" i="7"/>
  <c r="K545" i="7"/>
  <c r="J545" i="7"/>
  <c r="I545" i="7"/>
  <c r="H545" i="7"/>
  <c r="L544" i="7"/>
  <c r="K544" i="7"/>
  <c r="J544" i="7"/>
  <c r="I544" i="7"/>
  <c r="H544" i="7"/>
  <c r="L543" i="7"/>
  <c r="K543" i="7"/>
  <c r="J543" i="7"/>
  <c r="I543" i="7"/>
  <c r="H543" i="7"/>
  <c r="L542" i="7"/>
  <c r="K542" i="7"/>
  <c r="J542" i="7"/>
  <c r="I542" i="7"/>
  <c r="H542" i="7"/>
  <c r="L541" i="7"/>
  <c r="K541" i="7"/>
  <c r="J541" i="7"/>
  <c r="I541" i="7"/>
  <c r="H541" i="7"/>
  <c r="L540" i="7"/>
  <c r="K540" i="7"/>
  <c r="J540" i="7"/>
  <c r="I540" i="7"/>
  <c r="H540" i="7"/>
  <c r="L539" i="7"/>
  <c r="K539" i="7"/>
  <c r="J539" i="7"/>
  <c r="I539" i="7"/>
  <c r="H539" i="7"/>
  <c r="L538" i="7"/>
  <c r="K538" i="7"/>
  <c r="J538" i="7"/>
  <c r="I538" i="7"/>
  <c r="H538" i="7"/>
  <c r="L537" i="7"/>
  <c r="K537" i="7"/>
  <c r="J537" i="7"/>
  <c r="I537" i="7"/>
  <c r="H537" i="7"/>
  <c r="L536" i="7"/>
  <c r="K536" i="7"/>
  <c r="J536" i="7"/>
  <c r="I536" i="7"/>
  <c r="H536" i="7"/>
  <c r="L535" i="7"/>
  <c r="K535" i="7"/>
  <c r="J535" i="7"/>
  <c r="I535" i="7"/>
  <c r="H535" i="7"/>
  <c r="L534" i="7"/>
  <c r="K534" i="7"/>
  <c r="J534" i="7"/>
  <c r="I534" i="7"/>
  <c r="H534" i="7"/>
  <c r="L533" i="7"/>
  <c r="K533" i="7"/>
  <c r="J533" i="7"/>
  <c r="I533" i="7"/>
  <c r="H533" i="7"/>
  <c r="L532" i="7"/>
  <c r="K532" i="7"/>
  <c r="J532" i="7"/>
  <c r="I532" i="7"/>
  <c r="H532" i="7"/>
  <c r="L531" i="7"/>
  <c r="K531" i="7"/>
  <c r="J531" i="7"/>
  <c r="I531" i="7"/>
  <c r="H531" i="7"/>
  <c r="L530" i="7"/>
  <c r="K530" i="7"/>
  <c r="J530" i="7"/>
  <c r="I530" i="7"/>
  <c r="H530" i="7"/>
  <c r="L529" i="7"/>
  <c r="K529" i="7"/>
  <c r="J529" i="7"/>
  <c r="I529" i="7"/>
  <c r="H529" i="7"/>
  <c r="L528" i="7"/>
  <c r="K528" i="7"/>
  <c r="J528" i="7"/>
  <c r="I528" i="7"/>
  <c r="H528" i="7"/>
  <c r="L527" i="7"/>
  <c r="K527" i="7"/>
  <c r="J527" i="7"/>
  <c r="I527" i="7"/>
  <c r="H527" i="7"/>
  <c r="L526" i="7"/>
  <c r="K526" i="7"/>
  <c r="J526" i="7"/>
  <c r="I526" i="7"/>
  <c r="H526" i="7"/>
  <c r="L525" i="7"/>
  <c r="K525" i="7"/>
  <c r="J525" i="7"/>
  <c r="I525" i="7"/>
  <c r="H525" i="7"/>
  <c r="L524" i="7"/>
  <c r="K524" i="7"/>
  <c r="J524" i="7"/>
  <c r="I524" i="7"/>
  <c r="H524" i="7"/>
  <c r="L523" i="7"/>
  <c r="K523" i="7"/>
  <c r="J523" i="7"/>
  <c r="I523" i="7"/>
  <c r="H523" i="7"/>
  <c r="L522" i="7"/>
  <c r="K522" i="7"/>
  <c r="J522" i="7"/>
  <c r="I522" i="7"/>
  <c r="H522" i="7"/>
  <c r="L521" i="7"/>
  <c r="K521" i="7"/>
  <c r="J521" i="7"/>
  <c r="I521" i="7"/>
  <c r="H521" i="7"/>
  <c r="L520" i="7"/>
  <c r="K520" i="7"/>
  <c r="J520" i="7"/>
  <c r="I520" i="7"/>
  <c r="H520" i="7"/>
  <c r="L519" i="7"/>
  <c r="K519" i="7"/>
  <c r="J519" i="7"/>
  <c r="I519" i="7"/>
  <c r="H519" i="7"/>
  <c r="L518" i="7"/>
  <c r="K518" i="7"/>
  <c r="J518" i="7"/>
  <c r="I518" i="7"/>
  <c r="H518" i="7"/>
  <c r="L517" i="7"/>
  <c r="K517" i="7"/>
  <c r="J517" i="7"/>
  <c r="I517" i="7"/>
  <c r="H517" i="7"/>
  <c r="L516" i="7"/>
  <c r="K516" i="7"/>
  <c r="J516" i="7"/>
  <c r="I516" i="7"/>
  <c r="H516" i="7"/>
  <c r="L515" i="7"/>
  <c r="K515" i="7"/>
  <c r="J515" i="7"/>
  <c r="I515" i="7"/>
  <c r="H515" i="7"/>
  <c r="L514" i="7"/>
  <c r="K514" i="7"/>
  <c r="J514" i="7"/>
  <c r="I514" i="7"/>
  <c r="H514" i="7"/>
  <c r="L513" i="7"/>
  <c r="K513" i="7"/>
  <c r="J513" i="7"/>
  <c r="I513" i="7"/>
  <c r="H513" i="7"/>
  <c r="L512" i="7"/>
  <c r="K512" i="7"/>
  <c r="J512" i="7"/>
  <c r="I512" i="7"/>
  <c r="H512" i="7"/>
  <c r="L511" i="7"/>
  <c r="K511" i="7"/>
  <c r="J511" i="7"/>
  <c r="I511" i="7"/>
  <c r="H511" i="7"/>
  <c r="L510" i="7"/>
  <c r="K510" i="7"/>
  <c r="J510" i="7"/>
  <c r="I510" i="7"/>
  <c r="H510" i="7"/>
  <c r="L509" i="7"/>
  <c r="K509" i="7"/>
  <c r="J509" i="7"/>
  <c r="I509" i="7"/>
  <c r="H509" i="7"/>
  <c r="L508" i="7"/>
  <c r="K508" i="7"/>
  <c r="J508" i="7"/>
  <c r="I508" i="7"/>
  <c r="H508" i="7"/>
  <c r="L507" i="7"/>
  <c r="K507" i="7"/>
  <c r="J507" i="7"/>
  <c r="I507" i="7"/>
  <c r="H507" i="7"/>
  <c r="L506" i="7"/>
  <c r="K506" i="7"/>
  <c r="J506" i="7"/>
  <c r="I506" i="7"/>
  <c r="H506" i="7"/>
  <c r="L505" i="7"/>
  <c r="K505" i="7"/>
  <c r="J505" i="7"/>
  <c r="I505" i="7"/>
  <c r="H505" i="7"/>
  <c r="L504" i="7"/>
  <c r="K504" i="7"/>
  <c r="J504" i="7"/>
  <c r="I504" i="7"/>
  <c r="H504" i="7"/>
  <c r="L503" i="7"/>
  <c r="K503" i="7"/>
  <c r="J503" i="7"/>
  <c r="I503" i="7"/>
  <c r="H503" i="7"/>
  <c r="L502" i="7"/>
  <c r="K502" i="7"/>
  <c r="J502" i="7"/>
  <c r="I502" i="7"/>
  <c r="H502" i="7"/>
  <c r="L501" i="7"/>
  <c r="K501" i="7"/>
  <c r="J501" i="7"/>
  <c r="I501" i="7"/>
  <c r="H501" i="7"/>
  <c r="L500" i="7"/>
  <c r="K500" i="7"/>
  <c r="J500" i="7"/>
  <c r="I500" i="7"/>
  <c r="H500" i="7"/>
  <c r="L499" i="7"/>
  <c r="K499" i="7"/>
  <c r="J499" i="7"/>
  <c r="I499" i="7"/>
  <c r="H499" i="7"/>
  <c r="L498" i="7"/>
  <c r="K498" i="7"/>
  <c r="J498" i="7"/>
  <c r="I498" i="7"/>
  <c r="H498" i="7"/>
  <c r="L497" i="7"/>
  <c r="K497" i="7"/>
  <c r="J497" i="7"/>
  <c r="I497" i="7"/>
  <c r="H497" i="7"/>
  <c r="L496" i="7"/>
  <c r="K496" i="7"/>
  <c r="J496" i="7"/>
  <c r="I496" i="7"/>
  <c r="H496" i="7"/>
  <c r="L495" i="7"/>
  <c r="K495" i="7"/>
  <c r="J495" i="7"/>
  <c r="I495" i="7"/>
  <c r="H495" i="7"/>
  <c r="L494" i="7"/>
  <c r="K494" i="7"/>
  <c r="J494" i="7"/>
  <c r="I494" i="7"/>
  <c r="H494" i="7"/>
  <c r="L493" i="7"/>
  <c r="K493" i="7"/>
  <c r="J493" i="7"/>
  <c r="I493" i="7"/>
  <c r="H493" i="7"/>
  <c r="L492" i="7"/>
  <c r="K492" i="7"/>
  <c r="J492" i="7"/>
  <c r="I492" i="7"/>
  <c r="H492" i="7"/>
  <c r="L491" i="7"/>
  <c r="K491" i="7"/>
  <c r="J491" i="7"/>
  <c r="I491" i="7"/>
  <c r="H491" i="7"/>
  <c r="L490" i="7"/>
  <c r="K490" i="7"/>
  <c r="J490" i="7"/>
  <c r="I490" i="7"/>
  <c r="H490" i="7"/>
  <c r="L489" i="7"/>
  <c r="K489" i="7"/>
  <c r="J489" i="7"/>
  <c r="I489" i="7"/>
  <c r="H489" i="7"/>
  <c r="L488" i="7"/>
  <c r="K488" i="7"/>
  <c r="J488" i="7"/>
  <c r="I488" i="7"/>
  <c r="H488" i="7"/>
  <c r="L487" i="7"/>
  <c r="K487" i="7"/>
  <c r="J487" i="7"/>
  <c r="I487" i="7"/>
  <c r="H487" i="7"/>
  <c r="L486" i="7"/>
  <c r="K486" i="7"/>
  <c r="J486" i="7"/>
  <c r="I486" i="7"/>
  <c r="H486" i="7"/>
  <c r="L485" i="7"/>
  <c r="K485" i="7"/>
  <c r="J485" i="7"/>
  <c r="I485" i="7"/>
  <c r="H485" i="7"/>
  <c r="L484" i="7"/>
  <c r="K484" i="7"/>
  <c r="J484" i="7"/>
  <c r="I484" i="7"/>
  <c r="H484" i="7"/>
  <c r="L483" i="7"/>
  <c r="K483" i="7"/>
  <c r="J483" i="7"/>
  <c r="I483" i="7"/>
  <c r="H483" i="7"/>
  <c r="L482" i="7"/>
  <c r="K482" i="7"/>
  <c r="J482" i="7"/>
  <c r="I482" i="7"/>
  <c r="H482" i="7"/>
  <c r="L481" i="7"/>
  <c r="K481" i="7"/>
  <c r="J481" i="7"/>
  <c r="I481" i="7"/>
  <c r="H481" i="7"/>
  <c r="L480" i="7"/>
  <c r="K480" i="7"/>
  <c r="J480" i="7"/>
  <c r="I480" i="7"/>
  <c r="H480" i="7"/>
  <c r="L479" i="7"/>
  <c r="K479" i="7"/>
  <c r="J479" i="7"/>
  <c r="I479" i="7"/>
  <c r="H479" i="7"/>
  <c r="L478" i="7"/>
  <c r="K478" i="7"/>
  <c r="J478" i="7"/>
  <c r="I478" i="7"/>
  <c r="H478" i="7"/>
  <c r="L477" i="7"/>
  <c r="K477" i="7"/>
  <c r="J477" i="7"/>
  <c r="I477" i="7"/>
  <c r="H477" i="7"/>
  <c r="L476" i="7"/>
  <c r="K476" i="7"/>
  <c r="J476" i="7"/>
  <c r="I476" i="7"/>
  <c r="H476" i="7"/>
  <c r="L475" i="7"/>
  <c r="K475" i="7"/>
  <c r="J475" i="7"/>
  <c r="I475" i="7"/>
  <c r="H475" i="7"/>
  <c r="L474" i="7"/>
  <c r="K474" i="7"/>
  <c r="J474" i="7"/>
  <c r="I474" i="7"/>
  <c r="H474" i="7"/>
  <c r="L473" i="7"/>
  <c r="K473" i="7"/>
  <c r="J473" i="7"/>
  <c r="I473" i="7"/>
  <c r="H473" i="7"/>
  <c r="L472" i="7"/>
  <c r="K472" i="7"/>
  <c r="J472" i="7"/>
  <c r="I472" i="7"/>
  <c r="H472" i="7"/>
  <c r="L471" i="7"/>
  <c r="K471" i="7"/>
  <c r="J471" i="7"/>
  <c r="I471" i="7"/>
  <c r="H471" i="7"/>
  <c r="L470" i="7"/>
  <c r="K470" i="7"/>
  <c r="J470" i="7"/>
  <c r="I470" i="7"/>
  <c r="H470" i="7"/>
  <c r="L469" i="7"/>
  <c r="K469" i="7"/>
  <c r="J469" i="7"/>
  <c r="I469" i="7"/>
  <c r="H469" i="7"/>
  <c r="L468" i="7"/>
  <c r="K468" i="7"/>
  <c r="J468" i="7"/>
  <c r="I468" i="7"/>
  <c r="H468" i="7"/>
  <c r="L467" i="7"/>
  <c r="K467" i="7"/>
  <c r="J467" i="7"/>
  <c r="I467" i="7"/>
  <c r="H467" i="7"/>
  <c r="L466" i="7"/>
  <c r="K466" i="7"/>
  <c r="J466" i="7"/>
  <c r="I466" i="7"/>
  <c r="H466" i="7"/>
  <c r="L465" i="7"/>
  <c r="K465" i="7"/>
  <c r="J465" i="7"/>
  <c r="I465" i="7"/>
  <c r="H465" i="7"/>
  <c r="L464" i="7"/>
  <c r="K464" i="7"/>
  <c r="J464" i="7"/>
  <c r="I464" i="7"/>
  <c r="H464" i="7"/>
  <c r="L463" i="7"/>
  <c r="K463" i="7"/>
  <c r="J463" i="7"/>
  <c r="I463" i="7"/>
  <c r="H463" i="7"/>
  <c r="L462" i="7"/>
  <c r="K462" i="7"/>
  <c r="J462" i="7"/>
  <c r="I462" i="7"/>
  <c r="H462" i="7"/>
  <c r="L461" i="7"/>
  <c r="K461" i="7"/>
  <c r="J461" i="7"/>
  <c r="I461" i="7"/>
  <c r="H461" i="7"/>
  <c r="L460" i="7"/>
  <c r="K460" i="7"/>
  <c r="J460" i="7"/>
  <c r="I460" i="7"/>
  <c r="H460" i="7"/>
  <c r="L459" i="7"/>
  <c r="K459" i="7"/>
  <c r="J459" i="7"/>
  <c r="I459" i="7"/>
  <c r="H459" i="7"/>
  <c r="L458" i="7"/>
  <c r="K458" i="7"/>
  <c r="J458" i="7"/>
  <c r="I458" i="7"/>
  <c r="H458" i="7"/>
  <c r="L457" i="7"/>
  <c r="K457" i="7"/>
  <c r="J457" i="7"/>
  <c r="I457" i="7"/>
  <c r="H457" i="7"/>
  <c r="L456" i="7"/>
  <c r="K456" i="7"/>
  <c r="J456" i="7"/>
  <c r="I456" i="7"/>
  <c r="H456" i="7"/>
  <c r="L455" i="7"/>
  <c r="K455" i="7"/>
  <c r="J455" i="7"/>
  <c r="I455" i="7"/>
  <c r="H455" i="7"/>
  <c r="L454" i="7"/>
  <c r="K454" i="7"/>
  <c r="J454" i="7"/>
  <c r="I454" i="7"/>
  <c r="H454" i="7"/>
  <c r="L453" i="7"/>
  <c r="K453" i="7"/>
  <c r="J453" i="7"/>
  <c r="I453" i="7"/>
  <c r="H453" i="7"/>
  <c r="L452" i="7"/>
  <c r="K452" i="7"/>
  <c r="J452" i="7"/>
  <c r="I452" i="7"/>
  <c r="H452" i="7"/>
  <c r="L451" i="7"/>
  <c r="K451" i="7"/>
  <c r="J451" i="7"/>
  <c r="I451" i="7"/>
  <c r="H451" i="7"/>
  <c r="L450" i="7"/>
  <c r="K450" i="7"/>
  <c r="J450" i="7"/>
  <c r="I450" i="7"/>
  <c r="H450" i="7"/>
  <c r="L449" i="7"/>
  <c r="K449" i="7"/>
  <c r="J449" i="7"/>
  <c r="I449" i="7"/>
  <c r="H449" i="7"/>
  <c r="L448" i="7"/>
  <c r="K448" i="7"/>
  <c r="J448" i="7"/>
  <c r="I448" i="7"/>
  <c r="H448" i="7"/>
  <c r="L447" i="7"/>
  <c r="K447" i="7"/>
  <c r="J447" i="7"/>
  <c r="I447" i="7"/>
  <c r="H447" i="7"/>
  <c r="L446" i="7"/>
  <c r="K446" i="7"/>
  <c r="J446" i="7"/>
  <c r="I446" i="7"/>
  <c r="H446" i="7"/>
  <c r="L445" i="7"/>
  <c r="K445" i="7"/>
  <c r="J445" i="7"/>
  <c r="I445" i="7"/>
  <c r="H445" i="7"/>
  <c r="L444" i="7"/>
  <c r="K444" i="7"/>
  <c r="J444" i="7"/>
  <c r="I444" i="7"/>
  <c r="H444" i="7"/>
  <c r="L443" i="7"/>
  <c r="K443" i="7"/>
  <c r="J443" i="7"/>
  <c r="I443" i="7"/>
  <c r="H443" i="7"/>
  <c r="L442" i="7"/>
  <c r="K442" i="7"/>
  <c r="J442" i="7"/>
  <c r="I442" i="7"/>
  <c r="H442" i="7"/>
  <c r="L441" i="7"/>
  <c r="K441" i="7"/>
  <c r="J441" i="7"/>
  <c r="I441" i="7"/>
  <c r="H441" i="7"/>
  <c r="L440" i="7"/>
  <c r="K440" i="7"/>
  <c r="J440" i="7"/>
  <c r="I440" i="7"/>
  <c r="H440" i="7"/>
  <c r="L439" i="7"/>
  <c r="K439" i="7"/>
  <c r="J439" i="7"/>
  <c r="I439" i="7"/>
  <c r="H439" i="7"/>
  <c r="L438" i="7"/>
  <c r="K438" i="7"/>
  <c r="J438" i="7"/>
  <c r="I438" i="7"/>
  <c r="H438" i="7"/>
  <c r="L437" i="7"/>
  <c r="K437" i="7"/>
  <c r="J437" i="7"/>
  <c r="I437" i="7"/>
  <c r="H437" i="7"/>
  <c r="L436" i="7"/>
  <c r="K436" i="7"/>
  <c r="J436" i="7"/>
  <c r="I436" i="7"/>
  <c r="H436" i="7"/>
  <c r="L435" i="7"/>
  <c r="K435" i="7"/>
  <c r="J435" i="7"/>
  <c r="I435" i="7"/>
  <c r="H435" i="7"/>
  <c r="L434" i="7"/>
  <c r="K434" i="7"/>
  <c r="J434" i="7"/>
  <c r="I434" i="7"/>
  <c r="H434" i="7"/>
  <c r="L433" i="7"/>
  <c r="K433" i="7"/>
  <c r="J433" i="7"/>
  <c r="I433" i="7"/>
  <c r="H433" i="7"/>
  <c r="L432" i="7"/>
  <c r="K432" i="7"/>
  <c r="J432" i="7"/>
  <c r="I432" i="7"/>
  <c r="H432" i="7"/>
  <c r="L431" i="7"/>
  <c r="K431" i="7"/>
  <c r="J431" i="7"/>
  <c r="I431" i="7"/>
  <c r="H431" i="7"/>
  <c r="L430" i="7"/>
  <c r="K430" i="7"/>
  <c r="J430" i="7"/>
  <c r="I430" i="7"/>
  <c r="H430" i="7"/>
  <c r="L429" i="7"/>
  <c r="K429" i="7"/>
  <c r="J429" i="7"/>
  <c r="I429" i="7"/>
  <c r="H429" i="7"/>
  <c r="L428" i="7"/>
  <c r="K428" i="7"/>
  <c r="J428" i="7"/>
  <c r="I428" i="7"/>
  <c r="H428" i="7"/>
  <c r="L427" i="7"/>
  <c r="K427" i="7"/>
  <c r="J427" i="7"/>
  <c r="I427" i="7"/>
  <c r="H427" i="7"/>
  <c r="L426" i="7"/>
  <c r="K426" i="7"/>
  <c r="J426" i="7"/>
  <c r="I426" i="7"/>
  <c r="H426" i="7"/>
  <c r="L425" i="7"/>
  <c r="K425" i="7"/>
  <c r="J425" i="7"/>
  <c r="I425" i="7"/>
  <c r="H425" i="7"/>
  <c r="L424" i="7"/>
  <c r="K424" i="7"/>
  <c r="J424" i="7"/>
  <c r="I424" i="7"/>
  <c r="H424" i="7"/>
  <c r="L423" i="7"/>
  <c r="K423" i="7"/>
  <c r="J423" i="7"/>
  <c r="I423" i="7"/>
  <c r="H423" i="7"/>
  <c r="L422" i="7"/>
  <c r="K422" i="7"/>
  <c r="J422" i="7"/>
  <c r="I422" i="7"/>
  <c r="H422" i="7"/>
  <c r="L421" i="7"/>
  <c r="K421" i="7"/>
  <c r="J421" i="7"/>
  <c r="I421" i="7"/>
  <c r="H421" i="7"/>
  <c r="L420" i="7"/>
  <c r="K420" i="7"/>
  <c r="J420" i="7"/>
  <c r="I420" i="7"/>
  <c r="H420" i="7"/>
  <c r="L419" i="7"/>
  <c r="K419" i="7"/>
  <c r="J419" i="7"/>
  <c r="I419" i="7"/>
  <c r="H419" i="7"/>
  <c r="L418" i="7"/>
  <c r="K418" i="7"/>
  <c r="J418" i="7"/>
  <c r="I418" i="7"/>
  <c r="H418" i="7"/>
  <c r="L417" i="7"/>
  <c r="K417" i="7"/>
  <c r="J417" i="7"/>
  <c r="I417" i="7"/>
  <c r="H417" i="7"/>
  <c r="L416" i="7"/>
  <c r="K416" i="7"/>
  <c r="J416" i="7"/>
  <c r="I416" i="7"/>
  <c r="H416" i="7"/>
  <c r="L415" i="7"/>
  <c r="K415" i="7"/>
  <c r="J415" i="7"/>
  <c r="I415" i="7"/>
  <c r="H415" i="7"/>
  <c r="L414" i="7"/>
  <c r="K414" i="7"/>
  <c r="J414" i="7"/>
  <c r="I414" i="7"/>
  <c r="H414" i="7"/>
  <c r="L413" i="7"/>
  <c r="K413" i="7"/>
  <c r="J413" i="7"/>
  <c r="I413" i="7"/>
  <c r="H413" i="7"/>
  <c r="L412" i="7"/>
  <c r="K412" i="7"/>
  <c r="J412" i="7"/>
  <c r="I412" i="7"/>
  <c r="H412" i="7"/>
  <c r="L411" i="7"/>
  <c r="K411" i="7"/>
  <c r="J411" i="7"/>
  <c r="I411" i="7"/>
  <c r="H411" i="7"/>
  <c r="L410" i="7"/>
  <c r="K410" i="7"/>
  <c r="J410" i="7"/>
  <c r="I410" i="7"/>
  <c r="H410" i="7"/>
  <c r="L409" i="7"/>
  <c r="K409" i="7"/>
  <c r="J409" i="7"/>
  <c r="I409" i="7"/>
  <c r="H409" i="7"/>
  <c r="L408" i="7"/>
  <c r="K408" i="7"/>
  <c r="J408" i="7"/>
  <c r="I408" i="7"/>
  <c r="H408" i="7"/>
  <c r="L407" i="7"/>
  <c r="K407" i="7"/>
  <c r="J407" i="7"/>
  <c r="I407" i="7"/>
  <c r="H407" i="7"/>
  <c r="L406" i="7"/>
  <c r="K406" i="7"/>
  <c r="J406" i="7"/>
  <c r="I406" i="7"/>
  <c r="H406" i="7"/>
  <c r="L405" i="7"/>
  <c r="K405" i="7"/>
  <c r="J405" i="7"/>
  <c r="I405" i="7"/>
  <c r="H405" i="7"/>
  <c r="L404" i="7"/>
  <c r="K404" i="7"/>
  <c r="J404" i="7"/>
  <c r="I404" i="7"/>
  <c r="H404" i="7"/>
  <c r="L403" i="7"/>
  <c r="K403" i="7"/>
  <c r="J403" i="7"/>
  <c r="I403" i="7"/>
  <c r="H403" i="7"/>
  <c r="L402" i="7"/>
  <c r="K402" i="7"/>
  <c r="J402" i="7"/>
  <c r="I402" i="7"/>
  <c r="H402" i="7"/>
  <c r="L401" i="7"/>
  <c r="K401" i="7"/>
  <c r="J401" i="7"/>
  <c r="I401" i="7"/>
  <c r="H401" i="7"/>
  <c r="L400" i="7"/>
  <c r="K400" i="7"/>
  <c r="J400" i="7"/>
  <c r="I400" i="7"/>
  <c r="H400" i="7"/>
  <c r="L399" i="7"/>
  <c r="K399" i="7"/>
  <c r="J399" i="7"/>
  <c r="I399" i="7"/>
  <c r="H399" i="7"/>
  <c r="L398" i="7"/>
  <c r="K398" i="7"/>
  <c r="J398" i="7"/>
  <c r="I398" i="7"/>
  <c r="H398" i="7"/>
  <c r="L397" i="7"/>
  <c r="K397" i="7"/>
  <c r="J397" i="7"/>
  <c r="I397" i="7"/>
  <c r="H397" i="7"/>
  <c r="L396" i="7"/>
  <c r="K396" i="7"/>
  <c r="J396" i="7"/>
  <c r="I396" i="7"/>
  <c r="H396" i="7"/>
  <c r="L395" i="7"/>
  <c r="K395" i="7"/>
  <c r="J395" i="7"/>
  <c r="I395" i="7"/>
  <c r="H395" i="7"/>
  <c r="L394" i="7"/>
  <c r="K394" i="7"/>
  <c r="J394" i="7"/>
  <c r="I394" i="7"/>
  <c r="H394" i="7"/>
  <c r="L393" i="7"/>
  <c r="K393" i="7"/>
  <c r="J393" i="7"/>
  <c r="I393" i="7"/>
  <c r="H393" i="7"/>
  <c r="L392" i="7"/>
  <c r="K392" i="7"/>
  <c r="J392" i="7"/>
  <c r="I392" i="7"/>
  <c r="H392" i="7"/>
  <c r="L391" i="7"/>
  <c r="K391" i="7"/>
  <c r="J391" i="7"/>
  <c r="I391" i="7"/>
  <c r="H391" i="7"/>
  <c r="L390" i="7"/>
  <c r="K390" i="7"/>
  <c r="J390" i="7"/>
  <c r="I390" i="7"/>
  <c r="H390" i="7"/>
  <c r="L389" i="7"/>
  <c r="K389" i="7"/>
  <c r="J389" i="7"/>
  <c r="I389" i="7"/>
  <c r="H389" i="7"/>
  <c r="L388" i="7"/>
  <c r="K388" i="7"/>
  <c r="J388" i="7"/>
  <c r="I388" i="7"/>
  <c r="H388" i="7"/>
  <c r="L387" i="7"/>
  <c r="K387" i="7"/>
  <c r="J387" i="7"/>
  <c r="I387" i="7"/>
  <c r="H387" i="7"/>
  <c r="L386" i="7"/>
  <c r="K386" i="7"/>
  <c r="J386" i="7"/>
  <c r="I386" i="7"/>
  <c r="H386" i="7"/>
  <c r="L385" i="7"/>
  <c r="K385" i="7"/>
  <c r="J385" i="7"/>
  <c r="I385" i="7"/>
  <c r="H385" i="7"/>
  <c r="L384" i="7"/>
  <c r="K384" i="7"/>
  <c r="J384" i="7"/>
  <c r="I384" i="7"/>
  <c r="H384" i="7"/>
  <c r="L383" i="7"/>
  <c r="K383" i="7"/>
  <c r="J383" i="7"/>
  <c r="I383" i="7"/>
  <c r="H383" i="7"/>
  <c r="L382" i="7"/>
  <c r="K382" i="7"/>
  <c r="J382" i="7"/>
  <c r="I382" i="7"/>
  <c r="H382" i="7"/>
  <c r="L381" i="7"/>
  <c r="K381" i="7"/>
  <c r="J381" i="7"/>
  <c r="I381" i="7"/>
  <c r="H381" i="7"/>
  <c r="L380" i="7"/>
  <c r="K380" i="7"/>
  <c r="J380" i="7"/>
  <c r="I380" i="7"/>
  <c r="H380" i="7"/>
  <c r="L379" i="7"/>
  <c r="K379" i="7"/>
  <c r="J379" i="7"/>
  <c r="I379" i="7"/>
  <c r="H379" i="7"/>
  <c r="L378" i="7"/>
  <c r="K378" i="7"/>
  <c r="J378" i="7"/>
  <c r="I378" i="7"/>
  <c r="H378" i="7"/>
  <c r="L377" i="7"/>
  <c r="K377" i="7"/>
  <c r="J377" i="7"/>
  <c r="I377" i="7"/>
  <c r="H377" i="7"/>
  <c r="L376" i="7"/>
  <c r="K376" i="7"/>
  <c r="J376" i="7"/>
  <c r="I376" i="7"/>
  <c r="H376" i="7"/>
  <c r="L375" i="7"/>
  <c r="K375" i="7"/>
  <c r="J375" i="7"/>
  <c r="I375" i="7"/>
  <c r="H375" i="7"/>
  <c r="L374" i="7"/>
  <c r="K374" i="7"/>
  <c r="J374" i="7"/>
  <c r="I374" i="7"/>
  <c r="H374" i="7"/>
  <c r="L373" i="7"/>
  <c r="K373" i="7"/>
  <c r="J373" i="7"/>
  <c r="I373" i="7"/>
  <c r="H373" i="7"/>
  <c r="L372" i="7"/>
  <c r="K372" i="7"/>
  <c r="J372" i="7"/>
  <c r="I372" i="7"/>
  <c r="H372" i="7"/>
  <c r="L371" i="7"/>
  <c r="K371" i="7"/>
  <c r="J371" i="7"/>
  <c r="I371" i="7"/>
  <c r="H371" i="7"/>
  <c r="L370" i="7"/>
  <c r="K370" i="7"/>
  <c r="J370" i="7"/>
  <c r="I370" i="7"/>
  <c r="H370" i="7"/>
  <c r="L369" i="7"/>
  <c r="K369" i="7"/>
  <c r="J369" i="7"/>
  <c r="I369" i="7"/>
  <c r="H369" i="7"/>
  <c r="L368" i="7"/>
  <c r="K368" i="7"/>
  <c r="J368" i="7"/>
  <c r="I368" i="7"/>
  <c r="H368" i="7"/>
  <c r="L367" i="7"/>
  <c r="K367" i="7"/>
  <c r="J367" i="7"/>
  <c r="I367" i="7"/>
  <c r="H367" i="7"/>
  <c r="L366" i="7"/>
  <c r="K366" i="7"/>
  <c r="J366" i="7"/>
  <c r="I366" i="7"/>
  <c r="H366" i="7"/>
  <c r="L365" i="7"/>
  <c r="K365" i="7"/>
  <c r="J365" i="7"/>
  <c r="I365" i="7"/>
  <c r="H365" i="7"/>
  <c r="L364" i="7"/>
  <c r="K364" i="7"/>
  <c r="J364" i="7"/>
  <c r="I364" i="7"/>
  <c r="H364" i="7"/>
  <c r="L363" i="7"/>
  <c r="K363" i="7"/>
  <c r="J363" i="7"/>
  <c r="I363" i="7"/>
  <c r="H363" i="7"/>
  <c r="L362" i="7"/>
  <c r="K362" i="7"/>
  <c r="J362" i="7"/>
  <c r="I362" i="7"/>
  <c r="H362" i="7"/>
  <c r="L361" i="7"/>
  <c r="K361" i="7"/>
  <c r="J361" i="7"/>
  <c r="I361" i="7"/>
  <c r="H361" i="7"/>
  <c r="L360" i="7"/>
  <c r="K360" i="7"/>
  <c r="J360" i="7"/>
  <c r="I360" i="7"/>
  <c r="H360" i="7"/>
  <c r="L359" i="7"/>
  <c r="K359" i="7"/>
  <c r="J359" i="7"/>
  <c r="I359" i="7"/>
  <c r="H359" i="7"/>
  <c r="L358" i="7"/>
  <c r="K358" i="7"/>
  <c r="J358" i="7"/>
  <c r="I358" i="7"/>
  <c r="H358" i="7"/>
  <c r="L357" i="7"/>
  <c r="K357" i="7"/>
  <c r="J357" i="7"/>
  <c r="I357" i="7"/>
  <c r="H357" i="7"/>
  <c r="L356" i="7"/>
  <c r="K356" i="7"/>
  <c r="J356" i="7"/>
  <c r="I356" i="7"/>
  <c r="H356" i="7"/>
  <c r="L355" i="7"/>
  <c r="K355" i="7"/>
  <c r="J355" i="7"/>
  <c r="I355" i="7"/>
  <c r="H355" i="7"/>
  <c r="L354" i="7"/>
  <c r="K354" i="7"/>
  <c r="J354" i="7"/>
  <c r="I354" i="7"/>
  <c r="H354" i="7"/>
  <c r="L353" i="7"/>
  <c r="K353" i="7"/>
  <c r="J353" i="7"/>
  <c r="I353" i="7"/>
  <c r="H353" i="7"/>
  <c r="L352" i="7"/>
  <c r="K352" i="7"/>
  <c r="J352" i="7"/>
  <c r="I352" i="7"/>
  <c r="H352" i="7"/>
  <c r="L351" i="7"/>
  <c r="K351" i="7"/>
  <c r="J351" i="7"/>
  <c r="I351" i="7"/>
  <c r="H351" i="7"/>
  <c r="L350" i="7"/>
  <c r="K350" i="7"/>
  <c r="J350" i="7"/>
  <c r="I350" i="7"/>
  <c r="H350" i="7"/>
  <c r="L349" i="7"/>
  <c r="K349" i="7"/>
  <c r="J349" i="7"/>
  <c r="I349" i="7"/>
  <c r="H349" i="7"/>
  <c r="L348" i="7"/>
  <c r="K348" i="7"/>
  <c r="J348" i="7"/>
  <c r="I348" i="7"/>
  <c r="H348" i="7"/>
  <c r="L347" i="7"/>
  <c r="K347" i="7"/>
  <c r="J347" i="7"/>
  <c r="I347" i="7"/>
  <c r="H347" i="7"/>
  <c r="L346" i="7"/>
  <c r="K346" i="7"/>
  <c r="J346" i="7"/>
  <c r="I346" i="7"/>
  <c r="H346" i="7"/>
  <c r="L345" i="7"/>
  <c r="K345" i="7"/>
  <c r="J345" i="7"/>
  <c r="I345" i="7"/>
  <c r="H345" i="7"/>
  <c r="L344" i="7"/>
  <c r="K344" i="7"/>
  <c r="J344" i="7"/>
  <c r="I344" i="7"/>
  <c r="H344" i="7"/>
  <c r="L343" i="7"/>
  <c r="K343" i="7"/>
  <c r="J343" i="7"/>
  <c r="I343" i="7"/>
  <c r="H343" i="7"/>
  <c r="L342" i="7"/>
  <c r="K342" i="7"/>
  <c r="J342" i="7"/>
  <c r="I342" i="7"/>
  <c r="H342" i="7"/>
  <c r="L341" i="7"/>
  <c r="K341" i="7"/>
  <c r="J341" i="7"/>
  <c r="I341" i="7"/>
  <c r="H341" i="7"/>
  <c r="L340" i="7"/>
  <c r="K340" i="7"/>
  <c r="J340" i="7"/>
  <c r="I340" i="7"/>
  <c r="H340" i="7"/>
  <c r="L339" i="7"/>
  <c r="K339" i="7"/>
  <c r="J339" i="7"/>
  <c r="I339" i="7"/>
  <c r="H339" i="7"/>
  <c r="L338" i="7"/>
  <c r="K338" i="7"/>
  <c r="J338" i="7"/>
  <c r="I338" i="7"/>
  <c r="H338" i="7"/>
  <c r="L337" i="7"/>
  <c r="K337" i="7"/>
  <c r="J337" i="7"/>
  <c r="I337" i="7"/>
  <c r="H337" i="7"/>
  <c r="L336" i="7"/>
  <c r="K336" i="7"/>
  <c r="J336" i="7"/>
  <c r="I336" i="7"/>
  <c r="H336" i="7"/>
  <c r="L335" i="7"/>
  <c r="K335" i="7"/>
  <c r="J335" i="7"/>
  <c r="I335" i="7"/>
  <c r="H335" i="7"/>
  <c r="L334" i="7"/>
  <c r="K334" i="7"/>
  <c r="J334" i="7"/>
  <c r="I334" i="7"/>
  <c r="H334" i="7"/>
  <c r="L333" i="7"/>
  <c r="K333" i="7"/>
  <c r="J333" i="7"/>
  <c r="I333" i="7"/>
  <c r="H333" i="7"/>
  <c r="L332" i="7"/>
  <c r="K332" i="7"/>
  <c r="J332" i="7"/>
  <c r="I332" i="7"/>
  <c r="H332" i="7"/>
  <c r="L331" i="7"/>
  <c r="K331" i="7"/>
  <c r="J331" i="7"/>
  <c r="I331" i="7"/>
  <c r="H331" i="7"/>
  <c r="L330" i="7"/>
  <c r="K330" i="7"/>
  <c r="J330" i="7"/>
  <c r="I330" i="7"/>
  <c r="H330" i="7"/>
  <c r="L329" i="7"/>
  <c r="K329" i="7"/>
  <c r="J329" i="7"/>
  <c r="I329" i="7"/>
  <c r="H329" i="7"/>
  <c r="L328" i="7"/>
  <c r="K328" i="7"/>
  <c r="J328" i="7"/>
  <c r="I328" i="7"/>
  <c r="H328" i="7"/>
  <c r="L327" i="7"/>
  <c r="K327" i="7"/>
  <c r="J327" i="7"/>
  <c r="I327" i="7"/>
  <c r="H327" i="7"/>
  <c r="L326" i="7"/>
  <c r="K326" i="7"/>
  <c r="J326" i="7"/>
  <c r="I326" i="7"/>
  <c r="H326" i="7"/>
  <c r="L325" i="7"/>
  <c r="K325" i="7"/>
  <c r="J325" i="7"/>
  <c r="I325" i="7"/>
  <c r="H325" i="7"/>
  <c r="L324" i="7"/>
  <c r="K324" i="7"/>
  <c r="J324" i="7"/>
  <c r="I324" i="7"/>
  <c r="H324" i="7"/>
  <c r="L323" i="7"/>
  <c r="K323" i="7"/>
  <c r="J323" i="7"/>
  <c r="I323" i="7"/>
  <c r="H323" i="7"/>
  <c r="L322" i="7"/>
  <c r="K322" i="7"/>
  <c r="J322" i="7"/>
  <c r="I322" i="7"/>
  <c r="H322" i="7"/>
  <c r="L321" i="7"/>
  <c r="K321" i="7"/>
  <c r="J321" i="7"/>
  <c r="I321" i="7"/>
  <c r="H321" i="7"/>
  <c r="L320" i="7"/>
  <c r="K320" i="7"/>
  <c r="J320" i="7"/>
  <c r="I320" i="7"/>
  <c r="H320" i="7"/>
  <c r="L319" i="7"/>
  <c r="K319" i="7"/>
  <c r="J319" i="7"/>
  <c r="I319" i="7"/>
  <c r="H319" i="7"/>
  <c r="L318" i="7"/>
  <c r="K318" i="7"/>
  <c r="J318" i="7"/>
  <c r="I318" i="7"/>
  <c r="H318" i="7"/>
  <c r="L317" i="7"/>
  <c r="K317" i="7"/>
  <c r="J317" i="7"/>
  <c r="I317" i="7"/>
  <c r="H317" i="7"/>
  <c r="L316" i="7"/>
  <c r="K316" i="7"/>
  <c r="J316" i="7"/>
  <c r="I316" i="7"/>
  <c r="H316" i="7"/>
  <c r="L315" i="7"/>
  <c r="K315" i="7"/>
  <c r="J315" i="7"/>
  <c r="I315" i="7"/>
  <c r="H315" i="7"/>
  <c r="L314" i="7"/>
  <c r="K314" i="7"/>
  <c r="J314" i="7"/>
  <c r="I314" i="7"/>
  <c r="H314" i="7"/>
  <c r="L313" i="7"/>
  <c r="K313" i="7"/>
  <c r="J313" i="7"/>
  <c r="I313" i="7"/>
  <c r="H313" i="7"/>
  <c r="L312" i="7"/>
  <c r="K312" i="7"/>
  <c r="J312" i="7"/>
  <c r="I312" i="7"/>
  <c r="H312" i="7"/>
  <c r="L311" i="7"/>
  <c r="K311" i="7"/>
  <c r="J311" i="7"/>
  <c r="I311" i="7"/>
  <c r="H311" i="7"/>
  <c r="L310" i="7"/>
  <c r="K310" i="7"/>
  <c r="J310" i="7"/>
  <c r="I310" i="7"/>
  <c r="H310" i="7"/>
  <c r="L309" i="7"/>
  <c r="K309" i="7"/>
  <c r="J309" i="7"/>
  <c r="I309" i="7"/>
  <c r="H309" i="7"/>
  <c r="L308" i="7"/>
  <c r="K308" i="7"/>
  <c r="J308" i="7"/>
  <c r="I308" i="7"/>
  <c r="H308" i="7"/>
  <c r="L307" i="7"/>
  <c r="K307" i="7"/>
  <c r="J307" i="7"/>
  <c r="I307" i="7"/>
  <c r="H307" i="7"/>
  <c r="L306" i="7"/>
  <c r="K306" i="7"/>
  <c r="J306" i="7"/>
  <c r="I306" i="7"/>
  <c r="H306" i="7"/>
  <c r="L305" i="7"/>
  <c r="K305" i="7"/>
  <c r="J305" i="7"/>
  <c r="I305" i="7"/>
  <c r="H305" i="7"/>
  <c r="L304" i="7"/>
  <c r="K304" i="7"/>
  <c r="J304" i="7"/>
  <c r="I304" i="7"/>
  <c r="H304" i="7"/>
  <c r="L303" i="7"/>
  <c r="K303" i="7"/>
  <c r="J303" i="7"/>
  <c r="I303" i="7"/>
  <c r="H303" i="7"/>
  <c r="L302" i="7"/>
  <c r="K302" i="7"/>
  <c r="J302" i="7"/>
  <c r="I302" i="7"/>
  <c r="H302" i="7"/>
  <c r="L301" i="7"/>
  <c r="K301" i="7"/>
  <c r="J301" i="7"/>
  <c r="I301" i="7"/>
  <c r="H301" i="7"/>
  <c r="L300" i="7"/>
  <c r="K300" i="7"/>
  <c r="J300" i="7"/>
  <c r="I300" i="7"/>
  <c r="H300" i="7"/>
  <c r="L299" i="7"/>
  <c r="K299" i="7"/>
  <c r="J299" i="7"/>
  <c r="I299" i="7"/>
  <c r="H299" i="7"/>
  <c r="L298" i="7"/>
  <c r="K298" i="7"/>
  <c r="J298" i="7"/>
  <c r="I298" i="7"/>
  <c r="H298" i="7"/>
  <c r="L297" i="7"/>
  <c r="K297" i="7"/>
  <c r="J297" i="7"/>
  <c r="I297" i="7"/>
  <c r="H297" i="7"/>
  <c r="L296" i="7"/>
  <c r="K296" i="7"/>
  <c r="J296" i="7"/>
  <c r="I296" i="7"/>
  <c r="H296" i="7"/>
  <c r="L295" i="7"/>
  <c r="K295" i="7"/>
  <c r="J295" i="7"/>
  <c r="I295" i="7"/>
  <c r="H295" i="7"/>
  <c r="L294" i="7"/>
  <c r="K294" i="7"/>
  <c r="J294" i="7"/>
  <c r="I294" i="7"/>
  <c r="H294" i="7"/>
  <c r="L293" i="7"/>
  <c r="K293" i="7"/>
  <c r="J293" i="7"/>
  <c r="I293" i="7"/>
  <c r="H293" i="7"/>
  <c r="L292" i="7"/>
  <c r="K292" i="7"/>
  <c r="J292" i="7"/>
  <c r="I292" i="7"/>
  <c r="H292" i="7"/>
  <c r="L291" i="7"/>
  <c r="K291" i="7"/>
  <c r="J291" i="7"/>
  <c r="I291" i="7"/>
  <c r="H291" i="7"/>
  <c r="L290" i="7"/>
  <c r="K290" i="7"/>
  <c r="J290" i="7"/>
  <c r="I290" i="7"/>
  <c r="H290" i="7"/>
  <c r="L289" i="7"/>
  <c r="K289" i="7"/>
  <c r="J289" i="7"/>
  <c r="I289" i="7"/>
  <c r="H289" i="7"/>
  <c r="L288" i="7"/>
  <c r="K288" i="7"/>
  <c r="J288" i="7"/>
  <c r="I288" i="7"/>
  <c r="H288" i="7"/>
  <c r="L287" i="7"/>
  <c r="K287" i="7"/>
  <c r="J287" i="7"/>
  <c r="I287" i="7"/>
  <c r="H287" i="7"/>
  <c r="L286" i="7"/>
  <c r="K286" i="7"/>
  <c r="J286" i="7"/>
  <c r="I286" i="7"/>
  <c r="H286" i="7"/>
  <c r="L285" i="7"/>
  <c r="K285" i="7"/>
  <c r="J285" i="7"/>
  <c r="I285" i="7"/>
  <c r="H285" i="7"/>
  <c r="L284" i="7"/>
  <c r="K284" i="7"/>
  <c r="J284" i="7"/>
  <c r="I284" i="7"/>
  <c r="H284" i="7"/>
  <c r="L283" i="7"/>
  <c r="K283" i="7"/>
  <c r="J283" i="7"/>
  <c r="I283" i="7"/>
  <c r="H283" i="7"/>
  <c r="L282" i="7"/>
  <c r="K282" i="7"/>
  <c r="J282" i="7"/>
  <c r="I282" i="7"/>
  <c r="H282" i="7"/>
  <c r="L281" i="7"/>
  <c r="K281" i="7"/>
  <c r="J281" i="7"/>
  <c r="I281" i="7"/>
  <c r="H281" i="7"/>
  <c r="L280" i="7"/>
  <c r="K280" i="7"/>
  <c r="J280" i="7"/>
  <c r="I280" i="7"/>
  <c r="H280" i="7"/>
  <c r="L279" i="7"/>
  <c r="K279" i="7"/>
  <c r="J279" i="7"/>
  <c r="I279" i="7"/>
  <c r="H279" i="7"/>
  <c r="L278" i="7"/>
  <c r="K278" i="7"/>
  <c r="J278" i="7"/>
  <c r="I278" i="7"/>
  <c r="H278" i="7"/>
  <c r="L277" i="7"/>
  <c r="K277" i="7"/>
  <c r="J277" i="7"/>
  <c r="I277" i="7"/>
  <c r="H277" i="7"/>
  <c r="L276" i="7"/>
  <c r="K276" i="7"/>
  <c r="J276" i="7"/>
  <c r="I276" i="7"/>
  <c r="H276" i="7"/>
  <c r="L275" i="7"/>
  <c r="K275" i="7"/>
  <c r="J275" i="7"/>
  <c r="I275" i="7"/>
  <c r="H275" i="7"/>
  <c r="L274" i="7"/>
  <c r="K274" i="7"/>
  <c r="J274" i="7"/>
  <c r="I274" i="7"/>
  <c r="H274" i="7"/>
  <c r="L273" i="7"/>
  <c r="K273" i="7"/>
  <c r="J273" i="7"/>
  <c r="I273" i="7"/>
  <c r="H273" i="7"/>
  <c r="L272" i="7"/>
  <c r="K272" i="7"/>
  <c r="J272" i="7"/>
  <c r="I272" i="7"/>
  <c r="H272" i="7"/>
  <c r="L271" i="7"/>
  <c r="K271" i="7"/>
  <c r="J271" i="7"/>
  <c r="I271" i="7"/>
  <c r="H271" i="7"/>
  <c r="L270" i="7"/>
  <c r="K270" i="7"/>
  <c r="J270" i="7"/>
  <c r="I270" i="7"/>
  <c r="H270" i="7"/>
  <c r="L269" i="7"/>
  <c r="K269" i="7"/>
  <c r="J269" i="7"/>
  <c r="I269" i="7"/>
  <c r="H269" i="7"/>
  <c r="L268" i="7"/>
  <c r="K268" i="7"/>
  <c r="J268" i="7"/>
  <c r="I268" i="7"/>
  <c r="H268" i="7"/>
  <c r="L267" i="7"/>
  <c r="K267" i="7"/>
  <c r="J267" i="7"/>
  <c r="I267" i="7"/>
  <c r="H267" i="7"/>
  <c r="L266" i="7"/>
  <c r="K266" i="7"/>
  <c r="J266" i="7"/>
  <c r="I266" i="7"/>
  <c r="H266" i="7"/>
  <c r="L265" i="7"/>
  <c r="K265" i="7"/>
  <c r="J265" i="7"/>
  <c r="I265" i="7"/>
  <c r="H265" i="7"/>
  <c r="L264" i="7"/>
  <c r="K264" i="7"/>
  <c r="J264" i="7"/>
  <c r="I264" i="7"/>
  <c r="H264" i="7"/>
  <c r="L263" i="7"/>
  <c r="K263" i="7"/>
  <c r="J263" i="7"/>
  <c r="I263" i="7"/>
  <c r="H263" i="7"/>
  <c r="L262" i="7"/>
  <c r="K262" i="7"/>
  <c r="J262" i="7"/>
  <c r="I262" i="7"/>
  <c r="H262" i="7"/>
  <c r="L261" i="7"/>
  <c r="K261" i="7"/>
  <c r="J261" i="7"/>
  <c r="I261" i="7"/>
  <c r="H261" i="7"/>
  <c r="L260" i="7"/>
  <c r="K260" i="7"/>
  <c r="J260" i="7"/>
  <c r="I260" i="7"/>
  <c r="H260" i="7"/>
  <c r="L259" i="7"/>
  <c r="K259" i="7"/>
  <c r="J259" i="7"/>
  <c r="I259" i="7"/>
  <c r="H259" i="7"/>
  <c r="L258" i="7"/>
  <c r="K258" i="7"/>
  <c r="J258" i="7"/>
  <c r="I258" i="7"/>
  <c r="H258" i="7"/>
  <c r="L257" i="7"/>
  <c r="K257" i="7"/>
  <c r="J257" i="7"/>
  <c r="I257" i="7"/>
  <c r="H257" i="7"/>
  <c r="L256" i="7"/>
  <c r="K256" i="7"/>
  <c r="J256" i="7"/>
  <c r="I256" i="7"/>
  <c r="H256" i="7"/>
  <c r="L255" i="7"/>
  <c r="K255" i="7"/>
  <c r="J255" i="7"/>
  <c r="I255" i="7"/>
  <c r="H255" i="7"/>
  <c r="L254" i="7"/>
  <c r="K254" i="7"/>
  <c r="J254" i="7"/>
  <c r="I254" i="7"/>
  <c r="H254" i="7"/>
  <c r="L253" i="7"/>
  <c r="K253" i="7"/>
  <c r="J253" i="7"/>
  <c r="I253" i="7"/>
  <c r="H253" i="7"/>
  <c r="L252" i="7"/>
  <c r="K252" i="7"/>
  <c r="J252" i="7"/>
  <c r="I252" i="7"/>
  <c r="H252" i="7"/>
  <c r="L251" i="7"/>
  <c r="K251" i="7"/>
  <c r="J251" i="7"/>
  <c r="I251" i="7"/>
  <c r="H251" i="7"/>
  <c r="L250" i="7"/>
  <c r="K250" i="7"/>
  <c r="J250" i="7"/>
  <c r="I250" i="7"/>
  <c r="H250" i="7"/>
  <c r="L249" i="7"/>
  <c r="K249" i="7"/>
  <c r="J249" i="7"/>
  <c r="I249" i="7"/>
  <c r="H249" i="7"/>
  <c r="L248" i="7"/>
  <c r="K248" i="7"/>
  <c r="J248" i="7"/>
  <c r="I248" i="7"/>
  <c r="H248" i="7"/>
  <c r="L247" i="7"/>
  <c r="K247" i="7"/>
  <c r="J247" i="7"/>
  <c r="I247" i="7"/>
  <c r="H247" i="7"/>
  <c r="L246" i="7"/>
  <c r="K246" i="7"/>
  <c r="J246" i="7"/>
  <c r="I246" i="7"/>
  <c r="H246" i="7"/>
  <c r="L245" i="7"/>
  <c r="K245" i="7"/>
  <c r="J245" i="7"/>
  <c r="I245" i="7"/>
  <c r="H245" i="7"/>
  <c r="L244" i="7"/>
  <c r="K244" i="7"/>
  <c r="J244" i="7"/>
  <c r="I244" i="7"/>
  <c r="H244" i="7"/>
  <c r="L243" i="7"/>
  <c r="K243" i="7"/>
  <c r="J243" i="7"/>
  <c r="I243" i="7"/>
  <c r="H243" i="7"/>
  <c r="L242" i="7"/>
  <c r="K242" i="7"/>
  <c r="J242" i="7"/>
  <c r="I242" i="7"/>
  <c r="H242" i="7"/>
  <c r="L241" i="7"/>
  <c r="K241" i="7"/>
  <c r="J241" i="7"/>
  <c r="I241" i="7"/>
  <c r="H241" i="7"/>
  <c r="L240" i="7"/>
  <c r="K240" i="7"/>
  <c r="J240" i="7"/>
  <c r="I240" i="7"/>
  <c r="H240" i="7"/>
  <c r="L239" i="7"/>
  <c r="K239" i="7"/>
  <c r="J239" i="7"/>
  <c r="I239" i="7"/>
  <c r="H239" i="7"/>
  <c r="L238" i="7"/>
  <c r="K238" i="7"/>
  <c r="J238" i="7"/>
  <c r="I238" i="7"/>
  <c r="H238" i="7"/>
  <c r="L237" i="7"/>
  <c r="K237" i="7"/>
  <c r="J237" i="7"/>
  <c r="I237" i="7"/>
  <c r="H237" i="7"/>
  <c r="L236" i="7"/>
  <c r="K236" i="7"/>
  <c r="J236" i="7"/>
  <c r="I236" i="7"/>
  <c r="H236" i="7"/>
  <c r="L235" i="7"/>
  <c r="K235" i="7"/>
  <c r="J235" i="7"/>
  <c r="I235" i="7"/>
  <c r="H235" i="7"/>
  <c r="L234" i="7"/>
  <c r="K234" i="7"/>
  <c r="J234" i="7"/>
  <c r="I234" i="7"/>
  <c r="H234" i="7"/>
  <c r="L233" i="7"/>
  <c r="K233" i="7"/>
  <c r="J233" i="7"/>
  <c r="I233" i="7"/>
  <c r="H233" i="7"/>
  <c r="L232" i="7"/>
  <c r="K232" i="7"/>
  <c r="J232" i="7"/>
  <c r="I232" i="7"/>
  <c r="H232" i="7"/>
  <c r="L231" i="7"/>
  <c r="K231" i="7"/>
  <c r="J231" i="7"/>
  <c r="I231" i="7"/>
  <c r="H231" i="7"/>
  <c r="L230" i="7"/>
  <c r="K230" i="7"/>
  <c r="J230" i="7"/>
  <c r="I230" i="7"/>
  <c r="H230" i="7"/>
  <c r="L229" i="7"/>
  <c r="K229" i="7"/>
  <c r="J229" i="7"/>
  <c r="I229" i="7"/>
  <c r="H229" i="7"/>
  <c r="L228" i="7"/>
  <c r="K228" i="7"/>
  <c r="J228" i="7"/>
  <c r="I228" i="7"/>
  <c r="H228" i="7"/>
  <c r="L227" i="7"/>
  <c r="K227" i="7"/>
  <c r="J227" i="7"/>
  <c r="I227" i="7"/>
  <c r="H227" i="7"/>
  <c r="L226" i="7"/>
  <c r="K226" i="7"/>
  <c r="J226" i="7"/>
  <c r="I226" i="7"/>
  <c r="H226" i="7"/>
  <c r="L225" i="7"/>
  <c r="K225" i="7"/>
  <c r="J225" i="7"/>
  <c r="I225" i="7"/>
  <c r="H225" i="7"/>
  <c r="L224" i="7"/>
  <c r="K224" i="7"/>
  <c r="J224" i="7"/>
  <c r="I224" i="7"/>
  <c r="H224" i="7"/>
  <c r="L223" i="7"/>
  <c r="K223" i="7"/>
  <c r="J223" i="7"/>
  <c r="I223" i="7"/>
  <c r="H223" i="7"/>
  <c r="L222" i="7"/>
  <c r="K222" i="7"/>
  <c r="J222" i="7"/>
  <c r="I222" i="7"/>
  <c r="H222" i="7"/>
  <c r="L221" i="7"/>
  <c r="K221" i="7"/>
  <c r="J221" i="7"/>
  <c r="I221" i="7"/>
  <c r="H221" i="7"/>
  <c r="L220" i="7"/>
  <c r="K220" i="7"/>
  <c r="J220" i="7"/>
  <c r="I220" i="7"/>
  <c r="H220" i="7"/>
  <c r="L219" i="7"/>
  <c r="K219" i="7"/>
  <c r="J219" i="7"/>
  <c r="I219" i="7"/>
  <c r="H219" i="7"/>
  <c r="L218" i="7"/>
  <c r="K218" i="7"/>
  <c r="J218" i="7"/>
  <c r="I218" i="7"/>
  <c r="H218" i="7"/>
  <c r="L217" i="7"/>
  <c r="K217" i="7"/>
  <c r="J217" i="7"/>
  <c r="I217" i="7"/>
  <c r="H217" i="7"/>
  <c r="L216" i="7"/>
  <c r="K216" i="7"/>
  <c r="J216" i="7"/>
  <c r="I216" i="7"/>
  <c r="H216" i="7"/>
  <c r="L215" i="7"/>
  <c r="K215" i="7"/>
  <c r="J215" i="7"/>
  <c r="I215" i="7"/>
  <c r="H215" i="7"/>
  <c r="L214" i="7"/>
  <c r="K214" i="7"/>
  <c r="J214" i="7"/>
  <c r="I214" i="7"/>
  <c r="H214" i="7"/>
  <c r="L213" i="7"/>
  <c r="K213" i="7"/>
  <c r="J213" i="7"/>
  <c r="I213" i="7"/>
  <c r="H213" i="7"/>
  <c r="L212" i="7"/>
  <c r="K212" i="7"/>
  <c r="J212" i="7"/>
  <c r="I212" i="7"/>
  <c r="H212" i="7"/>
  <c r="L211" i="7"/>
  <c r="K211" i="7"/>
  <c r="J211" i="7"/>
  <c r="I211" i="7"/>
  <c r="H211" i="7"/>
  <c r="L210" i="7"/>
  <c r="K210" i="7"/>
  <c r="J210" i="7"/>
  <c r="I210" i="7"/>
  <c r="H210" i="7"/>
  <c r="L209" i="7"/>
  <c r="K209" i="7"/>
  <c r="J209" i="7"/>
  <c r="I209" i="7"/>
  <c r="H209" i="7"/>
  <c r="L208" i="7"/>
  <c r="K208" i="7"/>
  <c r="J208" i="7"/>
  <c r="I208" i="7"/>
  <c r="H208" i="7"/>
  <c r="L207" i="7"/>
  <c r="K207" i="7"/>
  <c r="J207" i="7"/>
  <c r="I207" i="7"/>
  <c r="H207" i="7"/>
  <c r="L206" i="7"/>
  <c r="K206" i="7"/>
  <c r="J206" i="7"/>
  <c r="I206" i="7"/>
  <c r="H206" i="7"/>
  <c r="L205" i="7"/>
  <c r="K205" i="7"/>
  <c r="J205" i="7"/>
  <c r="I205" i="7"/>
  <c r="H205" i="7"/>
  <c r="L204" i="7"/>
  <c r="K204" i="7"/>
  <c r="J204" i="7"/>
  <c r="I204" i="7"/>
  <c r="H204" i="7"/>
  <c r="L203" i="7"/>
  <c r="K203" i="7"/>
  <c r="J203" i="7"/>
  <c r="I203" i="7"/>
  <c r="H203" i="7"/>
  <c r="L202" i="7"/>
  <c r="K202" i="7"/>
  <c r="J202" i="7"/>
  <c r="I202" i="7"/>
  <c r="H202" i="7"/>
  <c r="L201" i="7"/>
  <c r="K201" i="7"/>
  <c r="J201" i="7"/>
  <c r="I201" i="7"/>
  <c r="H201" i="7"/>
  <c r="L200" i="7"/>
  <c r="K200" i="7"/>
  <c r="J200" i="7"/>
  <c r="I200" i="7"/>
  <c r="H200" i="7"/>
  <c r="L199" i="7"/>
  <c r="K199" i="7"/>
  <c r="J199" i="7"/>
  <c r="I199" i="7"/>
  <c r="H199" i="7"/>
  <c r="L198" i="7"/>
  <c r="K198" i="7"/>
  <c r="J198" i="7"/>
  <c r="I198" i="7"/>
  <c r="H198" i="7"/>
  <c r="L197" i="7"/>
  <c r="K197" i="7"/>
  <c r="J197" i="7"/>
  <c r="I197" i="7"/>
  <c r="H197" i="7"/>
  <c r="L196" i="7"/>
  <c r="K196" i="7"/>
  <c r="J196" i="7"/>
  <c r="I196" i="7"/>
  <c r="H196" i="7"/>
  <c r="L195" i="7"/>
  <c r="K195" i="7"/>
  <c r="J195" i="7"/>
  <c r="I195" i="7"/>
  <c r="H195" i="7"/>
  <c r="L194" i="7"/>
  <c r="K194" i="7"/>
  <c r="J194" i="7"/>
  <c r="I194" i="7"/>
  <c r="H194" i="7"/>
  <c r="L193" i="7"/>
  <c r="K193" i="7"/>
  <c r="J193" i="7"/>
  <c r="I193" i="7"/>
  <c r="H193" i="7"/>
  <c r="L192" i="7"/>
  <c r="K192" i="7"/>
  <c r="J192" i="7"/>
  <c r="I192" i="7"/>
  <c r="H192" i="7"/>
  <c r="L191" i="7"/>
  <c r="K191" i="7"/>
  <c r="J191" i="7"/>
  <c r="I191" i="7"/>
  <c r="H191" i="7"/>
  <c r="L190" i="7"/>
  <c r="K190" i="7"/>
  <c r="J190" i="7"/>
  <c r="I190" i="7"/>
  <c r="H190" i="7"/>
  <c r="L189" i="7"/>
  <c r="K189" i="7"/>
  <c r="J189" i="7"/>
  <c r="I189" i="7"/>
  <c r="H189" i="7"/>
  <c r="L188" i="7"/>
  <c r="K188" i="7"/>
  <c r="J188" i="7"/>
  <c r="I188" i="7"/>
  <c r="H188" i="7"/>
  <c r="L187" i="7"/>
  <c r="K187" i="7"/>
  <c r="J187" i="7"/>
  <c r="I187" i="7"/>
  <c r="H187" i="7"/>
  <c r="L186" i="7"/>
  <c r="K186" i="7"/>
  <c r="J186" i="7"/>
  <c r="I186" i="7"/>
  <c r="H186" i="7"/>
  <c r="L185" i="7"/>
  <c r="K185" i="7"/>
  <c r="J185" i="7"/>
  <c r="I185" i="7"/>
  <c r="H185" i="7"/>
  <c r="L184" i="7"/>
  <c r="K184" i="7"/>
  <c r="J184" i="7"/>
  <c r="I184" i="7"/>
  <c r="H184" i="7"/>
  <c r="L183" i="7"/>
  <c r="K183" i="7"/>
  <c r="J183" i="7"/>
  <c r="I183" i="7"/>
  <c r="H183" i="7"/>
  <c r="L182" i="7"/>
  <c r="K182" i="7"/>
  <c r="J182" i="7"/>
  <c r="I182" i="7"/>
  <c r="H182" i="7"/>
  <c r="L181" i="7"/>
  <c r="K181" i="7"/>
  <c r="J181" i="7"/>
  <c r="I181" i="7"/>
  <c r="H181" i="7"/>
  <c r="L180" i="7"/>
  <c r="K180" i="7"/>
  <c r="J180" i="7"/>
  <c r="I180" i="7"/>
  <c r="H180" i="7"/>
  <c r="L179" i="7"/>
  <c r="K179" i="7"/>
  <c r="J179" i="7"/>
  <c r="I179" i="7"/>
  <c r="H179" i="7"/>
  <c r="L178" i="7"/>
  <c r="K178" i="7"/>
  <c r="J178" i="7"/>
  <c r="I178" i="7"/>
  <c r="H178" i="7"/>
  <c r="L177" i="7"/>
  <c r="K177" i="7"/>
  <c r="J177" i="7"/>
  <c r="I177" i="7"/>
  <c r="H177" i="7"/>
  <c r="L176" i="7"/>
  <c r="K176" i="7"/>
  <c r="J176" i="7"/>
  <c r="I176" i="7"/>
  <c r="H176" i="7"/>
  <c r="L175" i="7"/>
  <c r="K175" i="7"/>
  <c r="J175" i="7"/>
  <c r="I175" i="7"/>
  <c r="H175" i="7"/>
  <c r="L174" i="7"/>
  <c r="K174" i="7"/>
  <c r="J174" i="7"/>
  <c r="I174" i="7"/>
  <c r="H174" i="7"/>
  <c r="L173" i="7"/>
  <c r="K173" i="7"/>
  <c r="J173" i="7"/>
  <c r="I173" i="7"/>
  <c r="H173" i="7"/>
  <c r="L172" i="7"/>
  <c r="K172" i="7"/>
  <c r="J172" i="7"/>
  <c r="I172" i="7"/>
  <c r="H172" i="7"/>
  <c r="L171" i="7"/>
  <c r="K171" i="7"/>
  <c r="J171" i="7"/>
  <c r="I171" i="7"/>
  <c r="H171" i="7"/>
  <c r="L170" i="7"/>
  <c r="K170" i="7"/>
  <c r="J170" i="7"/>
  <c r="I170" i="7"/>
  <c r="H170" i="7"/>
  <c r="L169" i="7"/>
  <c r="K169" i="7"/>
  <c r="J169" i="7"/>
  <c r="I169" i="7"/>
  <c r="H169" i="7"/>
  <c r="L168" i="7"/>
  <c r="K168" i="7"/>
  <c r="J168" i="7"/>
  <c r="I168" i="7"/>
  <c r="H168" i="7"/>
  <c r="L167" i="7"/>
  <c r="K167" i="7"/>
  <c r="J167" i="7"/>
  <c r="I167" i="7"/>
  <c r="H167" i="7"/>
  <c r="L166" i="7"/>
  <c r="K166" i="7"/>
  <c r="J166" i="7"/>
  <c r="I166" i="7"/>
  <c r="H166" i="7"/>
  <c r="L165" i="7"/>
  <c r="K165" i="7"/>
  <c r="J165" i="7"/>
  <c r="I165" i="7"/>
  <c r="H165" i="7"/>
  <c r="L164" i="7"/>
  <c r="K164" i="7"/>
  <c r="J164" i="7"/>
  <c r="I164" i="7"/>
  <c r="H164" i="7"/>
  <c r="L163" i="7"/>
  <c r="K163" i="7"/>
  <c r="J163" i="7"/>
  <c r="I163" i="7"/>
  <c r="H163" i="7"/>
  <c r="L162" i="7"/>
  <c r="K162" i="7"/>
  <c r="J162" i="7"/>
  <c r="I162" i="7"/>
  <c r="H162" i="7"/>
  <c r="L161" i="7"/>
  <c r="K161" i="7"/>
  <c r="J161" i="7"/>
  <c r="I161" i="7"/>
  <c r="H161" i="7"/>
  <c r="L160" i="7"/>
  <c r="K160" i="7"/>
  <c r="J160" i="7"/>
  <c r="I160" i="7"/>
  <c r="H160" i="7"/>
  <c r="L159" i="7"/>
  <c r="K159" i="7"/>
  <c r="J159" i="7"/>
  <c r="I159" i="7"/>
  <c r="H159" i="7"/>
  <c r="L158" i="7"/>
  <c r="K158" i="7"/>
  <c r="J158" i="7"/>
  <c r="I158" i="7"/>
  <c r="H158" i="7"/>
  <c r="L157" i="7"/>
  <c r="K157" i="7"/>
  <c r="J157" i="7"/>
  <c r="I157" i="7"/>
  <c r="H157" i="7"/>
  <c r="L156" i="7"/>
  <c r="K156" i="7"/>
  <c r="J156" i="7"/>
  <c r="I156" i="7"/>
  <c r="H156" i="7"/>
  <c r="L155" i="7"/>
  <c r="K155" i="7"/>
  <c r="J155" i="7"/>
  <c r="I155" i="7"/>
  <c r="H155" i="7"/>
  <c r="L154" i="7"/>
  <c r="K154" i="7"/>
  <c r="J154" i="7"/>
  <c r="I154" i="7"/>
  <c r="H154" i="7"/>
  <c r="L153" i="7"/>
  <c r="K153" i="7"/>
  <c r="J153" i="7"/>
  <c r="I153" i="7"/>
  <c r="H153" i="7"/>
  <c r="L152" i="7"/>
  <c r="K152" i="7"/>
  <c r="J152" i="7"/>
  <c r="I152" i="7"/>
  <c r="H152" i="7"/>
  <c r="L151" i="7"/>
  <c r="K151" i="7"/>
  <c r="J151" i="7"/>
  <c r="I151" i="7"/>
  <c r="H151" i="7"/>
  <c r="L150" i="7"/>
  <c r="K150" i="7"/>
  <c r="J150" i="7"/>
  <c r="I150" i="7"/>
  <c r="H150" i="7"/>
  <c r="L149" i="7"/>
  <c r="K149" i="7"/>
  <c r="J149" i="7"/>
  <c r="I149" i="7"/>
  <c r="H149" i="7"/>
  <c r="L148" i="7"/>
  <c r="K148" i="7"/>
  <c r="J148" i="7"/>
  <c r="I148" i="7"/>
  <c r="H148" i="7"/>
  <c r="L147" i="7"/>
  <c r="K147" i="7"/>
  <c r="J147" i="7"/>
  <c r="I147" i="7"/>
  <c r="H147" i="7"/>
  <c r="L146" i="7"/>
  <c r="K146" i="7"/>
  <c r="J146" i="7"/>
  <c r="I146" i="7"/>
  <c r="H146" i="7"/>
  <c r="L145" i="7"/>
  <c r="K145" i="7"/>
  <c r="J145" i="7"/>
  <c r="I145" i="7"/>
  <c r="H145" i="7"/>
  <c r="L144" i="7"/>
  <c r="K144" i="7"/>
  <c r="J144" i="7"/>
  <c r="I144" i="7"/>
  <c r="H144" i="7"/>
  <c r="L143" i="7"/>
  <c r="K143" i="7"/>
  <c r="J143" i="7"/>
  <c r="I143" i="7"/>
  <c r="H143" i="7"/>
  <c r="L142" i="7"/>
  <c r="K142" i="7"/>
  <c r="J142" i="7"/>
  <c r="I142" i="7"/>
  <c r="H142" i="7"/>
  <c r="L141" i="7"/>
  <c r="K141" i="7"/>
  <c r="J141" i="7"/>
  <c r="I141" i="7"/>
  <c r="H141" i="7"/>
  <c r="L140" i="7"/>
  <c r="K140" i="7"/>
  <c r="J140" i="7"/>
  <c r="I140" i="7"/>
  <c r="H140" i="7"/>
  <c r="L139" i="7"/>
  <c r="K139" i="7"/>
  <c r="J139" i="7"/>
  <c r="I139" i="7"/>
  <c r="H139" i="7"/>
  <c r="L138" i="7"/>
  <c r="K138" i="7"/>
  <c r="J138" i="7"/>
  <c r="I138" i="7"/>
  <c r="H138" i="7"/>
  <c r="L137" i="7"/>
  <c r="K137" i="7"/>
  <c r="J137" i="7"/>
  <c r="I137" i="7"/>
  <c r="H137" i="7"/>
  <c r="L136" i="7"/>
  <c r="K136" i="7"/>
  <c r="J136" i="7"/>
  <c r="I136" i="7"/>
  <c r="H136" i="7"/>
  <c r="L135" i="7"/>
  <c r="K135" i="7"/>
  <c r="J135" i="7"/>
  <c r="I135" i="7"/>
  <c r="H135" i="7"/>
  <c r="L134" i="7"/>
  <c r="K134" i="7"/>
  <c r="J134" i="7"/>
  <c r="I134" i="7"/>
  <c r="H134" i="7"/>
  <c r="L133" i="7"/>
  <c r="K133" i="7"/>
  <c r="J133" i="7"/>
  <c r="I133" i="7"/>
  <c r="H133" i="7"/>
  <c r="L132" i="7"/>
  <c r="K132" i="7"/>
  <c r="J132" i="7"/>
  <c r="I132" i="7"/>
  <c r="H132" i="7"/>
  <c r="L131" i="7"/>
  <c r="K131" i="7"/>
  <c r="J131" i="7"/>
  <c r="I131" i="7"/>
  <c r="H131" i="7"/>
  <c r="L130" i="7"/>
  <c r="K130" i="7"/>
  <c r="J130" i="7"/>
  <c r="I130" i="7"/>
  <c r="H130" i="7"/>
  <c r="L129" i="7"/>
  <c r="K129" i="7"/>
  <c r="J129" i="7"/>
  <c r="I129" i="7"/>
  <c r="H129" i="7"/>
  <c r="L128" i="7"/>
  <c r="K128" i="7"/>
  <c r="J128" i="7"/>
  <c r="I128" i="7"/>
  <c r="H128" i="7"/>
  <c r="L127" i="7"/>
  <c r="K127" i="7"/>
  <c r="J127" i="7"/>
  <c r="I127" i="7"/>
  <c r="H127" i="7"/>
  <c r="L126" i="7"/>
  <c r="K126" i="7"/>
  <c r="J126" i="7"/>
  <c r="I126" i="7"/>
  <c r="H126" i="7"/>
  <c r="L125" i="7"/>
  <c r="K125" i="7"/>
  <c r="J125" i="7"/>
  <c r="I125" i="7"/>
  <c r="H125" i="7"/>
  <c r="L124" i="7"/>
  <c r="K124" i="7"/>
  <c r="J124" i="7"/>
  <c r="I124" i="7"/>
  <c r="H124" i="7"/>
  <c r="L123" i="7"/>
  <c r="K123" i="7"/>
  <c r="J123" i="7"/>
  <c r="I123" i="7"/>
  <c r="H123" i="7"/>
  <c r="L122" i="7"/>
  <c r="K122" i="7"/>
  <c r="J122" i="7"/>
  <c r="I122" i="7"/>
  <c r="H122" i="7"/>
  <c r="L121" i="7"/>
  <c r="K121" i="7"/>
  <c r="J121" i="7"/>
  <c r="I121" i="7"/>
  <c r="H121" i="7"/>
  <c r="L120" i="7"/>
  <c r="K120" i="7"/>
  <c r="J120" i="7"/>
  <c r="I120" i="7"/>
  <c r="H120" i="7"/>
  <c r="L119" i="7"/>
  <c r="K119" i="7"/>
  <c r="J119" i="7"/>
  <c r="I119" i="7"/>
  <c r="H119" i="7"/>
  <c r="L118" i="7"/>
  <c r="K118" i="7"/>
  <c r="J118" i="7"/>
  <c r="I118" i="7"/>
  <c r="H118" i="7"/>
  <c r="L117" i="7"/>
  <c r="K117" i="7"/>
  <c r="J117" i="7"/>
  <c r="I117" i="7"/>
  <c r="H117" i="7"/>
  <c r="L116" i="7"/>
  <c r="K116" i="7"/>
  <c r="J116" i="7"/>
  <c r="I116" i="7"/>
  <c r="H116" i="7"/>
  <c r="L115" i="7"/>
  <c r="K115" i="7"/>
  <c r="J115" i="7"/>
  <c r="I115" i="7"/>
  <c r="H115" i="7"/>
  <c r="L114" i="7"/>
  <c r="K114" i="7"/>
  <c r="J114" i="7"/>
  <c r="I114" i="7"/>
  <c r="H114" i="7"/>
  <c r="L113" i="7"/>
  <c r="K113" i="7"/>
  <c r="J113" i="7"/>
  <c r="I113" i="7"/>
  <c r="H113" i="7"/>
  <c r="L112" i="7"/>
  <c r="K112" i="7"/>
  <c r="J112" i="7"/>
  <c r="I112" i="7"/>
  <c r="H112" i="7"/>
  <c r="L111" i="7"/>
  <c r="K111" i="7"/>
  <c r="J111" i="7"/>
  <c r="I111" i="7"/>
  <c r="H111" i="7"/>
  <c r="L110" i="7"/>
  <c r="K110" i="7"/>
  <c r="J110" i="7"/>
  <c r="I110" i="7"/>
  <c r="H110" i="7"/>
  <c r="L109" i="7"/>
  <c r="K109" i="7"/>
  <c r="J109" i="7"/>
  <c r="I109" i="7"/>
  <c r="H109" i="7"/>
  <c r="L108" i="7"/>
  <c r="K108" i="7"/>
  <c r="J108" i="7"/>
  <c r="I108" i="7"/>
  <c r="H108" i="7"/>
  <c r="L107" i="7"/>
  <c r="K107" i="7"/>
  <c r="J107" i="7"/>
  <c r="I107" i="7"/>
  <c r="H107" i="7"/>
  <c r="L106" i="7"/>
  <c r="K106" i="7"/>
  <c r="J106" i="7"/>
  <c r="I106" i="7"/>
  <c r="H106" i="7"/>
  <c r="L105" i="7"/>
  <c r="K105" i="7"/>
  <c r="J105" i="7"/>
  <c r="I105" i="7"/>
  <c r="H105" i="7"/>
  <c r="L104" i="7"/>
  <c r="K104" i="7"/>
  <c r="J104" i="7"/>
  <c r="I104" i="7"/>
  <c r="H104" i="7"/>
  <c r="L103" i="7"/>
  <c r="K103" i="7"/>
  <c r="J103" i="7"/>
  <c r="I103" i="7"/>
  <c r="H103" i="7"/>
  <c r="L102" i="7"/>
  <c r="K102" i="7"/>
  <c r="J102" i="7"/>
  <c r="I102" i="7"/>
  <c r="H102" i="7"/>
  <c r="L101" i="7"/>
  <c r="K101" i="7"/>
  <c r="J101" i="7"/>
  <c r="I101" i="7"/>
  <c r="H101" i="7"/>
  <c r="L100" i="7"/>
  <c r="K100" i="7"/>
  <c r="J100" i="7"/>
  <c r="I100" i="7"/>
  <c r="H100" i="7"/>
  <c r="L99" i="7"/>
  <c r="K99" i="7"/>
  <c r="J99" i="7"/>
  <c r="I99" i="7"/>
  <c r="H99" i="7"/>
  <c r="L98" i="7"/>
  <c r="K98" i="7"/>
  <c r="J98" i="7"/>
  <c r="I98" i="7"/>
  <c r="H98" i="7"/>
  <c r="L97" i="7"/>
  <c r="K97" i="7"/>
  <c r="J97" i="7"/>
  <c r="I97" i="7"/>
  <c r="H97" i="7"/>
  <c r="L96" i="7"/>
  <c r="K96" i="7"/>
  <c r="J96" i="7"/>
  <c r="I96" i="7"/>
  <c r="H96" i="7"/>
  <c r="L95" i="7"/>
  <c r="K95" i="7"/>
  <c r="J95" i="7"/>
  <c r="I95" i="7"/>
  <c r="H95" i="7"/>
  <c r="L94" i="7"/>
  <c r="K94" i="7"/>
  <c r="J94" i="7"/>
  <c r="I94" i="7"/>
  <c r="H94" i="7"/>
  <c r="L93" i="7"/>
  <c r="K93" i="7"/>
  <c r="J93" i="7"/>
  <c r="I93" i="7"/>
  <c r="H93" i="7"/>
  <c r="L92" i="7"/>
  <c r="K92" i="7"/>
  <c r="J92" i="7"/>
  <c r="I92" i="7"/>
  <c r="H92" i="7"/>
  <c r="L91" i="7"/>
  <c r="K91" i="7"/>
  <c r="J91" i="7"/>
  <c r="I91" i="7"/>
  <c r="H91" i="7"/>
  <c r="L90" i="7"/>
  <c r="K90" i="7"/>
  <c r="J90" i="7"/>
  <c r="I90" i="7"/>
  <c r="H90" i="7"/>
  <c r="L89" i="7"/>
  <c r="K89" i="7"/>
  <c r="J89" i="7"/>
  <c r="I89" i="7"/>
  <c r="H89" i="7"/>
  <c r="L88" i="7"/>
  <c r="K88" i="7"/>
  <c r="J88" i="7"/>
  <c r="I88" i="7"/>
  <c r="H88" i="7"/>
  <c r="L87" i="7"/>
  <c r="K87" i="7"/>
  <c r="J87" i="7"/>
  <c r="I87" i="7"/>
  <c r="H87" i="7"/>
  <c r="L86" i="7"/>
  <c r="K86" i="7"/>
  <c r="J86" i="7"/>
  <c r="I86" i="7"/>
  <c r="H86" i="7"/>
  <c r="L85" i="7"/>
  <c r="K85" i="7"/>
  <c r="J85" i="7"/>
  <c r="I85" i="7"/>
  <c r="H85" i="7"/>
  <c r="L84" i="7"/>
  <c r="K84" i="7"/>
  <c r="J84" i="7"/>
  <c r="I84" i="7"/>
  <c r="H84" i="7"/>
  <c r="L83" i="7"/>
  <c r="K83" i="7"/>
  <c r="J83" i="7"/>
  <c r="I83" i="7"/>
  <c r="H83" i="7"/>
  <c r="L82" i="7"/>
  <c r="K82" i="7"/>
  <c r="J82" i="7"/>
  <c r="I82" i="7"/>
  <c r="H82" i="7"/>
  <c r="L81" i="7"/>
  <c r="K81" i="7"/>
  <c r="J81" i="7"/>
  <c r="I81" i="7"/>
  <c r="H81" i="7"/>
  <c r="L80" i="7"/>
  <c r="K80" i="7"/>
  <c r="J80" i="7"/>
  <c r="I80" i="7"/>
  <c r="H80" i="7"/>
  <c r="L79" i="7"/>
  <c r="K79" i="7"/>
  <c r="J79" i="7"/>
  <c r="I79" i="7"/>
  <c r="H79" i="7"/>
  <c r="L78" i="7"/>
  <c r="K78" i="7"/>
  <c r="J78" i="7"/>
  <c r="I78" i="7"/>
  <c r="H78" i="7"/>
  <c r="L77" i="7"/>
  <c r="K77" i="7"/>
  <c r="J77" i="7"/>
  <c r="I77" i="7"/>
  <c r="H77" i="7"/>
  <c r="L76" i="7"/>
  <c r="K76" i="7"/>
  <c r="J76" i="7"/>
  <c r="I76" i="7"/>
  <c r="H76" i="7"/>
  <c r="L75" i="7"/>
  <c r="K75" i="7"/>
  <c r="J75" i="7"/>
  <c r="I75" i="7"/>
  <c r="H75" i="7"/>
  <c r="L74" i="7"/>
  <c r="K74" i="7"/>
  <c r="J74" i="7"/>
  <c r="I74" i="7"/>
  <c r="H74" i="7"/>
  <c r="L73" i="7"/>
  <c r="K73" i="7"/>
  <c r="J73" i="7"/>
  <c r="I73" i="7"/>
  <c r="H73" i="7"/>
  <c r="L72" i="7"/>
  <c r="K72" i="7"/>
  <c r="J72" i="7"/>
  <c r="I72" i="7"/>
  <c r="H72" i="7"/>
  <c r="L71" i="7"/>
  <c r="K71" i="7"/>
  <c r="J71" i="7"/>
  <c r="I71" i="7"/>
  <c r="H71" i="7"/>
  <c r="L70" i="7"/>
  <c r="K70" i="7"/>
  <c r="J70" i="7"/>
  <c r="I70" i="7"/>
  <c r="H70" i="7"/>
  <c r="L69" i="7"/>
  <c r="K69" i="7"/>
  <c r="J69" i="7"/>
  <c r="I69" i="7"/>
  <c r="H69" i="7"/>
  <c r="L68" i="7"/>
  <c r="K68" i="7"/>
  <c r="J68" i="7"/>
  <c r="I68" i="7"/>
  <c r="H68" i="7"/>
  <c r="L67" i="7"/>
  <c r="K67" i="7"/>
  <c r="J67" i="7"/>
  <c r="I67" i="7"/>
  <c r="H67" i="7"/>
  <c r="L66" i="7"/>
  <c r="K66" i="7"/>
  <c r="J66" i="7"/>
  <c r="I66" i="7"/>
  <c r="H66" i="7"/>
  <c r="L65" i="7"/>
  <c r="K65" i="7"/>
  <c r="J65" i="7"/>
  <c r="I65" i="7"/>
  <c r="H65" i="7"/>
  <c r="L64" i="7"/>
  <c r="K64" i="7"/>
  <c r="J64" i="7"/>
  <c r="I64" i="7"/>
  <c r="H64" i="7"/>
  <c r="L63" i="7"/>
  <c r="K63" i="7"/>
  <c r="J63" i="7"/>
  <c r="I63" i="7"/>
  <c r="H63" i="7"/>
  <c r="L62" i="7"/>
  <c r="K62" i="7"/>
  <c r="J62" i="7"/>
  <c r="I62" i="7"/>
  <c r="H62" i="7"/>
  <c r="L61" i="7"/>
  <c r="K61" i="7"/>
  <c r="J61" i="7"/>
  <c r="I61" i="7"/>
  <c r="H61" i="7"/>
  <c r="L60" i="7"/>
  <c r="K60" i="7"/>
  <c r="J60" i="7"/>
  <c r="I60" i="7"/>
  <c r="H60" i="7"/>
  <c r="L59" i="7"/>
  <c r="K59" i="7"/>
  <c r="J59" i="7"/>
  <c r="I59" i="7"/>
  <c r="H59" i="7"/>
  <c r="L58" i="7"/>
  <c r="K58" i="7"/>
  <c r="J58" i="7"/>
  <c r="I58" i="7"/>
  <c r="H58" i="7"/>
  <c r="L57" i="7"/>
  <c r="K57" i="7"/>
  <c r="J57" i="7"/>
  <c r="I57" i="7"/>
  <c r="H57" i="7"/>
  <c r="L56" i="7"/>
  <c r="K56" i="7"/>
  <c r="J56" i="7"/>
  <c r="I56" i="7"/>
  <c r="H56" i="7"/>
  <c r="L55" i="7"/>
  <c r="K55" i="7"/>
  <c r="J55" i="7"/>
  <c r="I55" i="7"/>
  <c r="H55" i="7"/>
  <c r="L54" i="7"/>
  <c r="K54" i="7"/>
  <c r="J54" i="7"/>
  <c r="I54" i="7"/>
  <c r="H54" i="7"/>
  <c r="L53" i="7"/>
  <c r="K53" i="7"/>
  <c r="J53" i="7"/>
  <c r="I53" i="7"/>
  <c r="H53" i="7"/>
  <c r="L52" i="7"/>
  <c r="K52" i="7"/>
  <c r="J52" i="7"/>
  <c r="I52" i="7"/>
  <c r="H52" i="7"/>
  <c r="L51" i="7"/>
  <c r="K51" i="7"/>
  <c r="J51" i="7"/>
  <c r="I51" i="7"/>
  <c r="H51" i="7"/>
  <c r="L50" i="7"/>
  <c r="K50" i="7"/>
  <c r="J50" i="7"/>
  <c r="I50" i="7"/>
  <c r="H50" i="7"/>
  <c r="L49" i="7"/>
  <c r="K49" i="7"/>
  <c r="J49" i="7"/>
  <c r="I49" i="7"/>
  <c r="H49" i="7"/>
  <c r="L48" i="7"/>
  <c r="K48" i="7"/>
  <c r="J48" i="7"/>
  <c r="I48" i="7"/>
  <c r="H48" i="7"/>
  <c r="L47" i="7"/>
  <c r="K47" i="7"/>
  <c r="J47" i="7"/>
  <c r="I47" i="7"/>
  <c r="H47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L43" i="7"/>
  <c r="K43" i="7"/>
  <c r="J43" i="7"/>
  <c r="I43" i="7"/>
  <c r="H43" i="7"/>
  <c r="L42" i="7"/>
  <c r="K42" i="7"/>
  <c r="J42" i="7"/>
  <c r="I42" i="7"/>
  <c r="H42" i="7"/>
  <c r="L41" i="7"/>
  <c r="K41" i="7"/>
  <c r="J41" i="7"/>
  <c r="I41" i="7"/>
  <c r="H41" i="7"/>
  <c r="L40" i="7"/>
  <c r="K40" i="7"/>
  <c r="J40" i="7"/>
  <c r="I40" i="7"/>
  <c r="H40" i="7"/>
  <c r="L39" i="7"/>
  <c r="K39" i="7"/>
  <c r="J39" i="7"/>
  <c r="I39" i="7"/>
  <c r="H39" i="7"/>
  <c r="L38" i="7"/>
  <c r="K38" i="7"/>
  <c r="J38" i="7"/>
  <c r="I38" i="7"/>
  <c r="H38" i="7"/>
  <c r="L37" i="7"/>
  <c r="K37" i="7"/>
  <c r="J37" i="7"/>
  <c r="I37" i="7"/>
  <c r="H37" i="7"/>
  <c r="L36" i="7"/>
  <c r="K36" i="7"/>
  <c r="J36" i="7"/>
  <c r="I36" i="7"/>
  <c r="H36" i="7"/>
  <c r="L35" i="7"/>
  <c r="K35" i="7"/>
  <c r="J35" i="7"/>
  <c r="I35" i="7"/>
  <c r="H35" i="7"/>
  <c r="L34" i="7"/>
  <c r="K34" i="7"/>
  <c r="J34" i="7"/>
  <c r="I34" i="7"/>
  <c r="H34" i="7"/>
  <c r="L33" i="7"/>
  <c r="K33" i="7"/>
  <c r="J33" i="7"/>
  <c r="I33" i="7"/>
  <c r="H33" i="7"/>
  <c r="L32" i="7"/>
  <c r="K32" i="7"/>
  <c r="J32" i="7"/>
  <c r="I32" i="7"/>
  <c r="H32" i="7"/>
  <c r="L31" i="7"/>
  <c r="K31" i="7"/>
  <c r="J31" i="7"/>
  <c r="I31" i="7"/>
  <c r="H31" i="7"/>
  <c r="L30" i="7"/>
  <c r="K30" i="7"/>
  <c r="J30" i="7"/>
  <c r="I30" i="7"/>
  <c r="H30" i="7"/>
  <c r="L29" i="7"/>
  <c r="K29" i="7"/>
  <c r="J29" i="7"/>
  <c r="I29" i="7"/>
  <c r="H29" i="7"/>
  <c r="L28" i="7"/>
  <c r="K28" i="7"/>
  <c r="J28" i="7"/>
  <c r="I28" i="7"/>
  <c r="H28" i="7"/>
  <c r="L27" i="7"/>
  <c r="K27" i="7"/>
  <c r="J27" i="7"/>
  <c r="I27" i="7"/>
  <c r="H27" i="7"/>
  <c r="L26" i="7"/>
  <c r="K26" i="7"/>
  <c r="J26" i="7"/>
  <c r="I26" i="7"/>
  <c r="H26" i="7"/>
  <c r="L25" i="7"/>
  <c r="K25" i="7"/>
  <c r="J25" i="7"/>
  <c r="I25" i="7"/>
  <c r="H25" i="7"/>
  <c r="L24" i="7"/>
  <c r="K24" i="7"/>
  <c r="J24" i="7"/>
  <c r="I24" i="7"/>
  <c r="H24" i="7"/>
  <c r="L23" i="7"/>
  <c r="K23" i="7"/>
  <c r="J23" i="7"/>
  <c r="I23" i="7"/>
  <c r="H23" i="7"/>
  <c r="L22" i="7"/>
  <c r="K22" i="7"/>
  <c r="J22" i="7"/>
  <c r="I22" i="7"/>
  <c r="H22" i="7"/>
  <c r="L21" i="7"/>
  <c r="K21" i="7"/>
  <c r="J21" i="7"/>
  <c r="I21" i="7"/>
  <c r="H21" i="7"/>
  <c r="L20" i="7"/>
  <c r="K20" i="7"/>
  <c r="J20" i="7"/>
  <c r="I20" i="7"/>
  <c r="H20" i="7"/>
  <c r="L19" i="7"/>
  <c r="K19" i="7"/>
  <c r="J19" i="7"/>
  <c r="I19" i="7"/>
  <c r="H19" i="7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J10" i="7"/>
  <c r="L10" i="7" s="1"/>
  <c r="J9" i="7"/>
  <c r="L9" i="7" s="1"/>
  <c r="L8" i="7"/>
  <c r="J8" i="7"/>
  <c r="K8" i="7" s="1"/>
  <c r="K2" i="7"/>
  <c r="R9" i="1"/>
  <c r="R12" i="1" s="1"/>
  <c r="R8" i="1"/>
  <c r="R7" i="1"/>
  <c r="R6" i="1"/>
  <c r="L6" i="1"/>
  <c r="R5" i="1"/>
  <c r="L5" i="1"/>
  <c r="R6" i="6"/>
  <c r="R7" i="6" s="1"/>
  <c r="R8" i="6" s="1"/>
  <c r="R9" i="6" s="1"/>
  <c r="R10" i="6" s="1"/>
  <c r="R11" i="6" s="1"/>
  <c r="R12" i="6" s="1"/>
  <c r="R13" i="6" s="1"/>
  <c r="R5" i="6"/>
  <c r="F5" i="6"/>
  <c r="F6" i="6" s="1"/>
  <c r="F7" i="6" s="1"/>
  <c r="F8" i="6" s="1"/>
  <c r="F9" i="6" s="1"/>
  <c r="F10" i="6" s="1"/>
  <c r="F11" i="6" s="1"/>
  <c r="F12" i="6" s="1"/>
  <c r="F13" i="6" s="1"/>
  <c r="Z9" i="4"/>
  <c r="Z11" i="4" s="1"/>
  <c r="R9" i="4"/>
  <c r="R11" i="4" s="1"/>
  <c r="R8" i="4"/>
  <c r="R7" i="4"/>
  <c r="Z6" i="4"/>
  <c r="R6" i="4"/>
  <c r="L6" i="4"/>
  <c r="R5" i="4"/>
  <c r="L5" i="4"/>
  <c r="Z5" i="4" s="1"/>
  <c r="L7" i="1" l="1"/>
  <c r="H8" i="7"/>
  <c r="I8" i="7" s="1"/>
  <c r="R10" i="1"/>
  <c r="R11" i="1"/>
  <c r="R10" i="4"/>
  <c r="Z10" i="4"/>
  <c r="L7" i="4"/>
  <c r="R12" i="4"/>
  <c r="Z12" i="4"/>
  <c r="Z13" i="4" s="1"/>
  <c r="K9" i="7"/>
  <c r="H9" i="7"/>
  <c r="I9" i="7" s="1"/>
  <c r="K10" i="7"/>
  <c r="H10" i="7"/>
  <c r="I10" i="7" s="1"/>
  <c r="R13" i="1" l="1"/>
  <c r="L8" i="1"/>
  <c r="R13" i="4"/>
  <c r="X15" i="4" s="1"/>
  <c r="L8" i="4"/>
</calcChain>
</file>

<file path=xl/sharedStrings.xml><?xml version="1.0" encoding="utf-8"?>
<sst xmlns="http://schemas.openxmlformats.org/spreadsheetml/2006/main" count="152" uniqueCount="66">
  <si>
    <t>2019个税计算器</t>
  </si>
  <si>
    <t>简短结果</t>
  </si>
  <si>
    <t>详细结果</t>
  </si>
  <si>
    <t>原3500起征点参照结果</t>
  </si>
  <si>
    <t>5000起征点+专项附加扣除</t>
  </si>
  <si>
    <t>税前工资</t>
  </si>
  <si>
    <t>五险一金</t>
  </si>
  <si>
    <t>缴纳个税</t>
  </si>
  <si>
    <t>专项附加扣除</t>
  </si>
  <si>
    <t>无</t>
  </si>
  <si>
    <t>税后月薪</t>
  </si>
  <si>
    <t>起征点</t>
  </si>
  <si>
    <t>应税收入</t>
  </si>
  <si>
    <t>适用税率</t>
  </si>
  <si>
    <t>扣除数</t>
  </si>
  <si>
    <t>输入内容</t>
  </si>
  <si>
    <r>
      <rPr>
        <b/>
        <sz val="18"/>
        <color theme="9"/>
        <rFont val="微软雅黑"/>
        <charset val="134"/>
      </rPr>
      <t>个税参数自定义表</t>
    </r>
    <r>
      <rPr>
        <b/>
        <sz val="14"/>
        <color theme="9"/>
        <rFont val="微软雅黑"/>
        <charset val="134"/>
      </rPr>
      <t xml:space="preserve">
</t>
    </r>
    <r>
      <rPr>
        <sz val="10"/>
        <color theme="1" tint="0.499984740745262"/>
        <rFont val="微软雅黑"/>
        <charset val="134"/>
      </rPr>
      <t>实时根据个税政策修改参数，第一时间掌握工资</t>
    </r>
  </si>
  <si>
    <t>自定义个税修改说明</t>
  </si>
  <si>
    <t>应税收入范围</t>
  </si>
  <si>
    <t>税率</t>
  </si>
  <si>
    <t>→</t>
  </si>
  <si>
    <t>起征点设置：</t>
  </si>
  <si>
    <t>再也不怕个税调整了</t>
  </si>
  <si>
    <t>自定义个税计算器</t>
  </si>
  <si>
    <r>
      <rPr>
        <b/>
        <sz val="16"/>
        <rFont val="微软雅黑"/>
        <charset val="134"/>
      </rPr>
      <t>个税及税后工资计算列表</t>
    </r>
    <r>
      <rPr>
        <sz val="11"/>
        <rFont val="微软雅黑"/>
        <charset val="134"/>
      </rPr>
      <t>（自定义个税参数）</t>
    </r>
  </si>
  <si>
    <t>当前起征点：</t>
  </si>
  <si>
    <t>基本信息</t>
  </si>
  <si>
    <t>计算结果</t>
  </si>
  <si>
    <t>其他详情</t>
  </si>
  <si>
    <t>姓名</t>
  </si>
  <si>
    <t>税后薪资</t>
  </si>
  <si>
    <r>
      <rPr>
        <b/>
        <sz val="24"/>
        <color theme="0"/>
        <rFont val="微软雅黑"/>
        <charset val="134"/>
      </rPr>
      <t>使用说明书</t>
    </r>
    <r>
      <rPr>
        <b/>
        <sz val="20"/>
        <color theme="0"/>
        <rFont val="微软雅黑"/>
        <charset val="134"/>
      </rPr>
      <t xml:space="preserve">
</t>
    </r>
    <r>
      <rPr>
        <sz val="10"/>
        <color theme="0"/>
        <rFont val="微软雅黑"/>
        <charset val="134"/>
      </rPr>
      <t>operating instruction</t>
    </r>
  </si>
  <si>
    <t>使用步骤/方法</t>
  </si>
  <si>
    <t>1  包含功能</t>
  </si>
  <si>
    <r>
      <rPr>
        <sz val="11"/>
        <color theme="9"/>
        <rFont val="微软雅黑"/>
        <charset val="134"/>
      </rPr>
      <t>最新2019个税计算器</t>
    </r>
    <r>
      <rPr>
        <sz val="11"/>
        <color theme="1" tint="0.34998626667073579"/>
        <rFont val="微软雅黑"/>
        <charset val="134"/>
      </rPr>
      <t>（5000起征点 + 个税专项扣除项），内附3500起征点计算结果对照</t>
    </r>
  </si>
  <si>
    <r>
      <rPr>
        <sz val="11"/>
        <color theme="9"/>
        <rFont val="微软雅黑"/>
        <charset val="134"/>
      </rPr>
      <t>自定义个税参数表</t>
    </r>
    <r>
      <rPr>
        <sz val="11"/>
        <color theme="1" tint="0.34998626667073579"/>
        <rFont val="微软雅黑"/>
        <charset val="134"/>
      </rPr>
      <t>，以后可以根据个税政策改变直接修改参数即可永久使用</t>
    </r>
  </si>
  <si>
    <r>
      <rPr>
        <sz val="11"/>
        <color theme="9"/>
        <rFont val="微软雅黑"/>
        <charset val="134"/>
      </rPr>
      <t>个税计算器</t>
    </r>
    <r>
      <rPr>
        <sz val="11"/>
        <color theme="1" tint="0.34998626667073579"/>
        <rFont val="微软雅黑"/>
        <charset val="134"/>
      </rPr>
      <t>，根据最新设置计算，均预留个税专项扣除项</t>
    </r>
  </si>
  <si>
    <r>
      <rPr>
        <sz val="11"/>
        <color theme="9"/>
        <rFont val="微软雅黑"/>
        <charset val="134"/>
      </rPr>
      <t>个税及税后工资计算表</t>
    </r>
    <r>
      <rPr>
        <sz val="11"/>
        <color theme="1" tint="0.34998626667073579"/>
        <rFont val="微软雅黑"/>
        <charset val="134"/>
      </rPr>
      <t>，可同时计算显示多人税前、税后、个税等明细，均预留个税专项扣除项</t>
    </r>
  </si>
  <si>
    <t>2 使用方法</t>
  </si>
  <si>
    <t>2019个税计算器：</t>
  </si>
  <si>
    <t>直接输入内容查询计算结果</t>
  </si>
  <si>
    <t>内附3500起征点对照结果</t>
  </si>
  <si>
    <t>自定义个税参数表：</t>
  </si>
  <si>
    <t>按照参数表内右侧说明修改左侧个税参数</t>
  </si>
  <si>
    <t>自定义个税计算器：</t>
  </si>
  <si>
    <t>含计算结果和详细计算过程</t>
  </si>
  <si>
    <t>个税及税后工资计算表：</t>
  </si>
  <si>
    <t>可计算人数不限</t>
  </si>
  <si>
    <t>输入基本信息，计算结果</t>
  </si>
  <si>
    <t>基本流程</t>
  </si>
  <si>
    <t>本系统使用流程，可概括为下几个步骤</t>
  </si>
  <si>
    <t>1 参数设置  →  2 使用计算器  →  3 使用个税及税后工资计算表</t>
  </si>
  <si>
    <t>常用操作</t>
  </si>
  <si>
    <t>如何撤销工作表保护？</t>
  </si>
  <si>
    <t>点击“审阅”--“撤销工作表保护”（正常使用时请保持工作表保护）</t>
  </si>
  <si>
    <t>如何增加计算表的行数？</t>
  </si>
  <si>
    <t>目前预留700多行，可查询700多人，如果不够可增加行数查询更多人（不限）</t>
  </si>
  <si>
    <t>撤销工作表保护后，选中最后一行，鼠标放在右下角，鼠标呈十字时按住鼠标向下拖拽，即可增加行数</t>
  </si>
  <si>
    <t>如何保护工作表？</t>
  </si>
  <si>
    <t>点击“审阅”--“保护工作表”</t>
  </si>
  <si>
    <t>稻壳-琪一-独家</t>
  </si>
  <si>
    <t>首发于稻壳旗下系列平台</t>
  </si>
  <si>
    <t>帮帮1</t>
    <phoneticPr fontId="34" type="noConversion"/>
  </si>
  <si>
    <t>帮帮2</t>
  </si>
  <si>
    <t>帮帮3</t>
  </si>
  <si>
    <t>福利吧分享fulibus.net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</si>
</sst>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0"/>
    <numFmt numFmtId="178" formatCode="General\ &quot;元&quot;"/>
    <numFmt numFmtId="179" formatCode="0_ "/>
    <numFmt numFmtId="180" formatCode="General\ _ "/>
  </numFmts>
  <fonts count="36" x14ac:knownFonts="1">
    <font>
      <sz val="10"/>
      <color theme="1"/>
      <name val="微软雅黑"/>
      <charset val="134"/>
    </font>
    <font>
      <sz val="11"/>
      <color theme="0"/>
      <name val="微软雅黑"/>
      <charset val="134"/>
    </font>
    <font>
      <sz val="12"/>
      <color theme="0"/>
      <name val="微软雅黑"/>
      <charset val="134"/>
    </font>
    <font>
      <sz val="12"/>
      <name val="微软雅黑"/>
      <charset val="134"/>
    </font>
    <font>
      <sz val="10"/>
      <name val="微软雅黑"/>
      <family val="2"/>
      <charset val="134"/>
    </font>
    <font>
      <sz val="12"/>
      <color theme="9" tint="0.3999755851924192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 tint="0.34998626667073579"/>
      <name val="微软雅黑"/>
      <charset val="134"/>
    </font>
    <font>
      <b/>
      <sz val="24"/>
      <color theme="0"/>
      <name val="微软雅黑"/>
      <charset val="134"/>
    </font>
    <font>
      <b/>
      <sz val="20"/>
      <color theme="0"/>
      <name val="微软雅黑"/>
      <charset val="134"/>
    </font>
    <font>
      <sz val="11"/>
      <name val="微软雅黑"/>
      <charset val="134"/>
    </font>
    <font>
      <b/>
      <i/>
      <sz val="20"/>
      <color theme="7" tint="0.59999389629810485"/>
      <name val="微软雅黑"/>
      <charset val="134"/>
    </font>
    <font>
      <b/>
      <sz val="12"/>
      <color theme="7" tint="-0.249977111117893"/>
      <name val="微软雅黑"/>
      <charset val="134"/>
    </font>
    <font>
      <b/>
      <sz val="11"/>
      <name val="微软雅黑"/>
      <charset val="134"/>
    </font>
    <font>
      <sz val="11"/>
      <color theme="9"/>
      <name val="微软雅黑"/>
      <charset val="134"/>
    </font>
    <font>
      <sz val="9"/>
      <color theme="1" tint="0.34998626667073579"/>
      <name val="微软雅黑"/>
      <charset val="134"/>
    </font>
    <font>
      <b/>
      <sz val="16"/>
      <name val="微软雅黑"/>
      <charset val="134"/>
    </font>
    <font>
      <sz val="9"/>
      <color theme="7" tint="-0.499984740745262"/>
      <name val="微软雅黑"/>
      <charset val="134"/>
    </font>
    <font>
      <sz val="9"/>
      <color theme="8" tint="-0.499984740745262"/>
      <name val="微软雅黑"/>
      <charset val="134"/>
    </font>
    <font>
      <sz val="8"/>
      <name val="微软雅黑"/>
      <charset val="134"/>
    </font>
    <font>
      <sz val="9"/>
      <color theme="1" tint="0.249977111117893"/>
      <name val="微软雅黑"/>
      <charset val="134"/>
    </font>
    <font>
      <sz val="10"/>
      <color theme="1" tint="0.499984740745262"/>
      <name val="微软雅黑"/>
      <charset val="134"/>
    </font>
    <font>
      <sz val="12"/>
      <color theme="1" tint="0.499984740745262"/>
      <name val="微软雅黑"/>
      <charset val="134"/>
    </font>
    <font>
      <b/>
      <sz val="22"/>
      <color theme="9"/>
      <name val="微软雅黑"/>
      <charset val="134"/>
    </font>
    <font>
      <sz val="11"/>
      <color theme="1" tint="0.34998626667073579"/>
      <name val="微软雅黑"/>
      <charset val="134"/>
    </font>
    <font>
      <sz val="10"/>
      <color theme="0"/>
      <name val="微软雅黑"/>
      <charset val="134"/>
    </font>
    <font>
      <sz val="12"/>
      <color theme="9"/>
      <name val="微软雅黑"/>
      <charset val="134"/>
    </font>
    <font>
      <sz val="14"/>
      <color theme="0"/>
      <name val="微软雅黑"/>
      <charset val="134"/>
    </font>
    <font>
      <b/>
      <sz val="18"/>
      <color theme="9"/>
      <name val="微软雅黑"/>
      <charset val="134"/>
    </font>
    <font>
      <b/>
      <sz val="14"/>
      <color theme="9"/>
      <name val="微软雅黑"/>
      <charset val="134"/>
    </font>
    <font>
      <b/>
      <sz val="14"/>
      <name val="微软雅黑"/>
      <charset val="134"/>
    </font>
    <font>
      <sz val="10"/>
      <color theme="9"/>
      <name val="微软雅黑"/>
      <charset val="134"/>
    </font>
    <font>
      <sz val="10"/>
      <color theme="1"/>
      <name val="微软雅黑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9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gradientFill degree="270">
        <stop position="0">
          <color theme="9" tint="0.79998168889431442"/>
        </stop>
        <stop position="1">
          <color theme="9" tint="-0.499984740745262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0" tint="-4.9989318521683403E-2"/>
        </stop>
        <stop position="1">
          <color theme="0" tint="-0.34998626667073579"/>
        </stop>
      </gradientFill>
    </fill>
    <fill>
      <gradientFill degree="180">
        <stop position="0">
          <color theme="0" tint="-4.9989318521683403E-2"/>
        </stop>
        <stop position="1">
          <color theme="0" tint="-0.34998626667073579"/>
        </stop>
      </gradientFill>
    </fill>
    <fill>
      <patternFill patternType="solid">
        <fgColor theme="8" tint="0.59999389629810485"/>
        <bgColor indexed="64"/>
      </patternFill>
    </fill>
    <fill>
      <gradientFill degree="270">
        <stop position="0">
          <color theme="0"/>
        </stop>
        <stop position="1">
          <color theme="1" tint="0.34998626667073579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39997558519241921"/>
        </stop>
        <stop position="1">
          <color theme="9" tint="-0.499984740745262"/>
        </stop>
      </gradientFill>
    </fill>
    <fill>
      <gradientFill degree="90">
        <stop position="0">
          <color theme="8" tint="0.59999389629810485"/>
        </stop>
        <stop position="1">
          <color theme="9" tint="-0.499984740745262"/>
        </stop>
      </gradient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 tint="-0.14999847407452621"/>
        </stop>
        <stop position="1">
          <color theme="9" tint="-0.499984740745262"/>
        </stop>
      </gradientFill>
    </fill>
    <fill>
      <gradientFill degree="90">
        <stop position="0">
          <color theme="0"/>
        </stop>
        <stop position="1">
          <color theme="9" tint="-0.499984740745262"/>
        </stop>
      </gradientFill>
    </fill>
    <fill>
      <gradientFill degree="90">
        <stop position="0">
          <color theme="0" tint="-4.9989318521683403E-2"/>
        </stop>
        <stop position="1">
          <color theme="9" tint="-0.499984740745262"/>
        </stop>
      </gradient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9" tint="0.79998168889431442"/>
      </right>
      <top/>
      <bottom/>
      <diagonal/>
    </border>
    <border>
      <left style="thin">
        <color theme="9" tint="0.79998168889431442"/>
      </left>
      <right style="thin">
        <color theme="9" tint="0.79998168889431442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79998168889431442"/>
      </left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9" tint="0.59999389629810485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  <border>
      <left/>
      <right/>
      <top style="thin">
        <color theme="9" tint="0.59999389629810485"/>
      </top>
      <bottom/>
      <diagonal/>
    </border>
    <border>
      <left style="dotted">
        <color theme="1" tint="0.34998626667073579"/>
      </left>
      <right/>
      <top style="dotted">
        <color theme="1" tint="0.34998626667073579"/>
      </top>
      <bottom/>
      <diagonal/>
    </border>
    <border>
      <left/>
      <right/>
      <top style="dotted">
        <color theme="1" tint="0.34998626667073579"/>
      </top>
      <bottom/>
      <diagonal/>
    </border>
    <border>
      <left style="dotted">
        <color theme="1" tint="0.34998626667073579"/>
      </left>
      <right/>
      <top/>
      <bottom/>
      <diagonal/>
    </border>
    <border>
      <left style="dotted">
        <color theme="1" tint="0.34998626667073579"/>
      </left>
      <right/>
      <top/>
      <bottom style="dotted">
        <color theme="1" tint="0.34998626667073579"/>
      </bottom>
      <diagonal/>
    </border>
    <border>
      <left/>
      <right/>
      <top/>
      <bottom style="dotted">
        <color theme="1" tint="0.34998626667073579"/>
      </bottom>
      <diagonal/>
    </border>
    <border>
      <left/>
      <right style="dotted">
        <color theme="1" tint="0.34998626667073579"/>
      </right>
      <top style="dotted">
        <color theme="1" tint="0.34998626667073579"/>
      </top>
      <bottom/>
      <diagonal/>
    </border>
    <border>
      <left/>
      <right style="dotted">
        <color theme="1" tint="0.34998626667073579"/>
      </right>
      <top/>
      <bottom/>
      <diagonal/>
    </border>
    <border>
      <left/>
      <right style="dotted">
        <color theme="1" tint="0.34998626667073579"/>
      </right>
      <top/>
      <bottom style="dotted">
        <color theme="1" tint="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32" fillId="0" borderId="0" applyFont="0" applyFill="0" applyBorder="0" applyAlignment="0" applyProtection="0">
      <alignment vertical="center"/>
    </xf>
    <xf numFmtId="0" fontId="32" fillId="21" borderId="22" applyNumberFormat="0" applyFont="0" applyAlignment="0" applyProtection="0">
      <alignment vertical="center"/>
    </xf>
  </cellStyleXfs>
  <cellXfs count="183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left" vertical="top" indent="1"/>
      <protection hidden="1"/>
    </xf>
    <xf numFmtId="0" fontId="1" fillId="2" borderId="0" xfId="0" applyFont="1" applyFill="1" applyBorder="1" applyAlignment="1" applyProtection="1">
      <alignment horizontal="right" vertical="top" indent="1"/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Border="1" applyAlignment="1" applyProtection="1">
      <alignment horizontal="right" vertical="center" indent="1"/>
      <protection locked="0" hidden="1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Border="1" applyAlignment="1" applyProtection="1">
      <alignment horizontal="right" vertical="center"/>
      <protection hidden="1"/>
    </xf>
    <xf numFmtId="9" fontId="4" fillId="4" borderId="0" xfId="1" applyNumberFormat="1" applyFont="1" applyFill="1" applyBorder="1" applyAlignment="1" applyProtection="1">
      <alignment horizontal="right" vertical="center"/>
      <protection locked="0"/>
    </xf>
    <xf numFmtId="0" fontId="4" fillId="4" borderId="0" xfId="0" applyFont="1" applyFill="1" applyBorder="1" applyAlignment="1" applyProtection="1">
      <alignment horizontal="right" vertical="center" indent="1"/>
      <protection locked="0"/>
    </xf>
    <xf numFmtId="9" fontId="4" fillId="4" borderId="0" xfId="1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Alignment="1" applyProtection="1">
      <alignment vertical="center"/>
    </xf>
    <xf numFmtId="0" fontId="7" fillId="6" borderId="0" xfId="0" applyFont="1" applyFill="1" applyAlignment="1" applyProtection="1">
      <alignment horizontal="left" vertical="center"/>
    </xf>
    <xf numFmtId="0" fontId="7" fillId="7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right" vertical="center"/>
    </xf>
    <xf numFmtId="0" fontId="7" fillId="0" borderId="0" xfId="0" applyFont="1" applyFill="1" applyAlignment="1" applyProtection="1">
      <alignment horizontal="left" vertical="center"/>
    </xf>
    <xf numFmtId="0" fontId="7" fillId="8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horizontal="left" vertical="center"/>
    </xf>
    <xf numFmtId="0" fontId="9" fillId="10" borderId="0" xfId="0" applyFont="1" applyFill="1" applyAlignment="1" applyProtection="1">
      <alignment horizontal="center" vertical="center" wrapText="1"/>
    </xf>
    <xf numFmtId="0" fontId="7" fillId="10" borderId="0" xfId="0" applyFont="1" applyFill="1" applyAlignment="1" applyProtection="1">
      <alignment horizontal="left" vertical="center"/>
    </xf>
    <xf numFmtId="177" fontId="11" fillId="0" borderId="0" xfId="0" applyNumberFormat="1" applyFont="1" applyFill="1" applyAlignment="1" applyProtection="1">
      <alignment horizontal="right" vertical="center" indent="1"/>
    </xf>
    <xf numFmtId="0" fontId="12" fillId="0" borderId="0" xfId="0" applyFont="1" applyFill="1" applyAlignment="1" applyProtection="1">
      <alignment horizontal="left" vertical="center"/>
    </xf>
    <xf numFmtId="0" fontId="13" fillId="0" borderId="0" xfId="0" applyFont="1" applyFill="1" applyAlignment="1" applyProtection="1">
      <alignment horizontal="left" vertical="center"/>
    </xf>
    <xf numFmtId="0" fontId="14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 indent="3"/>
    </xf>
    <xf numFmtId="0" fontId="7" fillId="0" borderId="0" xfId="0" applyFont="1" applyFill="1" applyAlignment="1" applyProtection="1">
      <alignment horizontal="left" vertical="center" indent="2"/>
    </xf>
    <xf numFmtId="0" fontId="15" fillId="0" borderId="0" xfId="0" applyFont="1" applyFill="1" applyAlignment="1" applyProtection="1">
      <alignment horizontal="left" vertical="center" indent="2"/>
    </xf>
    <xf numFmtId="0" fontId="10" fillId="11" borderId="0" xfId="0" applyFont="1" applyFill="1" applyBorder="1" applyAlignment="1">
      <alignment horizontal="left" vertical="center"/>
    </xf>
    <xf numFmtId="0" fontId="10" fillId="12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0" fillId="13" borderId="0" xfId="0" applyNumberFormat="1" applyFont="1" applyFill="1" applyBorder="1" applyAlignment="1" applyProtection="1">
      <alignment horizontal="center" vertical="center"/>
    </xf>
    <xf numFmtId="176" fontId="10" fillId="13" borderId="0" xfId="0" applyNumberFormat="1" applyFont="1" applyFill="1" applyBorder="1" applyAlignment="1" applyProtection="1">
      <alignment horizontal="center" vertical="center"/>
    </xf>
    <xf numFmtId="176" fontId="10" fillId="13" borderId="0" xfId="0" applyNumberFormat="1" applyFont="1" applyFill="1" applyBorder="1" applyAlignment="1">
      <alignment horizontal="center" vertical="center"/>
    </xf>
    <xf numFmtId="9" fontId="10" fillId="13" borderId="0" xfId="0" applyNumberFormat="1" applyFont="1" applyFill="1" applyBorder="1" applyAlignment="1">
      <alignment horizontal="center" vertical="center"/>
    </xf>
    <xf numFmtId="0" fontId="10" fillId="11" borderId="0" xfId="0" applyFont="1" applyFill="1" applyBorder="1" applyAlignment="1" applyProtection="1">
      <alignment horizontal="center" vertical="center"/>
      <protection hidden="1"/>
    </xf>
    <xf numFmtId="0" fontId="10" fillId="11" borderId="0" xfId="0" applyNumberFormat="1" applyFont="1" applyFill="1" applyBorder="1" applyAlignment="1" applyProtection="1">
      <alignment horizontal="center" vertical="center"/>
      <protection hidden="1"/>
    </xf>
    <xf numFmtId="0" fontId="10" fillId="12" borderId="0" xfId="0" applyFont="1" applyFill="1" applyBorder="1" applyAlignment="1">
      <alignment horizontal="left" vertical="center"/>
    </xf>
    <xf numFmtId="0" fontId="10" fillId="11" borderId="0" xfId="0" applyFont="1" applyFill="1" applyBorder="1" applyAlignment="1" applyProtection="1">
      <alignment horizontal="left" vertical="center"/>
      <protection hidden="1"/>
    </xf>
    <xf numFmtId="0" fontId="16" fillId="11" borderId="0" xfId="0" applyNumberFormat="1" applyFont="1" applyFill="1" applyBorder="1" applyAlignment="1" applyProtection="1">
      <alignment horizontal="left" vertical="center"/>
      <protection hidden="1"/>
    </xf>
    <xf numFmtId="176" fontId="10" fillId="11" borderId="0" xfId="2" applyNumberFormat="1" applyFont="1" applyFill="1" applyBorder="1" applyAlignment="1">
      <alignment horizontal="left" vertical="center"/>
    </xf>
    <xf numFmtId="0" fontId="10" fillId="11" borderId="0" xfId="2" applyNumberFormat="1" applyFont="1" applyFill="1" applyBorder="1" applyAlignment="1">
      <alignment horizontal="center" vertical="center"/>
    </xf>
    <xf numFmtId="176" fontId="10" fillId="11" borderId="0" xfId="2" applyNumberFormat="1" applyFont="1" applyFill="1" applyBorder="1" applyAlignment="1">
      <alignment horizontal="center" vertical="center"/>
    </xf>
    <xf numFmtId="0" fontId="10" fillId="13" borderId="0" xfId="0" applyNumberFormat="1" applyFont="1" applyFill="1" applyBorder="1" applyAlignment="1">
      <alignment horizontal="center" vertical="center"/>
    </xf>
    <xf numFmtId="0" fontId="10" fillId="13" borderId="0" xfId="0" applyFont="1" applyFill="1" applyBorder="1" applyAlignment="1" applyProtection="1">
      <alignment horizontal="center" vertical="center"/>
      <protection hidden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13" borderId="3" xfId="2" applyNumberFormat="1" applyFont="1" applyFill="1" applyBorder="1" applyAlignment="1" applyProtection="1">
      <alignment horizontal="center" vertical="center"/>
      <protection locked="0"/>
    </xf>
    <xf numFmtId="176" fontId="10" fillId="13" borderId="3" xfId="2" applyNumberFormat="1" applyFont="1" applyFill="1" applyBorder="1" applyAlignment="1" applyProtection="1">
      <alignment horizontal="center" vertical="center"/>
      <protection locked="0"/>
    </xf>
    <xf numFmtId="176" fontId="10" fillId="13" borderId="3" xfId="2" applyNumberFormat="1" applyFont="1" applyFill="1" applyBorder="1" applyAlignment="1">
      <alignment horizontal="center" vertical="center"/>
    </xf>
    <xf numFmtId="176" fontId="10" fillId="13" borderId="3" xfId="0" applyNumberFormat="1" applyFont="1" applyFill="1" applyBorder="1" applyAlignment="1" applyProtection="1">
      <alignment horizontal="center" vertical="center"/>
      <protection locked="0"/>
    </xf>
    <xf numFmtId="0" fontId="10" fillId="13" borderId="3" xfId="0" applyNumberFormat="1" applyFont="1" applyFill="1" applyBorder="1" applyAlignment="1" applyProtection="1">
      <alignment horizontal="center" vertical="center"/>
      <protection locked="0"/>
    </xf>
    <xf numFmtId="0" fontId="19" fillId="11" borderId="0" xfId="0" applyFont="1" applyFill="1" applyBorder="1" applyAlignment="1" applyProtection="1">
      <alignment horizontal="right" vertical="center"/>
      <protection hidden="1"/>
    </xf>
    <xf numFmtId="176" fontId="19" fillId="11" borderId="0" xfId="2" applyNumberFormat="1" applyFont="1" applyFill="1" applyBorder="1" applyAlignment="1">
      <alignment horizontal="left" vertical="center"/>
    </xf>
    <xf numFmtId="178" fontId="10" fillId="13" borderId="0" xfId="2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9" fontId="10" fillId="13" borderId="3" xfId="2" applyNumberFormat="1" applyFont="1" applyFill="1" applyBorder="1" applyAlignment="1">
      <alignment horizontal="center" vertical="center"/>
    </xf>
    <xf numFmtId="179" fontId="10" fillId="13" borderId="3" xfId="2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</xf>
    <xf numFmtId="0" fontId="0" fillId="12" borderId="0" xfId="0" applyFill="1" applyProtection="1">
      <alignment vertical="center"/>
    </xf>
    <xf numFmtId="0" fontId="0" fillId="11" borderId="0" xfId="0" applyFill="1" applyProtection="1">
      <alignment vertical="center"/>
    </xf>
    <xf numFmtId="0" fontId="0" fillId="11" borderId="0" xfId="0" applyFill="1" applyAlignment="1" applyProtection="1">
      <alignment vertical="center"/>
    </xf>
    <xf numFmtId="0" fontId="3" fillId="13" borderId="0" xfId="0" applyFont="1" applyFill="1" applyAlignment="1" applyProtection="1">
      <alignment vertical="center"/>
      <protection hidden="1"/>
    </xf>
    <xf numFmtId="0" fontId="22" fillId="13" borderId="0" xfId="0" applyFont="1" applyFill="1" applyAlignment="1" applyProtection="1">
      <alignment vertical="center"/>
      <protection hidden="1"/>
    </xf>
    <xf numFmtId="0" fontId="22" fillId="11" borderId="0" xfId="0" applyFont="1" applyFill="1" applyAlignment="1" applyProtection="1">
      <alignment vertical="center"/>
      <protection hidden="1"/>
    </xf>
    <xf numFmtId="0" fontId="1" fillId="13" borderId="0" xfId="0" applyFont="1" applyFill="1" applyBorder="1" applyAlignment="1" applyProtection="1">
      <alignment horizontal="left" vertical="center" indent="1"/>
      <protection hidden="1"/>
    </xf>
    <xf numFmtId="0" fontId="3" fillId="13" borderId="0" xfId="0" applyFont="1" applyFill="1" applyBorder="1" applyAlignment="1" applyProtection="1">
      <alignment vertical="center"/>
      <protection hidden="1"/>
    </xf>
    <xf numFmtId="0" fontId="3" fillId="11" borderId="0" xfId="0" applyFont="1" applyFill="1" applyBorder="1" applyAlignment="1" applyProtection="1">
      <alignment vertical="center"/>
      <protection hidden="1"/>
    </xf>
    <xf numFmtId="0" fontId="25" fillId="2" borderId="0" xfId="0" applyFont="1" applyFill="1" applyProtection="1">
      <alignment vertical="center"/>
    </xf>
    <xf numFmtId="0" fontId="25" fillId="2" borderId="0" xfId="0" applyFont="1" applyFill="1" applyBorder="1" applyProtection="1">
      <alignment vertical="center"/>
    </xf>
    <xf numFmtId="0" fontId="2" fillId="2" borderId="0" xfId="0" applyFont="1" applyFill="1" applyBorder="1" applyAlignment="1" applyProtection="1">
      <protection hidden="1"/>
    </xf>
    <xf numFmtId="0" fontId="25" fillId="2" borderId="0" xfId="0" applyFont="1" applyFill="1" applyBorder="1" applyAlignment="1" applyProtection="1">
      <alignment horizontal="right" indent="1"/>
      <protection hidden="1"/>
    </xf>
    <xf numFmtId="176" fontId="2" fillId="2" borderId="5" xfId="2" applyNumberFormat="1" applyFont="1" applyFill="1" applyBorder="1" applyAlignment="1" applyProtection="1">
      <protection locked="0"/>
    </xf>
    <xf numFmtId="0" fontId="0" fillId="13" borderId="0" xfId="0" applyFill="1" applyProtection="1">
      <alignment vertical="center"/>
    </xf>
    <xf numFmtId="0" fontId="3" fillId="11" borderId="0" xfId="0" applyFont="1" applyFill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13" borderId="0" xfId="0" applyFont="1" applyFill="1" applyBorder="1" applyAlignment="1" applyProtection="1">
      <alignment vertical="center"/>
      <protection hidden="1"/>
    </xf>
    <xf numFmtId="0" fontId="3" fillId="13" borderId="0" xfId="0" applyFont="1" applyFill="1" applyBorder="1" applyAlignment="1" applyProtection="1">
      <protection hidden="1"/>
    </xf>
    <xf numFmtId="0" fontId="0" fillId="13" borderId="0" xfId="0" applyFill="1" applyAlignment="1" applyProtection="1"/>
    <xf numFmtId="0" fontId="3" fillId="13" borderId="0" xfId="0" applyFont="1" applyFill="1" applyBorder="1" applyAlignment="1" applyProtection="1">
      <alignment horizontal="center"/>
      <protection hidden="1"/>
    </xf>
    <xf numFmtId="0" fontId="21" fillId="13" borderId="6" xfId="0" applyFont="1" applyFill="1" applyBorder="1" applyAlignment="1" applyProtection="1">
      <alignment horizontal="right"/>
      <protection hidden="1"/>
    </xf>
    <xf numFmtId="176" fontId="10" fillId="13" borderId="6" xfId="2" applyNumberFormat="1" applyFont="1" applyFill="1" applyBorder="1" applyAlignment="1" applyProtection="1"/>
    <xf numFmtId="0" fontId="3" fillId="13" borderId="6" xfId="0" applyFont="1" applyFill="1" applyBorder="1" applyAlignment="1" applyProtection="1">
      <protection hidden="1"/>
    </xf>
    <xf numFmtId="0" fontId="21" fillId="13" borderId="7" xfId="0" applyFont="1" applyFill="1" applyBorder="1" applyAlignment="1" applyProtection="1">
      <alignment horizontal="right"/>
      <protection hidden="1"/>
    </xf>
    <xf numFmtId="0" fontId="3" fillId="13" borderId="7" xfId="0" applyFont="1" applyFill="1" applyBorder="1" applyAlignment="1" applyProtection="1">
      <protection hidden="1"/>
    </xf>
    <xf numFmtId="0" fontId="21" fillId="13" borderId="8" xfId="0" applyFont="1" applyFill="1" applyBorder="1" applyAlignment="1" applyProtection="1">
      <alignment horizontal="right"/>
      <protection hidden="1"/>
    </xf>
    <xf numFmtId="176" fontId="10" fillId="13" borderId="8" xfId="2" applyNumberFormat="1" applyFont="1" applyFill="1" applyBorder="1" applyAlignment="1" applyProtection="1"/>
    <xf numFmtId="0" fontId="0" fillId="13" borderId="8" xfId="0" applyFill="1" applyBorder="1" applyProtection="1">
      <alignment vertical="center"/>
    </xf>
    <xf numFmtId="0" fontId="21" fillId="13" borderId="0" xfId="0" applyFont="1" applyFill="1" applyBorder="1" applyAlignment="1" applyProtection="1">
      <alignment horizontal="right"/>
      <protection hidden="1"/>
    </xf>
    <xf numFmtId="176" fontId="3" fillId="13" borderId="0" xfId="2" applyNumberFormat="1" applyFont="1" applyFill="1" applyBorder="1" applyAlignment="1" applyProtection="1"/>
    <xf numFmtId="0" fontId="0" fillId="13" borderId="0" xfId="0" applyFill="1" applyBorder="1" applyProtection="1">
      <alignment vertical="center"/>
    </xf>
    <xf numFmtId="178" fontId="10" fillId="13" borderId="0" xfId="2" applyNumberFormat="1" applyFont="1" applyFill="1" applyBorder="1" applyAlignment="1" applyProtection="1"/>
    <xf numFmtId="0" fontId="0" fillId="13" borderId="0" xfId="0" applyFill="1" applyBorder="1" applyAlignment="1" applyProtection="1">
      <alignment horizontal="left" indent="1"/>
    </xf>
    <xf numFmtId="0" fontId="21" fillId="13" borderId="0" xfId="0" applyFont="1" applyFill="1" applyBorder="1" applyAlignment="1" applyProtection="1">
      <alignment horizontal="left" indent="1"/>
      <protection hidden="1"/>
    </xf>
    <xf numFmtId="0" fontId="22" fillId="0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0" fillId="13" borderId="0" xfId="0" applyFill="1" applyBorder="1" applyAlignment="1" applyProtection="1"/>
    <xf numFmtId="9" fontId="10" fillId="13" borderId="6" xfId="2" applyNumberFormat="1" applyFont="1" applyFill="1" applyBorder="1" applyAlignment="1" applyProtection="1"/>
    <xf numFmtId="179" fontId="10" fillId="13" borderId="6" xfId="2" applyNumberFormat="1" applyFont="1" applyFill="1" applyBorder="1" applyAlignment="1" applyProtection="1"/>
    <xf numFmtId="0" fontId="21" fillId="13" borderId="9" xfId="0" applyFont="1" applyFill="1" applyBorder="1" applyAlignment="1" applyProtection="1">
      <alignment horizontal="right"/>
      <protection hidden="1"/>
    </xf>
    <xf numFmtId="176" fontId="10" fillId="13" borderId="9" xfId="2" applyNumberFormat="1" applyFont="1" applyFill="1" applyBorder="1" applyAlignment="1" applyProtection="1"/>
    <xf numFmtId="0" fontId="0" fillId="13" borderId="9" xfId="0" applyFill="1" applyBorder="1" applyProtection="1">
      <alignment vertical="center"/>
    </xf>
    <xf numFmtId="0" fontId="21" fillId="13" borderId="10" xfId="0" applyFont="1" applyFill="1" applyBorder="1" applyAlignment="1" applyProtection="1">
      <alignment horizontal="right"/>
      <protection hidden="1"/>
    </xf>
    <xf numFmtId="176" fontId="3" fillId="13" borderId="10" xfId="2" applyNumberFormat="1" applyFont="1" applyFill="1" applyBorder="1" applyAlignment="1" applyProtection="1"/>
    <xf numFmtId="0" fontId="0" fillId="13" borderId="10" xfId="0" applyFill="1" applyBorder="1" applyProtection="1">
      <alignment vertical="center"/>
    </xf>
    <xf numFmtId="0" fontId="0" fillId="0" borderId="0" xfId="0" applyBorder="1">
      <alignment vertical="center"/>
    </xf>
    <xf numFmtId="0" fontId="0" fillId="0" borderId="0" xfId="0" applyBorder="1" applyProtection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Border="1">
      <alignment vertical="center"/>
    </xf>
    <xf numFmtId="0" fontId="3" fillId="19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right" vertical="center" indent="1"/>
      <protection hidden="1"/>
    </xf>
    <xf numFmtId="0" fontId="1" fillId="2" borderId="0" xfId="0" applyFont="1" applyFill="1" applyBorder="1" applyAlignment="1" applyProtection="1">
      <alignment horizontal="right" vertical="center"/>
      <protection hidden="1"/>
    </xf>
    <xf numFmtId="0" fontId="4" fillId="13" borderId="0" xfId="0" applyFont="1" applyFill="1" applyBorder="1" applyAlignment="1" applyProtection="1">
      <alignment horizontal="right" vertical="center" indent="1"/>
    </xf>
    <xf numFmtId="0" fontId="4" fillId="13" borderId="11" xfId="0" applyFont="1" applyFill="1" applyBorder="1" applyAlignment="1" applyProtection="1">
      <alignment horizontal="right" indent="1"/>
      <protection locked="0" hidden="1"/>
    </xf>
    <xf numFmtId="0" fontId="5" fillId="13" borderId="11" xfId="0" applyFont="1" applyFill="1" applyBorder="1" applyAlignment="1" applyProtection="1">
      <alignment horizontal="center"/>
      <protection hidden="1"/>
    </xf>
    <xf numFmtId="0" fontId="4" fillId="13" borderId="11" xfId="0" applyFont="1" applyFill="1" applyBorder="1" applyAlignment="1" applyProtection="1">
      <alignment horizontal="right"/>
      <protection hidden="1"/>
    </xf>
    <xf numFmtId="9" fontId="4" fillId="13" borderId="11" xfId="1" applyNumberFormat="1" applyFont="1" applyFill="1" applyBorder="1" applyAlignment="1" applyProtection="1">
      <alignment horizontal="right"/>
      <protection locked="0"/>
    </xf>
    <xf numFmtId="0" fontId="4" fillId="13" borderId="11" xfId="0" applyFont="1" applyFill="1" applyBorder="1" applyAlignment="1" applyProtection="1">
      <alignment horizontal="right" indent="1"/>
      <protection locked="0"/>
    </xf>
    <xf numFmtId="0" fontId="4" fillId="13" borderId="12" xfId="0" applyFont="1" applyFill="1" applyBorder="1" applyAlignment="1" applyProtection="1">
      <alignment horizontal="right" indent="1"/>
      <protection locked="0"/>
    </xf>
    <xf numFmtId="0" fontId="5" fillId="13" borderId="12" xfId="0" applyFont="1" applyFill="1" applyBorder="1" applyAlignment="1" applyProtection="1">
      <alignment horizontal="center"/>
      <protection hidden="1"/>
    </xf>
    <xf numFmtId="0" fontId="4" fillId="13" borderId="12" xfId="0" applyFont="1" applyFill="1" applyBorder="1" applyAlignment="1" applyProtection="1">
      <alignment horizontal="right"/>
      <protection hidden="1"/>
    </xf>
    <xf numFmtId="9" fontId="4" fillId="13" borderId="12" xfId="1" applyFont="1" applyFill="1" applyBorder="1" applyAlignment="1" applyProtection="1">
      <alignment horizontal="right"/>
      <protection locked="0"/>
    </xf>
    <xf numFmtId="9" fontId="4" fillId="13" borderId="12" xfId="1" applyNumberFormat="1" applyFont="1" applyFill="1" applyBorder="1" applyAlignment="1" applyProtection="1">
      <alignment horizontal="right"/>
      <protection locked="0"/>
    </xf>
    <xf numFmtId="0" fontId="4" fillId="13" borderId="13" xfId="0" applyFont="1" applyFill="1" applyBorder="1" applyAlignment="1" applyProtection="1">
      <alignment horizontal="right" indent="1"/>
      <protection locked="0"/>
    </xf>
    <xf numFmtId="0" fontId="5" fillId="13" borderId="13" xfId="0" applyFont="1" applyFill="1" applyBorder="1" applyAlignment="1" applyProtection="1">
      <alignment horizontal="center"/>
      <protection hidden="1"/>
    </xf>
    <xf numFmtId="0" fontId="4" fillId="13" borderId="13" xfId="0" applyFont="1" applyFill="1" applyBorder="1" applyAlignment="1" applyProtection="1">
      <alignment horizontal="right"/>
      <protection hidden="1"/>
    </xf>
    <xf numFmtId="9" fontId="4" fillId="13" borderId="13" xfId="1" applyFont="1" applyFill="1" applyBorder="1" applyAlignment="1" applyProtection="1">
      <alignment horizontal="right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0" fillId="5" borderId="14" xfId="0" applyFill="1" applyBorder="1" applyProtection="1">
      <alignment vertical="center"/>
    </xf>
    <xf numFmtId="0" fontId="0" fillId="5" borderId="16" xfId="0" applyFill="1" applyBorder="1" applyProtection="1">
      <alignment vertical="center"/>
    </xf>
    <xf numFmtId="0" fontId="3" fillId="20" borderId="0" xfId="0" applyFont="1" applyFill="1" applyBorder="1" applyAlignment="1" applyProtection="1">
      <alignment horizontal="center" vertical="center"/>
      <protection hidden="1"/>
    </xf>
    <xf numFmtId="0" fontId="4" fillId="13" borderId="11" xfId="0" applyFont="1" applyFill="1" applyBorder="1" applyAlignment="1" applyProtection="1">
      <alignment horizontal="right" indent="1"/>
      <protection hidden="1"/>
    </xf>
    <xf numFmtId="0" fontId="4" fillId="13" borderId="12" xfId="0" applyFont="1" applyFill="1" applyBorder="1" applyAlignment="1" applyProtection="1">
      <alignment horizontal="right" indent="1"/>
    </xf>
    <xf numFmtId="0" fontId="4" fillId="13" borderId="13" xfId="0" applyFont="1" applyFill="1" applyBorder="1" applyAlignment="1" applyProtection="1">
      <alignment horizontal="right" indent="1"/>
    </xf>
    <xf numFmtId="0" fontId="0" fillId="5" borderId="17" xfId="0" applyFill="1" applyBorder="1" applyProtection="1">
      <alignment vertical="center"/>
    </xf>
    <xf numFmtId="0" fontId="0" fillId="5" borderId="18" xfId="0" applyFill="1" applyBorder="1" applyProtection="1">
      <alignment vertical="center"/>
    </xf>
    <xf numFmtId="0" fontId="0" fillId="5" borderId="19" xfId="0" applyFill="1" applyBorder="1" applyProtection="1">
      <alignment vertical="center"/>
    </xf>
    <xf numFmtId="0" fontId="0" fillId="5" borderId="20" xfId="0" applyFill="1" applyBorder="1" applyProtection="1">
      <alignment vertical="center"/>
    </xf>
    <xf numFmtId="9" fontId="4" fillId="13" borderId="11" xfId="1" applyNumberFormat="1" applyFont="1" applyFill="1" applyBorder="1" applyAlignment="1" applyProtection="1">
      <alignment horizontal="right"/>
    </xf>
    <xf numFmtId="0" fontId="4" fillId="13" borderId="11" xfId="0" applyFont="1" applyFill="1" applyBorder="1" applyAlignment="1" applyProtection="1">
      <alignment horizontal="right" indent="1"/>
    </xf>
    <xf numFmtId="9" fontId="4" fillId="13" borderId="12" xfId="1" applyFont="1" applyFill="1" applyBorder="1" applyAlignment="1" applyProtection="1">
      <alignment horizontal="right"/>
    </xf>
    <xf numFmtId="9" fontId="4" fillId="13" borderId="12" xfId="1" applyNumberFormat="1" applyFont="1" applyFill="1" applyBorder="1" applyAlignment="1" applyProtection="1">
      <alignment horizontal="right"/>
    </xf>
    <xf numFmtId="9" fontId="4" fillId="13" borderId="13" xfId="1" applyFont="1" applyFill="1" applyBorder="1" applyAlignment="1" applyProtection="1">
      <alignment horizontal="right"/>
    </xf>
    <xf numFmtId="0" fontId="0" fillId="5" borderId="21" xfId="0" applyFill="1" applyBorder="1" applyProtection="1">
      <alignment vertical="center"/>
    </xf>
    <xf numFmtId="0" fontId="21" fillId="13" borderId="0" xfId="0" applyFont="1" applyFill="1" applyBorder="1" applyAlignment="1" applyProtection="1">
      <alignment vertical="center"/>
      <protection hidden="1"/>
    </xf>
    <xf numFmtId="0" fontId="22" fillId="13" borderId="0" xfId="0" applyFont="1" applyFill="1" applyBorder="1" applyAlignment="1" applyProtection="1">
      <alignment vertical="center"/>
      <protection hidden="1"/>
    </xf>
    <xf numFmtId="0" fontId="3" fillId="13" borderId="0" xfId="0" applyFont="1" applyFill="1" applyAlignment="1" applyProtection="1">
      <alignment vertical="top"/>
      <protection hidden="1"/>
    </xf>
    <xf numFmtId="176" fontId="10" fillId="13" borderId="6" xfId="2" applyNumberFormat="1" applyFont="1" applyFill="1" applyBorder="1" applyAlignment="1" applyProtection="1">
      <alignment horizontal="right"/>
    </xf>
    <xf numFmtId="180" fontId="10" fillId="13" borderId="6" xfId="2" applyNumberFormat="1" applyFont="1" applyFill="1" applyBorder="1" applyAlignment="1" applyProtection="1">
      <alignment horizontal="right"/>
    </xf>
    <xf numFmtId="9" fontId="10" fillId="13" borderId="6" xfId="2" applyNumberFormat="1" applyFont="1" applyFill="1" applyBorder="1" applyAlignment="1" applyProtection="1">
      <alignment horizontal="right"/>
    </xf>
    <xf numFmtId="179" fontId="10" fillId="13" borderId="6" xfId="2" applyNumberFormat="1" applyFont="1" applyFill="1" applyBorder="1" applyAlignment="1" applyProtection="1">
      <alignment horizontal="right"/>
    </xf>
    <xf numFmtId="176" fontId="10" fillId="13" borderId="9" xfId="2" applyNumberFormat="1" applyFont="1" applyFill="1" applyBorder="1" applyAlignment="1" applyProtection="1">
      <alignment horizontal="right"/>
    </xf>
    <xf numFmtId="176" fontId="3" fillId="13" borderId="10" xfId="2" applyNumberFormat="1" applyFont="1" applyFill="1" applyBorder="1" applyAlignment="1" applyProtection="1">
      <alignment horizontal="right"/>
    </xf>
    <xf numFmtId="0" fontId="33" fillId="13" borderId="3" xfId="2" applyNumberFormat="1" applyFont="1" applyFill="1" applyBorder="1" applyAlignment="1" applyProtection="1">
      <alignment horizontal="center" vertical="center"/>
      <protection locked="0"/>
    </xf>
    <xf numFmtId="0" fontId="23" fillId="13" borderId="0" xfId="0" applyFont="1" applyFill="1" applyAlignment="1" applyProtection="1">
      <alignment horizontal="center" vertical="center"/>
      <protection hidden="1"/>
    </xf>
    <xf numFmtId="0" fontId="27" fillId="2" borderId="0" xfId="0" applyFont="1" applyFill="1" applyAlignment="1" applyProtection="1">
      <alignment horizontal="center" vertical="center"/>
      <protection hidden="1"/>
    </xf>
    <xf numFmtId="0" fontId="26" fillId="13" borderId="0" xfId="0" applyFont="1" applyFill="1" applyAlignment="1" applyProtection="1">
      <alignment horizontal="center" vertical="center"/>
      <protection hidden="1"/>
    </xf>
    <xf numFmtId="0" fontId="31" fillId="13" borderId="0" xfId="0" applyFont="1" applyFill="1" applyAlignment="1" applyProtection="1">
      <alignment horizontal="center" vertical="top"/>
    </xf>
    <xf numFmtId="0" fontId="24" fillId="13" borderId="0" xfId="0" applyFont="1" applyFill="1" applyAlignment="1" applyProtection="1">
      <alignment horizontal="center" vertical="top"/>
      <protection hidden="1"/>
    </xf>
    <xf numFmtId="0" fontId="28" fillId="13" borderId="0" xfId="0" applyFont="1" applyFill="1" applyAlignment="1">
      <alignment horizontal="center" vertical="center" wrapText="1"/>
    </xf>
    <xf numFmtId="0" fontId="29" fillId="13" borderId="0" xfId="0" applyFont="1" applyFill="1" applyAlignment="1">
      <alignment horizontal="center" vertical="center"/>
    </xf>
    <xf numFmtId="0" fontId="30" fillId="5" borderId="15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1" fillId="13" borderId="0" xfId="0" applyFont="1" applyFill="1" applyAlignment="1" applyProtection="1">
      <alignment horizontal="center"/>
      <protection hidden="1"/>
    </xf>
    <xf numFmtId="0" fontId="17" fillId="14" borderId="0" xfId="0" applyFont="1" applyFill="1" applyAlignment="1" applyProtection="1">
      <alignment horizontal="center" vertic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178" fontId="20" fillId="17" borderId="0" xfId="2" applyNumberFormat="1" applyFont="1" applyFill="1" applyBorder="1" applyAlignment="1">
      <alignment horizontal="center" vertical="center"/>
    </xf>
    <xf numFmtId="0" fontId="17" fillId="15" borderId="0" xfId="0" applyFont="1" applyFill="1" applyBorder="1" applyAlignment="1" applyProtection="1">
      <alignment horizontal="center" vertical="center"/>
      <protection hidden="1"/>
    </xf>
    <xf numFmtId="0" fontId="17" fillId="16" borderId="0" xfId="0" applyFont="1" applyFill="1" applyBorder="1" applyAlignment="1" applyProtection="1">
      <alignment horizontal="center" vertical="center"/>
      <protection hidden="1"/>
    </xf>
    <xf numFmtId="178" fontId="20" fillId="18" borderId="0" xfId="2" applyNumberFormat="1" applyFont="1" applyFill="1" applyBorder="1" applyAlignment="1">
      <alignment horizontal="center" vertical="center"/>
    </xf>
    <xf numFmtId="0" fontId="10" fillId="9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top"/>
      <protection hidden="1"/>
    </xf>
    <xf numFmtId="0" fontId="35" fillId="13" borderId="0" xfId="0" applyFont="1" applyFill="1" applyAlignment="1" applyProtection="1">
      <alignment horizontal="center" vertical="center"/>
      <protection hidden="1"/>
    </xf>
  </cellXfs>
  <cellStyles count="3">
    <cellStyle name="百分比" xfId="1" builtinId="5"/>
    <cellStyle name="常规" xfId="0" builtinId="0"/>
    <cellStyle name="注释" xfId="2" builtinId="10"/>
  </cellStyles>
  <dxfs count="5">
    <dxf>
      <font>
        <color theme="9" tint="0.79998168889431442"/>
      </font>
    </dxf>
    <dxf>
      <font>
        <color theme="9" tint="0.79998168889431442"/>
      </font>
    </dxf>
    <dxf>
      <fill>
        <patternFill patternType="solid">
          <bgColor theme="0" tint="-4.9989318521683403E-2"/>
        </patternFill>
      </fill>
    </dxf>
    <dxf>
      <font>
        <color theme="9" tint="0.79998168889431442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ZDYJSB"/><Relationship Id="rId2" Type="http://schemas.openxmlformats.org/officeDocument/2006/relationships/hyperlink" Target="#ZDYJSQ"/><Relationship Id="rId1" Type="http://schemas.openxmlformats.org/officeDocument/2006/relationships/hyperlink" Target="#GS2019JSQ"/><Relationship Id="rId5" Type="http://schemas.openxmlformats.org/officeDocument/2006/relationships/hyperlink" Target="#SM"/><Relationship Id="rId4" Type="http://schemas.openxmlformats.org/officeDocument/2006/relationships/hyperlink" Target="#CS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ZDYJSB"/><Relationship Id="rId2" Type="http://schemas.openxmlformats.org/officeDocument/2006/relationships/hyperlink" Target="#ZDYJSQ"/><Relationship Id="rId1" Type="http://schemas.openxmlformats.org/officeDocument/2006/relationships/hyperlink" Target="#GS2019JSQ"/><Relationship Id="rId4" Type="http://schemas.openxmlformats.org/officeDocument/2006/relationships/hyperlink" Target="#CS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ZDYJSB"/><Relationship Id="rId2" Type="http://schemas.openxmlformats.org/officeDocument/2006/relationships/hyperlink" Target="#ZDYJSQ"/><Relationship Id="rId1" Type="http://schemas.openxmlformats.org/officeDocument/2006/relationships/hyperlink" Target="#GS2019JSQ"/><Relationship Id="rId4" Type="http://schemas.openxmlformats.org/officeDocument/2006/relationships/hyperlink" Target="#CS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ZDYJSQ"/><Relationship Id="rId2" Type="http://schemas.openxmlformats.org/officeDocument/2006/relationships/hyperlink" Target="#GS2019JSQ"/><Relationship Id="rId1" Type="http://schemas.openxmlformats.org/officeDocument/2006/relationships/hyperlink" Target="#CS"/><Relationship Id="rId4" Type="http://schemas.openxmlformats.org/officeDocument/2006/relationships/hyperlink" Target="#ZDYJSB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ZDYJSQ"/><Relationship Id="rId2" Type="http://schemas.openxmlformats.org/officeDocument/2006/relationships/hyperlink" Target="#GS2019JSQ"/><Relationship Id="rId1" Type="http://schemas.openxmlformats.org/officeDocument/2006/relationships/hyperlink" Target="#CS"/><Relationship Id="rId4" Type="http://schemas.openxmlformats.org/officeDocument/2006/relationships/hyperlink" Target="#ZDYJSB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SY"/><Relationship Id="rId1" Type="http://schemas.openxmlformats.org/officeDocument/2006/relationships/hyperlink" Target="http://chn.docer.com/works?userid=20863470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513080</xdr:colOff>
      <xdr:row>1</xdr:row>
      <xdr:rowOff>42545</xdr:rowOff>
    </xdr:from>
    <xdr:to>
      <xdr:col>13</xdr:col>
      <xdr:colOff>63500</xdr:colOff>
      <xdr:row>29</xdr:row>
      <xdr:rowOff>128270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3080" y="252095"/>
          <a:ext cx="8465820" cy="5953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 editAs="absolute">
    <xdr:from>
      <xdr:col>10</xdr:col>
      <xdr:colOff>13335</xdr:colOff>
      <xdr:row>4</xdr:row>
      <xdr:rowOff>45085</xdr:rowOff>
    </xdr:from>
    <xdr:to>
      <xdr:col>13</xdr:col>
      <xdr:colOff>63500</xdr:colOff>
      <xdr:row>6</xdr:row>
      <xdr:rowOff>181610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71335" y="883285"/>
          <a:ext cx="2107565" cy="555625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28829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200">
              <a:solidFill>
                <a:schemeClr val="bg1"/>
              </a:solidFill>
              <a:sym typeface="+mn-ea"/>
            </a:rPr>
            <a:t>Alminghty</a:t>
          </a:r>
          <a:endParaRPr lang="en-US" altLang="zh-CN" sz="1200">
            <a:solidFill>
              <a:schemeClr val="bg1"/>
            </a:solidFill>
          </a:endParaRPr>
        </a:p>
        <a:p>
          <a:pPr algn="r"/>
          <a:r>
            <a:rPr lang="en-US" altLang="zh-CN" sz="1200">
              <a:solidFill>
                <a:schemeClr val="bg1"/>
              </a:solidFill>
              <a:sym typeface="+mn-ea"/>
            </a:rPr>
            <a:t>Income Tax Calculator</a:t>
          </a:r>
          <a:endParaRPr lang="en-US" altLang="zh-CN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</xdr:txBody>
    </xdr:sp>
    <xdr:clientData/>
  </xdr:twoCellAnchor>
  <xdr:twoCellAnchor editAs="absolute">
    <xdr:from>
      <xdr:col>2</xdr:col>
      <xdr:colOff>607060</xdr:colOff>
      <xdr:row>3</xdr:row>
      <xdr:rowOff>23495</xdr:rowOff>
    </xdr:from>
    <xdr:to>
      <xdr:col>9</xdr:col>
      <xdr:colOff>599440</xdr:colOff>
      <xdr:row>7</xdr:row>
      <xdr:rowOff>203200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78660" y="652145"/>
          <a:ext cx="4792980" cy="10179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/>
        <a:p>
          <a:pPr algn="l"/>
          <a:r>
            <a:rPr lang="zh-CN" altLang="en-US" sz="3600" b="1">
              <a:solidFill>
                <a:schemeClr val="bg1"/>
              </a:solidFill>
              <a:effectLst>
                <a:outerShdw blurRad="63500" dist="50800" dir="5400000" algn="t" rotWithShape="0">
                  <a:prstClr val="black">
                    <a:alpha val="79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万能个税计算器</a:t>
          </a:r>
        </a:p>
      </xdr:txBody>
    </xdr:sp>
    <xdr:clientData/>
  </xdr:twoCellAnchor>
  <xdr:twoCellAnchor editAs="absolute">
    <xdr:from>
      <xdr:col>1</xdr:col>
      <xdr:colOff>420370</xdr:colOff>
      <xdr:row>10</xdr:row>
      <xdr:rowOff>1270</xdr:rowOff>
    </xdr:from>
    <xdr:to>
      <xdr:col>12</xdr:col>
      <xdr:colOff>250190</xdr:colOff>
      <xdr:row>26</xdr:row>
      <xdr:rowOff>191135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06170" y="2096770"/>
          <a:ext cx="7373620" cy="35426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absolute">
    <xdr:from>
      <xdr:col>5</xdr:col>
      <xdr:colOff>580390</xdr:colOff>
      <xdr:row>13</xdr:row>
      <xdr:rowOff>48260</xdr:rowOff>
    </xdr:from>
    <xdr:to>
      <xdr:col>8</xdr:col>
      <xdr:colOff>331470</xdr:colOff>
      <xdr:row>17</xdr:row>
      <xdr:rowOff>150495</xdr:rowOff>
    </xdr:to>
    <xdr:sp macro="" textlink="">
      <xdr:nvSpPr>
        <xdr:cNvPr id="7" name="圆角矩形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09390" y="2772410"/>
          <a:ext cx="1808480" cy="94043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None/>
          </a:pPr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2019</a:t>
          </a:r>
        </a:p>
        <a:p>
          <a:pPr algn="ctr">
            <a:buNone/>
          </a:pPr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9</xdr:col>
      <xdr:colOff>73025</xdr:colOff>
      <xdr:row>13</xdr:row>
      <xdr:rowOff>48260</xdr:rowOff>
    </xdr:from>
    <xdr:to>
      <xdr:col>11</xdr:col>
      <xdr:colOff>509270</xdr:colOff>
      <xdr:row>17</xdr:row>
      <xdr:rowOff>151130</xdr:rowOff>
    </xdr:to>
    <xdr:sp macro="" textlink="">
      <xdr:nvSpPr>
        <xdr:cNvPr id="8" name="圆角矩形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245225" y="2772410"/>
          <a:ext cx="1807845" cy="941070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自定义</a:t>
          </a:r>
          <a:endParaRPr lang="en-US" altLang="zh-CN" sz="16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5</xdr:col>
      <xdr:colOff>580390</xdr:colOff>
      <xdr:row>18</xdr:row>
      <xdr:rowOff>208915</xdr:rowOff>
    </xdr:from>
    <xdr:to>
      <xdr:col>8</xdr:col>
      <xdr:colOff>331470</xdr:colOff>
      <xdr:row>23</xdr:row>
      <xdr:rowOff>108585</xdr:rowOff>
    </xdr:to>
    <xdr:sp macro="" textlink="">
      <xdr:nvSpPr>
        <xdr:cNvPr id="9" name="圆角矩形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009390" y="3980815"/>
          <a:ext cx="1808480" cy="947420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自定义</a:t>
          </a:r>
          <a:r>
            <a:rPr lang="zh-CN" altLang="en-US" sz="1600">
              <a:latin typeface="微软雅黑" panose="020B0503020204020204" charset="-122"/>
              <a:ea typeface="微软雅黑" panose="020B0503020204020204" charset="-122"/>
              <a:sym typeface="+mn-ea"/>
            </a:rPr>
            <a:t>个税</a:t>
          </a:r>
          <a:endParaRPr lang="en-US" altLang="zh-CN" sz="16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计算列表</a:t>
          </a:r>
        </a:p>
      </xdr:txBody>
    </xdr:sp>
    <xdr:clientData/>
  </xdr:twoCellAnchor>
  <xdr:twoCellAnchor editAs="absolute">
    <xdr:from>
      <xdr:col>9</xdr:col>
      <xdr:colOff>73025</xdr:colOff>
      <xdr:row>18</xdr:row>
      <xdr:rowOff>208915</xdr:rowOff>
    </xdr:from>
    <xdr:to>
      <xdr:col>11</xdr:col>
      <xdr:colOff>509270</xdr:colOff>
      <xdr:row>23</xdr:row>
      <xdr:rowOff>109220</xdr:rowOff>
    </xdr:to>
    <xdr:sp macro="" textlink="">
      <xdr:nvSpPr>
        <xdr:cNvPr id="10" name="圆角矩形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245225" y="3980815"/>
          <a:ext cx="1807845" cy="94805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修改</a:t>
          </a:r>
        </a:p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个税参数</a:t>
          </a:r>
        </a:p>
      </xdr:txBody>
    </xdr:sp>
    <xdr:clientData/>
  </xdr:twoCellAnchor>
  <xdr:twoCellAnchor editAs="absolute">
    <xdr:from>
      <xdr:col>2</xdr:col>
      <xdr:colOff>311150</xdr:colOff>
      <xdr:row>12</xdr:row>
      <xdr:rowOff>122555</xdr:rowOff>
    </xdr:from>
    <xdr:to>
      <xdr:col>4</xdr:col>
      <xdr:colOff>499745</xdr:colOff>
      <xdr:row>19</xdr:row>
      <xdr:rowOff>128905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682750" y="2637155"/>
          <a:ext cx="1560195" cy="14732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b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3800"/>
            </a:lnSpc>
          </a:pPr>
          <a:r>
            <a:rPr lang="en-US" altLang="zh-CN" sz="4400" b="1">
              <a:solidFill>
                <a:schemeClr val="accent6">
                  <a:lumMod val="75000"/>
                </a:schemeClr>
              </a:solidFill>
              <a:sym typeface="+mn-ea"/>
            </a:rPr>
            <a:t>Tax</a:t>
          </a:r>
          <a:endParaRPr lang="en-US" altLang="zh-CN" sz="2800">
            <a:solidFill>
              <a:schemeClr val="accent6">
                <a:lumMod val="75000"/>
              </a:schemeClr>
            </a:solidFill>
            <a:sym typeface="+mn-ea"/>
          </a:endParaRPr>
        </a:p>
        <a:p>
          <a:pPr algn="ctr" fontAlgn="auto"/>
          <a:r>
            <a:rPr lang="en-US" altLang="zh-CN" sz="1800">
              <a:solidFill>
                <a:schemeClr val="accent6">
                  <a:lumMod val="75000"/>
                </a:schemeClr>
              </a:solidFill>
              <a:sym typeface="+mn-ea"/>
            </a:rPr>
            <a:t>Income</a:t>
          </a:r>
          <a:endParaRPr lang="en-US" altLang="zh-CN" sz="1800" b="1">
            <a:solidFill>
              <a:schemeClr val="accent6">
                <a:lumMod val="75000"/>
              </a:schemeClr>
            </a:solidFill>
            <a:effectLst>
              <a:outerShdw blurRad="63500" dist="50800" dir="5400000" algn="t" rotWithShape="0">
                <a:prstClr val="black">
                  <a:alpha val="79000"/>
                </a:prstClr>
              </a:outerShdw>
            </a:effectLst>
            <a:latin typeface="微软雅黑" panose="020B0503020204020204" charset="-122"/>
            <a:ea typeface="微软雅黑" panose="020B0503020204020204" charset="-122"/>
            <a:sym typeface="+mn-ea"/>
          </a:endParaRPr>
        </a:p>
      </xdr:txBody>
    </xdr:sp>
    <xdr:clientData/>
  </xdr:twoCellAnchor>
  <xdr:twoCellAnchor editAs="absolute">
    <xdr:from>
      <xdr:col>1</xdr:col>
      <xdr:colOff>549910</xdr:colOff>
      <xdr:row>4</xdr:row>
      <xdr:rowOff>41275</xdr:rowOff>
    </xdr:from>
    <xdr:to>
      <xdr:col>2</xdr:col>
      <xdr:colOff>426720</xdr:colOff>
      <xdr:row>6</xdr:row>
      <xdr:rowOff>186055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35710" y="879475"/>
          <a:ext cx="562610" cy="563880"/>
        </a:xfrm>
        <a:prstGeom prst="ellipse">
          <a:avLst/>
        </a:prstGeom>
        <a:ln>
          <a:gradFill>
            <a:gsLst>
              <a:gs pos="0">
                <a:schemeClr val="tx1"/>
              </a:gs>
              <a:gs pos="74000">
                <a:schemeClr val="bg1">
                  <a:lumMod val="50000"/>
                </a:schemeClr>
              </a:gs>
            </a:gsLst>
            <a:lin ang="5160000" scaled="1"/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1">
              <a:solidFill>
                <a:schemeClr val="accent4"/>
              </a:solidFill>
              <a:latin typeface="幼圆" panose="02010509060101010101" charset="-122"/>
              <a:ea typeface="幼圆" panose="02010509060101010101" charset="-122"/>
            </a:rPr>
            <a:t>税</a:t>
          </a:r>
        </a:p>
      </xdr:txBody>
    </xdr:sp>
    <xdr:clientData/>
  </xdr:twoCellAnchor>
  <xdr:twoCellAnchor editAs="absolute">
    <xdr:from>
      <xdr:col>0</xdr:col>
      <xdr:colOff>224790</xdr:colOff>
      <xdr:row>1</xdr:row>
      <xdr:rowOff>42545</xdr:rowOff>
    </xdr:from>
    <xdr:to>
      <xdr:col>0</xdr:col>
      <xdr:colOff>519430</xdr:colOff>
      <xdr:row>29</xdr:row>
      <xdr:rowOff>128270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24790" y="252095"/>
          <a:ext cx="294640" cy="5953125"/>
        </a:xfrm>
        <a:prstGeom prst="rect">
          <a:avLst/>
        </a:prstGeom>
        <a:effec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absolute">
    <xdr:from>
      <xdr:col>2</xdr:col>
      <xdr:colOff>624840</xdr:colOff>
      <xdr:row>19</xdr:row>
      <xdr:rowOff>208280</xdr:rowOff>
    </xdr:from>
    <xdr:to>
      <xdr:col>4</xdr:col>
      <xdr:colOff>186055</xdr:colOff>
      <xdr:row>24</xdr:row>
      <xdr:rowOff>15875</xdr:rowOff>
    </xdr:to>
    <xdr:grpSp>
      <xdr:nvGrpSpPr>
        <xdr:cNvPr id="19" name="组合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991958" y="4253604"/>
          <a:ext cx="928332" cy="872153"/>
          <a:chOff x="3122" y="6349"/>
          <a:chExt cx="1462" cy="1285"/>
        </a:xfrm>
      </xdr:grpSpPr>
      <xdr:sp macro="" textlink="">
        <xdr:nvSpPr>
          <xdr:cNvPr id="17" name="流程图: 顺序访问存储器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533" y="6349"/>
            <a:ext cx="638" cy="636"/>
          </a:xfrm>
          <a:prstGeom prst="flowChartMagneticTape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0"/>
          <a:lstStyle/>
          <a:p>
            <a:pPr algn="ctr"/>
            <a:r>
              <a:rPr lang="zh-CN" altLang="en-US" sz="2000" b="1">
                <a:latin typeface="微软雅黑" panose="020B0503020204020204" charset="-122"/>
                <a:ea typeface="微软雅黑" panose="020B0503020204020204" charset="-122"/>
              </a:rPr>
              <a:t>？</a:t>
            </a:r>
          </a:p>
        </xdr:txBody>
      </xdr:sp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3122" y="7228"/>
            <a:ext cx="1462" cy="4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lnSpc>
                <a:spcPct val="100000"/>
              </a:lnSpc>
            </a:pPr>
            <a:r>
              <a:rPr lang="zh-CN" altLang="en-US" sz="1000">
                <a:solidFill>
                  <a:schemeClr val="bg1">
                    <a:lumMod val="50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sym typeface="+mn-ea"/>
              </a:rPr>
              <a:t>使用说明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295910</xdr:colOff>
      <xdr:row>7</xdr:row>
      <xdr:rowOff>288290</xdr:rowOff>
    </xdr:from>
    <xdr:to>
      <xdr:col>7</xdr:col>
      <xdr:colOff>534670</xdr:colOff>
      <xdr:row>10</xdr:row>
      <xdr:rowOff>267970</xdr:rowOff>
    </xdr:to>
    <xdr:sp macro="" textlink="">
      <xdr:nvSpPr>
        <xdr:cNvPr id="5" name="等腰三角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4774565" y="2832100"/>
          <a:ext cx="932180" cy="238760"/>
        </a:xfrm>
        <a:prstGeom prst="triangle">
          <a:avLst/>
        </a:prstGeom>
        <a:solidFill>
          <a:schemeClr val="accent6">
            <a:lumMod val="60000"/>
            <a:lumOff val="40000"/>
          </a:schemeClr>
        </a:solidFill>
        <a:ln w="25400"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absolute">
    <xdr:from>
      <xdr:col>0</xdr:col>
      <xdr:colOff>190500</xdr:colOff>
      <xdr:row>2</xdr:row>
      <xdr:rowOff>424815</xdr:rowOff>
    </xdr:from>
    <xdr:to>
      <xdr:col>0</xdr:col>
      <xdr:colOff>1153795</xdr:colOff>
      <xdr:row>5</xdr:row>
      <xdr:rowOff>123190</xdr:rowOff>
    </xdr:to>
    <xdr:sp macro="" textlink="">
      <xdr:nvSpPr>
        <xdr:cNvPr id="18" name="圆角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90500" y="1021715"/>
          <a:ext cx="963295" cy="6635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2019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5</xdr:row>
      <xdr:rowOff>273685</xdr:rowOff>
    </xdr:from>
    <xdr:to>
      <xdr:col>0</xdr:col>
      <xdr:colOff>1153795</xdr:colOff>
      <xdr:row>7</xdr:row>
      <xdr:rowOff>302260</xdr:rowOff>
    </xdr:to>
    <xdr:sp macro="" textlink="">
      <xdr:nvSpPr>
        <xdr:cNvPr id="19" name="圆角矩形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90500" y="1835785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8</xdr:row>
      <xdr:rowOff>139065</xdr:rowOff>
    </xdr:from>
    <xdr:to>
      <xdr:col>0</xdr:col>
      <xdr:colOff>1153795</xdr:colOff>
      <xdr:row>10</xdr:row>
      <xdr:rowOff>165100</xdr:rowOff>
    </xdr:to>
    <xdr:sp macro="" textlink="">
      <xdr:nvSpPr>
        <xdr:cNvPr id="20" name="圆角矩形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0" y="2653665"/>
          <a:ext cx="963295" cy="66103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个税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计算列表</a:t>
          </a:r>
        </a:p>
      </xdr:txBody>
    </xdr:sp>
    <xdr:clientData/>
  </xdr:twoCellAnchor>
  <xdr:twoCellAnchor editAs="absolute">
    <xdr:from>
      <xdr:col>0</xdr:col>
      <xdr:colOff>190500</xdr:colOff>
      <xdr:row>11</xdr:row>
      <xdr:rowOff>1195</xdr:rowOff>
    </xdr:from>
    <xdr:to>
      <xdr:col>0</xdr:col>
      <xdr:colOff>1153795</xdr:colOff>
      <xdr:row>13</xdr:row>
      <xdr:rowOff>26035</xdr:rowOff>
    </xdr:to>
    <xdr:sp macro="" textlink="">
      <xdr:nvSpPr>
        <xdr:cNvPr id="21" name="圆角矩形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90500" y="3464560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修改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个税参数</a:t>
          </a:r>
        </a:p>
      </xdr:txBody>
    </xdr:sp>
    <xdr:clientData/>
  </xdr:twoCellAnchor>
  <xdr:twoCellAnchor editAs="absolute">
    <xdr:from>
      <xdr:col>0</xdr:col>
      <xdr:colOff>390525</xdr:colOff>
      <xdr:row>0</xdr:row>
      <xdr:rowOff>190500</xdr:rowOff>
    </xdr:from>
    <xdr:to>
      <xdr:col>0</xdr:col>
      <xdr:colOff>953135</xdr:colOff>
      <xdr:row>2</xdr:row>
      <xdr:rowOff>157480</xdr:rowOff>
    </xdr:to>
    <xdr:sp macro="" textlink="">
      <xdr:nvSpPr>
        <xdr:cNvPr id="22" name="椭圆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90525" y="190500"/>
          <a:ext cx="562610" cy="563880"/>
        </a:xfrm>
        <a:prstGeom prst="ellipse">
          <a:avLst/>
        </a:prstGeom>
        <a:ln>
          <a:gradFill>
            <a:gsLst>
              <a:gs pos="0">
                <a:schemeClr val="tx1"/>
              </a:gs>
              <a:gs pos="74000">
                <a:schemeClr val="bg1">
                  <a:lumMod val="50000"/>
                </a:schemeClr>
              </a:gs>
            </a:gsLst>
            <a:lin ang="5160000" scaled="1"/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 b="1">
              <a:solidFill>
                <a:schemeClr val="accent4"/>
              </a:solidFill>
              <a:latin typeface="幼圆" panose="02010509060101010101" charset="-122"/>
              <a:ea typeface="幼圆" panose="02010509060101010101" charset="-122"/>
            </a:rPr>
            <a:t>税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13335</xdr:rowOff>
    </xdr:from>
    <xdr:to>
      <xdr:col>15</xdr:col>
      <xdr:colOff>762000</xdr:colOff>
      <xdr:row>12</xdr:row>
      <xdr:rowOff>295275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89720" y="1575435"/>
          <a:ext cx="752475" cy="2821940"/>
        </a:xfrm>
        <a:prstGeom prst="rect">
          <a:avLst/>
        </a:prstGeom>
        <a:solidFill>
          <a:schemeClr val="accent1">
            <a:alpha val="35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1">
              <a:solidFill>
                <a:srgbClr val="002060"/>
              </a:solidFill>
              <a:latin typeface="微软雅黑" panose="020B0503020204020204" charset="-122"/>
              <a:ea typeface="微软雅黑" panose="020B0503020204020204" charset="-122"/>
            </a:rPr>
            <a:t>修</a:t>
          </a:r>
        </a:p>
        <a:p>
          <a:pPr algn="ctr"/>
          <a:r>
            <a:rPr lang="zh-CN" altLang="en-US" sz="2000" b="1">
              <a:solidFill>
                <a:srgbClr val="002060"/>
              </a:solidFill>
              <a:latin typeface="微软雅黑" panose="020B0503020204020204" charset="-122"/>
              <a:ea typeface="微软雅黑" panose="020B0503020204020204" charset="-122"/>
            </a:rPr>
            <a:t>改</a:t>
          </a:r>
        </a:p>
        <a:p>
          <a:pPr algn="ctr"/>
          <a:r>
            <a:rPr lang="zh-CN" altLang="en-US" sz="2000" b="1">
              <a:solidFill>
                <a:srgbClr val="002060"/>
              </a:solidFill>
              <a:latin typeface="微软雅黑" panose="020B0503020204020204" charset="-122"/>
              <a:ea typeface="微软雅黑" panose="020B0503020204020204" charset="-122"/>
            </a:rPr>
            <a:t>区</a:t>
          </a:r>
        </a:p>
      </xdr:txBody>
    </xdr:sp>
    <xdr:clientData/>
  </xdr:twoCellAnchor>
  <xdr:twoCellAnchor>
    <xdr:from>
      <xdr:col>18</xdr:col>
      <xdr:colOff>419100</xdr:colOff>
      <xdr:row>4</xdr:row>
      <xdr:rowOff>13335</xdr:rowOff>
    </xdr:from>
    <xdr:to>
      <xdr:col>20</xdr:col>
      <xdr:colOff>57785</xdr:colOff>
      <xdr:row>12</xdr:row>
      <xdr:rowOff>295275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490512" y="1570953"/>
          <a:ext cx="1398008" cy="2792057"/>
        </a:xfrm>
        <a:prstGeom prst="rect">
          <a:avLst/>
        </a:prstGeom>
        <a:solidFill>
          <a:schemeClr val="accent1">
            <a:alpha val="35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1">
              <a:solidFill>
                <a:srgbClr val="002060"/>
              </a:solidFill>
              <a:latin typeface="微软雅黑" panose="020B0503020204020204" charset="-122"/>
              <a:ea typeface="微软雅黑" panose="020B0503020204020204" charset="-122"/>
            </a:rPr>
            <a:t>修改区</a:t>
          </a:r>
        </a:p>
      </xdr:txBody>
    </xdr:sp>
    <xdr:clientData/>
  </xdr:twoCellAnchor>
  <xdr:twoCellAnchor>
    <xdr:from>
      <xdr:col>18</xdr:col>
      <xdr:colOff>28575</xdr:colOff>
      <xdr:row>13</xdr:row>
      <xdr:rowOff>48260</xdr:rowOff>
    </xdr:from>
    <xdr:to>
      <xdr:col>20</xdr:col>
      <xdr:colOff>66675</xdr:colOff>
      <xdr:row>13</xdr:row>
      <xdr:rowOff>476885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075670" y="4467860"/>
          <a:ext cx="1800225" cy="428625"/>
        </a:xfrm>
        <a:prstGeom prst="rect">
          <a:avLst/>
        </a:prstGeom>
        <a:solidFill>
          <a:schemeClr val="accent1">
            <a:alpha val="35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000" b="1">
              <a:solidFill>
                <a:srgbClr val="002060"/>
              </a:solidFill>
              <a:latin typeface="微软雅黑" panose="020B0503020204020204" charset="-122"/>
              <a:ea typeface="微软雅黑" panose="020B0503020204020204" charset="-122"/>
            </a:rPr>
            <a:t>修改区</a:t>
          </a:r>
        </a:p>
      </xdr:txBody>
    </xdr:sp>
    <xdr:clientData/>
  </xdr:twoCellAnchor>
  <xdr:twoCellAnchor editAs="absolute">
    <xdr:from>
      <xdr:col>0</xdr:col>
      <xdr:colOff>190500</xdr:colOff>
      <xdr:row>1</xdr:row>
      <xdr:rowOff>755015</xdr:rowOff>
    </xdr:from>
    <xdr:to>
      <xdr:col>0</xdr:col>
      <xdr:colOff>1153795</xdr:colOff>
      <xdr:row>4</xdr:row>
      <xdr:rowOff>123190</xdr:rowOff>
    </xdr:to>
    <xdr:sp macro="" textlink="">
      <xdr:nvSpPr>
        <xdr:cNvPr id="15" name="圆角矩形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90500" y="1021715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2019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4</xdr:row>
      <xdr:rowOff>273685</xdr:rowOff>
    </xdr:from>
    <xdr:to>
      <xdr:col>0</xdr:col>
      <xdr:colOff>1153795</xdr:colOff>
      <xdr:row>6</xdr:row>
      <xdr:rowOff>302260</xdr:rowOff>
    </xdr:to>
    <xdr:sp macro="" textlink="">
      <xdr:nvSpPr>
        <xdr:cNvPr id="16" name="圆角矩形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0500" y="1835785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7</xdr:row>
      <xdr:rowOff>139065</xdr:rowOff>
    </xdr:from>
    <xdr:to>
      <xdr:col>0</xdr:col>
      <xdr:colOff>1153795</xdr:colOff>
      <xdr:row>9</xdr:row>
      <xdr:rowOff>165100</xdr:rowOff>
    </xdr:to>
    <xdr:sp macro="" textlink="">
      <xdr:nvSpPr>
        <xdr:cNvPr id="17" name="圆角矩形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90500" y="2653665"/>
          <a:ext cx="963295" cy="66103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个税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计算列表</a:t>
          </a:r>
        </a:p>
      </xdr:txBody>
    </xdr:sp>
    <xdr:clientData/>
  </xdr:twoCellAnchor>
  <xdr:twoCellAnchor editAs="absolute">
    <xdr:from>
      <xdr:col>0</xdr:col>
      <xdr:colOff>190500</xdr:colOff>
      <xdr:row>9</xdr:row>
      <xdr:rowOff>314960</xdr:rowOff>
    </xdr:from>
    <xdr:to>
      <xdr:col>0</xdr:col>
      <xdr:colOff>1153795</xdr:colOff>
      <xdr:row>12</xdr:row>
      <xdr:rowOff>26035</xdr:rowOff>
    </xdr:to>
    <xdr:sp macro="" textlink="">
      <xdr:nvSpPr>
        <xdr:cNvPr id="18" name="圆角矩形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90500" y="3464560"/>
          <a:ext cx="963295" cy="6635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修改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个税参数</a:t>
          </a:r>
        </a:p>
      </xdr:txBody>
    </xdr:sp>
    <xdr:clientData/>
  </xdr:twoCellAnchor>
  <xdr:twoCellAnchor editAs="absolute">
    <xdr:from>
      <xdr:col>0</xdr:col>
      <xdr:colOff>390525</xdr:colOff>
      <xdr:row>0</xdr:row>
      <xdr:rowOff>190500</xdr:rowOff>
    </xdr:from>
    <xdr:to>
      <xdr:col>0</xdr:col>
      <xdr:colOff>953135</xdr:colOff>
      <xdr:row>1</xdr:row>
      <xdr:rowOff>494030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390525" y="190500"/>
          <a:ext cx="562610" cy="570230"/>
        </a:xfrm>
        <a:prstGeom prst="ellipse">
          <a:avLst/>
        </a:prstGeom>
        <a:ln>
          <a:gradFill>
            <a:gsLst>
              <a:gs pos="0">
                <a:schemeClr val="tx1"/>
              </a:gs>
              <a:gs pos="74000">
                <a:schemeClr val="bg1">
                  <a:lumMod val="50000"/>
                </a:schemeClr>
              </a:gs>
            </a:gsLst>
            <a:lin ang="5160000" scaled="1"/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 b="1">
              <a:solidFill>
                <a:schemeClr val="accent4"/>
              </a:solidFill>
              <a:latin typeface="幼圆" panose="02010509060101010101" charset="-122"/>
              <a:ea typeface="幼圆" panose="02010509060101010101" charset="-122"/>
            </a:rPr>
            <a:t>税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295910</xdr:colOff>
      <xdr:row>6</xdr:row>
      <xdr:rowOff>300990</xdr:rowOff>
    </xdr:from>
    <xdr:to>
      <xdr:col>7</xdr:col>
      <xdr:colOff>534670</xdr:colOff>
      <xdr:row>9</xdr:row>
      <xdr:rowOff>280670</xdr:rowOff>
    </xdr:to>
    <xdr:sp macro="" textlink="">
      <xdr:nvSpPr>
        <xdr:cNvPr id="3" name="等腰三角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5264785" y="2781300"/>
          <a:ext cx="932180" cy="238760"/>
        </a:xfrm>
        <a:prstGeom prst="triangle">
          <a:avLst/>
        </a:prstGeom>
        <a:solidFill>
          <a:schemeClr val="accent6">
            <a:lumMod val="60000"/>
            <a:lumOff val="40000"/>
          </a:schemeClr>
        </a:solidFill>
        <a:ln w="25400"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750570</xdr:colOff>
      <xdr:row>3</xdr:row>
      <xdr:rowOff>52705</xdr:rowOff>
    </xdr:from>
    <xdr:to>
      <xdr:col>4</xdr:col>
      <xdr:colOff>637540</xdr:colOff>
      <xdr:row>4</xdr:row>
      <xdr:rowOff>131445</xdr:rowOff>
    </xdr:to>
    <xdr:sp macro="" textlink="">
      <xdr:nvSpPr>
        <xdr:cNvPr id="4" name="圆角矩形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944495" y="1373505"/>
          <a:ext cx="1106170" cy="25654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000" b="1">
              <a:latin typeface="幼圆" panose="02010509060101010101" charset="-122"/>
              <a:ea typeface="幼圆" panose="02010509060101010101" charset="-122"/>
            </a:rPr>
            <a:t>现在去定义</a:t>
          </a:r>
        </a:p>
      </xdr:txBody>
    </xdr:sp>
    <xdr:clientData/>
  </xdr:twoCellAnchor>
  <xdr:twoCellAnchor editAs="absolute">
    <xdr:from>
      <xdr:col>0</xdr:col>
      <xdr:colOff>190500</xdr:colOff>
      <xdr:row>2</xdr:row>
      <xdr:rowOff>170815</xdr:rowOff>
    </xdr:from>
    <xdr:to>
      <xdr:col>0</xdr:col>
      <xdr:colOff>1153795</xdr:colOff>
      <xdr:row>4</xdr:row>
      <xdr:rowOff>186690</xdr:rowOff>
    </xdr:to>
    <xdr:sp macro="" textlink="">
      <xdr:nvSpPr>
        <xdr:cNvPr id="10" name="圆角矩形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0500" y="1021715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2019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5</xdr:row>
      <xdr:rowOff>19685</xdr:rowOff>
    </xdr:from>
    <xdr:to>
      <xdr:col>0</xdr:col>
      <xdr:colOff>1153795</xdr:colOff>
      <xdr:row>7</xdr:row>
      <xdr:rowOff>48260</xdr:rowOff>
    </xdr:to>
    <xdr:sp macro="" textlink="">
      <xdr:nvSpPr>
        <xdr:cNvPr id="11" name="圆角矩形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0500" y="1835785"/>
          <a:ext cx="963295" cy="6635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7</xdr:row>
      <xdr:rowOff>202565</xdr:rowOff>
    </xdr:from>
    <xdr:to>
      <xdr:col>0</xdr:col>
      <xdr:colOff>1153795</xdr:colOff>
      <xdr:row>9</xdr:row>
      <xdr:rowOff>228600</xdr:rowOff>
    </xdr:to>
    <xdr:sp macro="" textlink="">
      <xdr:nvSpPr>
        <xdr:cNvPr id="12" name="圆角矩形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90500" y="2653665"/>
          <a:ext cx="963295" cy="66103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个税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计算列表</a:t>
          </a:r>
        </a:p>
      </xdr:txBody>
    </xdr:sp>
    <xdr:clientData/>
  </xdr:twoCellAnchor>
  <xdr:twoCellAnchor editAs="absolute">
    <xdr:from>
      <xdr:col>0</xdr:col>
      <xdr:colOff>190500</xdr:colOff>
      <xdr:row>10</xdr:row>
      <xdr:rowOff>60960</xdr:rowOff>
    </xdr:from>
    <xdr:to>
      <xdr:col>0</xdr:col>
      <xdr:colOff>1153795</xdr:colOff>
      <xdr:row>12</xdr:row>
      <xdr:rowOff>89535</xdr:rowOff>
    </xdr:to>
    <xdr:sp macro="" textlink="">
      <xdr:nvSpPr>
        <xdr:cNvPr id="13" name="圆角矩形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90500" y="3464560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修改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个税参数</a:t>
          </a:r>
        </a:p>
      </xdr:txBody>
    </xdr:sp>
    <xdr:clientData/>
  </xdr:twoCellAnchor>
  <xdr:twoCellAnchor editAs="absolute">
    <xdr:from>
      <xdr:col>0</xdr:col>
      <xdr:colOff>390525</xdr:colOff>
      <xdr:row>0</xdr:row>
      <xdr:rowOff>190500</xdr:rowOff>
    </xdr:from>
    <xdr:to>
      <xdr:col>0</xdr:col>
      <xdr:colOff>953135</xdr:colOff>
      <xdr:row>1</xdr:row>
      <xdr:rowOff>460375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390525" y="190500"/>
          <a:ext cx="562610" cy="561975"/>
        </a:xfrm>
        <a:prstGeom prst="ellipse">
          <a:avLst/>
        </a:prstGeom>
        <a:ln>
          <a:gradFill>
            <a:gsLst>
              <a:gs pos="0">
                <a:schemeClr val="tx1"/>
              </a:gs>
              <a:gs pos="74000">
                <a:schemeClr val="bg1">
                  <a:lumMod val="50000"/>
                </a:schemeClr>
              </a:gs>
            </a:gsLst>
            <a:lin ang="5160000" scaled="1"/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 b="1">
              <a:solidFill>
                <a:schemeClr val="accent4"/>
              </a:solidFill>
              <a:latin typeface="幼圆" panose="02010509060101010101" charset="-122"/>
              <a:ea typeface="幼圆" panose="02010509060101010101" charset="-122"/>
            </a:rPr>
            <a:t>税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1024890</xdr:colOff>
      <xdr:row>1</xdr:row>
      <xdr:rowOff>28575</xdr:rowOff>
    </xdr:from>
    <xdr:to>
      <xdr:col>11</xdr:col>
      <xdr:colOff>922655</xdr:colOff>
      <xdr:row>1</xdr:row>
      <xdr:rowOff>285115</xdr:rowOff>
    </xdr:to>
    <xdr:sp macro="" textlink="">
      <xdr:nvSpPr>
        <xdr:cNvPr id="4" name="圆角矩形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0079355" y="219075"/>
          <a:ext cx="923925" cy="25654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幼圆" panose="02010509060101010101" charset="-122"/>
              <a:ea typeface="幼圆" panose="02010509060101010101" charset="-122"/>
            </a:rPr>
            <a:t>现在去定义</a:t>
          </a:r>
        </a:p>
      </xdr:txBody>
    </xdr:sp>
    <xdr:clientData/>
  </xdr:twoCellAnchor>
  <xdr:twoCellAnchor editAs="absolute">
    <xdr:from>
      <xdr:col>0</xdr:col>
      <xdr:colOff>190500</xdr:colOff>
      <xdr:row>4</xdr:row>
      <xdr:rowOff>81915</xdr:rowOff>
    </xdr:from>
    <xdr:to>
      <xdr:col>0</xdr:col>
      <xdr:colOff>1153795</xdr:colOff>
      <xdr:row>6</xdr:row>
      <xdr:rowOff>389890</xdr:rowOff>
    </xdr:to>
    <xdr:sp macro="" textlink="">
      <xdr:nvSpPr>
        <xdr:cNvPr id="10" name="圆角矩形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0500" y="1021715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2019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7</xdr:row>
      <xdr:rowOff>6985</xdr:rowOff>
    </xdr:from>
    <xdr:to>
      <xdr:col>0</xdr:col>
      <xdr:colOff>1153795</xdr:colOff>
      <xdr:row>9</xdr:row>
      <xdr:rowOff>86360</xdr:rowOff>
    </xdr:to>
    <xdr:sp macro="" textlink="">
      <xdr:nvSpPr>
        <xdr:cNvPr id="11" name="圆角矩形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90500" y="1835785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个税计算器</a:t>
          </a:r>
        </a:p>
      </xdr:txBody>
    </xdr:sp>
    <xdr:clientData/>
  </xdr:twoCellAnchor>
  <xdr:twoCellAnchor editAs="absolute">
    <xdr:from>
      <xdr:col>0</xdr:col>
      <xdr:colOff>190500</xdr:colOff>
      <xdr:row>9</xdr:row>
      <xdr:rowOff>240665</xdr:rowOff>
    </xdr:from>
    <xdr:to>
      <xdr:col>0</xdr:col>
      <xdr:colOff>1153795</xdr:colOff>
      <xdr:row>12</xdr:row>
      <xdr:rowOff>25400</xdr:rowOff>
    </xdr:to>
    <xdr:sp macro="" textlink="">
      <xdr:nvSpPr>
        <xdr:cNvPr id="12" name="圆角矩形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90500" y="2653665"/>
          <a:ext cx="963295" cy="66103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自定义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个税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计算列表</a:t>
          </a:r>
        </a:p>
      </xdr:txBody>
    </xdr:sp>
    <xdr:clientData/>
  </xdr:twoCellAnchor>
  <xdr:twoCellAnchor editAs="absolute">
    <xdr:from>
      <xdr:col>0</xdr:col>
      <xdr:colOff>190500</xdr:colOff>
      <xdr:row>12</xdr:row>
      <xdr:rowOff>175260</xdr:rowOff>
    </xdr:from>
    <xdr:to>
      <xdr:col>0</xdr:col>
      <xdr:colOff>1153795</xdr:colOff>
      <xdr:row>14</xdr:row>
      <xdr:rowOff>254635</xdr:rowOff>
    </xdr:to>
    <xdr:sp macro="" textlink="">
      <xdr:nvSpPr>
        <xdr:cNvPr id="13" name="圆角矩形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90500" y="3464560"/>
          <a:ext cx="963295" cy="663575"/>
        </a:xfrm>
        <a:prstGeom prst="roundRect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修改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个税参数</a:t>
          </a:r>
        </a:p>
      </xdr:txBody>
    </xdr:sp>
    <xdr:clientData/>
  </xdr:twoCellAnchor>
  <xdr:twoCellAnchor editAs="absolute">
    <xdr:from>
      <xdr:col>0</xdr:col>
      <xdr:colOff>390525</xdr:colOff>
      <xdr:row>1</xdr:row>
      <xdr:rowOff>0</xdr:rowOff>
    </xdr:from>
    <xdr:to>
      <xdr:col>0</xdr:col>
      <xdr:colOff>953135</xdr:colOff>
      <xdr:row>3</xdr:row>
      <xdr:rowOff>123190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90525" y="190500"/>
          <a:ext cx="562610" cy="580390"/>
        </a:xfrm>
        <a:prstGeom prst="ellipse">
          <a:avLst/>
        </a:prstGeom>
        <a:ln>
          <a:gradFill>
            <a:gsLst>
              <a:gs pos="0">
                <a:schemeClr val="tx1"/>
              </a:gs>
              <a:gs pos="74000">
                <a:schemeClr val="bg1">
                  <a:lumMod val="50000"/>
                </a:schemeClr>
              </a:gs>
            </a:gsLst>
            <a:lin ang="5160000" scaled="1"/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 b="1">
              <a:solidFill>
                <a:schemeClr val="accent4"/>
              </a:solidFill>
              <a:latin typeface="幼圆" panose="02010509060101010101" charset="-122"/>
              <a:ea typeface="幼圆" panose="02010509060101010101" charset="-122"/>
            </a:rPr>
            <a:t>税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0</xdr:rowOff>
    </xdr:from>
    <xdr:to>
      <xdr:col>5</xdr:col>
      <xdr:colOff>1543050</xdr:colOff>
      <xdr:row>38</xdr:row>
      <xdr:rowOff>200025</xdr:rowOff>
    </xdr:to>
    <xdr:sp macro="" textlink="">
      <xdr:nvSpPr>
        <xdr:cNvPr id="6" name="矩形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562100" y="12458700"/>
          <a:ext cx="3800475" cy="200025"/>
        </a:xfrm>
        <a:prstGeom prst="rect">
          <a:avLst/>
        </a:prstGeom>
        <a:noFill/>
        <a:ln w="6350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398780</xdr:colOff>
      <xdr:row>1</xdr:row>
      <xdr:rowOff>290195</xdr:rowOff>
    </xdr:from>
    <xdr:to>
      <xdr:col>5</xdr:col>
      <xdr:colOff>1306195</xdr:colOff>
      <xdr:row>1</xdr:row>
      <xdr:rowOff>669925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218305" y="467995"/>
          <a:ext cx="907415" cy="3797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  <a:latin typeface="幼圆" panose="02010509060101010101" charset="-122"/>
              <a:ea typeface="幼圆" panose="02010509060101010101" charset="-122"/>
            </a:rPr>
            <a:t>使用方法</a:t>
          </a:r>
        </a:p>
      </xdr:txBody>
    </xdr:sp>
    <xdr:clientData/>
  </xdr:twoCellAnchor>
  <xdr:twoCellAnchor editAs="oneCell">
    <xdr:from>
      <xdr:col>5</xdr:col>
      <xdr:colOff>1426845</xdr:colOff>
      <xdr:row>1</xdr:row>
      <xdr:rowOff>290195</xdr:rowOff>
    </xdr:from>
    <xdr:to>
      <xdr:col>6</xdr:col>
      <xdr:colOff>457200</xdr:colOff>
      <xdr:row>1</xdr:row>
      <xdr:rowOff>669925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246370" y="467995"/>
          <a:ext cx="906780" cy="3797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  <a:latin typeface="幼圆" panose="02010509060101010101" charset="-122"/>
              <a:ea typeface="幼圆" panose="02010509060101010101" charset="-122"/>
            </a:rPr>
            <a:t>基本流程</a:t>
          </a:r>
        </a:p>
      </xdr:txBody>
    </xdr:sp>
    <xdr:clientData/>
  </xdr:twoCellAnchor>
  <xdr:twoCellAnchor editAs="oneCell">
    <xdr:from>
      <xdr:col>6</xdr:col>
      <xdr:colOff>577850</xdr:colOff>
      <xdr:row>1</xdr:row>
      <xdr:rowOff>290195</xdr:rowOff>
    </xdr:from>
    <xdr:to>
      <xdr:col>6</xdr:col>
      <xdr:colOff>1484630</xdr:colOff>
      <xdr:row>1</xdr:row>
      <xdr:rowOff>669925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273800" y="467995"/>
          <a:ext cx="906780" cy="3797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  <a:latin typeface="幼圆" panose="02010509060101010101" charset="-122"/>
              <a:ea typeface="幼圆" panose="02010509060101010101" charset="-122"/>
            </a:rPr>
            <a:t>常用操作</a:t>
          </a:r>
        </a:p>
      </xdr:txBody>
    </xdr:sp>
    <xdr:clientData/>
  </xdr:twoCellAnchor>
  <xdr:twoCellAnchor editAs="oneCell">
    <xdr:from>
      <xdr:col>6</xdr:col>
      <xdr:colOff>1605280</xdr:colOff>
      <xdr:row>1</xdr:row>
      <xdr:rowOff>290195</xdr:rowOff>
    </xdr:from>
    <xdr:to>
      <xdr:col>7</xdr:col>
      <xdr:colOff>635635</xdr:colOff>
      <xdr:row>1</xdr:row>
      <xdr:rowOff>669925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7301230" y="467995"/>
          <a:ext cx="906780" cy="37973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  <a:latin typeface="幼圆" panose="02010509060101010101" charset="-122"/>
              <a:ea typeface="幼圆" panose="02010509060101010101" charset="-122"/>
            </a:rPr>
            <a:t>稻壳申明</a:t>
          </a:r>
        </a:p>
      </xdr:txBody>
    </xdr:sp>
    <xdr:clientData/>
  </xdr:twoCellAnchor>
  <xdr:twoCellAnchor editAs="oneCell">
    <xdr:from>
      <xdr:col>7</xdr:col>
      <xdr:colOff>756285</xdr:colOff>
      <xdr:row>1</xdr:row>
      <xdr:rowOff>290195</xdr:rowOff>
    </xdr:from>
    <xdr:to>
      <xdr:col>7</xdr:col>
      <xdr:colOff>1663065</xdr:colOff>
      <xdr:row>1</xdr:row>
      <xdr:rowOff>669925</xdr:rowOff>
    </xdr:to>
    <xdr:sp macro="" textlink="">
      <xdr:nvSpPr>
        <xdr:cNvPr id="11" name="稻壳琪一独家首发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328660" y="467995"/>
          <a:ext cx="906780" cy="37973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>
              <a:solidFill>
                <a:schemeClr val="bg1"/>
              </a:solidFill>
              <a:latin typeface="幼圆" panose="02010509060101010101" charset="-122"/>
              <a:ea typeface="幼圆" panose="02010509060101010101" charset="-122"/>
            </a:rPr>
            <a:t>返回首页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307;&#32856;&#31649;&#29702;/&#25307;&#32856;&#31649;&#2970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稻壳琪一独家首发"/>
      <sheetName val="主页"/>
      <sheetName val="辅助"/>
      <sheetName val="参数"/>
      <sheetName val="部门需求表"/>
      <sheetName val="应聘跟进表"/>
      <sheetName val="招聘进度查询"/>
      <sheetName val="应聘者查询"/>
      <sheetName val="说明"/>
      <sheetName val="招聘管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opLeftCell="A4" zoomScale="85" zoomScaleNormal="85" workbookViewId="0">
      <selection activeCell="O16" sqref="O16"/>
    </sheetView>
  </sheetViews>
  <sheetFormatPr defaultColWidth="9" defaultRowHeight="13.75" x14ac:dyDescent="0.4"/>
  <cols>
    <col min="1" max="16384" width="9" style="113"/>
  </cols>
  <sheetData/>
  <sheetProtection sheet="1" objects="1" selectLockedCells="1"/>
  <phoneticPr fontId="34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6"/>
  <sheetViews>
    <sheetView showGridLines="0" showRowColHeaders="0" tabSelected="1" zoomScale="85" zoomScaleNormal="85" workbookViewId="0">
      <selection activeCell="L15" sqref="L15"/>
    </sheetView>
  </sheetViews>
  <sheetFormatPr defaultColWidth="9" defaultRowHeight="25" customHeight="1" x14ac:dyDescent="0.4"/>
  <cols>
    <col min="1" max="1" width="17.61328125" style="61" customWidth="1"/>
    <col min="2" max="2" width="4.765625" style="61" customWidth="1"/>
    <col min="3" max="3" width="3.23046875" style="61" customWidth="1"/>
    <col min="4" max="4" width="16" style="61" customWidth="1"/>
    <col min="5" max="5" width="13.4609375" style="61" customWidth="1"/>
    <col min="6" max="6" width="5" style="61" customWidth="1"/>
    <col min="7" max="7" width="3.23046875" style="61" customWidth="1"/>
    <col min="8" max="8" width="9.84375" style="61" customWidth="1"/>
    <col min="9" max="9" width="3.23046875" style="61" customWidth="1"/>
    <col min="10" max="10" width="2.765625" style="61" customWidth="1"/>
    <col min="11" max="11" width="11.3828125" style="61" customWidth="1"/>
    <col min="12" max="12" width="17.3828125" style="61" customWidth="1"/>
    <col min="13" max="13" width="1.61328125" style="61" customWidth="1"/>
    <col min="14" max="14" width="2.765625" style="61" customWidth="1"/>
    <col min="15" max="15" width="3.23046875" style="61" customWidth="1"/>
    <col min="16" max="16" width="2.765625" style="61" customWidth="1"/>
    <col min="17" max="17" width="11.61328125" style="61" customWidth="1"/>
    <col min="18" max="18" width="17.3828125" style="61" customWidth="1"/>
    <col min="19" max="19" width="1.61328125" style="61" customWidth="1"/>
    <col min="20" max="20" width="2.765625" style="61" customWidth="1"/>
    <col min="21" max="23" width="3.23046875" style="61" customWidth="1"/>
    <col min="24" max="24" width="2.765625" style="61" customWidth="1"/>
    <col min="25" max="25" width="11.61328125" style="61" customWidth="1"/>
    <col min="26" max="26" width="17.3828125" style="61" customWidth="1"/>
    <col min="27" max="27" width="1.61328125" style="61" customWidth="1"/>
    <col min="28" max="28" width="2.765625" style="61" customWidth="1"/>
    <col min="29" max="29" width="3.23046875" style="61" customWidth="1"/>
    <col min="30" max="33" width="7.23046875" style="61" customWidth="1"/>
    <col min="34" max="34" width="3.15234375" style="61" customWidth="1"/>
    <col min="35" max="35" width="10.84375" style="61" customWidth="1"/>
    <col min="36" max="36" width="2.84375" style="61" customWidth="1"/>
    <col min="37" max="37" width="10.765625" style="61" customWidth="1"/>
    <col min="38" max="38" width="12.3828125" style="61" customWidth="1"/>
    <col min="39" max="39" width="10.765625" style="61" customWidth="1"/>
    <col min="40" max="41" width="9.23046875" style="61"/>
    <col min="42" max="16384" width="9" style="61"/>
  </cols>
  <sheetData>
    <row r="1" spans="1:41" ht="23.15" customHeight="1" x14ac:dyDescent="0.4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41" ht="24" customHeight="1" x14ac:dyDescent="0.4">
      <c r="A2" s="62"/>
      <c r="B2" s="64"/>
      <c r="C2" s="65"/>
      <c r="D2" s="150"/>
      <c r="E2" s="151"/>
      <c r="F2" s="151"/>
      <c r="G2" s="66"/>
      <c r="H2" s="67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6"/>
      <c r="X2" s="66"/>
      <c r="Y2" s="66"/>
      <c r="Z2" s="66"/>
      <c r="AA2" s="66"/>
      <c r="AB2" s="66"/>
      <c r="AC2" s="66"/>
      <c r="AD2" s="67"/>
      <c r="AE2" s="98"/>
      <c r="AF2" s="98"/>
      <c r="AG2" s="98"/>
    </row>
    <row r="3" spans="1:41" ht="37" customHeight="1" x14ac:dyDescent="0.4">
      <c r="A3" s="62"/>
      <c r="B3" s="63"/>
      <c r="C3" s="68"/>
      <c r="D3" s="160" t="s">
        <v>0</v>
      </c>
      <c r="E3" s="160"/>
      <c r="F3" s="160"/>
      <c r="G3" s="69"/>
      <c r="H3" s="70"/>
      <c r="I3" s="69"/>
      <c r="J3" s="78"/>
      <c r="K3" s="161" t="s">
        <v>1</v>
      </c>
      <c r="L3" s="161"/>
      <c r="M3" s="161"/>
      <c r="N3" s="79"/>
      <c r="O3" s="80"/>
      <c r="P3" s="79"/>
      <c r="Q3" s="161" t="s">
        <v>2</v>
      </c>
      <c r="R3" s="161"/>
      <c r="S3" s="161"/>
      <c r="T3" s="99"/>
      <c r="U3" s="65"/>
      <c r="V3" s="77"/>
      <c r="W3" s="65"/>
      <c r="X3" s="79"/>
      <c r="Y3" s="161" t="s">
        <v>3</v>
      </c>
      <c r="Z3" s="161"/>
      <c r="AA3" s="161"/>
      <c r="AB3" s="99"/>
      <c r="AC3" s="65"/>
      <c r="AD3" s="77"/>
      <c r="AE3" s="100"/>
      <c r="AF3" s="100"/>
      <c r="AG3" s="100"/>
    </row>
    <row r="4" spans="1:41" ht="14.15" customHeight="1" x14ac:dyDescent="0.45">
      <c r="A4" s="62"/>
      <c r="B4" s="63"/>
      <c r="C4" s="69"/>
      <c r="D4" s="164" t="s">
        <v>4</v>
      </c>
      <c r="E4" s="164"/>
      <c r="F4" s="164"/>
      <c r="G4" s="69"/>
      <c r="H4" s="70"/>
      <c r="I4" s="69"/>
      <c r="J4" s="69"/>
      <c r="K4" s="81"/>
      <c r="L4" s="82"/>
      <c r="M4" s="81"/>
      <c r="N4" s="83"/>
      <c r="O4" s="83"/>
      <c r="P4" s="83"/>
      <c r="Q4" s="81"/>
      <c r="R4" s="101"/>
      <c r="S4" s="81"/>
      <c r="T4" s="65"/>
      <c r="U4" s="65"/>
      <c r="V4" s="77"/>
      <c r="W4" s="65"/>
      <c r="X4" s="83"/>
      <c r="Y4" s="81"/>
      <c r="Z4" s="101"/>
      <c r="AA4" s="81"/>
      <c r="AB4" s="65"/>
      <c r="AC4" s="65"/>
      <c r="AD4" s="77"/>
      <c r="AE4" s="100"/>
      <c r="AF4" s="100"/>
      <c r="AG4" s="100"/>
    </row>
    <row r="5" spans="1:41" ht="25" customHeight="1" x14ac:dyDescent="0.5">
      <c r="A5" s="62"/>
      <c r="B5" s="63"/>
      <c r="C5" s="69"/>
      <c r="D5" s="164"/>
      <c r="E5" s="164"/>
      <c r="F5" s="164"/>
      <c r="G5" s="69"/>
      <c r="H5" s="70"/>
      <c r="I5" s="69"/>
      <c r="J5" s="69"/>
      <c r="K5" s="84" t="s">
        <v>5</v>
      </c>
      <c r="L5" s="85">
        <f>E8</f>
        <v>10000</v>
      </c>
      <c r="M5" s="86"/>
      <c r="N5" s="81"/>
      <c r="O5" s="81"/>
      <c r="P5" s="81"/>
      <c r="Q5" s="84" t="s">
        <v>5</v>
      </c>
      <c r="R5" s="85">
        <f>E8</f>
        <v>10000</v>
      </c>
      <c r="S5" s="86"/>
      <c r="T5" s="65"/>
      <c r="U5" s="65"/>
      <c r="V5" s="77"/>
      <c r="W5" s="65"/>
      <c r="X5" s="81"/>
      <c r="Y5" s="84" t="s">
        <v>5</v>
      </c>
      <c r="Z5" s="153">
        <f>L5</f>
        <v>10000</v>
      </c>
      <c r="AA5" s="86"/>
      <c r="AB5" s="65"/>
      <c r="AC5" s="65"/>
      <c r="AD5" s="77"/>
      <c r="AE5" s="100"/>
      <c r="AF5" s="100"/>
      <c r="AG5" s="100"/>
    </row>
    <row r="6" spans="1:41" ht="25" customHeight="1" x14ac:dyDescent="0.5">
      <c r="A6" s="62"/>
      <c r="B6" s="63"/>
      <c r="C6" s="69"/>
      <c r="D6" s="71"/>
      <c r="E6" s="71"/>
      <c r="F6" s="71"/>
      <c r="G6" s="69"/>
      <c r="H6" s="70"/>
      <c r="I6" s="69"/>
      <c r="J6" s="69"/>
      <c r="K6" s="87" t="s">
        <v>6</v>
      </c>
      <c r="L6" s="85">
        <f>E10</f>
        <v>1800</v>
      </c>
      <c r="M6" s="88"/>
      <c r="N6" s="81"/>
      <c r="O6" s="81"/>
      <c r="P6" s="81"/>
      <c r="Q6" s="87" t="s">
        <v>6</v>
      </c>
      <c r="R6" s="85">
        <f>E10</f>
        <v>1800</v>
      </c>
      <c r="S6" s="88"/>
      <c r="T6" s="65"/>
      <c r="U6" s="65"/>
      <c r="V6" s="77"/>
      <c r="W6" s="65"/>
      <c r="X6" s="81"/>
      <c r="Y6" s="87" t="s">
        <v>6</v>
      </c>
      <c r="Z6" s="153">
        <f>L6</f>
        <v>1800</v>
      </c>
      <c r="AA6" s="88"/>
      <c r="AB6" s="65"/>
      <c r="AC6" s="65"/>
      <c r="AD6" s="77"/>
      <c r="AE6" s="100"/>
      <c r="AF6" s="100"/>
      <c r="AG6" s="100"/>
    </row>
    <row r="7" spans="1:41" ht="25" customHeight="1" x14ac:dyDescent="0.5">
      <c r="A7" s="62"/>
      <c r="B7" s="63"/>
      <c r="C7" s="69"/>
      <c r="D7" s="72"/>
      <c r="E7" s="72"/>
      <c r="F7" s="73"/>
      <c r="G7" s="69"/>
      <c r="H7" s="70"/>
      <c r="I7" s="69"/>
      <c r="J7" s="69"/>
      <c r="K7" s="89" t="s">
        <v>7</v>
      </c>
      <c r="L7" s="90">
        <f>IF(R9&gt;0,R9*VLOOKUP(R9,'2019个税计算器辅助'!B6:F14,4,1)-VLOOKUP(R9,'2019个税计算器辅助'!B6:F14,5,1),0)</f>
        <v>36</v>
      </c>
      <c r="M7" s="91"/>
      <c r="N7" s="81"/>
      <c r="O7" s="81"/>
      <c r="P7" s="81"/>
      <c r="Q7" s="84" t="s">
        <v>8</v>
      </c>
      <c r="R7" s="85">
        <f>E12</f>
        <v>2000</v>
      </c>
      <c r="S7" s="86"/>
      <c r="T7" s="65"/>
      <c r="U7" s="65"/>
      <c r="V7" s="77"/>
      <c r="W7" s="65"/>
      <c r="X7" s="81"/>
      <c r="Y7" s="84" t="s">
        <v>8</v>
      </c>
      <c r="Z7" s="154" t="s">
        <v>9</v>
      </c>
      <c r="AA7" s="86"/>
      <c r="AB7" s="65"/>
      <c r="AC7" s="65"/>
      <c r="AD7" s="77"/>
      <c r="AE7" s="100"/>
      <c r="AF7" s="100"/>
      <c r="AG7" s="100"/>
    </row>
    <row r="8" spans="1:41" ht="25" customHeight="1" x14ac:dyDescent="0.5">
      <c r="A8" s="62"/>
      <c r="B8" s="63"/>
      <c r="C8" s="65"/>
      <c r="D8" s="74" t="s">
        <v>5</v>
      </c>
      <c r="E8" s="75">
        <v>10000</v>
      </c>
      <c r="F8" s="73"/>
      <c r="G8" s="69"/>
      <c r="H8" s="70"/>
      <c r="I8" s="69"/>
      <c r="J8" s="69"/>
      <c r="K8" s="92" t="s">
        <v>10</v>
      </c>
      <c r="L8" s="93">
        <f>E8-L7-E10</f>
        <v>8164</v>
      </c>
      <c r="M8" s="94"/>
      <c r="N8" s="81"/>
      <c r="O8" s="81"/>
      <c r="P8" s="81"/>
      <c r="Q8" s="84" t="s">
        <v>11</v>
      </c>
      <c r="R8" s="85">
        <f>'2019个税计算器辅助'!E15</f>
        <v>5000</v>
      </c>
      <c r="S8" s="86"/>
      <c r="T8" s="65"/>
      <c r="U8" s="65"/>
      <c r="V8" s="77"/>
      <c r="W8" s="65"/>
      <c r="X8" s="81"/>
      <c r="Y8" s="84" t="s">
        <v>11</v>
      </c>
      <c r="Z8" s="153">
        <v>3500</v>
      </c>
      <c r="AA8" s="86"/>
      <c r="AB8" s="65"/>
      <c r="AC8" s="65"/>
      <c r="AD8" s="77"/>
      <c r="AE8" s="100"/>
      <c r="AF8" s="100"/>
      <c r="AG8" s="100"/>
      <c r="AO8" s="100"/>
    </row>
    <row r="9" spans="1:41" ht="25" customHeight="1" x14ac:dyDescent="0.5">
      <c r="A9" s="62"/>
      <c r="B9" s="63"/>
      <c r="C9" s="76"/>
      <c r="D9" s="71"/>
      <c r="E9" s="71"/>
      <c r="F9" s="73"/>
      <c r="G9" s="69"/>
      <c r="H9" s="77"/>
      <c r="I9" s="65"/>
      <c r="J9" s="76"/>
      <c r="K9" s="76"/>
      <c r="L9" s="95"/>
      <c r="M9" s="76"/>
      <c r="N9" s="76"/>
      <c r="O9" s="76"/>
      <c r="P9" s="76"/>
      <c r="Q9" s="84" t="s">
        <v>12</v>
      </c>
      <c r="R9" s="85">
        <f>IF(E8-E10-'2019个税计算器辅助'!E15-E12&gt;0,E8-E10-'2019个税计算器辅助'!E15-E12,0)</f>
        <v>1200</v>
      </c>
      <c r="S9" s="86"/>
      <c r="T9" s="65"/>
      <c r="U9" s="65"/>
      <c r="V9" s="77"/>
      <c r="W9" s="65"/>
      <c r="X9" s="76"/>
      <c r="Y9" s="84" t="s">
        <v>12</v>
      </c>
      <c r="Z9" s="153">
        <f>IF(E8-E10-3500&gt;0,E8-E10-3500,0)</f>
        <v>4700</v>
      </c>
      <c r="AA9" s="86"/>
      <c r="AB9" s="65"/>
      <c r="AC9" s="65"/>
      <c r="AD9" s="77"/>
      <c r="AE9" s="100"/>
      <c r="AF9" s="100"/>
      <c r="AG9" s="100"/>
    </row>
    <row r="10" spans="1:41" ht="25" customHeight="1" x14ac:dyDescent="0.5">
      <c r="A10" s="62"/>
      <c r="B10" s="63"/>
      <c r="C10" s="76"/>
      <c r="D10" s="74" t="s">
        <v>6</v>
      </c>
      <c r="E10" s="75">
        <v>1800</v>
      </c>
      <c r="F10" s="71"/>
      <c r="G10" s="69"/>
      <c r="H10" s="77"/>
      <c r="I10" s="65"/>
      <c r="J10" s="76"/>
      <c r="K10" s="96"/>
      <c r="L10" s="95"/>
      <c r="M10" s="94"/>
      <c r="N10" s="94"/>
      <c r="O10" s="94"/>
      <c r="P10" s="76"/>
      <c r="Q10" s="87" t="s">
        <v>13</v>
      </c>
      <c r="R10" s="102">
        <f>IF(R9&gt;0,VLOOKUP(R9,'2019个税计算器辅助'!B6:F14,4,1),0)</f>
        <v>0.03</v>
      </c>
      <c r="S10" s="88"/>
      <c r="T10" s="65"/>
      <c r="U10" s="65"/>
      <c r="V10" s="77"/>
      <c r="W10" s="65"/>
      <c r="X10" s="76"/>
      <c r="Y10" s="87" t="s">
        <v>13</v>
      </c>
      <c r="Z10" s="155">
        <f>IF(Z9&gt;0,VLOOKUP(Z9,'2019个税计算器辅助'!$I$6:$M$14,4,1),0)</f>
        <v>0.2</v>
      </c>
      <c r="AA10" s="88"/>
      <c r="AB10" s="65"/>
      <c r="AC10" s="65"/>
      <c r="AD10" s="77"/>
      <c r="AE10" s="100"/>
      <c r="AF10" s="100"/>
      <c r="AG10" s="100"/>
    </row>
    <row r="11" spans="1:41" ht="25" customHeight="1" x14ac:dyDescent="0.5">
      <c r="A11" s="62"/>
      <c r="B11" s="63"/>
      <c r="C11" s="76"/>
      <c r="D11" s="71"/>
      <c r="E11" s="71"/>
      <c r="F11" s="71"/>
      <c r="G11" s="69"/>
      <c r="H11" s="77"/>
      <c r="I11" s="65"/>
      <c r="J11" s="65"/>
      <c r="K11" s="92"/>
      <c r="L11" s="95"/>
      <c r="M11" s="81"/>
      <c r="N11" s="94"/>
      <c r="O11" s="94"/>
      <c r="P11" s="76"/>
      <c r="Q11" s="87" t="s">
        <v>14</v>
      </c>
      <c r="R11" s="103">
        <f>VLOOKUP(R9,'2019个税计算器辅助'!B6:F14,5,1)</f>
        <v>0</v>
      </c>
      <c r="S11" s="88"/>
      <c r="T11" s="65"/>
      <c r="U11" s="65"/>
      <c r="V11" s="77"/>
      <c r="W11" s="65"/>
      <c r="X11" s="76"/>
      <c r="Y11" s="87" t="s">
        <v>14</v>
      </c>
      <c r="Z11" s="156">
        <f>VLOOKUP(Z9,'2019个税计算器辅助'!$I$6:$M$14,5,1)</f>
        <v>555</v>
      </c>
      <c r="AA11" s="88"/>
      <c r="AB11" s="65"/>
      <c r="AC11" s="65"/>
      <c r="AD11" s="77"/>
      <c r="AE11" s="100"/>
      <c r="AF11" s="100"/>
      <c r="AG11" s="100"/>
    </row>
    <row r="12" spans="1:41" ht="25" customHeight="1" x14ac:dyDescent="0.5">
      <c r="A12" s="62"/>
      <c r="B12" s="63"/>
      <c r="C12" s="76"/>
      <c r="D12" s="74" t="s">
        <v>8</v>
      </c>
      <c r="E12" s="75">
        <v>2000</v>
      </c>
      <c r="F12" s="71"/>
      <c r="G12" s="69"/>
      <c r="H12" s="77"/>
      <c r="I12" s="65"/>
      <c r="J12" s="65"/>
      <c r="K12" s="97"/>
      <c r="L12" s="95"/>
      <c r="M12" s="81"/>
      <c r="N12" s="94"/>
      <c r="O12" s="94"/>
      <c r="P12" s="76"/>
      <c r="Q12" s="104" t="s">
        <v>7</v>
      </c>
      <c r="R12" s="105">
        <f>IF(R9&gt;0,R9*VLOOKUP(R9,'2019个税计算器辅助'!B6:F14,4,1)-VLOOKUP(R9,'2019个税计算器辅助'!B6:F14,5,1),0)</f>
        <v>36</v>
      </c>
      <c r="S12" s="106"/>
      <c r="T12" s="65"/>
      <c r="U12" s="65"/>
      <c r="V12" s="77"/>
      <c r="W12" s="65"/>
      <c r="X12" s="76"/>
      <c r="Y12" s="104" t="s">
        <v>7</v>
      </c>
      <c r="Z12" s="157">
        <f>IF(Z9&gt;0,Z9*VLOOKUP(Z9,'2019个税计算器辅助'!$I$6:$M$14,4,1)-VLOOKUP(Z9,'2019个税计算器辅助'!$I$6:$M$14,5,1),0)</f>
        <v>385</v>
      </c>
      <c r="AA12" s="106"/>
      <c r="AB12" s="65"/>
      <c r="AC12" s="65"/>
      <c r="AD12" s="77"/>
      <c r="AE12" s="100"/>
      <c r="AF12" s="100"/>
      <c r="AG12" s="100"/>
    </row>
    <row r="13" spans="1:41" ht="25" customHeight="1" x14ac:dyDescent="0.5">
      <c r="A13" s="62"/>
      <c r="B13" s="63"/>
      <c r="C13" s="76"/>
      <c r="D13" s="71"/>
      <c r="E13" s="71"/>
      <c r="F13" s="71"/>
      <c r="G13" s="69"/>
      <c r="H13" s="77"/>
      <c r="I13" s="65"/>
      <c r="J13" s="65"/>
      <c r="K13" s="97"/>
      <c r="L13" s="95"/>
      <c r="M13" s="81"/>
      <c r="N13" s="94"/>
      <c r="O13" s="94"/>
      <c r="P13" s="76"/>
      <c r="Q13" s="107" t="s">
        <v>10</v>
      </c>
      <c r="R13" s="108">
        <f>E8-L7-E10</f>
        <v>8164</v>
      </c>
      <c r="S13" s="109"/>
      <c r="T13" s="65"/>
      <c r="U13" s="65"/>
      <c r="V13" s="77"/>
      <c r="W13" s="65"/>
      <c r="X13" s="76"/>
      <c r="Y13" s="107" t="s">
        <v>10</v>
      </c>
      <c r="Z13" s="158">
        <f>E8-E10-Z12</f>
        <v>7815</v>
      </c>
      <c r="AA13" s="109"/>
      <c r="AB13" s="65"/>
      <c r="AC13" s="65"/>
      <c r="AD13" s="77"/>
      <c r="AE13" s="100"/>
      <c r="AF13" s="100"/>
      <c r="AG13" s="100"/>
    </row>
    <row r="14" spans="1:41" ht="25" customHeight="1" x14ac:dyDescent="0.5">
      <c r="A14" s="62"/>
      <c r="B14" s="63"/>
      <c r="C14" s="76"/>
      <c r="D14" s="71"/>
      <c r="E14" s="71"/>
      <c r="F14" s="71"/>
      <c r="G14" s="69"/>
      <c r="H14" s="77"/>
      <c r="I14" s="65"/>
      <c r="J14" s="65"/>
      <c r="K14" s="94"/>
      <c r="L14" s="95"/>
      <c r="M14" s="94"/>
      <c r="N14" s="94"/>
      <c r="O14" s="94"/>
      <c r="P14" s="76"/>
      <c r="Q14" s="76"/>
      <c r="R14" s="76"/>
      <c r="S14" s="76"/>
      <c r="T14" s="65"/>
      <c r="U14" s="65"/>
      <c r="V14" s="77"/>
      <c r="W14" s="65"/>
      <c r="X14" s="76"/>
      <c r="Y14" s="76"/>
      <c r="Z14" s="76"/>
      <c r="AA14" s="76"/>
      <c r="AB14" s="65"/>
      <c r="AC14" s="65"/>
      <c r="AD14" s="77"/>
      <c r="AE14" s="100"/>
      <c r="AF14" s="100"/>
      <c r="AG14" s="100"/>
    </row>
    <row r="15" spans="1:41" ht="56.15" customHeight="1" x14ac:dyDescent="0.4">
      <c r="A15" s="62"/>
      <c r="B15" s="63"/>
      <c r="C15" s="76"/>
      <c r="D15" s="182" t="s">
        <v>65</v>
      </c>
      <c r="E15" s="162"/>
      <c r="F15" s="162"/>
      <c r="G15" s="65"/>
      <c r="H15" s="77"/>
      <c r="I15" s="65"/>
      <c r="J15" s="65"/>
      <c r="K15" s="76"/>
      <c r="L15" s="76"/>
      <c r="M15" s="76"/>
      <c r="N15" s="76"/>
      <c r="O15" s="76"/>
      <c r="P15" s="76"/>
      <c r="Q15" s="76"/>
      <c r="R15" s="76"/>
      <c r="S15" s="76"/>
      <c r="T15" s="65"/>
      <c r="U15" s="65"/>
      <c r="V15" s="77"/>
      <c r="W15" s="152"/>
      <c r="X15" s="163" t="str">
        <f>"相比节省 "&amp;R13-Z13&amp;" 元"</f>
        <v>相比节省 349 元</v>
      </c>
      <c r="Y15" s="163"/>
      <c r="Z15" s="163"/>
      <c r="AA15" s="163"/>
      <c r="AB15" s="163"/>
      <c r="AC15" s="152"/>
      <c r="AD15" s="77"/>
      <c r="AE15" s="100"/>
      <c r="AF15" s="100"/>
      <c r="AG15" s="100"/>
    </row>
    <row r="16" spans="1:41" ht="40" customHeight="1" x14ac:dyDescent="0.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</row>
  </sheetData>
  <sheetProtection selectLockedCells="1"/>
  <mergeCells count="7">
    <mergeCell ref="D3:F3"/>
    <mergeCell ref="K3:M3"/>
    <mergeCell ref="Q3:S3"/>
    <mergeCell ref="Y3:AA3"/>
    <mergeCell ref="D15:F15"/>
    <mergeCell ref="X15:AB15"/>
    <mergeCell ref="D4:F5"/>
  </mergeCells>
  <phoneticPr fontId="34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"/>
  <sheetViews>
    <sheetView showGridLines="0" showRowColHeaders="0" zoomScale="85" zoomScaleNormal="85" workbookViewId="0">
      <selection activeCell="B1" sqref="B1"/>
    </sheetView>
  </sheetViews>
  <sheetFormatPr defaultColWidth="9" defaultRowHeight="25" customHeight="1" x14ac:dyDescent="0.4"/>
  <cols>
    <col min="1" max="1" width="17.61328125" customWidth="1"/>
    <col min="2" max="2" width="7.4609375" customWidth="1"/>
    <col min="3" max="3" width="4.3828125" style="110" customWidth="1"/>
    <col min="4" max="4" width="10.84375" customWidth="1"/>
    <col min="5" max="5" width="2.84375" customWidth="1"/>
    <col min="6" max="6" width="10.765625" customWidth="1"/>
    <col min="7" max="7" width="12.3828125" customWidth="1"/>
    <col min="8" max="8" width="10.765625" customWidth="1"/>
    <col min="9" max="9" width="4.3828125" style="110" customWidth="1"/>
    <col min="10" max="10" width="15.765625" customWidth="1"/>
    <col min="11" max="13" width="5.15234375" customWidth="1"/>
    <col min="14" max="14" width="5.23046875" style="61" customWidth="1"/>
    <col min="15" max="15" width="2.61328125" style="111" customWidth="1"/>
    <col min="16" max="16" width="10.84375" style="61" customWidth="1"/>
    <col min="17" max="17" width="2.84375" style="61" customWidth="1"/>
    <col min="18" max="18" width="10.765625" style="61" customWidth="1"/>
    <col min="19" max="19" width="12.3828125" style="61" customWidth="1"/>
    <col min="20" max="20" width="10.765625" style="61" customWidth="1"/>
    <col min="21" max="21" width="2.61328125" style="111" customWidth="1"/>
    <col min="22" max="22" width="5.23046875" style="61" customWidth="1"/>
  </cols>
  <sheetData>
    <row r="1" spans="1:22" ht="21" customHeight="1" x14ac:dyDescent="0.4">
      <c r="A1" s="112"/>
      <c r="B1" s="113"/>
      <c r="C1" s="114"/>
      <c r="D1" s="113"/>
      <c r="E1" s="113"/>
      <c r="F1" s="113"/>
      <c r="G1" s="113"/>
      <c r="H1" s="113"/>
      <c r="I1" s="114"/>
      <c r="J1" s="113"/>
    </row>
    <row r="2" spans="1:22" ht="60" customHeight="1" x14ac:dyDescent="0.4">
      <c r="A2" s="112"/>
      <c r="B2" s="113"/>
      <c r="C2" s="165" t="s">
        <v>16</v>
      </c>
      <c r="D2" s="166"/>
      <c r="E2" s="166"/>
      <c r="F2" s="166"/>
      <c r="G2" s="166"/>
      <c r="H2" s="166"/>
      <c r="I2" s="166"/>
      <c r="J2" s="113"/>
      <c r="N2" s="134"/>
      <c r="O2" s="167" t="s">
        <v>17</v>
      </c>
      <c r="P2" s="167"/>
      <c r="Q2" s="167"/>
      <c r="R2" s="167"/>
      <c r="S2" s="167"/>
      <c r="T2" s="167"/>
      <c r="U2" s="167"/>
      <c r="V2" s="142"/>
    </row>
    <row r="3" spans="1:22" ht="5.15" customHeight="1" x14ac:dyDescent="0.4">
      <c r="A3" s="112"/>
      <c r="B3" s="113"/>
      <c r="C3" s="115"/>
      <c r="D3" s="115"/>
      <c r="E3" s="115"/>
      <c r="F3" s="115"/>
      <c r="G3" s="115"/>
      <c r="H3" s="115"/>
      <c r="I3" s="115"/>
      <c r="J3" s="113"/>
      <c r="N3" s="135"/>
      <c r="O3" s="136"/>
      <c r="P3" s="136"/>
      <c r="Q3" s="136"/>
      <c r="R3" s="136"/>
      <c r="S3" s="136"/>
      <c r="T3" s="136"/>
      <c r="U3" s="136"/>
      <c r="V3" s="143"/>
    </row>
    <row r="4" spans="1:22" ht="37" customHeight="1" x14ac:dyDescent="0.4">
      <c r="A4" s="112"/>
      <c r="B4" s="113"/>
      <c r="C4" s="116"/>
      <c r="D4" s="168" t="s">
        <v>18</v>
      </c>
      <c r="E4" s="168"/>
      <c r="F4" s="168"/>
      <c r="G4" s="117" t="s">
        <v>19</v>
      </c>
      <c r="H4" s="116" t="s">
        <v>14</v>
      </c>
      <c r="I4" s="116"/>
      <c r="J4" s="113"/>
      <c r="N4" s="135"/>
      <c r="O4" s="116"/>
      <c r="P4" s="168" t="s">
        <v>18</v>
      </c>
      <c r="Q4" s="168"/>
      <c r="R4" s="168"/>
      <c r="S4" s="117" t="s">
        <v>19</v>
      </c>
      <c r="T4" s="116" t="s">
        <v>14</v>
      </c>
      <c r="U4" s="116"/>
      <c r="V4" s="143"/>
    </row>
    <row r="5" spans="1:22" ht="25" customHeight="1" x14ac:dyDescent="0.45">
      <c r="A5" s="112"/>
      <c r="B5" s="113"/>
      <c r="C5" s="118"/>
      <c r="D5" s="119">
        <v>0</v>
      </c>
      <c r="E5" s="120" t="s">
        <v>20</v>
      </c>
      <c r="F5" s="121" t="str">
        <f>IF(D6="","以上",D6&amp;"(含)")</f>
        <v>3000(含)</v>
      </c>
      <c r="G5" s="122">
        <v>0.03</v>
      </c>
      <c r="H5" s="123">
        <v>0</v>
      </c>
      <c r="I5" s="118"/>
      <c r="J5" s="113"/>
      <c r="N5" s="135"/>
      <c r="O5" s="118"/>
      <c r="P5" s="137">
        <v>0</v>
      </c>
      <c r="Q5" s="120" t="s">
        <v>20</v>
      </c>
      <c r="R5" s="121" t="str">
        <f>IF(P6="","以上",P6&amp;"(含)")</f>
        <v>3000(含)</v>
      </c>
      <c r="S5" s="144">
        <v>0.03</v>
      </c>
      <c r="T5" s="145">
        <v>0</v>
      </c>
      <c r="U5" s="118"/>
      <c r="V5" s="143"/>
    </row>
    <row r="6" spans="1:22" ht="25" customHeight="1" x14ac:dyDescent="0.45">
      <c r="A6" s="112"/>
      <c r="B6" s="113"/>
      <c r="C6" s="118"/>
      <c r="D6" s="124">
        <v>3000</v>
      </c>
      <c r="E6" s="125" t="s">
        <v>20</v>
      </c>
      <c r="F6" s="126" t="str">
        <f t="shared" ref="F6:F12" si="0">IF(F5="以上","",IF(D7="","以上",D7&amp;"(含)"))</f>
        <v>12000(含)</v>
      </c>
      <c r="G6" s="127">
        <v>0.1</v>
      </c>
      <c r="H6" s="124">
        <v>210</v>
      </c>
      <c r="I6" s="118"/>
      <c r="J6" s="113"/>
      <c r="N6" s="135"/>
      <c r="O6" s="118"/>
      <c r="P6" s="138">
        <v>3000</v>
      </c>
      <c r="Q6" s="125" t="s">
        <v>20</v>
      </c>
      <c r="R6" s="126" t="str">
        <f t="shared" ref="R6:R12" si="1">IF(R5="以上","",IF(P7="","以上",P7&amp;"(含)"))</f>
        <v>12000(含)</v>
      </c>
      <c r="S6" s="146">
        <v>0.1</v>
      </c>
      <c r="T6" s="138">
        <v>210</v>
      </c>
      <c r="U6" s="118"/>
      <c r="V6" s="143"/>
    </row>
    <row r="7" spans="1:22" ht="25" customHeight="1" x14ac:dyDescent="0.45">
      <c r="A7" s="112"/>
      <c r="B7" s="113"/>
      <c r="C7" s="118"/>
      <c r="D7" s="124">
        <v>12000</v>
      </c>
      <c r="E7" s="125" t="s">
        <v>20</v>
      </c>
      <c r="F7" s="126" t="str">
        <f t="shared" si="0"/>
        <v>25000(含)</v>
      </c>
      <c r="G7" s="128">
        <v>0.2</v>
      </c>
      <c r="H7" s="124">
        <v>1410</v>
      </c>
      <c r="I7" s="118"/>
      <c r="J7" s="113"/>
      <c r="N7" s="135"/>
      <c r="O7" s="118"/>
      <c r="P7" s="138">
        <v>12000</v>
      </c>
      <c r="Q7" s="125" t="s">
        <v>20</v>
      </c>
      <c r="R7" s="126" t="str">
        <f t="shared" si="1"/>
        <v>25000(含)</v>
      </c>
      <c r="S7" s="147">
        <v>0.2</v>
      </c>
      <c r="T7" s="138">
        <v>1410</v>
      </c>
      <c r="U7" s="118"/>
      <c r="V7" s="143"/>
    </row>
    <row r="8" spans="1:22" ht="25" customHeight="1" x14ac:dyDescent="0.45">
      <c r="A8" s="112"/>
      <c r="B8" s="113"/>
      <c r="C8" s="118"/>
      <c r="D8" s="124">
        <v>25000</v>
      </c>
      <c r="E8" s="125" t="s">
        <v>20</v>
      </c>
      <c r="F8" s="126" t="str">
        <f t="shared" si="0"/>
        <v>35000(含)</v>
      </c>
      <c r="G8" s="128">
        <v>0.25</v>
      </c>
      <c r="H8" s="124">
        <v>2660</v>
      </c>
      <c r="I8" s="118"/>
      <c r="J8" s="113"/>
      <c r="K8" s="100"/>
      <c r="L8" s="100"/>
      <c r="M8" s="100"/>
      <c r="N8" s="135"/>
      <c r="O8" s="118"/>
      <c r="P8" s="138">
        <v>25000</v>
      </c>
      <c r="Q8" s="125" t="s">
        <v>20</v>
      </c>
      <c r="R8" s="126" t="str">
        <f t="shared" si="1"/>
        <v>35000(含)</v>
      </c>
      <c r="S8" s="147">
        <v>0.25</v>
      </c>
      <c r="T8" s="138">
        <v>2660</v>
      </c>
      <c r="U8" s="118"/>
      <c r="V8" s="143"/>
    </row>
    <row r="9" spans="1:22" ht="25" customHeight="1" x14ac:dyDescent="0.45">
      <c r="A9" s="112"/>
      <c r="B9" s="113"/>
      <c r="C9" s="118"/>
      <c r="D9" s="124">
        <v>35000</v>
      </c>
      <c r="E9" s="125" t="s">
        <v>20</v>
      </c>
      <c r="F9" s="126" t="str">
        <f t="shared" si="0"/>
        <v>55000(含)</v>
      </c>
      <c r="G9" s="128">
        <v>0.3</v>
      </c>
      <c r="H9" s="124">
        <v>4410</v>
      </c>
      <c r="I9" s="118"/>
      <c r="J9" s="113"/>
      <c r="N9" s="135"/>
      <c r="O9" s="118"/>
      <c r="P9" s="138">
        <v>35000</v>
      </c>
      <c r="Q9" s="125" t="s">
        <v>20</v>
      </c>
      <c r="R9" s="126" t="str">
        <f t="shared" si="1"/>
        <v>55000(含)</v>
      </c>
      <c r="S9" s="147">
        <v>0.3</v>
      </c>
      <c r="T9" s="138">
        <v>4410</v>
      </c>
      <c r="U9" s="118"/>
      <c r="V9" s="143"/>
    </row>
    <row r="10" spans="1:22" ht="25" customHeight="1" x14ac:dyDescent="0.45">
      <c r="A10" s="112"/>
      <c r="B10" s="113"/>
      <c r="C10" s="118"/>
      <c r="D10" s="124">
        <v>55000</v>
      </c>
      <c r="E10" s="125" t="s">
        <v>20</v>
      </c>
      <c r="F10" s="126" t="str">
        <f t="shared" si="0"/>
        <v>80000(含)</v>
      </c>
      <c r="G10" s="128">
        <v>0.35</v>
      </c>
      <c r="H10" s="124">
        <v>7160</v>
      </c>
      <c r="I10" s="118"/>
      <c r="J10" s="113"/>
      <c r="N10" s="135"/>
      <c r="O10" s="118"/>
      <c r="P10" s="138">
        <v>55000</v>
      </c>
      <c r="Q10" s="125" t="s">
        <v>20</v>
      </c>
      <c r="R10" s="126" t="str">
        <f t="shared" si="1"/>
        <v>80000(含)</v>
      </c>
      <c r="S10" s="147">
        <v>0.35</v>
      </c>
      <c r="T10" s="138">
        <v>7160</v>
      </c>
      <c r="U10" s="118"/>
      <c r="V10" s="143"/>
    </row>
    <row r="11" spans="1:22" ht="25" customHeight="1" x14ac:dyDescent="0.45">
      <c r="A11" s="112"/>
      <c r="B11" s="113"/>
      <c r="C11" s="118"/>
      <c r="D11" s="124">
        <v>80000</v>
      </c>
      <c r="E11" s="125" t="s">
        <v>20</v>
      </c>
      <c r="F11" s="126" t="str">
        <f t="shared" si="0"/>
        <v>以上</v>
      </c>
      <c r="G11" s="128">
        <v>0.45</v>
      </c>
      <c r="H11" s="124">
        <v>15160</v>
      </c>
      <c r="I11" s="118"/>
      <c r="J11" s="113"/>
      <c r="N11" s="135"/>
      <c r="O11" s="118"/>
      <c r="P11" s="138">
        <v>80000</v>
      </c>
      <c r="Q11" s="125" t="s">
        <v>20</v>
      </c>
      <c r="R11" s="126" t="str">
        <f t="shared" si="1"/>
        <v>以上</v>
      </c>
      <c r="S11" s="147">
        <v>0.45</v>
      </c>
      <c r="T11" s="138">
        <v>15160</v>
      </c>
      <c r="U11" s="118"/>
      <c r="V11" s="143"/>
    </row>
    <row r="12" spans="1:22" ht="25" customHeight="1" x14ac:dyDescent="0.45">
      <c r="A12" s="112"/>
      <c r="B12" s="113"/>
      <c r="C12" s="118"/>
      <c r="D12" s="124"/>
      <c r="E12" s="125" t="s">
        <v>20</v>
      </c>
      <c r="F12" s="126" t="str">
        <f t="shared" si="0"/>
        <v/>
      </c>
      <c r="G12" s="127"/>
      <c r="H12" s="124"/>
      <c r="I12" s="118"/>
      <c r="J12" s="113"/>
      <c r="N12" s="135"/>
      <c r="O12" s="118"/>
      <c r="P12" s="138"/>
      <c r="Q12" s="125" t="s">
        <v>20</v>
      </c>
      <c r="R12" s="126" t="str">
        <f t="shared" si="1"/>
        <v/>
      </c>
      <c r="S12" s="146"/>
      <c r="T12" s="138"/>
      <c r="U12" s="118"/>
      <c r="V12" s="143"/>
    </row>
    <row r="13" spans="1:22" ht="25" customHeight="1" x14ac:dyDescent="0.45">
      <c r="A13" s="112"/>
      <c r="B13" s="113"/>
      <c r="C13" s="118"/>
      <c r="D13" s="129"/>
      <c r="E13" s="130" t="s">
        <v>20</v>
      </c>
      <c r="F13" s="131" t="str">
        <f>IF(OR(F12="以上",F12=""),"","以上")</f>
        <v/>
      </c>
      <c r="G13" s="132"/>
      <c r="H13" s="129"/>
      <c r="I13" s="118"/>
      <c r="J13" s="113"/>
      <c r="N13" s="135"/>
      <c r="O13" s="118"/>
      <c r="P13" s="139"/>
      <c r="Q13" s="130" t="s">
        <v>20</v>
      </c>
      <c r="R13" s="131" t="str">
        <f>IF(OR(R12="以上",R12=""),"","以上")</f>
        <v/>
      </c>
      <c r="S13" s="148"/>
      <c r="T13" s="139"/>
      <c r="U13" s="118"/>
      <c r="V13" s="143"/>
    </row>
    <row r="14" spans="1:22" ht="42" customHeight="1" x14ac:dyDescent="0.4">
      <c r="A14" s="112"/>
      <c r="B14" s="113"/>
      <c r="C14" s="133"/>
      <c r="D14" s="168" t="s">
        <v>21</v>
      </c>
      <c r="E14" s="168"/>
      <c r="F14" s="168"/>
      <c r="G14" s="169">
        <v>5000</v>
      </c>
      <c r="H14" s="169"/>
      <c r="I14" s="133"/>
      <c r="J14" s="113"/>
      <c r="N14" s="135"/>
      <c r="O14" s="133"/>
      <c r="P14" s="168" t="s">
        <v>21</v>
      </c>
      <c r="Q14" s="168"/>
      <c r="R14" s="168"/>
      <c r="S14" s="170">
        <v>5000</v>
      </c>
      <c r="T14" s="170"/>
      <c r="U14" s="133"/>
      <c r="V14" s="143"/>
    </row>
    <row r="15" spans="1:22" ht="32.15" customHeight="1" x14ac:dyDescent="0.4">
      <c r="A15" s="112"/>
      <c r="B15" s="113"/>
      <c r="C15" s="114"/>
      <c r="D15" s="113"/>
      <c r="E15" s="113"/>
      <c r="F15" s="113"/>
      <c r="G15" s="113"/>
      <c r="H15" s="113"/>
      <c r="I15" s="114"/>
      <c r="J15" s="113"/>
      <c r="N15" s="140"/>
      <c r="O15" s="141"/>
      <c r="P15" s="141"/>
      <c r="Q15" s="141"/>
      <c r="R15" s="141"/>
      <c r="S15" s="141"/>
      <c r="T15" s="141"/>
      <c r="U15" s="141"/>
      <c r="V15" s="149"/>
    </row>
  </sheetData>
  <sheetProtection selectLockedCells="1"/>
  <mergeCells count="8">
    <mergeCell ref="C2:I2"/>
    <mergeCell ref="O2:U2"/>
    <mergeCell ref="D4:F4"/>
    <mergeCell ref="P4:R4"/>
    <mergeCell ref="D14:F14"/>
    <mergeCell ref="G14:H14"/>
    <mergeCell ref="P14:R14"/>
    <mergeCell ref="S14:T14"/>
  </mergeCells>
  <phoneticPr fontId="34" type="noConversion"/>
  <conditionalFormatting sqref="E6:E13">
    <cfRule type="expression" dxfId="4" priority="3">
      <formula>$D6=""</formula>
    </cfRule>
  </conditionalFormatting>
  <conditionalFormatting sqref="Q6:Q13">
    <cfRule type="expression" dxfId="3" priority="1">
      <formula>$D6=""</formula>
    </cfRule>
  </conditionalFormatting>
  <dataValidations count="4">
    <dataValidation type="whole" allowBlank="1" showInputMessage="1" showErrorMessage="1" sqref="G14 S14" xr:uid="{00000000-0002-0000-0200-000000000000}">
      <formula1>0</formula1>
      <formula2>5000</formula2>
    </dataValidation>
    <dataValidation type="whole" operator="greaterThanOrEqual" allowBlank="1" showInputMessage="1" showErrorMessage="1" sqref="C5:C13 H5:H13 I5:I13 O5:O13 T5:T13 U5:U13" xr:uid="{00000000-0002-0000-0200-000001000000}">
      <formula1>0</formula1>
    </dataValidation>
    <dataValidation type="whole" operator="greaterThan" allowBlank="1" showInputMessage="1" showErrorMessage="1" sqref="D6:D13 P6:P13" xr:uid="{00000000-0002-0000-0200-000002000000}">
      <formula1>0</formula1>
    </dataValidation>
    <dataValidation allowBlank="1" showInputMessage="1" showErrorMessage="1" sqref="G5:G13 S5:S13" xr:uid="{00000000-0002-0000-0200-000003000000}"/>
  </dataValidation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"/>
  <sheetViews>
    <sheetView showGridLines="0" showRowColHeaders="0" zoomScale="85" zoomScaleNormal="85" workbookViewId="0">
      <selection activeCell="E12" sqref="E12"/>
    </sheetView>
  </sheetViews>
  <sheetFormatPr defaultColWidth="9" defaultRowHeight="25" customHeight="1" x14ac:dyDescent="0.4"/>
  <cols>
    <col min="1" max="1" width="17.61328125" style="61" customWidth="1"/>
    <col min="2" max="2" width="4.765625" style="61" customWidth="1"/>
    <col min="3" max="3" width="6.4609375" style="61" customWidth="1"/>
    <col min="4" max="4" width="16" style="61" customWidth="1"/>
    <col min="5" max="5" width="13.4609375" style="61" customWidth="1"/>
    <col min="6" max="6" width="5" style="61" customWidth="1"/>
    <col min="7" max="7" width="6.4609375" style="61" customWidth="1"/>
    <col min="8" max="8" width="9.84375" style="61" customWidth="1"/>
    <col min="9" max="9" width="6.4609375" style="61" customWidth="1"/>
    <col min="10" max="10" width="2.765625" style="61" customWidth="1"/>
    <col min="11" max="11" width="11.3828125" style="61" customWidth="1"/>
    <col min="12" max="12" width="17.3828125" style="61" customWidth="1"/>
    <col min="13" max="13" width="1.61328125" style="61" customWidth="1"/>
    <col min="14" max="14" width="2.765625" style="61" customWidth="1"/>
    <col min="15" max="15" width="3.23046875" style="61" customWidth="1"/>
    <col min="16" max="16" width="2.765625" style="61" customWidth="1"/>
    <col min="17" max="17" width="11.61328125" style="61" customWidth="1"/>
    <col min="18" max="18" width="17.3828125" style="61" customWidth="1"/>
    <col min="19" max="19" width="1.61328125" style="61" customWidth="1"/>
    <col min="20" max="20" width="2.765625" style="61" customWidth="1"/>
    <col min="21" max="21" width="6.4609375" style="61" customWidth="1"/>
    <col min="22" max="22" width="8.4609375" style="61" customWidth="1"/>
    <col min="23" max="25" width="7.23046875" style="61" customWidth="1"/>
    <col min="26" max="26" width="3.15234375" style="61" customWidth="1"/>
    <col min="27" max="27" width="10.84375" style="61" customWidth="1"/>
    <col min="28" max="28" width="2.84375" style="61" customWidth="1"/>
    <col min="29" max="29" width="10.765625" style="61" customWidth="1"/>
    <col min="30" max="30" width="12.3828125" style="61" customWidth="1"/>
    <col min="31" max="31" width="10.765625" style="61" customWidth="1"/>
    <col min="32" max="33" width="9.23046875" style="61"/>
    <col min="34" max="16384" width="9" style="61"/>
  </cols>
  <sheetData>
    <row r="1" spans="1:33" ht="23.15" customHeight="1" x14ac:dyDescent="0.4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33" ht="44.15" customHeight="1" x14ac:dyDescent="0.4">
      <c r="A2" s="62"/>
      <c r="B2" s="64"/>
      <c r="C2" s="65"/>
      <c r="D2" s="171" t="s">
        <v>22</v>
      </c>
      <c r="E2" s="171"/>
      <c r="F2" s="171"/>
      <c r="G2" s="66"/>
      <c r="H2" s="67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98"/>
      <c r="X2" s="98"/>
      <c r="Y2" s="98"/>
    </row>
    <row r="3" spans="1:33" ht="37" customHeight="1" x14ac:dyDescent="0.4">
      <c r="A3" s="62"/>
      <c r="B3" s="63"/>
      <c r="C3" s="68"/>
      <c r="D3" s="160" t="s">
        <v>23</v>
      </c>
      <c r="E3" s="160"/>
      <c r="F3" s="160"/>
      <c r="G3" s="69"/>
      <c r="H3" s="70"/>
      <c r="I3" s="69"/>
      <c r="J3" s="78"/>
      <c r="K3" s="161" t="s">
        <v>1</v>
      </c>
      <c r="L3" s="161"/>
      <c r="M3" s="161"/>
      <c r="N3" s="79"/>
      <c r="O3" s="80"/>
      <c r="P3" s="79"/>
      <c r="Q3" s="161" t="s">
        <v>2</v>
      </c>
      <c r="R3" s="161"/>
      <c r="S3" s="161"/>
      <c r="T3" s="99"/>
      <c r="U3" s="65"/>
      <c r="V3" s="77"/>
      <c r="W3" s="100"/>
      <c r="X3" s="100"/>
      <c r="Y3" s="100"/>
    </row>
    <row r="4" spans="1:33" ht="14.15" customHeight="1" x14ac:dyDescent="0.45">
      <c r="A4" s="62"/>
      <c r="B4" s="63"/>
      <c r="C4" s="69"/>
      <c r="D4" s="164"/>
      <c r="E4" s="164"/>
      <c r="F4" s="164"/>
      <c r="G4" s="69"/>
      <c r="H4" s="70"/>
      <c r="I4" s="69"/>
      <c r="J4" s="69"/>
      <c r="K4" s="81"/>
      <c r="L4" s="82"/>
      <c r="M4" s="81"/>
      <c r="N4" s="83"/>
      <c r="O4" s="83"/>
      <c r="P4" s="83"/>
      <c r="Q4" s="81"/>
      <c r="R4" s="101"/>
      <c r="S4" s="81"/>
      <c r="T4" s="65"/>
      <c r="U4" s="65"/>
      <c r="V4" s="77"/>
      <c r="W4" s="100"/>
      <c r="X4" s="100"/>
      <c r="Y4" s="100"/>
    </row>
    <row r="5" spans="1:33" ht="25" customHeight="1" x14ac:dyDescent="0.5">
      <c r="A5" s="62"/>
      <c r="B5" s="63"/>
      <c r="C5" s="69"/>
      <c r="D5" s="164"/>
      <c r="E5" s="164"/>
      <c r="F5" s="164"/>
      <c r="G5" s="69"/>
      <c r="H5" s="70"/>
      <c r="I5" s="69"/>
      <c r="J5" s="69"/>
      <c r="K5" s="84" t="s">
        <v>5</v>
      </c>
      <c r="L5" s="85">
        <f>E8</f>
        <v>10000</v>
      </c>
      <c r="M5" s="86"/>
      <c r="N5" s="81"/>
      <c r="O5" s="81"/>
      <c r="P5" s="81"/>
      <c r="Q5" s="84" t="s">
        <v>5</v>
      </c>
      <c r="R5" s="85">
        <f>E8</f>
        <v>10000</v>
      </c>
      <c r="S5" s="86"/>
      <c r="T5" s="65"/>
      <c r="U5" s="65"/>
      <c r="V5" s="77"/>
      <c r="W5" s="100"/>
      <c r="X5" s="100"/>
      <c r="Y5" s="100"/>
    </row>
    <row r="6" spans="1:33" ht="25" customHeight="1" x14ac:dyDescent="0.5">
      <c r="A6" s="62"/>
      <c r="B6" s="63"/>
      <c r="C6" s="69"/>
      <c r="D6" s="71"/>
      <c r="E6" s="71"/>
      <c r="F6" s="71"/>
      <c r="G6" s="69"/>
      <c r="H6" s="70"/>
      <c r="I6" s="69"/>
      <c r="J6" s="69"/>
      <c r="K6" s="87" t="s">
        <v>6</v>
      </c>
      <c r="L6" s="85">
        <f>E10</f>
        <v>1200</v>
      </c>
      <c r="M6" s="88"/>
      <c r="N6" s="81"/>
      <c r="O6" s="81"/>
      <c r="P6" s="81"/>
      <c r="Q6" s="87" t="s">
        <v>6</v>
      </c>
      <c r="R6" s="85">
        <f>E10</f>
        <v>1200</v>
      </c>
      <c r="S6" s="88"/>
      <c r="T6" s="65"/>
      <c r="U6" s="65"/>
      <c r="V6" s="77"/>
      <c r="W6" s="100"/>
      <c r="X6" s="100"/>
      <c r="Y6" s="100"/>
    </row>
    <row r="7" spans="1:33" ht="25" customHeight="1" x14ac:dyDescent="0.5">
      <c r="A7" s="62"/>
      <c r="B7" s="63"/>
      <c r="C7" s="69"/>
      <c r="D7" s="72"/>
      <c r="E7" s="72"/>
      <c r="F7" s="73"/>
      <c r="G7" s="69"/>
      <c r="H7" s="70"/>
      <c r="I7" s="69"/>
      <c r="J7" s="69"/>
      <c r="K7" s="89" t="s">
        <v>7</v>
      </c>
      <c r="L7" s="90">
        <f>IF(R9&gt;0,R9*VLOOKUP(R9,个税参数!D5:H13,4,1)-VLOOKUP(R9,个税参数!D5:H13,5,1),0)</f>
        <v>54</v>
      </c>
      <c r="M7" s="91"/>
      <c r="N7" s="81"/>
      <c r="O7" s="81"/>
      <c r="P7" s="81"/>
      <c r="Q7" s="84" t="s">
        <v>8</v>
      </c>
      <c r="R7" s="85">
        <f>E12</f>
        <v>2000</v>
      </c>
      <c r="S7" s="86"/>
      <c r="T7" s="65"/>
      <c r="U7" s="65"/>
      <c r="V7" s="77"/>
      <c r="W7" s="100"/>
      <c r="X7" s="100"/>
      <c r="Y7" s="100"/>
    </row>
    <row r="8" spans="1:33" ht="25" customHeight="1" x14ac:dyDescent="0.5">
      <c r="A8" s="62"/>
      <c r="B8" s="63"/>
      <c r="C8" s="65"/>
      <c r="D8" s="74" t="s">
        <v>5</v>
      </c>
      <c r="E8" s="75">
        <v>10000</v>
      </c>
      <c r="F8" s="73"/>
      <c r="G8" s="69"/>
      <c r="H8" s="70"/>
      <c r="I8" s="69"/>
      <c r="J8" s="69"/>
      <c r="K8" s="92" t="s">
        <v>10</v>
      </c>
      <c r="L8" s="93">
        <f>E8-L7-E10</f>
        <v>8746</v>
      </c>
      <c r="M8" s="94"/>
      <c r="N8" s="81"/>
      <c r="O8" s="81"/>
      <c r="P8" s="81"/>
      <c r="Q8" s="84" t="s">
        <v>11</v>
      </c>
      <c r="R8" s="85">
        <f>个税参数!G14</f>
        <v>5000</v>
      </c>
      <c r="S8" s="86"/>
      <c r="T8" s="65"/>
      <c r="U8" s="65"/>
      <c r="V8" s="77"/>
      <c r="W8" s="100"/>
      <c r="X8" s="100"/>
      <c r="Y8" s="100"/>
      <c r="AG8" s="100"/>
    </row>
    <row r="9" spans="1:33" ht="25" customHeight="1" x14ac:dyDescent="0.5">
      <c r="A9" s="62"/>
      <c r="B9" s="63"/>
      <c r="C9" s="76"/>
      <c r="D9" s="71"/>
      <c r="E9" s="71"/>
      <c r="F9" s="73"/>
      <c r="G9" s="69"/>
      <c r="H9" s="77"/>
      <c r="I9" s="65"/>
      <c r="J9" s="76"/>
      <c r="K9" s="76"/>
      <c r="L9" s="95"/>
      <c r="M9" s="76"/>
      <c r="N9" s="76"/>
      <c r="O9" s="76"/>
      <c r="P9" s="76"/>
      <c r="Q9" s="84" t="s">
        <v>12</v>
      </c>
      <c r="R9" s="85">
        <f>IF(E8-E10-个税参数!G14-E12&gt;0,E8-E10-个税参数!G14-E12,0)</f>
        <v>1800</v>
      </c>
      <c r="S9" s="86"/>
      <c r="T9" s="65"/>
      <c r="U9" s="65"/>
      <c r="V9" s="77"/>
      <c r="W9" s="100"/>
      <c r="X9" s="100"/>
      <c r="Y9" s="100"/>
    </row>
    <row r="10" spans="1:33" ht="25" customHeight="1" x14ac:dyDescent="0.5">
      <c r="A10" s="62"/>
      <c r="B10" s="63"/>
      <c r="C10" s="76"/>
      <c r="D10" s="74" t="s">
        <v>6</v>
      </c>
      <c r="E10" s="75">
        <v>1200</v>
      </c>
      <c r="F10" s="71"/>
      <c r="G10" s="69"/>
      <c r="H10" s="77"/>
      <c r="I10" s="65"/>
      <c r="J10" s="76"/>
      <c r="K10" s="96"/>
      <c r="L10" s="95"/>
      <c r="M10" s="94"/>
      <c r="N10" s="94"/>
      <c r="O10" s="94"/>
      <c r="P10" s="76"/>
      <c r="Q10" s="87" t="s">
        <v>13</v>
      </c>
      <c r="R10" s="102">
        <f>IF(R9&gt;0,VLOOKUP(R9,个税参数!D5:H13,4,1),0)</f>
        <v>0.03</v>
      </c>
      <c r="S10" s="88"/>
      <c r="T10" s="65"/>
      <c r="U10" s="65"/>
      <c r="V10" s="77"/>
      <c r="W10" s="100"/>
      <c r="X10" s="100"/>
      <c r="Y10" s="100"/>
    </row>
    <row r="11" spans="1:33" ht="25" customHeight="1" x14ac:dyDescent="0.5">
      <c r="A11" s="62"/>
      <c r="B11" s="63"/>
      <c r="C11" s="76"/>
      <c r="D11" s="71"/>
      <c r="E11" s="71"/>
      <c r="F11" s="71"/>
      <c r="G11" s="69"/>
      <c r="H11" s="77"/>
      <c r="I11" s="65"/>
      <c r="J11" s="65"/>
      <c r="K11" s="92"/>
      <c r="L11" s="95"/>
      <c r="M11" s="81"/>
      <c r="N11" s="94"/>
      <c r="O11" s="94"/>
      <c r="P11" s="76"/>
      <c r="Q11" s="87" t="s">
        <v>14</v>
      </c>
      <c r="R11" s="103">
        <f>VLOOKUP(R9,个税参数!D5:H13,5,1)</f>
        <v>0</v>
      </c>
      <c r="S11" s="88"/>
      <c r="T11" s="65"/>
      <c r="U11" s="65"/>
      <c r="V11" s="77"/>
      <c r="W11" s="100"/>
      <c r="X11" s="100"/>
      <c r="Y11" s="100"/>
    </row>
    <row r="12" spans="1:33" ht="25" customHeight="1" x14ac:dyDescent="0.5">
      <c r="A12" s="62"/>
      <c r="B12" s="63"/>
      <c r="C12" s="76"/>
      <c r="D12" s="74" t="s">
        <v>8</v>
      </c>
      <c r="E12" s="75">
        <v>2000</v>
      </c>
      <c r="F12" s="71"/>
      <c r="G12" s="69"/>
      <c r="H12" s="77"/>
      <c r="I12" s="65"/>
      <c r="J12" s="65"/>
      <c r="K12" s="97"/>
      <c r="L12" s="95"/>
      <c r="M12" s="81"/>
      <c r="N12" s="94"/>
      <c r="O12" s="94"/>
      <c r="P12" s="76"/>
      <c r="Q12" s="104" t="s">
        <v>7</v>
      </c>
      <c r="R12" s="105">
        <f>IF(R9&gt;0,R9*VLOOKUP(R9,个税参数!D5:H13,4,1)-VLOOKUP(R9,个税参数!D5:H13,5,1),0)</f>
        <v>54</v>
      </c>
      <c r="S12" s="106"/>
      <c r="T12" s="65"/>
      <c r="U12" s="65"/>
      <c r="V12" s="77"/>
      <c r="W12" s="100"/>
      <c r="X12" s="100"/>
      <c r="Y12" s="100"/>
    </row>
    <row r="13" spans="1:33" ht="25" customHeight="1" x14ac:dyDescent="0.5">
      <c r="A13" s="62"/>
      <c r="B13" s="63"/>
      <c r="C13" s="76"/>
      <c r="D13" s="71"/>
      <c r="E13" s="71"/>
      <c r="F13" s="71"/>
      <c r="G13" s="69"/>
      <c r="H13" s="77"/>
      <c r="I13" s="65"/>
      <c r="J13" s="65"/>
      <c r="K13" s="97"/>
      <c r="L13" s="95"/>
      <c r="M13" s="81"/>
      <c r="N13" s="94"/>
      <c r="O13" s="94"/>
      <c r="P13" s="76"/>
      <c r="Q13" s="107" t="s">
        <v>10</v>
      </c>
      <c r="R13" s="108">
        <f>E8-L7-E10</f>
        <v>8746</v>
      </c>
      <c r="S13" s="109"/>
      <c r="T13" s="65"/>
      <c r="U13" s="65"/>
      <c r="V13" s="77"/>
      <c r="W13" s="100"/>
      <c r="X13" s="100"/>
      <c r="Y13" s="100"/>
    </row>
    <row r="14" spans="1:33" ht="25" customHeight="1" x14ac:dyDescent="0.5">
      <c r="A14" s="62"/>
      <c r="B14" s="63"/>
      <c r="C14" s="76"/>
      <c r="D14" s="71"/>
      <c r="E14" s="71"/>
      <c r="F14" s="71"/>
      <c r="G14" s="69"/>
      <c r="H14" s="77"/>
      <c r="I14" s="65"/>
      <c r="J14" s="65"/>
      <c r="K14" s="94"/>
      <c r="L14" s="95"/>
      <c r="M14" s="94"/>
      <c r="N14" s="94"/>
      <c r="O14" s="94"/>
      <c r="P14" s="76"/>
      <c r="Q14" s="76"/>
      <c r="R14" s="76"/>
      <c r="S14" s="76"/>
      <c r="T14" s="65"/>
      <c r="U14" s="65"/>
      <c r="V14" s="77"/>
      <c r="W14" s="100"/>
      <c r="X14" s="100"/>
      <c r="Y14" s="100"/>
    </row>
    <row r="15" spans="1:33" ht="56.15" customHeight="1" x14ac:dyDescent="0.4">
      <c r="A15" s="62"/>
      <c r="B15" s="63"/>
      <c r="C15" s="76"/>
      <c r="D15" s="162" t="s">
        <v>15</v>
      </c>
      <c r="E15" s="162"/>
      <c r="F15" s="162"/>
      <c r="G15" s="65"/>
      <c r="H15" s="77"/>
      <c r="I15" s="65"/>
      <c r="J15" s="65"/>
      <c r="K15" s="76"/>
      <c r="L15" s="76"/>
      <c r="M15" s="76"/>
      <c r="N15" s="76"/>
      <c r="O15" s="76"/>
      <c r="P15" s="76"/>
      <c r="Q15" s="76"/>
      <c r="R15" s="76"/>
      <c r="S15" s="76"/>
      <c r="T15" s="65"/>
      <c r="U15" s="65"/>
      <c r="V15" s="77"/>
      <c r="W15" s="100"/>
      <c r="X15" s="100"/>
      <c r="Y15" s="100"/>
    </row>
    <row r="16" spans="1:33" ht="41.15" customHeight="1" x14ac:dyDescent="0.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</sheetData>
  <sheetProtection sheet="1" objects="1" selectLockedCells="1"/>
  <mergeCells count="6">
    <mergeCell ref="D2:F2"/>
    <mergeCell ref="D3:F3"/>
    <mergeCell ref="K3:M3"/>
    <mergeCell ref="Q3:S3"/>
    <mergeCell ref="D15:F15"/>
    <mergeCell ref="D4:F5"/>
  </mergeCells>
  <phoneticPr fontId="34" type="noConversion"/>
  <dataValidations count="1">
    <dataValidation type="decimal" operator="greaterThanOrEqual" allowBlank="1" showInputMessage="1" showErrorMessage="1" sqref="R7 E8 E10 L5:L6 R5:R6" xr:uid="{00000000-0002-0000-0300-000000000000}">
      <formula1>0</formula1>
    </dataValidation>
  </dataValidations>
  <pageMargins left="0.75" right="0.75" top="1" bottom="1" header="0.51180555555555596" footer="0.51180555555555596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2"/>
  <sheetViews>
    <sheetView showGridLines="0" showRowColHeaders="0" zoomScale="85" zoomScaleNormal="85" workbookViewId="0">
      <selection activeCell="F14" sqref="F14"/>
    </sheetView>
  </sheetViews>
  <sheetFormatPr defaultColWidth="11.61328125" defaultRowHeight="23.15" customHeight="1" x14ac:dyDescent="0.4"/>
  <cols>
    <col min="1" max="1" width="17.61328125" style="30" customWidth="1"/>
    <col min="2" max="2" width="3.15234375" style="31" customWidth="1"/>
    <col min="3" max="3" width="4.61328125" style="32" customWidth="1"/>
    <col min="4" max="4" width="12.61328125" style="33" customWidth="1"/>
    <col min="5" max="7" width="13.4609375" style="34" customWidth="1"/>
    <col min="8" max="10" width="13.4609375" style="35" customWidth="1"/>
    <col min="11" max="11" width="13.4609375" style="36" customWidth="1"/>
    <col min="12" max="12" width="13.4609375" style="32" customWidth="1"/>
    <col min="13" max="13" width="4.61328125" style="32" customWidth="1"/>
    <col min="14" max="16380" width="11.61328125" style="31" customWidth="1"/>
    <col min="16381" max="16384" width="11.61328125" style="31"/>
  </cols>
  <sheetData>
    <row r="1" spans="1:20" ht="15" customHeight="1" x14ac:dyDescent="0.4">
      <c r="C1" s="37"/>
      <c r="D1" s="38"/>
      <c r="E1" s="37"/>
      <c r="F1" s="37"/>
      <c r="G1" s="37"/>
      <c r="H1" s="37"/>
      <c r="I1" s="37"/>
      <c r="J1" s="31"/>
      <c r="K1" s="37"/>
      <c r="L1" s="37"/>
      <c r="M1" s="31"/>
      <c r="N1" s="37"/>
      <c r="O1" s="37"/>
      <c r="P1" s="37"/>
      <c r="Q1" s="37"/>
      <c r="R1" s="37"/>
      <c r="S1" s="37"/>
      <c r="T1" s="37"/>
    </row>
    <row r="2" spans="1:20" s="29" customFormat="1" ht="29.15" customHeight="1" x14ac:dyDescent="0.4">
      <c r="A2" s="39"/>
      <c r="C2" s="40"/>
      <c r="D2" s="41" t="s">
        <v>24</v>
      </c>
      <c r="E2" s="42"/>
      <c r="F2" s="40"/>
      <c r="G2" s="40"/>
      <c r="H2" s="40"/>
      <c r="I2" s="40"/>
      <c r="J2" s="54" t="s">
        <v>25</v>
      </c>
      <c r="K2" s="55">
        <f>个税参数!G14</f>
        <v>5000</v>
      </c>
      <c r="L2" s="40"/>
      <c r="M2" s="42"/>
      <c r="N2" s="40"/>
      <c r="O2" s="40"/>
      <c r="P2" s="40"/>
      <c r="Q2" s="40"/>
      <c r="R2" s="40"/>
      <c r="S2" s="40"/>
      <c r="T2" s="40"/>
    </row>
    <row r="3" spans="1:20" ht="7" customHeight="1" x14ac:dyDescent="0.4">
      <c r="C3" s="37"/>
      <c r="D3" s="43"/>
      <c r="E3" s="44"/>
      <c r="F3" s="31"/>
      <c r="G3" s="37"/>
      <c r="H3" s="37"/>
      <c r="I3" s="37"/>
      <c r="J3" s="44"/>
      <c r="K3" s="37"/>
      <c r="L3" s="37"/>
      <c r="M3" s="44"/>
      <c r="N3" s="37"/>
      <c r="O3" s="37"/>
      <c r="P3" s="37"/>
      <c r="Q3" s="37"/>
      <c r="R3" s="37"/>
      <c r="S3" s="37"/>
      <c r="T3" s="37"/>
    </row>
    <row r="4" spans="1:20" ht="23.15" customHeight="1" x14ac:dyDescent="0.4">
      <c r="D4" s="45"/>
      <c r="E4" s="32"/>
      <c r="F4" s="32"/>
      <c r="G4" s="46"/>
      <c r="H4" s="46"/>
      <c r="I4" s="32"/>
      <c r="J4" s="56"/>
      <c r="K4" s="32"/>
      <c r="O4" s="37"/>
      <c r="P4" s="37"/>
      <c r="Q4" s="37"/>
      <c r="R4" s="37"/>
      <c r="S4" s="37"/>
      <c r="T4" s="37"/>
    </row>
    <row r="5" spans="1:20" ht="24" customHeight="1" x14ac:dyDescent="0.4">
      <c r="D5" s="172" t="s">
        <v>26</v>
      </c>
      <c r="E5" s="172"/>
      <c r="F5" s="172"/>
      <c r="G5" s="172"/>
      <c r="H5" s="173" t="s">
        <v>27</v>
      </c>
      <c r="I5" s="173"/>
      <c r="J5" s="174" t="s">
        <v>28</v>
      </c>
      <c r="K5" s="174"/>
      <c r="L5" s="174"/>
      <c r="O5" s="37"/>
      <c r="P5" s="37"/>
      <c r="Q5" s="37"/>
      <c r="R5" s="37"/>
      <c r="S5" s="37"/>
      <c r="T5" s="37"/>
    </row>
    <row r="6" spans="1:20" ht="4" customHeight="1" x14ac:dyDescent="0.4">
      <c r="D6" s="175"/>
      <c r="E6" s="175"/>
      <c r="F6" s="175"/>
      <c r="G6" s="175"/>
      <c r="H6" s="176"/>
      <c r="I6" s="176"/>
      <c r="J6" s="177"/>
      <c r="K6" s="177"/>
      <c r="L6" s="177"/>
      <c r="O6" s="37"/>
      <c r="P6" s="37"/>
      <c r="Q6" s="37"/>
      <c r="R6" s="37"/>
      <c r="S6" s="37"/>
      <c r="T6" s="37"/>
    </row>
    <row r="7" spans="1:20" ht="42" customHeight="1" x14ac:dyDescent="0.4">
      <c r="D7" s="47" t="s">
        <v>29</v>
      </c>
      <c r="E7" s="48" t="s">
        <v>5</v>
      </c>
      <c r="F7" s="48" t="s">
        <v>6</v>
      </c>
      <c r="G7" s="48" t="s">
        <v>8</v>
      </c>
      <c r="H7" s="48" t="s">
        <v>7</v>
      </c>
      <c r="I7" s="48" t="s">
        <v>30</v>
      </c>
      <c r="J7" s="57" t="s">
        <v>12</v>
      </c>
      <c r="K7" s="57" t="s">
        <v>13</v>
      </c>
      <c r="L7" s="58" t="s">
        <v>14</v>
      </c>
      <c r="M7" s="46"/>
    </row>
    <row r="8" spans="1:20" ht="23.15" customHeight="1" x14ac:dyDescent="0.4">
      <c r="D8" s="159" t="s">
        <v>62</v>
      </c>
      <c r="E8" s="50">
        <v>10000</v>
      </c>
      <c r="F8" s="50">
        <v>1200</v>
      </c>
      <c r="G8" s="50">
        <v>2000</v>
      </c>
      <c r="H8" s="51">
        <f>IF($E8="","",IF($J8&gt;0,$J8*VLOOKUP($J8,个税参数!$D$5:$H$13,4,1)-VLOOKUP($J8,个税参数!$D$5:$H$13,5,1),0))</f>
        <v>54</v>
      </c>
      <c r="I8" s="51">
        <f>IF($E8="","",$E8-$H8-$F8)</f>
        <v>8746</v>
      </c>
      <c r="J8" s="51">
        <f>IF($E8="","",IF($E8-$F8-个税参数!$G$14-$G8&gt;0,$E8-$F8-个税参数!$G$14-$G8,0))</f>
        <v>1800</v>
      </c>
      <c r="K8" s="59">
        <f>IF($E8="","",IF($J8&gt;0,VLOOKUP($J8,个税参数!$D$5:$H$13,4,1),0))</f>
        <v>0.03</v>
      </c>
      <c r="L8" s="60">
        <f>IF($E8="","",VLOOKUP($J8,个税参数!$D$5:$H$13,5,1))</f>
        <v>0</v>
      </c>
    </row>
    <row r="9" spans="1:20" ht="23.15" customHeight="1" x14ac:dyDescent="0.4">
      <c r="D9" s="159" t="s">
        <v>63</v>
      </c>
      <c r="E9" s="52">
        <v>15000</v>
      </c>
      <c r="F9" s="52">
        <v>1200</v>
      </c>
      <c r="G9" s="50">
        <v>2000</v>
      </c>
      <c r="H9" s="51">
        <f>IF($E9="","",IF($J9&gt;0,$J9*VLOOKUP($J9,个税参数!$D$5:$H$13,4,1)-VLOOKUP($J9,个税参数!$D$5:$H$13,5,1),0))</f>
        <v>470</v>
      </c>
      <c r="I9" s="51">
        <f>IF($E9="","",$E9-$H9-$F9)</f>
        <v>13330</v>
      </c>
      <c r="J9" s="51">
        <f>IF($E9="","",IF($E9-$F9-个税参数!$G$14-$G9&gt;0,$E9-$F9-个税参数!$G$14-$G9,0))</f>
        <v>6800</v>
      </c>
      <c r="K9" s="59">
        <f>IF($E9="","",IF($J9&gt;0,VLOOKUP($J9,个税参数!$D$5:$H$13,4,1),0))</f>
        <v>0.1</v>
      </c>
      <c r="L9" s="60">
        <f>IF($E9="","",VLOOKUP($J9,个税参数!$D$5:$H$13,5,1))</f>
        <v>210</v>
      </c>
    </row>
    <row r="10" spans="1:20" ht="23.15" customHeight="1" x14ac:dyDescent="0.4">
      <c r="D10" s="159" t="s">
        <v>64</v>
      </c>
      <c r="E10" s="52">
        <v>20000</v>
      </c>
      <c r="F10" s="52">
        <v>1200</v>
      </c>
      <c r="G10" s="50">
        <v>2000</v>
      </c>
      <c r="H10" s="51">
        <f>IF($E10="","",IF($J10&gt;0,$J10*VLOOKUP($J10,个税参数!$D$5:$H$13,4,1)-VLOOKUP($J10,个税参数!$D$5:$H$13,5,1),0))</f>
        <v>970</v>
      </c>
      <c r="I10" s="51">
        <f>IF($E10="","",$E10-$H10-$F10)</f>
        <v>17830</v>
      </c>
      <c r="J10" s="51">
        <f>IF($E10="","",IF($E10-$F10-个税参数!$G$14-$G10&gt;0,$E10-$F10-个税参数!$G$14-$G10,0))</f>
        <v>11800</v>
      </c>
      <c r="K10" s="59">
        <f>IF($E10="","",IF($J10&gt;0,VLOOKUP($J10,个税参数!$D$5:$H$13,4,1),0))</f>
        <v>0.1</v>
      </c>
      <c r="L10" s="60">
        <f>IF($E10="","",VLOOKUP($J10,个税参数!$D$5:$H$13,5,1))</f>
        <v>210</v>
      </c>
    </row>
    <row r="11" spans="1:20" ht="23.15" customHeight="1" x14ac:dyDescent="0.4">
      <c r="D11" s="49"/>
      <c r="E11" s="52"/>
      <c r="F11" s="52"/>
      <c r="G11" s="52"/>
      <c r="H11" s="51" t="str">
        <f>IF($E11="","",IF($J11&gt;0,$J11*VLOOKUP($J11,个税参数!$D$5:$H$13,4,1)-VLOOKUP($J11,个税参数!$D$5:$H$13,5,1),0))</f>
        <v/>
      </c>
      <c r="I11" s="51" t="str">
        <f t="shared" ref="I11:I74" si="0">IF($E11="","",$E11-$H11-$F11)</f>
        <v/>
      </c>
      <c r="J11" s="51" t="str">
        <f>IF($E11="","",IF($E11-$F11-个税参数!$G$14-$G11&gt;0,$E11-$F11-个税参数!$G$14-$G11,0))</f>
        <v/>
      </c>
      <c r="K11" s="59" t="str">
        <f>IF($E11="","",IF($J11&gt;0,VLOOKUP($J11,个税参数!$D$5:$H$13,4,1),0))</f>
        <v/>
      </c>
      <c r="L11" s="60" t="str">
        <f>IF($E11="","",VLOOKUP($J11,个税参数!$D$5:$H$13,5,1))</f>
        <v/>
      </c>
    </row>
    <row r="12" spans="1:20" ht="23.15" customHeight="1" x14ac:dyDescent="0.4">
      <c r="D12" s="49"/>
      <c r="E12" s="52"/>
      <c r="F12" s="52"/>
      <c r="G12" s="52"/>
      <c r="H12" s="51" t="str">
        <f>IF($E12="","",IF($J12&gt;0,$J12*VLOOKUP($J12,个税参数!$D$5:$H$13,4,1)-VLOOKUP($J12,个税参数!$D$5:$H$13,5,1),0))</f>
        <v/>
      </c>
      <c r="I12" s="51" t="str">
        <f t="shared" si="0"/>
        <v/>
      </c>
      <c r="J12" s="51" t="str">
        <f>IF($E12="","",IF($E12-$F12-个税参数!$G$14-$G12&gt;0,$E12-$F12-个税参数!$G$14-$G12,0))</f>
        <v/>
      </c>
      <c r="K12" s="59" t="str">
        <f>IF($E12="","",IF($J12&gt;0,VLOOKUP($J12,个税参数!$D$5:$H$13,4,1),0))</f>
        <v/>
      </c>
      <c r="L12" s="60" t="str">
        <f>IF($E12="","",VLOOKUP($J12,个税参数!$D$5:$H$13,5,1))</f>
        <v/>
      </c>
    </row>
    <row r="13" spans="1:20" ht="23.15" customHeight="1" x14ac:dyDescent="0.4">
      <c r="D13" s="49"/>
      <c r="E13" s="52"/>
      <c r="F13" s="52"/>
      <c r="G13" s="52"/>
      <c r="H13" s="51" t="str">
        <f>IF($E13="","",IF($J13&gt;0,$J13*VLOOKUP($J13,个税参数!$D$5:$H$13,4,1)-VLOOKUP($J13,个税参数!$D$5:$H$13,5,1),0))</f>
        <v/>
      </c>
      <c r="I13" s="51" t="str">
        <f t="shared" si="0"/>
        <v/>
      </c>
      <c r="J13" s="51" t="str">
        <f>IF($E13="","",IF($E13-$F13-个税参数!$G$14-$G13&gt;0,$E13-$F13-个税参数!$G$14-$G13,0))</f>
        <v/>
      </c>
      <c r="K13" s="59" t="str">
        <f>IF($E13="","",IF($J13&gt;0,VLOOKUP($J13,个税参数!$D$5:$H$13,4,1),0))</f>
        <v/>
      </c>
      <c r="L13" s="60" t="str">
        <f>IF($E13="","",VLOOKUP($J13,个税参数!$D$5:$H$13,5,1))</f>
        <v/>
      </c>
    </row>
    <row r="14" spans="1:20" ht="23.15" customHeight="1" x14ac:dyDescent="0.4">
      <c r="D14" s="49"/>
      <c r="E14" s="52"/>
      <c r="F14" s="52"/>
      <c r="G14" s="52"/>
      <c r="H14" s="51" t="str">
        <f>IF($E14="","",IF($J14&gt;0,$J14*VLOOKUP($J14,个税参数!$D$5:$H$13,4,1)-VLOOKUP($J14,个税参数!$D$5:$H$13,5,1),0))</f>
        <v/>
      </c>
      <c r="I14" s="51" t="str">
        <f t="shared" si="0"/>
        <v/>
      </c>
      <c r="J14" s="51" t="str">
        <f>IF($E14="","",IF($E14-$F14-个税参数!$G$14-$G14&gt;0,$E14-$F14-个税参数!$G$14-$G14,0))</f>
        <v/>
      </c>
      <c r="K14" s="59" t="str">
        <f>IF($E14="","",IF($J14&gt;0,VLOOKUP($J14,个税参数!$D$5:$H$13,4,1),0))</f>
        <v/>
      </c>
      <c r="L14" s="60" t="str">
        <f>IF($E14="","",VLOOKUP($J14,个税参数!$D$5:$H$13,5,1))</f>
        <v/>
      </c>
    </row>
    <row r="15" spans="1:20" ht="23.15" customHeight="1" x14ac:dyDescent="0.4">
      <c r="D15" s="49"/>
      <c r="E15" s="52"/>
      <c r="F15" s="52"/>
      <c r="G15" s="52"/>
      <c r="H15" s="51" t="str">
        <f>IF($E15="","",IF($J15&gt;0,$J15*VLOOKUP($J15,个税参数!$D$5:$H$13,4,1)-VLOOKUP($J15,个税参数!$D$5:$H$13,5,1),0))</f>
        <v/>
      </c>
      <c r="I15" s="51" t="str">
        <f t="shared" si="0"/>
        <v/>
      </c>
      <c r="J15" s="51" t="str">
        <f>IF($E15="","",IF($E15-$F15-个税参数!$G$14-$G15&gt;0,$E15-$F15-个税参数!$G$14-$G15,0))</f>
        <v/>
      </c>
      <c r="K15" s="59" t="str">
        <f>IF($E15="","",IF($J15&gt;0,VLOOKUP($J15,个税参数!$D$5:$H$13,4,1),0))</f>
        <v/>
      </c>
      <c r="L15" s="60" t="str">
        <f>IF($E15="","",VLOOKUP($J15,个税参数!$D$5:$H$13,5,1))</f>
        <v/>
      </c>
    </row>
    <row r="16" spans="1:20" ht="23.15" customHeight="1" x14ac:dyDescent="0.4">
      <c r="D16" s="49"/>
      <c r="E16" s="52"/>
      <c r="F16" s="52"/>
      <c r="G16" s="52"/>
      <c r="H16" s="51" t="str">
        <f>IF($E16="","",IF($J16&gt;0,$J16*VLOOKUP($J16,个税参数!$D$5:$H$13,4,1)-VLOOKUP($J16,个税参数!$D$5:$H$13,5,1),0))</f>
        <v/>
      </c>
      <c r="I16" s="51" t="str">
        <f t="shared" si="0"/>
        <v/>
      </c>
      <c r="J16" s="51" t="str">
        <f>IF($E16="","",IF($E16-$F16-个税参数!$G$14-$G16&gt;0,$E16-$F16-个税参数!$G$14-$G16,0))</f>
        <v/>
      </c>
      <c r="K16" s="59" t="str">
        <f>IF($E16="","",IF($J16&gt;0,VLOOKUP($J16,个税参数!$D$5:$H$13,4,1),0))</f>
        <v/>
      </c>
      <c r="L16" s="60" t="str">
        <f>IF($E16="","",VLOOKUP($J16,个税参数!$D$5:$H$13,5,1))</f>
        <v/>
      </c>
    </row>
    <row r="17" spans="4:12" ht="23.15" customHeight="1" x14ac:dyDescent="0.4">
      <c r="D17" s="53"/>
      <c r="E17" s="52"/>
      <c r="F17" s="52"/>
      <c r="G17" s="52"/>
      <c r="H17" s="51" t="str">
        <f>IF($E17="","",IF($J17&gt;0,$J17*VLOOKUP($J17,个税参数!$D$5:$H$13,4,1)-VLOOKUP($J17,个税参数!$D$5:$H$13,5,1),0))</f>
        <v/>
      </c>
      <c r="I17" s="51" t="str">
        <f t="shared" si="0"/>
        <v/>
      </c>
      <c r="J17" s="51" t="str">
        <f>IF($E17="","",IF($E17-$F17-个税参数!$G$14-$G17&gt;0,$E17-$F17-个税参数!$G$14-$G17,0))</f>
        <v/>
      </c>
      <c r="K17" s="59" t="str">
        <f>IF($E17="","",IF($J17&gt;0,VLOOKUP($J17,个税参数!$D$5:$H$13,4,1),0))</f>
        <v/>
      </c>
      <c r="L17" s="60" t="str">
        <f>IF($E17="","",VLOOKUP($J17,个税参数!$D$5:$H$13,5,1))</f>
        <v/>
      </c>
    </row>
    <row r="18" spans="4:12" ht="23.15" customHeight="1" x14ac:dyDescent="0.4">
      <c r="D18" s="53"/>
      <c r="E18" s="52"/>
      <c r="F18" s="52"/>
      <c r="G18" s="52"/>
      <c r="H18" s="51" t="str">
        <f>IF($E18="","",IF($J18&gt;0,$J18*VLOOKUP($J18,个税参数!$D$5:$H$13,4,1)-VLOOKUP($J18,个税参数!$D$5:$H$13,5,1),0))</f>
        <v/>
      </c>
      <c r="I18" s="51" t="str">
        <f t="shared" si="0"/>
        <v/>
      </c>
      <c r="J18" s="51" t="str">
        <f>IF($E18="","",IF($E18-$F18-个税参数!$G$14-$G18&gt;0,$E18-$F18-个税参数!$G$14-$G18,0))</f>
        <v/>
      </c>
      <c r="K18" s="59" t="str">
        <f>IF($E18="","",IF($J18&gt;0,VLOOKUP($J18,个税参数!$D$5:$H$13,4,1),0))</f>
        <v/>
      </c>
      <c r="L18" s="60" t="str">
        <f>IF($E18="","",VLOOKUP($J18,个税参数!$D$5:$H$13,5,1))</f>
        <v/>
      </c>
    </row>
    <row r="19" spans="4:12" ht="23.15" customHeight="1" x14ac:dyDescent="0.4">
      <c r="D19" s="53"/>
      <c r="E19" s="52"/>
      <c r="F19" s="52"/>
      <c r="G19" s="52"/>
      <c r="H19" s="51" t="str">
        <f>IF($E19="","",IF($J19&gt;0,$J19*VLOOKUP($J19,个税参数!$D$5:$H$13,4,1)-VLOOKUP($J19,个税参数!$D$5:$H$13,5,1),0))</f>
        <v/>
      </c>
      <c r="I19" s="51" t="str">
        <f t="shared" si="0"/>
        <v/>
      </c>
      <c r="J19" s="51" t="str">
        <f>IF($E19="","",IF($E19-$F19-个税参数!$G$14-$G19&gt;0,$E19-$F19-个税参数!$G$14-$G19,0))</f>
        <v/>
      </c>
      <c r="K19" s="59" t="str">
        <f>IF($E19="","",IF($J19&gt;0,VLOOKUP($J19,个税参数!$D$5:$H$13,4,1),0))</f>
        <v/>
      </c>
      <c r="L19" s="60" t="str">
        <f>IF($E19="","",VLOOKUP($J19,个税参数!$D$5:$H$13,5,1))</f>
        <v/>
      </c>
    </row>
    <row r="20" spans="4:12" ht="23.15" customHeight="1" x14ac:dyDescent="0.4">
      <c r="D20" s="53"/>
      <c r="E20" s="52"/>
      <c r="F20" s="52"/>
      <c r="G20" s="52"/>
      <c r="H20" s="51" t="str">
        <f>IF($E20="","",IF($J20&gt;0,$J20*VLOOKUP($J20,个税参数!$D$5:$H$13,4,1)-VLOOKUP($J20,个税参数!$D$5:$H$13,5,1),0))</f>
        <v/>
      </c>
      <c r="I20" s="51" t="str">
        <f t="shared" si="0"/>
        <v/>
      </c>
      <c r="J20" s="51" t="str">
        <f>IF($E20="","",IF($E20-$F20-个税参数!$G$14-$G20&gt;0,$E20-$F20-个税参数!$G$14-$G20,0))</f>
        <v/>
      </c>
      <c r="K20" s="59" t="str">
        <f>IF($E20="","",IF($J20&gt;0,VLOOKUP($J20,个税参数!$D$5:$H$13,4,1),0))</f>
        <v/>
      </c>
      <c r="L20" s="60" t="str">
        <f>IF($E20="","",VLOOKUP($J20,个税参数!$D$5:$H$13,5,1))</f>
        <v/>
      </c>
    </row>
    <row r="21" spans="4:12" ht="23.15" customHeight="1" x14ac:dyDescent="0.4">
      <c r="D21" s="53"/>
      <c r="E21" s="52"/>
      <c r="F21" s="52"/>
      <c r="G21" s="52"/>
      <c r="H21" s="51" t="str">
        <f>IF($E21="","",IF($J21&gt;0,$J21*VLOOKUP($J21,个税参数!$D$5:$H$13,4,1)-VLOOKUP($J21,个税参数!$D$5:$H$13,5,1),0))</f>
        <v/>
      </c>
      <c r="I21" s="51" t="str">
        <f t="shared" si="0"/>
        <v/>
      </c>
      <c r="J21" s="51" t="str">
        <f>IF($E21="","",IF($E21-$F21-个税参数!$G$14-$G21&gt;0,$E21-$F21-个税参数!$G$14-$G21,0))</f>
        <v/>
      </c>
      <c r="K21" s="59" t="str">
        <f>IF($E21="","",IF($J21&gt;0,VLOOKUP($J21,个税参数!$D$5:$H$13,4,1),0))</f>
        <v/>
      </c>
      <c r="L21" s="60" t="str">
        <f>IF($E21="","",VLOOKUP($J21,个税参数!$D$5:$H$13,5,1))</f>
        <v/>
      </c>
    </row>
    <row r="22" spans="4:12" ht="23.15" customHeight="1" x14ac:dyDescent="0.4">
      <c r="D22" s="53"/>
      <c r="E22" s="52"/>
      <c r="F22" s="52"/>
      <c r="G22" s="52"/>
      <c r="H22" s="51" t="str">
        <f>IF($E22="","",IF($J22&gt;0,$J22*VLOOKUP($J22,个税参数!$D$5:$H$13,4,1)-VLOOKUP($J22,个税参数!$D$5:$H$13,5,1),0))</f>
        <v/>
      </c>
      <c r="I22" s="51" t="str">
        <f t="shared" si="0"/>
        <v/>
      </c>
      <c r="J22" s="51" t="str">
        <f>IF($E22="","",IF($E22-$F22-个税参数!$G$14-$G22&gt;0,$E22-$F22-个税参数!$G$14-$G22,0))</f>
        <v/>
      </c>
      <c r="K22" s="59" t="str">
        <f>IF($E22="","",IF($J22&gt;0,VLOOKUP($J22,个税参数!$D$5:$H$13,4,1),0))</f>
        <v/>
      </c>
      <c r="L22" s="60" t="str">
        <f>IF($E22="","",VLOOKUP($J22,个税参数!$D$5:$H$13,5,1))</f>
        <v/>
      </c>
    </row>
    <row r="23" spans="4:12" ht="23.15" customHeight="1" x14ac:dyDescent="0.4">
      <c r="D23" s="53"/>
      <c r="E23" s="52"/>
      <c r="F23" s="52"/>
      <c r="G23" s="52"/>
      <c r="H23" s="51" t="str">
        <f>IF($E23="","",IF($J23&gt;0,$J23*VLOOKUP($J23,个税参数!$D$5:$H$13,4,1)-VLOOKUP($J23,个税参数!$D$5:$H$13,5,1),0))</f>
        <v/>
      </c>
      <c r="I23" s="51" t="str">
        <f t="shared" si="0"/>
        <v/>
      </c>
      <c r="J23" s="51" t="str">
        <f>IF($E23="","",IF($E23-$F23-个税参数!$G$14-$G23&gt;0,$E23-$F23-个税参数!$G$14-$G23,0))</f>
        <v/>
      </c>
      <c r="K23" s="59" t="str">
        <f>IF($E23="","",IF($J23&gt;0,VLOOKUP($J23,个税参数!$D$5:$H$13,4,1),0))</f>
        <v/>
      </c>
      <c r="L23" s="60" t="str">
        <f>IF($E23="","",VLOOKUP($J23,个税参数!$D$5:$H$13,5,1))</f>
        <v/>
      </c>
    </row>
    <row r="24" spans="4:12" ht="23.15" customHeight="1" x14ac:dyDescent="0.4">
      <c r="D24" s="53"/>
      <c r="E24" s="52"/>
      <c r="F24" s="52"/>
      <c r="G24" s="52"/>
      <c r="H24" s="51" t="str">
        <f>IF($E24="","",IF($J24&gt;0,$J24*VLOOKUP($J24,个税参数!$D$5:$H$13,4,1)-VLOOKUP($J24,个税参数!$D$5:$H$13,5,1),0))</f>
        <v/>
      </c>
      <c r="I24" s="51" t="str">
        <f t="shared" si="0"/>
        <v/>
      </c>
      <c r="J24" s="51" t="str">
        <f>IF($E24="","",IF($E24-$F24-个税参数!$G$14-$G24&gt;0,$E24-$F24-个税参数!$G$14-$G24,0))</f>
        <v/>
      </c>
      <c r="K24" s="59" t="str">
        <f>IF($E24="","",IF($J24&gt;0,VLOOKUP($J24,个税参数!$D$5:$H$13,4,1),0))</f>
        <v/>
      </c>
      <c r="L24" s="60" t="str">
        <f>IF($E24="","",VLOOKUP($J24,个税参数!$D$5:$H$13,5,1))</f>
        <v/>
      </c>
    </row>
    <row r="25" spans="4:12" ht="23.15" customHeight="1" x14ac:dyDescent="0.4">
      <c r="D25" s="53"/>
      <c r="E25" s="52"/>
      <c r="F25" s="52"/>
      <c r="G25" s="52"/>
      <c r="H25" s="51" t="str">
        <f>IF($E25="","",IF($J25&gt;0,$J25*VLOOKUP($J25,个税参数!$D$5:$H$13,4,1)-VLOOKUP($J25,个税参数!$D$5:$H$13,5,1),0))</f>
        <v/>
      </c>
      <c r="I25" s="51" t="str">
        <f t="shared" si="0"/>
        <v/>
      </c>
      <c r="J25" s="51" t="str">
        <f>IF($E25="","",IF($E25-$F25-个税参数!$G$14-$G25&gt;0,$E25-$F25-个税参数!$G$14-$G25,0))</f>
        <v/>
      </c>
      <c r="K25" s="59" t="str">
        <f>IF($E25="","",IF($J25&gt;0,VLOOKUP($J25,个税参数!$D$5:$H$13,4,1),0))</f>
        <v/>
      </c>
      <c r="L25" s="60" t="str">
        <f>IF($E25="","",VLOOKUP($J25,个税参数!$D$5:$H$13,5,1))</f>
        <v/>
      </c>
    </row>
    <row r="26" spans="4:12" ht="23.15" customHeight="1" x14ac:dyDescent="0.4">
      <c r="D26" s="53"/>
      <c r="E26" s="52"/>
      <c r="F26" s="52"/>
      <c r="G26" s="52"/>
      <c r="H26" s="51" t="str">
        <f>IF($E26="","",IF($J26&gt;0,$J26*VLOOKUP($J26,个税参数!$D$5:$H$13,4,1)-VLOOKUP($J26,个税参数!$D$5:$H$13,5,1),0))</f>
        <v/>
      </c>
      <c r="I26" s="51" t="str">
        <f t="shared" si="0"/>
        <v/>
      </c>
      <c r="J26" s="51" t="str">
        <f>IF($E26="","",IF($E26-$F26-个税参数!$G$14-$G26&gt;0,$E26-$F26-个税参数!$G$14-$G26,0))</f>
        <v/>
      </c>
      <c r="K26" s="59" t="str">
        <f>IF($E26="","",IF($J26&gt;0,VLOOKUP($J26,个税参数!$D$5:$H$13,4,1),0))</f>
        <v/>
      </c>
      <c r="L26" s="60" t="str">
        <f>IF($E26="","",VLOOKUP($J26,个税参数!$D$5:$H$13,5,1))</f>
        <v/>
      </c>
    </row>
    <row r="27" spans="4:12" ht="23.15" customHeight="1" x14ac:dyDescent="0.4">
      <c r="D27" s="53"/>
      <c r="E27" s="52"/>
      <c r="F27" s="52"/>
      <c r="G27" s="52"/>
      <c r="H27" s="51" t="str">
        <f>IF($E27="","",IF($J27&gt;0,$J27*VLOOKUP($J27,个税参数!$D$5:$H$13,4,1)-VLOOKUP($J27,个税参数!$D$5:$H$13,5,1),0))</f>
        <v/>
      </c>
      <c r="I27" s="51" t="str">
        <f t="shared" si="0"/>
        <v/>
      </c>
      <c r="J27" s="51" t="str">
        <f>IF($E27="","",IF($E27-$F27-个税参数!$G$14-$G27&gt;0,$E27-$F27-个税参数!$G$14-$G27,0))</f>
        <v/>
      </c>
      <c r="K27" s="59" t="str">
        <f>IF($E27="","",IF($J27&gt;0,VLOOKUP($J27,个税参数!$D$5:$H$13,4,1),0))</f>
        <v/>
      </c>
      <c r="L27" s="60" t="str">
        <f>IF($E27="","",VLOOKUP($J27,个税参数!$D$5:$H$13,5,1))</f>
        <v/>
      </c>
    </row>
    <row r="28" spans="4:12" ht="23.15" customHeight="1" x14ac:dyDescent="0.4">
      <c r="D28" s="53"/>
      <c r="E28" s="52"/>
      <c r="F28" s="52"/>
      <c r="G28" s="52"/>
      <c r="H28" s="51" t="str">
        <f>IF($E28="","",IF($J28&gt;0,$J28*VLOOKUP($J28,个税参数!$D$5:$H$13,4,1)-VLOOKUP($J28,个税参数!$D$5:$H$13,5,1),0))</f>
        <v/>
      </c>
      <c r="I28" s="51" t="str">
        <f t="shared" si="0"/>
        <v/>
      </c>
      <c r="J28" s="51" t="str">
        <f>IF($E28="","",IF($E28-$F28-个税参数!$G$14-$G28&gt;0,$E28-$F28-个税参数!$G$14-$G28,0))</f>
        <v/>
      </c>
      <c r="K28" s="59" t="str">
        <f>IF($E28="","",IF($J28&gt;0,VLOOKUP($J28,个税参数!$D$5:$H$13,4,1),0))</f>
        <v/>
      </c>
      <c r="L28" s="60" t="str">
        <f>IF($E28="","",VLOOKUP($J28,个税参数!$D$5:$H$13,5,1))</f>
        <v/>
      </c>
    </row>
    <row r="29" spans="4:12" ht="23.15" customHeight="1" x14ac:dyDescent="0.4">
      <c r="D29" s="53"/>
      <c r="E29" s="52"/>
      <c r="F29" s="52"/>
      <c r="G29" s="52"/>
      <c r="H29" s="51" t="str">
        <f>IF($E29="","",IF($J29&gt;0,$J29*VLOOKUP($J29,个税参数!$D$5:$H$13,4,1)-VLOOKUP($J29,个税参数!$D$5:$H$13,5,1),0))</f>
        <v/>
      </c>
      <c r="I29" s="51" t="str">
        <f t="shared" si="0"/>
        <v/>
      </c>
      <c r="J29" s="51" t="str">
        <f>IF($E29="","",IF($E29-$F29-个税参数!$G$14-$G29&gt;0,$E29-$F29-个税参数!$G$14-$G29,0))</f>
        <v/>
      </c>
      <c r="K29" s="59" t="str">
        <f>IF($E29="","",IF($J29&gt;0,VLOOKUP($J29,个税参数!$D$5:$H$13,4,1),0))</f>
        <v/>
      </c>
      <c r="L29" s="60" t="str">
        <f>IF($E29="","",VLOOKUP($J29,个税参数!$D$5:$H$13,5,1))</f>
        <v/>
      </c>
    </row>
    <row r="30" spans="4:12" ht="23.15" customHeight="1" x14ac:dyDescent="0.4">
      <c r="D30" s="53"/>
      <c r="E30" s="52"/>
      <c r="F30" s="52"/>
      <c r="G30" s="52"/>
      <c r="H30" s="51" t="str">
        <f>IF($E30="","",IF($J30&gt;0,$J30*VLOOKUP($J30,个税参数!$D$5:$H$13,4,1)-VLOOKUP($J30,个税参数!$D$5:$H$13,5,1),0))</f>
        <v/>
      </c>
      <c r="I30" s="51" t="str">
        <f t="shared" si="0"/>
        <v/>
      </c>
      <c r="J30" s="51" t="str">
        <f>IF($E30="","",IF($E30-$F30-个税参数!$G$14-$G30&gt;0,$E30-$F30-个税参数!$G$14-$G30,0))</f>
        <v/>
      </c>
      <c r="K30" s="59" t="str">
        <f>IF($E30="","",IF($J30&gt;0,VLOOKUP($J30,个税参数!$D$5:$H$13,4,1),0))</f>
        <v/>
      </c>
      <c r="L30" s="60" t="str">
        <f>IF($E30="","",VLOOKUP($J30,个税参数!$D$5:$H$13,5,1))</f>
        <v/>
      </c>
    </row>
    <row r="31" spans="4:12" ht="23.15" customHeight="1" x14ac:dyDescent="0.4">
      <c r="D31" s="53"/>
      <c r="E31" s="52"/>
      <c r="F31" s="52"/>
      <c r="G31" s="52"/>
      <c r="H31" s="51" t="str">
        <f>IF($E31="","",IF($J31&gt;0,$J31*VLOOKUP($J31,个税参数!$D$5:$H$13,4,1)-VLOOKUP($J31,个税参数!$D$5:$H$13,5,1),0))</f>
        <v/>
      </c>
      <c r="I31" s="51" t="str">
        <f t="shared" si="0"/>
        <v/>
      </c>
      <c r="J31" s="51" t="str">
        <f>IF($E31="","",IF($E31-$F31-个税参数!$G$14-$G31&gt;0,$E31-$F31-个税参数!$G$14-$G31,0))</f>
        <v/>
      </c>
      <c r="K31" s="59" t="str">
        <f>IF($E31="","",IF($J31&gt;0,VLOOKUP($J31,个税参数!$D$5:$H$13,4,1),0))</f>
        <v/>
      </c>
      <c r="L31" s="60" t="str">
        <f>IF($E31="","",VLOOKUP($J31,个税参数!$D$5:$H$13,5,1))</f>
        <v/>
      </c>
    </row>
    <row r="32" spans="4:12" ht="23.15" customHeight="1" x14ac:dyDescent="0.4">
      <c r="D32" s="53"/>
      <c r="E32" s="52"/>
      <c r="F32" s="52"/>
      <c r="G32" s="52"/>
      <c r="H32" s="51" t="str">
        <f>IF($E32="","",IF($J32&gt;0,$J32*VLOOKUP($J32,个税参数!$D$5:$H$13,4,1)-VLOOKUP($J32,个税参数!$D$5:$H$13,5,1),0))</f>
        <v/>
      </c>
      <c r="I32" s="51" t="str">
        <f t="shared" si="0"/>
        <v/>
      </c>
      <c r="J32" s="51" t="str">
        <f>IF($E32="","",IF($E32-$F32-个税参数!$G$14-$G32&gt;0,$E32-$F32-个税参数!$G$14-$G32,0))</f>
        <v/>
      </c>
      <c r="K32" s="59" t="str">
        <f>IF($E32="","",IF($J32&gt;0,VLOOKUP($J32,个税参数!$D$5:$H$13,4,1),0))</f>
        <v/>
      </c>
      <c r="L32" s="60" t="str">
        <f>IF($E32="","",VLOOKUP($J32,个税参数!$D$5:$H$13,5,1))</f>
        <v/>
      </c>
    </row>
    <row r="33" spans="4:12" ht="23.15" customHeight="1" x14ac:dyDescent="0.4">
      <c r="D33" s="53"/>
      <c r="E33" s="52"/>
      <c r="F33" s="52"/>
      <c r="G33" s="52"/>
      <c r="H33" s="51" t="str">
        <f>IF($E33="","",IF($J33&gt;0,$J33*VLOOKUP($J33,个税参数!$D$5:$H$13,4,1)-VLOOKUP($J33,个税参数!$D$5:$H$13,5,1),0))</f>
        <v/>
      </c>
      <c r="I33" s="51" t="str">
        <f t="shared" si="0"/>
        <v/>
      </c>
      <c r="J33" s="51" t="str">
        <f>IF($E33="","",IF($E33-$F33-个税参数!$G$14-$G33&gt;0,$E33-$F33-个税参数!$G$14-$G33,0))</f>
        <v/>
      </c>
      <c r="K33" s="59" t="str">
        <f>IF($E33="","",IF($J33&gt;0,VLOOKUP($J33,个税参数!$D$5:$H$13,4,1),0))</f>
        <v/>
      </c>
      <c r="L33" s="60" t="str">
        <f>IF($E33="","",VLOOKUP($J33,个税参数!$D$5:$H$13,5,1))</f>
        <v/>
      </c>
    </row>
    <row r="34" spans="4:12" ht="23.15" customHeight="1" x14ac:dyDescent="0.4">
      <c r="D34" s="53"/>
      <c r="E34" s="52"/>
      <c r="F34" s="52"/>
      <c r="G34" s="52"/>
      <c r="H34" s="51" t="str">
        <f>IF($E34="","",IF($J34&gt;0,$J34*VLOOKUP($J34,个税参数!$D$5:$H$13,4,1)-VLOOKUP($J34,个税参数!$D$5:$H$13,5,1),0))</f>
        <v/>
      </c>
      <c r="I34" s="51" t="str">
        <f t="shared" si="0"/>
        <v/>
      </c>
      <c r="J34" s="51" t="str">
        <f>IF($E34="","",IF($E34-$F34-个税参数!$G$14-$G34&gt;0,$E34-$F34-个税参数!$G$14-$G34,0))</f>
        <v/>
      </c>
      <c r="K34" s="59" t="str">
        <f>IF($E34="","",IF($J34&gt;0,VLOOKUP($J34,个税参数!$D$5:$H$13,4,1),0))</f>
        <v/>
      </c>
      <c r="L34" s="60" t="str">
        <f>IF($E34="","",VLOOKUP($J34,个税参数!$D$5:$H$13,5,1))</f>
        <v/>
      </c>
    </row>
    <row r="35" spans="4:12" ht="23.15" customHeight="1" x14ac:dyDescent="0.4">
      <c r="D35" s="53"/>
      <c r="E35" s="52"/>
      <c r="F35" s="52"/>
      <c r="G35" s="52"/>
      <c r="H35" s="51" t="str">
        <f>IF($E35="","",IF($J35&gt;0,$J35*VLOOKUP($J35,个税参数!$D$5:$H$13,4,1)-VLOOKUP($J35,个税参数!$D$5:$H$13,5,1),0))</f>
        <v/>
      </c>
      <c r="I35" s="51" t="str">
        <f t="shared" si="0"/>
        <v/>
      </c>
      <c r="J35" s="51" t="str">
        <f>IF($E35="","",IF($E35-$F35-个税参数!$G$14-$G35&gt;0,$E35-$F35-个税参数!$G$14-$G35,0))</f>
        <v/>
      </c>
      <c r="K35" s="59" t="str">
        <f>IF($E35="","",IF($J35&gt;0,VLOOKUP($J35,个税参数!$D$5:$H$13,4,1),0))</f>
        <v/>
      </c>
      <c r="L35" s="60" t="str">
        <f>IF($E35="","",VLOOKUP($J35,个税参数!$D$5:$H$13,5,1))</f>
        <v/>
      </c>
    </row>
    <row r="36" spans="4:12" ht="23.15" customHeight="1" x14ac:dyDescent="0.4">
      <c r="D36" s="53"/>
      <c r="E36" s="52"/>
      <c r="F36" s="52"/>
      <c r="G36" s="52"/>
      <c r="H36" s="51" t="str">
        <f>IF($E36="","",IF($J36&gt;0,$J36*VLOOKUP($J36,个税参数!$D$5:$H$13,4,1)-VLOOKUP($J36,个税参数!$D$5:$H$13,5,1),0))</f>
        <v/>
      </c>
      <c r="I36" s="51" t="str">
        <f t="shared" si="0"/>
        <v/>
      </c>
      <c r="J36" s="51" t="str">
        <f>IF($E36="","",IF($E36-$F36-个税参数!$G$14-$G36&gt;0,$E36-$F36-个税参数!$G$14-$G36,0))</f>
        <v/>
      </c>
      <c r="K36" s="59" t="str">
        <f>IF($E36="","",IF($J36&gt;0,VLOOKUP($J36,个税参数!$D$5:$H$13,4,1),0))</f>
        <v/>
      </c>
      <c r="L36" s="60" t="str">
        <f>IF($E36="","",VLOOKUP($J36,个税参数!$D$5:$H$13,5,1))</f>
        <v/>
      </c>
    </row>
    <row r="37" spans="4:12" ht="23.15" customHeight="1" x14ac:dyDescent="0.4">
      <c r="D37" s="53"/>
      <c r="E37" s="52"/>
      <c r="F37" s="52"/>
      <c r="G37" s="52"/>
      <c r="H37" s="51" t="str">
        <f>IF($E37="","",IF($J37&gt;0,$J37*VLOOKUP($J37,个税参数!$D$5:$H$13,4,1)-VLOOKUP($J37,个税参数!$D$5:$H$13,5,1),0))</f>
        <v/>
      </c>
      <c r="I37" s="51" t="str">
        <f t="shared" si="0"/>
        <v/>
      </c>
      <c r="J37" s="51" t="str">
        <f>IF($E37="","",IF($E37-$F37-个税参数!$G$14-$G37&gt;0,$E37-$F37-个税参数!$G$14-$G37,0))</f>
        <v/>
      </c>
      <c r="K37" s="59" t="str">
        <f>IF($E37="","",IF($J37&gt;0,VLOOKUP($J37,个税参数!$D$5:$H$13,4,1),0))</f>
        <v/>
      </c>
      <c r="L37" s="60" t="str">
        <f>IF($E37="","",VLOOKUP($J37,个税参数!$D$5:$H$13,5,1))</f>
        <v/>
      </c>
    </row>
    <row r="38" spans="4:12" ht="23.15" customHeight="1" x14ac:dyDescent="0.4">
      <c r="D38" s="53"/>
      <c r="E38" s="52"/>
      <c r="F38" s="52"/>
      <c r="G38" s="52"/>
      <c r="H38" s="51" t="str">
        <f>IF($E38="","",IF($J38&gt;0,$J38*VLOOKUP($J38,个税参数!$D$5:$H$13,4,1)-VLOOKUP($J38,个税参数!$D$5:$H$13,5,1),0))</f>
        <v/>
      </c>
      <c r="I38" s="51" t="str">
        <f t="shared" si="0"/>
        <v/>
      </c>
      <c r="J38" s="51" t="str">
        <f>IF($E38="","",IF($E38-$F38-个税参数!$G$14-$G38&gt;0,$E38-$F38-个税参数!$G$14-$G38,0))</f>
        <v/>
      </c>
      <c r="K38" s="59" t="str">
        <f>IF($E38="","",IF($J38&gt;0,VLOOKUP($J38,个税参数!$D$5:$H$13,4,1),0))</f>
        <v/>
      </c>
      <c r="L38" s="60" t="str">
        <f>IF($E38="","",VLOOKUP($J38,个税参数!$D$5:$H$13,5,1))</f>
        <v/>
      </c>
    </row>
    <row r="39" spans="4:12" ht="23.15" customHeight="1" x14ac:dyDescent="0.4">
      <c r="D39" s="53"/>
      <c r="E39" s="52"/>
      <c r="F39" s="52"/>
      <c r="G39" s="52"/>
      <c r="H39" s="51" t="str">
        <f>IF($E39="","",IF($J39&gt;0,$J39*VLOOKUP($J39,个税参数!$D$5:$H$13,4,1)-VLOOKUP($J39,个税参数!$D$5:$H$13,5,1),0))</f>
        <v/>
      </c>
      <c r="I39" s="51" t="str">
        <f t="shared" si="0"/>
        <v/>
      </c>
      <c r="J39" s="51" t="str">
        <f>IF($E39="","",IF($E39-$F39-个税参数!$G$14-$G39&gt;0,$E39-$F39-个税参数!$G$14-$G39,0))</f>
        <v/>
      </c>
      <c r="K39" s="59" t="str">
        <f>IF($E39="","",IF($J39&gt;0,VLOOKUP($J39,个税参数!$D$5:$H$13,4,1),0))</f>
        <v/>
      </c>
      <c r="L39" s="60" t="str">
        <f>IF($E39="","",VLOOKUP($J39,个税参数!$D$5:$H$13,5,1))</f>
        <v/>
      </c>
    </row>
    <row r="40" spans="4:12" ht="23.15" customHeight="1" x14ac:dyDescent="0.4">
      <c r="D40" s="53"/>
      <c r="E40" s="52"/>
      <c r="F40" s="52"/>
      <c r="G40" s="52"/>
      <c r="H40" s="51" t="str">
        <f>IF($E40="","",IF($J40&gt;0,$J40*VLOOKUP($J40,个税参数!$D$5:$H$13,4,1)-VLOOKUP($J40,个税参数!$D$5:$H$13,5,1),0))</f>
        <v/>
      </c>
      <c r="I40" s="51" t="str">
        <f t="shared" si="0"/>
        <v/>
      </c>
      <c r="J40" s="51" t="str">
        <f>IF($E40="","",IF($E40-$F40-个税参数!$G$14-$G40&gt;0,$E40-$F40-个税参数!$G$14-$G40,0))</f>
        <v/>
      </c>
      <c r="K40" s="59" t="str">
        <f>IF($E40="","",IF($J40&gt;0,VLOOKUP($J40,个税参数!$D$5:$H$13,4,1),0))</f>
        <v/>
      </c>
      <c r="L40" s="60" t="str">
        <f>IF($E40="","",VLOOKUP($J40,个税参数!$D$5:$H$13,5,1))</f>
        <v/>
      </c>
    </row>
    <row r="41" spans="4:12" ht="23.15" customHeight="1" x14ac:dyDescent="0.4">
      <c r="D41" s="53"/>
      <c r="E41" s="52"/>
      <c r="F41" s="52"/>
      <c r="G41" s="52"/>
      <c r="H41" s="51" t="str">
        <f>IF($E41="","",IF($J41&gt;0,$J41*VLOOKUP($J41,个税参数!$D$5:$H$13,4,1)-VLOOKUP($J41,个税参数!$D$5:$H$13,5,1),0))</f>
        <v/>
      </c>
      <c r="I41" s="51" t="str">
        <f t="shared" si="0"/>
        <v/>
      </c>
      <c r="J41" s="51" t="str">
        <f>IF($E41="","",IF($E41-$F41-个税参数!$G$14-$G41&gt;0,$E41-$F41-个税参数!$G$14-$G41,0))</f>
        <v/>
      </c>
      <c r="K41" s="59" t="str">
        <f>IF($E41="","",IF($J41&gt;0,VLOOKUP($J41,个税参数!$D$5:$H$13,4,1),0))</f>
        <v/>
      </c>
      <c r="L41" s="60" t="str">
        <f>IF($E41="","",VLOOKUP($J41,个税参数!$D$5:$H$13,5,1))</f>
        <v/>
      </c>
    </row>
    <row r="42" spans="4:12" ht="23.15" customHeight="1" x14ac:dyDescent="0.4">
      <c r="D42" s="53"/>
      <c r="E42" s="52"/>
      <c r="F42" s="52"/>
      <c r="G42" s="52"/>
      <c r="H42" s="51" t="str">
        <f>IF($E42="","",IF($J42&gt;0,$J42*VLOOKUP($J42,个税参数!$D$5:$H$13,4,1)-VLOOKUP($J42,个税参数!$D$5:$H$13,5,1),0))</f>
        <v/>
      </c>
      <c r="I42" s="51" t="str">
        <f t="shared" si="0"/>
        <v/>
      </c>
      <c r="J42" s="51" t="str">
        <f>IF($E42="","",IF($E42-$F42-个税参数!$G$14-$G42&gt;0,$E42-$F42-个税参数!$G$14-$G42,0))</f>
        <v/>
      </c>
      <c r="K42" s="59" t="str">
        <f>IF($E42="","",IF($J42&gt;0,VLOOKUP($J42,个税参数!$D$5:$H$13,4,1),0))</f>
        <v/>
      </c>
      <c r="L42" s="60" t="str">
        <f>IF($E42="","",VLOOKUP($J42,个税参数!$D$5:$H$13,5,1))</f>
        <v/>
      </c>
    </row>
    <row r="43" spans="4:12" ht="23.15" customHeight="1" x14ac:dyDescent="0.4">
      <c r="D43" s="53"/>
      <c r="E43" s="52"/>
      <c r="F43" s="52"/>
      <c r="G43" s="52"/>
      <c r="H43" s="51" t="str">
        <f>IF($E43="","",IF($J43&gt;0,$J43*VLOOKUP($J43,个税参数!$D$5:$H$13,4,1)-VLOOKUP($J43,个税参数!$D$5:$H$13,5,1),0))</f>
        <v/>
      </c>
      <c r="I43" s="51" t="str">
        <f t="shared" si="0"/>
        <v/>
      </c>
      <c r="J43" s="51" t="str">
        <f>IF($E43="","",IF($E43-$F43-个税参数!$G$14-$G43&gt;0,$E43-$F43-个税参数!$G$14-$G43,0))</f>
        <v/>
      </c>
      <c r="K43" s="59" t="str">
        <f>IF($E43="","",IF($J43&gt;0,VLOOKUP($J43,个税参数!$D$5:$H$13,4,1),0))</f>
        <v/>
      </c>
      <c r="L43" s="60" t="str">
        <f>IF($E43="","",VLOOKUP($J43,个税参数!$D$5:$H$13,5,1))</f>
        <v/>
      </c>
    </row>
    <row r="44" spans="4:12" ht="23.15" customHeight="1" x14ac:dyDescent="0.4">
      <c r="D44" s="53"/>
      <c r="E44" s="52"/>
      <c r="F44" s="52"/>
      <c r="G44" s="52"/>
      <c r="H44" s="51" t="str">
        <f>IF($E44="","",IF($J44&gt;0,$J44*VLOOKUP($J44,个税参数!$D$5:$H$13,4,1)-VLOOKUP($J44,个税参数!$D$5:$H$13,5,1),0))</f>
        <v/>
      </c>
      <c r="I44" s="51" t="str">
        <f t="shared" si="0"/>
        <v/>
      </c>
      <c r="J44" s="51" t="str">
        <f>IF($E44="","",IF($E44-$F44-个税参数!$G$14-$G44&gt;0,$E44-$F44-个税参数!$G$14-$G44,0))</f>
        <v/>
      </c>
      <c r="K44" s="59" t="str">
        <f>IF($E44="","",IF($J44&gt;0,VLOOKUP($J44,个税参数!$D$5:$H$13,4,1),0))</f>
        <v/>
      </c>
      <c r="L44" s="60" t="str">
        <f>IF($E44="","",VLOOKUP($J44,个税参数!$D$5:$H$13,5,1))</f>
        <v/>
      </c>
    </row>
    <row r="45" spans="4:12" ht="23.15" customHeight="1" x14ac:dyDescent="0.4">
      <c r="D45" s="53"/>
      <c r="E45" s="52"/>
      <c r="F45" s="52"/>
      <c r="G45" s="52"/>
      <c r="H45" s="51" t="str">
        <f>IF($E45="","",IF($J45&gt;0,$J45*VLOOKUP($J45,个税参数!$D$5:$H$13,4,1)-VLOOKUP($J45,个税参数!$D$5:$H$13,5,1),0))</f>
        <v/>
      </c>
      <c r="I45" s="51" t="str">
        <f t="shared" si="0"/>
        <v/>
      </c>
      <c r="J45" s="51" t="str">
        <f>IF($E45="","",IF($E45-$F45-个税参数!$G$14-$G45&gt;0,$E45-$F45-个税参数!$G$14-$G45,0))</f>
        <v/>
      </c>
      <c r="K45" s="59" t="str">
        <f>IF($E45="","",IF($J45&gt;0,VLOOKUP($J45,个税参数!$D$5:$H$13,4,1),0))</f>
        <v/>
      </c>
      <c r="L45" s="60" t="str">
        <f>IF($E45="","",VLOOKUP($J45,个税参数!$D$5:$H$13,5,1))</f>
        <v/>
      </c>
    </row>
    <row r="46" spans="4:12" ht="23.15" customHeight="1" x14ac:dyDescent="0.4">
      <c r="D46" s="53"/>
      <c r="E46" s="52"/>
      <c r="F46" s="52"/>
      <c r="G46" s="52"/>
      <c r="H46" s="51" t="str">
        <f>IF($E46="","",IF($J46&gt;0,$J46*VLOOKUP($J46,个税参数!$D$5:$H$13,4,1)-VLOOKUP($J46,个税参数!$D$5:$H$13,5,1),0))</f>
        <v/>
      </c>
      <c r="I46" s="51" t="str">
        <f t="shared" si="0"/>
        <v/>
      </c>
      <c r="J46" s="51" t="str">
        <f>IF($E46="","",IF($E46-$F46-个税参数!$G$14-$G46&gt;0,$E46-$F46-个税参数!$G$14-$G46,0))</f>
        <v/>
      </c>
      <c r="K46" s="59" t="str">
        <f>IF($E46="","",IF($J46&gt;0,VLOOKUP($J46,个税参数!$D$5:$H$13,4,1),0))</f>
        <v/>
      </c>
      <c r="L46" s="60" t="str">
        <f>IF($E46="","",VLOOKUP($J46,个税参数!$D$5:$H$13,5,1))</f>
        <v/>
      </c>
    </row>
    <row r="47" spans="4:12" ht="23.15" customHeight="1" x14ac:dyDescent="0.4">
      <c r="D47" s="53"/>
      <c r="E47" s="52"/>
      <c r="F47" s="52"/>
      <c r="G47" s="52"/>
      <c r="H47" s="51" t="str">
        <f>IF($E47="","",IF($J47&gt;0,$J47*VLOOKUP($J47,个税参数!$D$5:$H$13,4,1)-VLOOKUP($J47,个税参数!$D$5:$H$13,5,1),0))</f>
        <v/>
      </c>
      <c r="I47" s="51" t="str">
        <f t="shared" si="0"/>
        <v/>
      </c>
      <c r="J47" s="51" t="str">
        <f>IF($E47="","",IF($E47-$F47-个税参数!$G$14-$G47&gt;0,$E47-$F47-个税参数!$G$14-$G47,0))</f>
        <v/>
      </c>
      <c r="K47" s="59" t="str">
        <f>IF($E47="","",IF($J47&gt;0,VLOOKUP($J47,个税参数!$D$5:$H$13,4,1),0))</f>
        <v/>
      </c>
      <c r="L47" s="60" t="str">
        <f>IF($E47="","",VLOOKUP($J47,个税参数!$D$5:$H$13,5,1))</f>
        <v/>
      </c>
    </row>
    <row r="48" spans="4:12" ht="23.15" customHeight="1" x14ac:dyDescent="0.4">
      <c r="D48" s="53"/>
      <c r="E48" s="52"/>
      <c r="F48" s="52"/>
      <c r="G48" s="52"/>
      <c r="H48" s="51" t="str">
        <f>IF($E48="","",IF($J48&gt;0,$J48*VLOOKUP($J48,个税参数!$D$5:$H$13,4,1)-VLOOKUP($J48,个税参数!$D$5:$H$13,5,1),0))</f>
        <v/>
      </c>
      <c r="I48" s="51" t="str">
        <f t="shared" si="0"/>
        <v/>
      </c>
      <c r="J48" s="51" t="str">
        <f>IF($E48="","",IF($E48-$F48-个税参数!$G$14-$G48&gt;0,$E48-$F48-个税参数!$G$14-$G48,0))</f>
        <v/>
      </c>
      <c r="K48" s="59" t="str">
        <f>IF($E48="","",IF($J48&gt;0,VLOOKUP($J48,个税参数!$D$5:$H$13,4,1),0))</f>
        <v/>
      </c>
      <c r="L48" s="60" t="str">
        <f>IF($E48="","",VLOOKUP($J48,个税参数!$D$5:$H$13,5,1))</f>
        <v/>
      </c>
    </row>
    <row r="49" spans="4:12" ht="23.15" customHeight="1" x14ac:dyDescent="0.4">
      <c r="D49" s="53"/>
      <c r="E49" s="52"/>
      <c r="F49" s="52"/>
      <c r="G49" s="52"/>
      <c r="H49" s="51" t="str">
        <f>IF($E49="","",IF($J49&gt;0,$J49*VLOOKUP($J49,个税参数!$D$5:$H$13,4,1)-VLOOKUP($J49,个税参数!$D$5:$H$13,5,1),0))</f>
        <v/>
      </c>
      <c r="I49" s="51" t="str">
        <f t="shared" si="0"/>
        <v/>
      </c>
      <c r="J49" s="51" t="str">
        <f>IF($E49="","",IF($E49-$F49-个税参数!$G$14-$G49&gt;0,$E49-$F49-个税参数!$G$14-$G49,0))</f>
        <v/>
      </c>
      <c r="K49" s="59" t="str">
        <f>IF($E49="","",IF($J49&gt;0,VLOOKUP($J49,个税参数!$D$5:$H$13,4,1),0))</f>
        <v/>
      </c>
      <c r="L49" s="60" t="str">
        <f>IF($E49="","",VLOOKUP($J49,个税参数!$D$5:$H$13,5,1))</f>
        <v/>
      </c>
    </row>
    <row r="50" spans="4:12" ht="23.15" customHeight="1" x14ac:dyDescent="0.4">
      <c r="D50" s="53"/>
      <c r="E50" s="52"/>
      <c r="F50" s="52"/>
      <c r="G50" s="52"/>
      <c r="H50" s="51" t="str">
        <f>IF($E50="","",IF($J50&gt;0,$J50*VLOOKUP($J50,个税参数!$D$5:$H$13,4,1)-VLOOKUP($J50,个税参数!$D$5:$H$13,5,1),0))</f>
        <v/>
      </c>
      <c r="I50" s="51" t="str">
        <f t="shared" si="0"/>
        <v/>
      </c>
      <c r="J50" s="51" t="str">
        <f>IF($E50="","",IF($E50-$F50-个税参数!$G$14-$G50&gt;0,$E50-$F50-个税参数!$G$14-$G50,0))</f>
        <v/>
      </c>
      <c r="K50" s="59" t="str">
        <f>IF($E50="","",IF($J50&gt;0,VLOOKUP($J50,个税参数!$D$5:$H$13,4,1),0))</f>
        <v/>
      </c>
      <c r="L50" s="60" t="str">
        <f>IF($E50="","",VLOOKUP($J50,个税参数!$D$5:$H$13,5,1))</f>
        <v/>
      </c>
    </row>
    <row r="51" spans="4:12" ht="23.15" customHeight="1" x14ac:dyDescent="0.4">
      <c r="D51" s="53"/>
      <c r="E51" s="52"/>
      <c r="F51" s="52"/>
      <c r="G51" s="52"/>
      <c r="H51" s="51" t="str">
        <f>IF($E51="","",IF($J51&gt;0,$J51*VLOOKUP($J51,个税参数!$D$5:$H$13,4,1)-VLOOKUP($J51,个税参数!$D$5:$H$13,5,1),0))</f>
        <v/>
      </c>
      <c r="I51" s="51" t="str">
        <f t="shared" si="0"/>
        <v/>
      </c>
      <c r="J51" s="51" t="str">
        <f>IF($E51="","",IF($E51-$F51-个税参数!$G$14-$G51&gt;0,$E51-$F51-个税参数!$G$14-$G51,0))</f>
        <v/>
      </c>
      <c r="K51" s="59" t="str">
        <f>IF($E51="","",IF($J51&gt;0,VLOOKUP($J51,个税参数!$D$5:$H$13,4,1),0))</f>
        <v/>
      </c>
      <c r="L51" s="60" t="str">
        <f>IF($E51="","",VLOOKUP($J51,个税参数!$D$5:$H$13,5,1))</f>
        <v/>
      </c>
    </row>
    <row r="52" spans="4:12" ht="23.15" customHeight="1" x14ac:dyDescent="0.4">
      <c r="D52" s="53"/>
      <c r="E52" s="52"/>
      <c r="F52" s="52"/>
      <c r="G52" s="52"/>
      <c r="H52" s="51" t="str">
        <f>IF($E52="","",IF($J52&gt;0,$J52*VLOOKUP($J52,个税参数!$D$5:$H$13,4,1)-VLOOKUP($J52,个税参数!$D$5:$H$13,5,1),0))</f>
        <v/>
      </c>
      <c r="I52" s="51" t="str">
        <f t="shared" si="0"/>
        <v/>
      </c>
      <c r="J52" s="51" t="str">
        <f>IF($E52="","",IF($E52-$F52-个税参数!$G$14-$G52&gt;0,$E52-$F52-个税参数!$G$14-$G52,0))</f>
        <v/>
      </c>
      <c r="K52" s="59" t="str">
        <f>IF($E52="","",IF($J52&gt;0,VLOOKUP($J52,个税参数!$D$5:$H$13,4,1),0))</f>
        <v/>
      </c>
      <c r="L52" s="60" t="str">
        <f>IF($E52="","",VLOOKUP($J52,个税参数!$D$5:$H$13,5,1))</f>
        <v/>
      </c>
    </row>
    <row r="53" spans="4:12" ht="23.15" customHeight="1" x14ac:dyDescent="0.4">
      <c r="D53" s="53"/>
      <c r="E53" s="52"/>
      <c r="F53" s="52"/>
      <c r="G53" s="52"/>
      <c r="H53" s="51" t="str">
        <f>IF($E53="","",IF($J53&gt;0,$J53*VLOOKUP($J53,个税参数!$D$5:$H$13,4,1)-VLOOKUP($J53,个税参数!$D$5:$H$13,5,1),0))</f>
        <v/>
      </c>
      <c r="I53" s="51" t="str">
        <f t="shared" si="0"/>
        <v/>
      </c>
      <c r="J53" s="51" t="str">
        <f>IF($E53="","",IF($E53-$F53-个税参数!$G$14-$G53&gt;0,$E53-$F53-个税参数!$G$14-$G53,0))</f>
        <v/>
      </c>
      <c r="K53" s="59" t="str">
        <f>IF($E53="","",IF($J53&gt;0,VLOOKUP($J53,个税参数!$D$5:$H$13,4,1),0))</f>
        <v/>
      </c>
      <c r="L53" s="60" t="str">
        <f>IF($E53="","",VLOOKUP($J53,个税参数!$D$5:$H$13,5,1))</f>
        <v/>
      </c>
    </row>
    <row r="54" spans="4:12" ht="23.15" customHeight="1" x14ac:dyDescent="0.4">
      <c r="D54" s="53"/>
      <c r="E54" s="52"/>
      <c r="F54" s="52"/>
      <c r="G54" s="52"/>
      <c r="H54" s="51" t="str">
        <f>IF($E54="","",IF($J54&gt;0,$J54*VLOOKUP($J54,个税参数!$D$5:$H$13,4,1)-VLOOKUP($J54,个税参数!$D$5:$H$13,5,1),0))</f>
        <v/>
      </c>
      <c r="I54" s="51" t="str">
        <f t="shared" si="0"/>
        <v/>
      </c>
      <c r="J54" s="51" t="str">
        <f>IF($E54="","",IF($E54-$F54-个税参数!$G$14-$G54&gt;0,$E54-$F54-个税参数!$G$14-$G54,0))</f>
        <v/>
      </c>
      <c r="K54" s="59" t="str">
        <f>IF($E54="","",IF($J54&gt;0,VLOOKUP($J54,个税参数!$D$5:$H$13,4,1),0))</f>
        <v/>
      </c>
      <c r="L54" s="60" t="str">
        <f>IF($E54="","",VLOOKUP($J54,个税参数!$D$5:$H$13,5,1))</f>
        <v/>
      </c>
    </row>
    <row r="55" spans="4:12" ht="23.15" customHeight="1" x14ac:dyDescent="0.4">
      <c r="D55" s="53"/>
      <c r="E55" s="52"/>
      <c r="F55" s="52"/>
      <c r="G55" s="52"/>
      <c r="H55" s="51" t="str">
        <f>IF($E55="","",IF($J55&gt;0,$J55*VLOOKUP($J55,个税参数!$D$5:$H$13,4,1)-VLOOKUP($J55,个税参数!$D$5:$H$13,5,1),0))</f>
        <v/>
      </c>
      <c r="I55" s="51" t="str">
        <f t="shared" si="0"/>
        <v/>
      </c>
      <c r="J55" s="51" t="str">
        <f>IF($E55="","",IF($E55-$F55-个税参数!$G$14-$G55&gt;0,$E55-$F55-个税参数!$G$14-$G55,0))</f>
        <v/>
      </c>
      <c r="K55" s="59" t="str">
        <f>IF($E55="","",IF($J55&gt;0,VLOOKUP($J55,个税参数!$D$5:$H$13,4,1),0))</f>
        <v/>
      </c>
      <c r="L55" s="60" t="str">
        <f>IF($E55="","",VLOOKUP($J55,个税参数!$D$5:$H$13,5,1))</f>
        <v/>
      </c>
    </row>
    <row r="56" spans="4:12" ht="23.15" customHeight="1" x14ac:dyDescent="0.4">
      <c r="D56" s="53"/>
      <c r="E56" s="52"/>
      <c r="F56" s="52"/>
      <c r="G56" s="52"/>
      <c r="H56" s="51" t="str">
        <f>IF($E56="","",IF($J56&gt;0,$J56*VLOOKUP($J56,个税参数!$D$5:$H$13,4,1)-VLOOKUP($J56,个税参数!$D$5:$H$13,5,1),0))</f>
        <v/>
      </c>
      <c r="I56" s="51" t="str">
        <f t="shared" si="0"/>
        <v/>
      </c>
      <c r="J56" s="51" t="str">
        <f>IF($E56="","",IF($E56-$F56-个税参数!$G$14-$G56&gt;0,$E56-$F56-个税参数!$G$14-$G56,0))</f>
        <v/>
      </c>
      <c r="K56" s="59" t="str">
        <f>IF($E56="","",IF($J56&gt;0,VLOOKUP($J56,个税参数!$D$5:$H$13,4,1),0))</f>
        <v/>
      </c>
      <c r="L56" s="60" t="str">
        <f>IF($E56="","",VLOOKUP($J56,个税参数!$D$5:$H$13,5,1))</f>
        <v/>
      </c>
    </row>
    <row r="57" spans="4:12" ht="23.15" customHeight="1" x14ac:dyDescent="0.4">
      <c r="D57" s="53"/>
      <c r="E57" s="52"/>
      <c r="F57" s="52"/>
      <c r="G57" s="52"/>
      <c r="H57" s="51" t="str">
        <f>IF($E57="","",IF($J57&gt;0,$J57*VLOOKUP($J57,个税参数!$D$5:$H$13,4,1)-VLOOKUP($J57,个税参数!$D$5:$H$13,5,1),0))</f>
        <v/>
      </c>
      <c r="I57" s="51" t="str">
        <f t="shared" si="0"/>
        <v/>
      </c>
      <c r="J57" s="51" t="str">
        <f>IF($E57="","",IF($E57-$F57-个税参数!$G$14-$G57&gt;0,$E57-$F57-个税参数!$G$14-$G57,0))</f>
        <v/>
      </c>
      <c r="K57" s="59" t="str">
        <f>IF($E57="","",IF($J57&gt;0,VLOOKUP($J57,个税参数!$D$5:$H$13,4,1),0))</f>
        <v/>
      </c>
      <c r="L57" s="60" t="str">
        <f>IF($E57="","",VLOOKUP($J57,个税参数!$D$5:$H$13,5,1))</f>
        <v/>
      </c>
    </row>
    <row r="58" spans="4:12" ht="23.15" customHeight="1" x14ac:dyDescent="0.4">
      <c r="D58" s="53"/>
      <c r="E58" s="52"/>
      <c r="F58" s="52"/>
      <c r="G58" s="52"/>
      <c r="H58" s="51" t="str">
        <f>IF($E58="","",IF($J58&gt;0,$J58*VLOOKUP($J58,个税参数!$D$5:$H$13,4,1)-VLOOKUP($J58,个税参数!$D$5:$H$13,5,1),0))</f>
        <v/>
      </c>
      <c r="I58" s="51" t="str">
        <f t="shared" si="0"/>
        <v/>
      </c>
      <c r="J58" s="51" t="str">
        <f>IF($E58="","",IF($E58-$F58-个税参数!$G$14-$G58&gt;0,$E58-$F58-个税参数!$G$14-$G58,0))</f>
        <v/>
      </c>
      <c r="K58" s="59" t="str">
        <f>IF($E58="","",IF($J58&gt;0,VLOOKUP($J58,个税参数!$D$5:$H$13,4,1),0))</f>
        <v/>
      </c>
      <c r="L58" s="60" t="str">
        <f>IF($E58="","",VLOOKUP($J58,个税参数!$D$5:$H$13,5,1))</f>
        <v/>
      </c>
    </row>
    <row r="59" spans="4:12" ht="23.15" customHeight="1" x14ac:dyDescent="0.4">
      <c r="D59" s="53"/>
      <c r="E59" s="52"/>
      <c r="F59" s="52"/>
      <c r="G59" s="52"/>
      <c r="H59" s="51" t="str">
        <f>IF($E59="","",IF($J59&gt;0,$J59*VLOOKUP($J59,个税参数!$D$5:$H$13,4,1)-VLOOKUP($J59,个税参数!$D$5:$H$13,5,1),0))</f>
        <v/>
      </c>
      <c r="I59" s="51" t="str">
        <f t="shared" si="0"/>
        <v/>
      </c>
      <c r="J59" s="51" t="str">
        <f>IF($E59="","",IF($E59-$F59-个税参数!$G$14-$G59&gt;0,$E59-$F59-个税参数!$G$14-$G59,0))</f>
        <v/>
      </c>
      <c r="K59" s="59" t="str">
        <f>IF($E59="","",IF($J59&gt;0,VLOOKUP($J59,个税参数!$D$5:$H$13,4,1),0))</f>
        <v/>
      </c>
      <c r="L59" s="60" t="str">
        <f>IF($E59="","",VLOOKUP($J59,个税参数!$D$5:$H$13,5,1))</f>
        <v/>
      </c>
    </row>
    <row r="60" spans="4:12" ht="23.15" customHeight="1" x14ac:dyDescent="0.4">
      <c r="D60" s="53"/>
      <c r="E60" s="52"/>
      <c r="F60" s="52"/>
      <c r="G60" s="52"/>
      <c r="H60" s="51" t="str">
        <f>IF($E60="","",IF($J60&gt;0,$J60*VLOOKUP($J60,个税参数!$D$5:$H$13,4,1)-VLOOKUP($J60,个税参数!$D$5:$H$13,5,1),0))</f>
        <v/>
      </c>
      <c r="I60" s="51" t="str">
        <f t="shared" si="0"/>
        <v/>
      </c>
      <c r="J60" s="51" t="str">
        <f>IF($E60="","",IF($E60-$F60-个税参数!$G$14-$G60&gt;0,$E60-$F60-个税参数!$G$14-$G60,0))</f>
        <v/>
      </c>
      <c r="K60" s="59" t="str">
        <f>IF($E60="","",IF($J60&gt;0,VLOOKUP($J60,个税参数!$D$5:$H$13,4,1),0))</f>
        <v/>
      </c>
      <c r="L60" s="60" t="str">
        <f>IF($E60="","",VLOOKUP($J60,个税参数!$D$5:$H$13,5,1))</f>
        <v/>
      </c>
    </row>
    <row r="61" spans="4:12" ht="23.15" customHeight="1" x14ac:dyDescent="0.4">
      <c r="D61" s="53"/>
      <c r="E61" s="52"/>
      <c r="F61" s="52"/>
      <c r="G61" s="52"/>
      <c r="H61" s="51" t="str">
        <f>IF($E61="","",IF($J61&gt;0,$J61*VLOOKUP($J61,个税参数!$D$5:$H$13,4,1)-VLOOKUP($J61,个税参数!$D$5:$H$13,5,1),0))</f>
        <v/>
      </c>
      <c r="I61" s="51" t="str">
        <f t="shared" si="0"/>
        <v/>
      </c>
      <c r="J61" s="51" t="str">
        <f>IF($E61="","",IF($E61-$F61-个税参数!$G$14-$G61&gt;0,$E61-$F61-个税参数!$G$14-$G61,0))</f>
        <v/>
      </c>
      <c r="K61" s="59" t="str">
        <f>IF($E61="","",IF($J61&gt;0,VLOOKUP($J61,个税参数!$D$5:$H$13,4,1),0))</f>
        <v/>
      </c>
      <c r="L61" s="60" t="str">
        <f>IF($E61="","",VLOOKUP($J61,个税参数!$D$5:$H$13,5,1))</f>
        <v/>
      </c>
    </row>
    <row r="62" spans="4:12" ht="23.15" customHeight="1" x14ac:dyDescent="0.4">
      <c r="D62" s="53"/>
      <c r="E62" s="52"/>
      <c r="F62" s="52"/>
      <c r="G62" s="52"/>
      <c r="H62" s="51" t="str">
        <f>IF($E62="","",IF($J62&gt;0,$J62*VLOOKUP($J62,个税参数!$D$5:$H$13,4,1)-VLOOKUP($J62,个税参数!$D$5:$H$13,5,1),0))</f>
        <v/>
      </c>
      <c r="I62" s="51" t="str">
        <f t="shared" si="0"/>
        <v/>
      </c>
      <c r="J62" s="51" t="str">
        <f>IF($E62="","",IF($E62-$F62-个税参数!$G$14-$G62&gt;0,$E62-$F62-个税参数!$G$14-$G62,0))</f>
        <v/>
      </c>
      <c r="K62" s="59" t="str">
        <f>IF($E62="","",IF($J62&gt;0,VLOOKUP($J62,个税参数!$D$5:$H$13,4,1),0))</f>
        <v/>
      </c>
      <c r="L62" s="60" t="str">
        <f>IF($E62="","",VLOOKUP($J62,个税参数!$D$5:$H$13,5,1))</f>
        <v/>
      </c>
    </row>
    <row r="63" spans="4:12" ht="23.15" customHeight="1" x14ac:dyDescent="0.4">
      <c r="D63" s="53"/>
      <c r="E63" s="52"/>
      <c r="F63" s="52"/>
      <c r="G63" s="52"/>
      <c r="H63" s="51" t="str">
        <f>IF($E63="","",IF($J63&gt;0,$J63*VLOOKUP($J63,个税参数!$D$5:$H$13,4,1)-VLOOKUP($J63,个税参数!$D$5:$H$13,5,1),0))</f>
        <v/>
      </c>
      <c r="I63" s="51" t="str">
        <f t="shared" si="0"/>
        <v/>
      </c>
      <c r="J63" s="51" t="str">
        <f>IF($E63="","",IF($E63-$F63-个税参数!$G$14-$G63&gt;0,$E63-$F63-个税参数!$G$14-$G63,0))</f>
        <v/>
      </c>
      <c r="K63" s="59" t="str">
        <f>IF($E63="","",IF($J63&gt;0,VLOOKUP($J63,个税参数!$D$5:$H$13,4,1),0))</f>
        <v/>
      </c>
      <c r="L63" s="60" t="str">
        <f>IF($E63="","",VLOOKUP($J63,个税参数!$D$5:$H$13,5,1))</f>
        <v/>
      </c>
    </row>
    <row r="64" spans="4:12" ht="23.15" customHeight="1" x14ac:dyDescent="0.4">
      <c r="D64" s="53"/>
      <c r="E64" s="52"/>
      <c r="F64" s="52"/>
      <c r="G64" s="52"/>
      <c r="H64" s="51" t="str">
        <f>IF($E64="","",IF($J64&gt;0,$J64*VLOOKUP($J64,个税参数!$D$5:$H$13,4,1)-VLOOKUP($J64,个税参数!$D$5:$H$13,5,1),0))</f>
        <v/>
      </c>
      <c r="I64" s="51" t="str">
        <f t="shared" si="0"/>
        <v/>
      </c>
      <c r="J64" s="51" t="str">
        <f>IF($E64="","",IF($E64-$F64-个税参数!$G$14-$G64&gt;0,$E64-$F64-个税参数!$G$14-$G64,0))</f>
        <v/>
      </c>
      <c r="K64" s="59" t="str">
        <f>IF($E64="","",IF($J64&gt;0,VLOOKUP($J64,个税参数!$D$5:$H$13,4,1),0))</f>
        <v/>
      </c>
      <c r="L64" s="60" t="str">
        <f>IF($E64="","",VLOOKUP($J64,个税参数!$D$5:$H$13,5,1))</f>
        <v/>
      </c>
    </row>
    <row r="65" spans="4:12" ht="23.15" customHeight="1" x14ac:dyDescent="0.4">
      <c r="D65" s="53"/>
      <c r="E65" s="52"/>
      <c r="F65" s="52"/>
      <c r="G65" s="52"/>
      <c r="H65" s="51" t="str">
        <f>IF($E65="","",IF($J65&gt;0,$J65*VLOOKUP($J65,个税参数!$D$5:$H$13,4,1)-VLOOKUP($J65,个税参数!$D$5:$H$13,5,1),0))</f>
        <v/>
      </c>
      <c r="I65" s="51" t="str">
        <f t="shared" si="0"/>
        <v/>
      </c>
      <c r="J65" s="51" t="str">
        <f>IF($E65="","",IF($E65-$F65-个税参数!$G$14-$G65&gt;0,$E65-$F65-个税参数!$G$14-$G65,0))</f>
        <v/>
      </c>
      <c r="K65" s="59" t="str">
        <f>IF($E65="","",IF($J65&gt;0,VLOOKUP($J65,个税参数!$D$5:$H$13,4,1),0))</f>
        <v/>
      </c>
      <c r="L65" s="60" t="str">
        <f>IF($E65="","",VLOOKUP($J65,个税参数!$D$5:$H$13,5,1))</f>
        <v/>
      </c>
    </row>
    <row r="66" spans="4:12" ht="23.15" customHeight="1" x14ac:dyDescent="0.4">
      <c r="D66" s="53"/>
      <c r="E66" s="52"/>
      <c r="F66" s="52"/>
      <c r="G66" s="52"/>
      <c r="H66" s="51" t="str">
        <f>IF($E66="","",IF($J66&gt;0,$J66*VLOOKUP($J66,个税参数!$D$5:$H$13,4,1)-VLOOKUP($J66,个税参数!$D$5:$H$13,5,1),0))</f>
        <v/>
      </c>
      <c r="I66" s="51" t="str">
        <f t="shared" si="0"/>
        <v/>
      </c>
      <c r="J66" s="51" t="str">
        <f>IF($E66="","",IF($E66-$F66-个税参数!$G$14-$G66&gt;0,$E66-$F66-个税参数!$G$14-$G66,0))</f>
        <v/>
      </c>
      <c r="K66" s="59" t="str">
        <f>IF($E66="","",IF($J66&gt;0,VLOOKUP($J66,个税参数!$D$5:$H$13,4,1),0))</f>
        <v/>
      </c>
      <c r="L66" s="60" t="str">
        <f>IF($E66="","",VLOOKUP($J66,个税参数!$D$5:$H$13,5,1))</f>
        <v/>
      </c>
    </row>
    <row r="67" spans="4:12" ht="23.15" customHeight="1" x14ac:dyDescent="0.4">
      <c r="D67" s="53"/>
      <c r="E67" s="52"/>
      <c r="F67" s="52"/>
      <c r="G67" s="52"/>
      <c r="H67" s="51" t="str">
        <f>IF($E67="","",IF($J67&gt;0,$J67*VLOOKUP($J67,个税参数!$D$5:$H$13,4,1)-VLOOKUP($J67,个税参数!$D$5:$H$13,5,1),0))</f>
        <v/>
      </c>
      <c r="I67" s="51" t="str">
        <f t="shared" si="0"/>
        <v/>
      </c>
      <c r="J67" s="51" t="str">
        <f>IF($E67="","",IF($E67-$F67-个税参数!$G$14-$G67&gt;0,$E67-$F67-个税参数!$G$14-$G67,0))</f>
        <v/>
      </c>
      <c r="K67" s="59" t="str">
        <f>IF($E67="","",IF($J67&gt;0,VLOOKUP($J67,个税参数!$D$5:$H$13,4,1),0))</f>
        <v/>
      </c>
      <c r="L67" s="60" t="str">
        <f>IF($E67="","",VLOOKUP($J67,个税参数!$D$5:$H$13,5,1))</f>
        <v/>
      </c>
    </row>
    <row r="68" spans="4:12" ht="23.15" customHeight="1" x14ac:dyDescent="0.4">
      <c r="D68" s="53"/>
      <c r="E68" s="52"/>
      <c r="F68" s="52"/>
      <c r="G68" s="52"/>
      <c r="H68" s="51" t="str">
        <f>IF($E68="","",IF($J68&gt;0,$J68*VLOOKUP($J68,个税参数!$D$5:$H$13,4,1)-VLOOKUP($J68,个税参数!$D$5:$H$13,5,1),0))</f>
        <v/>
      </c>
      <c r="I68" s="51" t="str">
        <f t="shared" si="0"/>
        <v/>
      </c>
      <c r="J68" s="51" t="str">
        <f>IF($E68="","",IF($E68-$F68-个税参数!$G$14-$G68&gt;0,$E68-$F68-个税参数!$G$14-$G68,0))</f>
        <v/>
      </c>
      <c r="K68" s="59" t="str">
        <f>IF($E68="","",IF($J68&gt;0,VLOOKUP($J68,个税参数!$D$5:$H$13,4,1),0))</f>
        <v/>
      </c>
      <c r="L68" s="60" t="str">
        <f>IF($E68="","",VLOOKUP($J68,个税参数!$D$5:$H$13,5,1))</f>
        <v/>
      </c>
    </row>
    <row r="69" spans="4:12" ht="23.15" customHeight="1" x14ac:dyDescent="0.4">
      <c r="D69" s="53"/>
      <c r="E69" s="52"/>
      <c r="F69" s="52"/>
      <c r="G69" s="52"/>
      <c r="H69" s="51" t="str">
        <f>IF($E69="","",IF($J69&gt;0,$J69*VLOOKUP($J69,个税参数!$D$5:$H$13,4,1)-VLOOKUP($J69,个税参数!$D$5:$H$13,5,1),0))</f>
        <v/>
      </c>
      <c r="I69" s="51" t="str">
        <f t="shared" si="0"/>
        <v/>
      </c>
      <c r="J69" s="51" t="str">
        <f>IF($E69="","",IF($E69-$F69-个税参数!$G$14-$G69&gt;0,$E69-$F69-个税参数!$G$14-$G69,0))</f>
        <v/>
      </c>
      <c r="K69" s="59" t="str">
        <f>IF($E69="","",IF($J69&gt;0,VLOOKUP($J69,个税参数!$D$5:$H$13,4,1),0))</f>
        <v/>
      </c>
      <c r="L69" s="60" t="str">
        <f>IF($E69="","",VLOOKUP($J69,个税参数!$D$5:$H$13,5,1))</f>
        <v/>
      </c>
    </row>
    <row r="70" spans="4:12" ht="23.15" customHeight="1" x14ac:dyDescent="0.4">
      <c r="D70" s="53"/>
      <c r="E70" s="52"/>
      <c r="F70" s="52"/>
      <c r="G70" s="52"/>
      <c r="H70" s="51" t="str">
        <f>IF($E70="","",IF($J70&gt;0,$J70*VLOOKUP($J70,个税参数!$D$5:$H$13,4,1)-VLOOKUP($J70,个税参数!$D$5:$H$13,5,1),0))</f>
        <v/>
      </c>
      <c r="I70" s="51" t="str">
        <f t="shared" si="0"/>
        <v/>
      </c>
      <c r="J70" s="51" t="str">
        <f>IF($E70="","",IF($E70-$F70-个税参数!$G$14-$G70&gt;0,$E70-$F70-个税参数!$G$14-$G70,0))</f>
        <v/>
      </c>
      <c r="K70" s="59" t="str">
        <f>IF($E70="","",IF($J70&gt;0,VLOOKUP($J70,个税参数!$D$5:$H$13,4,1),0))</f>
        <v/>
      </c>
      <c r="L70" s="60" t="str">
        <f>IF($E70="","",VLOOKUP($J70,个税参数!$D$5:$H$13,5,1))</f>
        <v/>
      </c>
    </row>
    <row r="71" spans="4:12" ht="23.15" customHeight="1" x14ac:dyDescent="0.4">
      <c r="D71" s="53"/>
      <c r="E71" s="52"/>
      <c r="F71" s="52"/>
      <c r="G71" s="52"/>
      <c r="H71" s="51" t="str">
        <f>IF($E71="","",IF($J71&gt;0,$J71*VLOOKUP($J71,个税参数!$D$5:$H$13,4,1)-VLOOKUP($J71,个税参数!$D$5:$H$13,5,1),0))</f>
        <v/>
      </c>
      <c r="I71" s="51" t="str">
        <f t="shared" si="0"/>
        <v/>
      </c>
      <c r="J71" s="51" t="str">
        <f>IF($E71="","",IF($E71-$F71-个税参数!$G$14-$G71&gt;0,$E71-$F71-个税参数!$G$14-$G71,0))</f>
        <v/>
      </c>
      <c r="K71" s="59" t="str">
        <f>IF($E71="","",IF($J71&gt;0,VLOOKUP($J71,个税参数!$D$5:$H$13,4,1),0))</f>
        <v/>
      </c>
      <c r="L71" s="60" t="str">
        <f>IF($E71="","",VLOOKUP($J71,个税参数!$D$5:$H$13,5,1))</f>
        <v/>
      </c>
    </row>
    <row r="72" spans="4:12" ht="23.15" customHeight="1" x14ac:dyDescent="0.4">
      <c r="D72" s="53"/>
      <c r="E72" s="52"/>
      <c r="F72" s="52"/>
      <c r="G72" s="52"/>
      <c r="H72" s="51" t="str">
        <f>IF($E72="","",IF($J72&gt;0,$J72*VLOOKUP($J72,个税参数!$D$5:$H$13,4,1)-VLOOKUP($J72,个税参数!$D$5:$H$13,5,1),0))</f>
        <v/>
      </c>
      <c r="I72" s="51" t="str">
        <f t="shared" si="0"/>
        <v/>
      </c>
      <c r="J72" s="51" t="str">
        <f>IF($E72="","",IF($E72-$F72-个税参数!$G$14-$G72&gt;0,$E72-$F72-个税参数!$G$14-$G72,0))</f>
        <v/>
      </c>
      <c r="K72" s="59" t="str">
        <f>IF($E72="","",IF($J72&gt;0,VLOOKUP($J72,个税参数!$D$5:$H$13,4,1),0))</f>
        <v/>
      </c>
      <c r="L72" s="60" t="str">
        <f>IF($E72="","",VLOOKUP($J72,个税参数!$D$5:$H$13,5,1))</f>
        <v/>
      </c>
    </row>
    <row r="73" spans="4:12" ht="23.15" customHeight="1" x14ac:dyDescent="0.4">
      <c r="D73" s="53"/>
      <c r="E73" s="52"/>
      <c r="F73" s="52"/>
      <c r="G73" s="52"/>
      <c r="H73" s="51" t="str">
        <f>IF($E73="","",IF($J73&gt;0,$J73*VLOOKUP($J73,个税参数!$D$5:$H$13,4,1)-VLOOKUP($J73,个税参数!$D$5:$H$13,5,1),0))</f>
        <v/>
      </c>
      <c r="I73" s="51" t="str">
        <f t="shared" si="0"/>
        <v/>
      </c>
      <c r="J73" s="51" t="str">
        <f>IF($E73="","",IF($E73-$F73-个税参数!$G$14-$G73&gt;0,$E73-$F73-个税参数!$G$14-$G73,0))</f>
        <v/>
      </c>
      <c r="K73" s="59" t="str">
        <f>IF($E73="","",IF($J73&gt;0,VLOOKUP($J73,个税参数!$D$5:$H$13,4,1),0))</f>
        <v/>
      </c>
      <c r="L73" s="60" t="str">
        <f>IF($E73="","",VLOOKUP($J73,个税参数!$D$5:$H$13,5,1))</f>
        <v/>
      </c>
    </row>
    <row r="74" spans="4:12" ht="23.15" customHeight="1" x14ac:dyDescent="0.4">
      <c r="D74" s="53"/>
      <c r="E74" s="52"/>
      <c r="F74" s="52"/>
      <c r="G74" s="52"/>
      <c r="H74" s="51" t="str">
        <f>IF($E74="","",IF($J74&gt;0,$J74*VLOOKUP($J74,个税参数!$D$5:$H$13,4,1)-VLOOKUP($J74,个税参数!$D$5:$H$13,5,1),0))</f>
        <v/>
      </c>
      <c r="I74" s="51" t="str">
        <f t="shared" si="0"/>
        <v/>
      </c>
      <c r="J74" s="51" t="str">
        <f>IF($E74="","",IF($E74-$F74-个税参数!$G$14-$G74&gt;0,$E74-$F74-个税参数!$G$14-$G74,0))</f>
        <v/>
      </c>
      <c r="K74" s="59" t="str">
        <f>IF($E74="","",IF($J74&gt;0,VLOOKUP($J74,个税参数!$D$5:$H$13,4,1),0))</f>
        <v/>
      </c>
      <c r="L74" s="60" t="str">
        <f>IF($E74="","",VLOOKUP($J74,个税参数!$D$5:$H$13,5,1))</f>
        <v/>
      </c>
    </row>
    <row r="75" spans="4:12" ht="23.15" customHeight="1" x14ac:dyDescent="0.4">
      <c r="D75" s="53"/>
      <c r="E75" s="52"/>
      <c r="F75" s="52"/>
      <c r="G75" s="52"/>
      <c r="H75" s="51" t="str">
        <f>IF($E75="","",IF($J75&gt;0,$J75*VLOOKUP($J75,个税参数!$D$5:$H$13,4,1)-VLOOKUP($J75,个税参数!$D$5:$H$13,5,1),0))</f>
        <v/>
      </c>
      <c r="I75" s="51" t="str">
        <f t="shared" ref="I75:I138" si="1">IF($E75="","",$E75-$H75-$F75)</f>
        <v/>
      </c>
      <c r="J75" s="51" t="str">
        <f>IF($E75="","",IF($E75-$F75-个税参数!$G$14-$G75&gt;0,$E75-$F75-个税参数!$G$14-$G75,0))</f>
        <v/>
      </c>
      <c r="K75" s="59" t="str">
        <f>IF($E75="","",IF($J75&gt;0,VLOOKUP($J75,个税参数!$D$5:$H$13,4,1),0))</f>
        <v/>
      </c>
      <c r="L75" s="60" t="str">
        <f>IF($E75="","",VLOOKUP($J75,个税参数!$D$5:$H$13,5,1))</f>
        <v/>
      </c>
    </row>
    <row r="76" spans="4:12" ht="23.15" customHeight="1" x14ac:dyDescent="0.4">
      <c r="D76" s="53"/>
      <c r="E76" s="52"/>
      <c r="F76" s="52"/>
      <c r="G76" s="52"/>
      <c r="H76" s="51" t="str">
        <f>IF($E76="","",IF($J76&gt;0,$J76*VLOOKUP($J76,个税参数!$D$5:$H$13,4,1)-VLOOKUP($J76,个税参数!$D$5:$H$13,5,1),0))</f>
        <v/>
      </c>
      <c r="I76" s="51" t="str">
        <f t="shared" si="1"/>
        <v/>
      </c>
      <c r="J76" s="51" t="str">
        <f>IF($E76="","",IF($E76-$F76-个税参数!$G$14-$G76&gt;0,$E76-$F76-个税参数!$G$14-$G76,0))</f>
        <v/>
      </c>
      <c r="K76" s="59" t="str">
        <f>IF($E76="","",IF($J76&gt;0,VLOOKUP($J76,个税参数!$D$5:$H$13,4,1),0))</f>
        <v/>
      </c>
      <c r="L76" s="60" t="str">
        <f>IF($E76="","",VLOOKUP($J76,个税参数!$D$5:$H$13,5,1))</f>
        <v/>
      </c>
    </row>
    <row r="77" spans="4:12" ht="23.15" customHeight="1" x14ac:dyDescent="0.4">
      <c r="D77" s="53"/>
      <c r="E77" s="52"/>
      <c r="F77" s="52"/>
      <c r="G77" s="52"/>
      <c r="H77" s="51" t="str">
        <f>IF($E77="","",IF($J77&gt;0,$J77*VLOOKUP($J77,个税参数!$D$5:$H$13,4,1)-VLOOKUP($J77,个税参数!$D$5:$H$13,5,1),0))</f>
        <v/>
      </c>
      <c r="I77" s="51" t="str">
        <f t="shared" si="1"/>
        <v/>
      </c>
      <c r="J77" s="51" t="str">
        <f>IF($E77="","",IF($E77-$F77-个税参数!$G$14-$G77&gt;0,$E77-$F77-个税参数!$G$14-$G77,0))</f>
        <v/>
      </c>
      <c r="K77" s="59" t="str">
        <f>IF($E77="","",IF($J77&gt;0,VLOOKUP($J77,个税参数!$D$5:$H$13,4,1),0))</f>
        <v/>
      </c>
      <c r="L77" s="60" t="str">
        <f>IF($E77="","",VLOOKUP($J77,个税参数!$D$5:$H$13,5,1))</f>
        <v/>
      </c>
    </row>
    <row r="78" spans="4:12" ht="23.15" customHeight="1" x14ac:dyDescent="0.4">
      <c r="D78" s="53"/>
      <c r="E78" s="52"/>
      <c r="F78" s="52"/>
      <c r="G78" s="52"/>
      <c r="H78" s="51" t="str">
        <f>IF($E78="","",IF($J78&gt;0,$J78*VLOOKUP($J78,个税参数!$D$5:$H$13,4,1)-VLOOKUP($J78,个税参数!$D$5:$H$13,5,1),0))</f>
        <v/>
      </c>
      <c r="I78" s="51" t="str">
        <f t="shared" si="1"/>
        <v/>
      </c>
      <c r="J78" s="51" t="str">
        <f>IF($E78="","",IF($E78-$F78-个税参数!$G$14-$G78&gt;0,$E78-$F78-个税参数!$G$14-$G78,0))</f>
        <v/>
      </c>
      <c r="K78" s="59" t="str">
        <f>IF($E78="","",IF($J78&gt;0,VLOOKUP($J78,个税参数!$D$5:$H$13,4,1),0))</f>
        <v/>
      </c>
      <c r="L78" s="60" t="str">
        <f>IF($E78="","",VLOOKUP($J78,个税参数!$D$5:$H$13,5,1))</f>
        <v/>
      </c>
    </row>
    <row r="79" spans="4:12" ht="23.15" customHeight="1" x14ac:dyDescent="0.4">
      <c r="D79" s="53"/>
      <c r="E79" s="52"/>
      <c r="F79" s="52"/>
      <c r="G79" s="52"/>
      <c r="H79" s="51" t="str">
        <f>IF($E79="","",IF($J79&gt;0,$J79*VLOOKUP($J79,个税参数!$D$5:$H$13,4,1)-VLOOKUP($J79,个税参数!$D$5:$H$13,5,1),0))</f>
        <v/>
      </c>
      <c r="I79" s="51" t="str">
        <f t="shared" si="1"/>
        <v/>
      </c>
      <c r="J79" s="51" t="str">
        <f>IF($E79="","",IF($E79-$F79-个税参数!$G$14-$G79&gt;0,$E79-$F79-个税参数!$G$14-$G79,0))</f>
        <v/>
      </c>
      <c r="K79" s="59" t="str">
        <f>IF($E79="","",IF($J79&gt;0,VLOOKUP($J79,个税参数!$D$5:$H$13,4,1),0))</f>
        <v/>
      </c>
      <c r="L79" s="60" t="str">
        <f>IF($E79="","",VLOOKUP($J79,个税参数!$D$5:$H$13,5,1))</f>
        <v/>
      </c>
    </row>
    <row r="80" spans="4:12" ht="23.15" customHeight="1" x14ac:dyDescent="0.4">
      <c r="D80" s="53"/>
      <c r="E80" s="52"/>
      <c r="F80" s="52"/>
      <c r="G80" s="52"/>
      <c r="H80" s="51" t="str">
        <f>IF($E80="","",IF($J80&gt;0,$J80*VLOOKUP($J80,个税参数!$D$5:$H$13,4,1)-VLOOKUP($J80,个税参数!$D$5:$H$13,5,1),0))</f>
        <v/>
      </c>
      <c r="I80" s="51" t="str">
        <f t="shared" si="1"/>
        <v/>
      </c>
      <c r="J80" s="51" t="str">
        <f>IF($E80="","",IF($E80-$F80-个税参数!$G$14-$G80&gt;0,$E80-$F80-个税参数!$G$14-$G80,0))</f>
        <v/>
      </c>
      <c r="K80" s="59" t="str">
        <f>IF($E80="","",IF($J80&gt;0,VLOOKUP($J80,个税参数!$D$5:$H$13,4,1),0))</f>
        <v/>
      </c>
      <c r="L80" s="60" t="str">
        <f>IF($E80="","",VLOOKUP($J80,个税参数!$D$5:$H$13,5,1))</f>
        <v/>
      </c>
    </row>
    <row r="81" spans="4:12" ht="23.15" customHeight="1" x14ac:dyDescent="0.4">
      <c r="D81" s="53"/>
      <c r="E81" s="52"/>
      <c r="F81" s="52"/>
      <c r="G81" s="52"/>
      <c r="H81" s="51" t="str">
        <f>IF($E81="","",IF($J81&gt;0,$J81*VLOOKUP($J81,个税参数!$D$5:$H$13,4,1)-VLOOKUP($J81,个税参数!$D$5:$H$13,5,1),0))</f>
        <v/>
      </c>
      <c r="I81" s="51" t="str">
        <f t="shared" si="1"/>
        <v/>
      </c>
      <c r="J81" s="51" t="str">
        <f>IF($E81="","",IF($E81-$F81-个税参数!$G$14-$G81&gt;0,$E81-$F81-个税参数!$G$14-$G81,0))</f>
        <v/>
      </c>
      <c r="K81" s="59" t="str">
        <f>IF($E81="","",IF($J81&gt;0,VLOOKUP($J81,个税参数!$D$5:$H$13,4,1),0))</f>
        <v/>
      </c>
      <c r="L81" s="60" t="str">
        <f>IF($E81="","",VLOOKUP($J81,个税参数!$D$5:$H$13,5,1))</f>
        <v/>
      </c>
    </row>
    <row r="82" spans="4:12" ht="23.15" customHeight="1" x14ac:dyDescent="0.4">
      <c r="D82" s="53"/>
      <c r="E82" s="52"/>
      <c r="F82" s="52"/>
      <c r="G82" s="52"/>
      <c r="H82" s="51" t="str">
        <f>IF($E82="","",IF($J82&gt;0,$J82*VLOOKUP($J82,个税参数!$D$5:$H$13,4,1)-VLOOKUP($J82,个税参数!$D$5:$H$13,5,1),0))</f>
        <v/>
      </c>
      <c r="I82" s="51" t="str">
        <f t="shared" si="1"/>
        <v/>
      </c>
      <c r="J82" s="51" t="str">
        <f>IF($E82="","",IF($E82-$F82-个税参数!$G$14-$G82&gt;0,$E82-$F82-个税参数!$G$14-$G82,0))</f>
        <v/>
      </c>
      <c r="K82" s="59" t="str">
        <f>IF($E82="","",IF($J82&gt;0,VLOOKUP($J82,个税参数!$D$5:$H$13,4,1),0))</f>
        <v/>
      </c>
      <c r="L82" s="60" t="str">
        <f>IF($E82="","",VLOOKUP($J82,个税参数!$D$5:$H$13,5,1))</f>
        <v/>
      </c>
    </row>
    <row r="83" spans="4:12" ht="23.15" customHeight="1" x14ac:dyDescent="0.4">
      <c r="D83" s="53"/>
      <c r="E83" s="52"/>
      <c r="F83" s="52"/>
      <c r="G83" s="52"/>
      <c r="H83" s="51" t="str">
        <f>IF($E83="","",IF($J83&gt;0,$J83*VLOOKUP($J83,个税参数!$D$5:$H$13,4,1)-VLOOKUP($J83,个税参数!$D$5:$H$13,5,1),0))</f>
        <v/>
      </c>
      <c r="I83" s="51" t="str">
        <f t="shared" si="1"/>
        <v/>
      </c>
      <c r="J83" s="51" t="str">
        <f>IF($E83="","",IF($E83-$F83-个税参数!$G$14-$G83&gt;0,$E83-$F83-个税参数!$G$14-$G83,0))</f>
        <v/>
      </c>
      <c r="K83" s="59" t="str">
        <f>IF($E83="","",IF($J83&gt;0,VLOOKUP($J83,个税参数!$D$5:$H$13,4,1),0))</f>
        <v/>
      </c>
      <c r="L83" s="60" t="str">
        <f>IF($E83="","",VLOOKUP($J83,个税参数!$D$5:$H$13,5,1))</f>
        <v/>
      </c>
    </row>
    <row r="84" spans="4:12" ht="23.15" customHeight="1" x14ac:dyDescent="0.4">
      <c r="D84" s="53"/>
      <c r="E84" s="52"/>
      <c r="F84" s="52"/>
      <c r="G84" s="52"/>
      <c r="H84" s="51" t="str">
        <f>IF($E84="","",IF($J84&gt;0,$J84*VLOOKUP($J84,个税参数!$D$5:$H$13,4,1)-VLOOKUP($J84,个税参数!$D$5:$H$13,5,1),0))</f>
        <v/>
      </c>
      <c r="I84" s="51" t="str">
        <f t="shared" si="1"/>
        <v/>
      </c>
      <c r="J84" s="51" t="str">
        <f>IF($E84="","",IF($E84-$F84-个税参数!$G$14-$G84&gt;0,$E84-$F84-个税参数!$G$14-$G84,0))</f>
        <v/>
      </c>
      <c r="K84" s="59" t="str">
        <f>IF($E84="","",IF($J84&gt;0,VLOOKUP($J84,个税参数!$D$5:$H$13,4,1),0))</f>
        <v/>
      </c>
      <c r="L84" s="60" t="str">
        <f>IF($E84="","",VLOOKUP($J84,个税参数!$D$5:$H$13,5,1))</f>
        <v/>
      </c>
    </row>
    <row r="85" spans="4:12" ht="23.15" customHeight="1" x14ac:dyDescent="0.4">
      <c r="D85" s="53"/>
      <c r="E85" s="52"/>
      <c r="F85" s="52"/>
      <c r="G85" s="52"/>
      <c r="H85" s="51" t="str">
        <f>IF($E85="","",IF($J85&gt;0,$J85*VLOOKUP($J85,个税参数!$D$5:$H$13,4,1)-VLOOKUP($J85,个税参数!$D$5:$H$13,5,1),0))</f>
        <v/>
      </c>
      <c r="I85" s="51" t="str">
        <f t="shared" si="1"/>
        <v/>
      </c>
      <c r="J85" s="51" t="str">
        <f>IF($E85="","",IF($E85-$F85-个税参数!$G$14-$G85&gt;0,$E85-$F85-个税参数!$G$14-$G85,0))</f>
        <v/>
      </c>
      <c r="K85" s="59" t="str">
        <f>IF($E85="","",IF($J85&gt;0,VLOOKUP($J85,个税参数!$D$5:$H$13,4,1),0))</f>
        <v/>
      </c>
      <c r="L85" s="60" t="str">
        <f>IF($E85="","",VLOOKUP($J85,个税参数!$D$5:$H$13,5,1))</f>
        <v/>
      </c>
    </row>
    <row r="86" spans="4:12" ht="23.15" customHeight="1" x14ac:dyDescent="0.4">
      <c r="D86" s="53"/>
      <c r="E86" s="52"/>
      <c r="F86" s="52"/>
      <c r="G86" s="52"/>
      <c r="H86" s="51" t="str">
        <f>IF($E86="","",IF($J86&gt;0,$J86*VLOOKUP($J86,个税参数!$D$5:$H$13,4,1)-VLOOKUP($J86,个税参数!$D$5:$H$13,5,1),0))</f>
        <v/>
      </c>
      <c r="I86" s="51" t="str">
        <f t="shared" si="1"/>
        <v/>
      </c>
      <c r="J86" s="51" t="str">
        <f>IF($E86="","",IF($E86-$F86-个税参数!$G$14-$G86&gt;0,$E86-$F86-个税参数!$G$14-$G86,0))</f>
        <v/>
      </c>
      <c r="K86" s="59" t="str">
        <f>IF($E86="","",IF($J86&gt;0,VLOOKUP($J86,个税参数!$D$5:$H$13,4,1),0))</f>
        <v/>
      </c>
      <c r="L86" s="60" t="str">
        <f>IF($E86="","",VLOOKUP($J86,个税参数!$D$5:$H$13,5,1))</f>
        <v/>
      </c>
    </row>
    <row r="87" spans="4:12" ht="23.15" customHeight="1" x14ac:dyDescent="0.4">
      <c r="D87" s="53"/>
      <c r="E87" s="52"/>
      <c r="F87" s="52"/>
      <c r="G87" s="52"/>
      <c r="H87" s="51" t="str">
        <f>IF($E87="","",IF($J87&gt;0,$J87*VLOOKUP($J87,个税参数!$D$5:$H$13,4,1)-VLOOKUP($J87,个税参数!$D$5:$H$13,5,1),0))</f>
        <v/>
      </c>
      <c r="I87" s="51" t="str">
        <f t="shared" si="1"/>
        <v/>
      </c>
      <c r="J87" s="51" t="str">
        <f>IF($E87="","",IF($E87-$F87-个税参数!$G$14-$G87&gt;0,$E87-$F87-个税参数!$G$14-$G87,0))</f>
        <v/>
      </c>
      <c r="K87" s="59" t="str">
        <f>IF($E87="","",IF($J87&gt;0,VLOOKUP($J87,个税参数!$D$5:$H$13,4,1),0))</f>
        <v/>
      </c>
      <c r="L87" s="60" t="str">
        <f>IF($E87="","",VLOOKUP($J87,个税参数!$D$5:$H$13,5,1))</f>
        <v/>
      </c>
    </row>
    <row r="88" spans="4:12" ht="23.15" customHeight="1" x14ac:dyDescent="0.4">
      <c r="D88" s="53"/>
      <c r="E88" s="52"/>
      <c r="F88" s="52"/>
      <c r="G88" s="52"/>
      <c r="H88" s="51" t="str">
        <f>IF($E88="","",IF($J88&gt;0,$J88*VLOOKUP($J88,个税参数!$D$5:$H$13,4,1)-VLOOKUP($J88,个税参数!$D$5:$H$13,5,1),0))</f>
        <v/>
      </c>
      <c r="I88" s="51" t="str">
        <f t="shared" si="1"/>
        <v/>
      </c>
      <c r="J88" s="51" t="str">
        <f>IF($E88="","",IF($E88-$F88-个税参数!$G$14-$G88&gt;0,$E88-$F88-个税参数!$G$14-$G88,0))</f>
        <v/>
      </c>
      <c r="K88" s="59" t="str">
        <f>IF($E88="","",IF($J88&gt;0,VLOOKUP($J88,个税参数!$D$5:$H$13,4,1),0))</f>
        <v/>
      </c>
      <c r="L88" s="60" t="str">
        <f>IF($E88="","",VLOOKUP($J88,个税参数!$D$5:$H$13,5,1))</f>
        <v/>
      </c>
    </row>
    <row r="89" spans="4:12" ht="23.15" customHeight="1" x14ac:dyDescent="0.4">
      <c r="D89" s="53"/>
      <c r="E89" s="52"/>
      <c r="F89" s="52"/>
      <c r="G89" s="52"/>
      <c r="H89" s="51" t="str">
        <f>IF($E89="","",IF($J89&gt;0,$J89*VLOOKUP($J89,个税参数!$D$5:$H$13,4,1)-VLOOKUP($J89,个税参数!$D$5:$H$13,5,1),0))</f>
        <v/>
      </c>
      <c r="I89" s="51" t="str">
        <f t="shared" si="1"/>
        <v/>
      </c>
      <c r="J89" s="51" t="str">
        <f>IF($E89="","",IF($E89-$F89-个税参数!$G$14-$G89&gt;0,$E89-$F89-个税参数!$G$14-$G89,0))</f>
        <v/>
      </c>
      <c r="K89" s="59" t="str">
        <f>IF($E89="","",IF($J89&gt;0,VLOOKUP($J89,个税参数!$D$5:$H$13,4,1),0))</f>
        <v/>
      </c>
      <c r="L89" s="60" t="str">
        <f>IF($E89="","",VLOOKUP($J89,个税参数!$D$5:$H$13,5,1))</f>
        <v/>
      </c>
    </row>
    <row r="90" spans="4:12" ht="23.15" customHeight="1" x14ac:dyDescent="0.4">
      <c r="D90" s="53"/>
      <c r="E90" s="52"/>
      <c r="F90" s="52"/>
      <c r="G90" s="52"/>
      <c r="H90" s="51" t="str">
        <f>IF($E90="","",IF($J90&gt;0,$J90*VLOOKUP($J90,个税参数!$D$5:$H$13,4,1)-VLOOKUP($J90,个税参数!$D$5:$H$13,5,1),0))</f>
        <v/>
      </c>
      <c r="I90" s="51" t="str">
        <f t="shared" si="1"/>
        <v/>
      </c>
      <c r="J90" s="51" t="str">
        <f>IF($E90="","",IF($E90-$F90-个税参数!$G$14-$G90&gt;0,$E90-$F90-个税参数!$G$14-$G90,0))</f>
        <v/>
      </c>
      <c r="K90" s="59" t="str">
        <f>IF($E90="","",IF($J90&gt;0,VLOOKUP($J90,个税参数!$D$5:$H$13,4,1),0))</f>
        <v/>
      </c>
      <c r="L90" s="60" t="str">
        <f>IF($E90="","",VLOOKUP($J90,个税参数!$D$5:$H$13,5,1))</f>
        <v/>
      </c>
    </row>
    <row r="91" spans="4:12" ht="23.15" customHeight="1" x14ac:dyDescent="0.4">
      <c r="D91" s="53"/>
      <c r="E91" s="52"/>
      <c r="F91" s="52"/>
      <c r="G91" s="52"/>
      <c r="H91" s="51" t="str">
        <f>IF($E91="","",IF($J91&gt;0,$J91*VLOOKUP($J91,个税参数!$D$5:$H$13,4,1)-VLOOKUP($J91,个税参数!$D$5:$H$13,5,1),0))</f>
        <v/>
      </c>
      <c r="I91" s="51" t="str">
        <f t="shared" si="1"/>
        <v/>
      </c>
      <c r="J91" s="51" t="str">
        <f>IF($E91="","",IF($E91-$F91-个税参数!$G$14-$G91&gt;0,$E91-$F91-个税参数!$G$14-$G91,0))</f>
        <v/>
      </c>
      <c r="K91" s="59" t="str">
        <f>IF($E91="","",IF($J91&gt;0,VLOOKUP($J91,个税参数!$D$5:$H$13,4,1),0))</f>
        <v/>
      </c>
      <c r="L91" s="60" t="str">
        <f>IF($E91="","",VLOOKUP($J91,个税参数!$D$5:$H$13,5,1))</f>
        <v/>
      </c>
    </row>
    <row r="92" spans="4:12" ht="23.15" customHeight="1" x14ac:dyDescent="0.4">
      <c r="D92" s="53"/>
      <c r="E92" s="52"/>
      <c r="F92" s="52"/>
      <c r="G92" s="52"/>
      <c r="H92" s="51" t="str">
        <f>IF($E92="","",IF($J92&gt;0,$J92*VLOOKUP($J92,个税参数!$D$5:$H$13,4,1)-VLOOKUP($J92,个税参数!$D$5:$H$13,5,1),0))</f>
        <v/>
      </c>
      <c r="I92" s="51" t="str">
        <f t="shared" si="1"/>
        <v/>
      </c>
      <c r="J92" s="51" t="str">
        <f>IF($E92="","",IF($E92-$F92-个税参数!$G$14-$G92&gt;0,$E92-$F92-个税参数!$G$14-$G92,0))</f>
        <v/>
      </c>
      <c r="K92" s="59" t="str">
        <f>IF($E92="","",IF($J92&gt;0,VLOOKUP($J92,个税参数!$D$5:$H$13,4,1),0))</f>
        <v/>
      </c>
      <c r="L92" s="60" t="str">
        <f>IF($E92="","",VLOOKUP($J92,个税参数!$D$5:$H$13,5,1))</f>
        <v/>
      </c>
    </row>
    <row r="93" spans="4:12" ht="23.15" customHeight="1" x14ac:dyDescent="0.4">
      <c r="D93" s="53"/>
      <c r="E93" s="52"/>
      <c r="F93" s="52"/>
      <c r="G93" s="52"/>
      <c r="H93" s="51" t="str">
        <f>IF($E93="","",IF($J93&gt;0,$J93*VLOOKUP($J93,个税参数!$D$5:$H$13,4,1)-VLOOKUP($J93,个税参数!$D$5:$H$13,5,1),0))</f>
        <v/>
      </c>
      <c r="I93" s="51" t="str">
        <f t="shared" si="1"/>
        <v/>
      </c>
      <c r="J93" s="51" t="str">
        <f>IF($E93="","",IF($E93-$F93-个税参数!$G$14-$G93&gt;0,$E93-$F93-个税参数!$G$14-$G93,0))</f>
        <v/>
      </c>
      <c r="K93" s="59" t="str">
        <f>IF($E93="","",IF($J93&gt;0,VLOOKUP($J93,个税参数!$D$5:$H$13,4,1),0))</f>
        <v/>
      </c>
      <c r="L93" s="60" t="str">
        <f>IF($E93="","",VLOOKUP($J93,个税参数!$D$5:$H$13,5,1))</f>
        <v/>
      </c>
    </row>
    <row r="94" spans="4:12" ht="23.15" customHeight="1" x14ac:dyDescent="0.4">
      <c r="D94" s="53"/>
      <c r="E94" s="52"/>
      <c r="F94" s="52"/>
      <c r="G94" s="52"/>
      <c r="H94" s="51" t="str">
        <f>IF($E94="","",IF($J94&gt;0,$J94*VLOOKUP($J94,个税参数!$D$5:$H$13,4,1)-VLOOKUP($J94,个税参数!$D$5:$H$13,5,1),0))</f>
        <v/>
      </c>
      <c r="I94" s="51" t="str">
        <f t="shared" si="1"/>
        <v/>
      </c>
      <c r="J94" s="51" t="str">
        <f>IF($E94="","",IF($E94-$F94-个税参数!$G$14-$G94&gt;0,$E94-$F94-个税参数!$G$14-$G94,0))</f>
        <v/>
      </c>
      <c r="K94" s="59" t="str">
        <f>IF($E94="","",IF($J94&gt;0,VLOOKUP($J94,个税参数!$D$5:$H$13,4,1),0))</f>
        <v/>
      </c>
      <c r="L94" s="60" t="str">
        <f>IF($E94="","",VLOOKUP($J94,个税参数!$D$5:$H$13,5,1))</f>
        <v/>
      </c>
    </row>
    <row r="95" spans="4:12" ht="23.15" customHeight="1" x14ac:dyDescent="0.4">
      <c r="D95" s="53"/>
      <c r="E95" s="52"/>
      <c r="F95" s="52"/>
      <c r="G95" s="52"/>
      <c r="H95" s="51" t="str">
        <f>IF($E95="","",IF($J95&gt;0,$J95*VLOOKUP($J95,个税参数!$D$5:$H$13,4,1)-VLOOKUP($J95,个税参数!$D$5:$H$13,5,1),0))</f>
        <v/>
      </c>
      <c r="I95" s="51" t="str">
        <f t="shared" si="1"/>
        <v/>
      </c>
      <c r="J95" s="51" t="str">
        <f>IF($E95="","",IF($E95-$F95-个税参数!$G$14-$G95&gt;0,$E95-$F95-个税参数!$G$14-$G95,0))</f>
        <v/>
      </c>
      <c r="K95" s="59" t="str">
        <f>IF($E95="","",IF($J95&gt;0,VLOOKUP($J95,个税参数!$D$5:$H$13,4,1),0))</f>
        <v/>
      </c>
      <c r="L95" s="60" t="str">
        <f>IF($E95="","",VLOOKUP($J95,个税参数!$D$5:$H$13,5,1))</f>
        <v/>
      </c>
    </row>
    <row r="96" spans="4:12" ht="23.15" customHeight="1" x14ac:dyDescent="0.4">
      <c r="D96" s="53"/>
      <c r="E96" s="52"/>
      <c r="F96" s="52"/>
      <c r="G96" s="52"/>
      <c r="H96" s="51" t="str">
        <f>IF($E96="","",IF($J96&gt;0,$J96*VLOOKUP($J96,个税参数!$D$5:$H$13,4,1)-VLOOKUP($J96,个税参数!$D$5:$H$13,5,1),0))</f>
        <v/>
      </c>
      <c r="I96" s="51" t="str">
        <f t="shared" si="1"/>
        <v/>
      </c>
      <c r="J96" s="51" t="str">
        <f>IF($E96="","",IF($E96-$F96-个税参数!$G$14-$G96&gt;0,$E96-$F96-个税参数!$G$14-$G96,0))</f>
        <v/>
      </c>
      <c r="K96" s="59" t="str">
        <f>IF($E96="","",IF($J96&gt;0,VLOOKUP($J96,个税参数!$D$5:$H$13,4,1),0))</f>
        <v/>
      </c>
      <c r="L96" s="60" t="str">
        <f>IF($E96="","",VLOOKUP($J96,个税参数!$D$5:$H$13,5,1))</f>
        <v/>
      </c>
    </row>
    <row r="97" spans="4:12" ht="23.15" customHeight="1" x14ac:dyDescent="0.4">
      <c r="D97" s="53"/>
      <c r="E97" s="52"/>
      <c r="F97" s="52"/>
      <c r="G97" s="52"/>
      <c r="H97" s="51" t="str">
        <f>IF($E97="","",IF($J97&gt;0,$J97*VLOOKUP($J97,个税参数!$D$5:$H$13,4,1)-VLOOKUP($J97,个税参数!$D$5:$H$13,5,1),0))</f>
        <v/>
      </c>
      <c r="I97" s="51" t="str">
        <f t="shared" si="1"/>
        <v/>
      </c>
      <c r="J97" s="51" t="str">
        <f>IF($E97="","",IF($E97-$F97-个税参数!$G$14-$G97&gt;0,$E97-$F97-个税参数!$G$14-$G97,0))</f>
        <v/>
      </c>
      <c r="K97" s="59" t="str">
        <f>IF($E97="","",IF($J97&gt;0,VLOOKUP($J97,个税参数!$D$5:$H$13,4,1),0))</f>
        <v/>
      </c>
      <c r="L97" s="60" t="str">
        <f>IF($E97="","",VLOOKUP($J97,个税参数!$D$5:$H$13,5,1))</f>
        <v/>
      </c>
    </row>
    <row r="98" spans="4:12" ht="23.15" customHeight="1" x14ac:dyDescent="0.4">
      <c r="D98" s="53"/>
      <c r="E98" s="52"/>
      <c r="F98" s="52"/>
      <c r="G98" s="52"/>
      <c r="H98" s="51" t="str">
        <f>IF($E98="","",IF($J98&gt;0,$J98*VLOOKUP($J98,个税参数!$D$5:$H$13,4,1)-VLOOKUP($J98,个税参数!$D$5:$H$13,5,1),0))</f>
        <v/>
      </c>
      <c r="I98" s="51" t="str">
        <f t="shared" si="1"/>
        <v/>
      </c>
      <c r="J98" s="51" t="str">
        <f>IF($E98="","",IF($E98-$F98-个税参数!$G$14-$G98&gt;0,$E98-$F98-个税参数!$G$14-$G98,0))</f>
        <v/>
      </c>
      <c r="K98" s="59" t="str">
        <f>IF($E98="","",IF($J98&gt;0,VLOOKUP($J98,个税参数!$D$5:$H$13,4,1),0))</f>
        <v/>
      </c>
      <c r="L98" s="60" t="str">
        <f>IF($E98="","",VLOOKUP($J98,个税参数!$D$5:$H$13,5,1))</f>
        <v/>
      </c>
    </row>
    <row r="99" spans="4:12" ht="23.15" customHeight="1" x14ac:dyDescent="0.4">
      <c r="D99" s="53"/>
      <c r="E99" s="52"/>
      <c r="F99" s="52"/>
      <c r="G99" s="52"/>
      <c r="H99" s="51" t="str">
        <f>IF($E99="","",IF($J99&gt;0,$J99*VLOOKUP($J99,个税参数!$D$5:$H$13,4,1)-VLOOKUP($J99,个税参数!$D$5:$H$13,5,1),0))</f>
        <v/>
      </c>
      <c r="I99" s="51" t="str">
        <f t="shared" si="1"/>
        <v/>
      </c>
      <c r="J99" s="51" t="str">
        <f>IF($E99="","",IF($E99-$F99-个税参数!$G$14-$G99&gt;0,$E99-$F99-个税参数!$G$14-$G99,0))</f>
        <v/>
      </c>
      <c r="K99" s="59" t="str">
        <f>IF($E99="","",IF($J99&gt;0,VLOOKUP($J99,个税参数!$D$5:$H$13,4,1),0))</f>
        <v/>
      </c>
      <c r="L99" s="60" t="str">
        <f>IF($E99="","",VLOOKUP($J99,个税参数!$D$5:$H$13,5,1))</f>
        <v/>
      </c>
    </row>
    <row r="100" spans="4:12" ht="23.15" customHeight="1" x14ac:dyDescent="0.4">
      <c r="D100" s="53"/>
      <c r="E100" s="52"/>
      <c r="F100" s="52"/>
      <c r="G100" s="52"/>
      <c r="H100" s="51" t="str">
        <f>IF($E100="","",IF($J100&gt;0,$J100*VLOOKUP($J100,个税参数!$D$5:$H$13,4,1)-VLOOKUP($J100,个税参数!$D$5:$H$13,5,1),0))</f>
        <v/>
      </c>
      <c r="I100" s="51" t="str">
        <f t="shared" si="1"/>
        <v/>
      </c>
      <c r="J100" s="51" t="str">
        <f>IF($E100="","",IF($E100-$F100-个税参数!$G$14-$G100&gt;0,$E100-$F100-个税参数!$G$14-$G100,0))</f>
        <v/>
      </c>
      <c r="K100" s="59" t="str">
        <f>IF($E100="","",IF($J100&gt;0,VLOOKUP($J100,个税参数!$D$5:$H$13,4,1),0))</f>
        <v/>
      </c>
      <c r="L100" s="60" t="str">
        <f>IF($E100="","",VLOOKUP($J100,个税参数!$D$5:$H$13,5,1))</f>
        <v/>
      </c>
    </row>
    <row r="101" spans="4:12" ht="23.15" customHeight="1" x14ac:dyDescent="0.4">
      <c r="D101" s="53"/>
      <c r="E101" s="52"/>
      <c r="F101" s="52"/>
      <c r="G101" s="52"/>
      <c r="H101" s="51" t="str">
        <f>IF($E101="","",IF($J101&gt;0,$J101*VLOOKUP($J101,个税参数!$D$5:$H$13,4,1)-VLOOKUP($J101,个税参数!$D$5:$H$13,5,1),0))</f>
        <v/>
      </c>
      <c r="I101" s="51" t="str">
        <f t="shared" si="1"/>
        <v/>
      </c>
      <c r="J101" s="51" t="str">
        <f>IF($E101="","",IF($E101-$F101-个税参数!$G$14-$G101&gt;0,$E101-$F101-个税参数!$G$14-$G101,0))</f>
        <v/>
      </c>
      <c r="K101" s="59" t="str">
        <f>IF($E101="","",IF($J101&gt;0,VLOOKUP($J101,个税参数!$D$5:$H$13,4,1),0))</f>
        <v/>
      </c>
      <c r="L101" s="60" t="str">
        <f>IF($E101="","",VLOOKUP($J101,个税参数!$D$5:$H$13,5,1))</f>
        <v/>
      </c>
    </row>
    <row r="102" spans="4:12" ht="23.15" customHeight="1" x14ac:dyDescent="0.4">
      <c r="D102" s="53"/>
      <c r="E102" s="52"/>
      <c r="F102" s="52"/>
      <c r="G102" s="52"/>
      <c r="H102" s="51" t="str">
        <f>IF($E102="","",IF($J102&gt;0,$J102*VLOOKUP($J102,个税参数!$D$5:$H$13,4,1)-VLOOKUP($J102,个税参数!$D$5:$H$13,5,1),0))</f>
        <v/>
      </c>
      <c r="I102" s="51" t="str">
        <f t="shared" si="1"/>
        <v/>
      </c>
      <c r="J102" s="51" t="str">
        <f>IF($E102="","",IF($E102-$F102-个税参数!$G$14-$G102&gt;0,$E102-$F102-个税参数!$G$14-$G102,0))</f>
        <v/>
      </c>
      <c r="K102" s="59" t="str">
        <f>IF($E102="","",IF($J102&gt;0,VLOOKUP($J102,个税参数!$D$5:$H$13,4,1),0))</f>
        <v/>
      </c>
      <c r="L102" s="60" t="str">
        <f>IF($E102="","",VLOOKUP($J102,个税参数!$D$5:$H$13,5,1))</f>
        <v/>
      </c>
    </row>
    <row r="103" spans="4:12" ht="23.15" customHeight="1" x14ac:dyDescent="0.4">
      <c r="D103" s="53"/>
      <c r="E103" s="52"/>
      <c r="F103" s="52"/>
      <c r="G103" s="52"/>
      <c r="H103" s="51" t="str">
        <f>IF($E103="","",IF($J103&gt;0,$J103*VLOOKUP($J103,个税参数!$D$5:$H$13,4,1)-VLOOKUP($J103,个税参数!$D$5:$H$13,5,1),0))</f>
        <v/>
      </c>
      <c r="I103" s="51" t="str">
        <f t="shared" si="1"/>
        <v/>
      </c>
      <c r="J103" s="51" t="str">
        <f>IF($E103="","",IF($E103-$F103-个税参数!$G$14-$G103&gt;0,$E103-$F103-个税参数!$G$14-$G103,0))</f>
        <v/>
      </c>
      <c r="K103" s="59" t="str">
        <f>IF($E103="","",IF($J103&gt;0,VLOOKUP($J103,个税参数!$D$5:$H$13,4,1),0))</f>
        <v/>
      </c>
      <c r="L103" s="60" t="str">
        <f>IF($E103="","",VLOOKUP($J103,个税参数!$D$5:$H$13,5,1))</f>
        <v/>
      </c>
    </row>
    <row r="104" spans="4:12" ht="23.15" customHeight="1" x14ac:dyDescent="0.4">
      <c r="D104" s="53"/>
      <c r="E104" s="52"/>
      <c r="F104" s="52"/>
      <c r="G104" s="52"/>
      <c r="H104" s="51" t="str">
        <f>IF($E104="","",IF($J104&gt;0,$J104*VLOOKUP($J104,个税参数!$D$5:$H$13,4,1)-VLOOKUP($J104,个税参数!$D$5:$H$13,5,1),0))</f>
        <v/>
      </c>
      <c r="I104" s="51" t="str">
        <f t="shared" si="1"/>
        <v/>
      </c>
      <c r="J104" s="51" t="str">
        <f>IF($E104="","",IF($E104-$F104-个税参数!$G$14-$G104&gt;0,$E104-$F104-个税参数!$G$14-$G104,0))</f>
        <v/>
      </c>
      <c r="K104" s="59" t="str">
        <f>IF($E104="","",IF($J104&gt;0,VLOOKUP($J104,个税参数!$D$5:$H$13,4,1),0))</f>
        <v/>
      </c>
      <c r="L104" s="60" t="str">
        <f>IF($E104="","",VLOOKUP($J104,个税参数!$D$5:$H$13,5,1))</f>
        <v/>
      </c>
    </row>
    <row r="105" spans="4:12" ht="23.15" customHeight="1" x14ac:dyDescent="0.4">
      <c r="D105" s="53"/>
      <c r="E105" s="52"/>
      <c r="F105" s="52"/>
      <c r="G105" s="52"/>
      <c r="H105" s="51" t="str">
        <f>IF($E105="","",IF($J105&gt;0,$J105*VLOOKUP($J105,个税参数!$D$5:$H$13,4,1)-VLOOKUP($J105,个税参数!$D$5:$H$13,5,1),0))</f>
        <v/>
      </c>
      <c r="I105" s="51" t="str">
        <f t="shared" si="1"/>
        <v/>
      </c>
      <c r="J105" s="51" t="str">
        <f>IF($E105="","",IF($E105-$F105-个税参数!$G$14-$G105&gt;0,$E105-$F105-个税参数!$G$14-$G105,0))</f>
        <v/>
      </c>
      <c r="K105" s="59" t="str">
        <f>IF($E105="","",IF($J105&gt;0,VLOOKUP($J105,个税参数!$D$5:$H$13,4,1),0))</f>
        <v/>
      </c>
      <c r="L105" s="60" t="str">
        <f>IF($E105="","",VLOOKUP($J105,个税参数!$D$5:$H$13,5,1))</f>
        <v/>
      </c>
    </row>
    <row r="106" spans="4:12" ht="23.15" customHeight="1" x14ac:dyDescent="0.4">
      <c r="D106" s="53"/>
      <c r="E106" s="52"/>
      <c r="F106" s="52"/>
      <c r="G106" s="52"/>
      <c r="H106" s="51" t="str">
        <f>IF($E106="","",IF($J106&gt;0,$J106*VLOOKUP($J106,个税参数!$D$5:$H$13,4,1)-VLOOKUP($J106,个税参数!$D$5:$H$13,5,1),0))</f>
        <v/>
      </c>
      <c r="I106" s="51" t="str">
        <f t="shared" si="1"/>
        <v/>
      </c>
      <c r="J106" s="51" t="str">
        <f>IF($E106="","",IF($E106-$F106-个税参数!$G$14-$G106&gt;0,$E106-$F106-个税参数!$G$14-$G106,0))</f>
        <v/>
      </c>
      <c r="K106" s="59" t="str">
        <f>IF($E106="","",IF($J106&gt;0,VLOOKUP($J106,个税参数!$D$5:$H$13,4,1),0))</f>
        <v/>
      </c>
      <c r="L106" s="60" t="str">
        <f>IF($E106="","",VLOOKUP($J106,个税参数!$D$5:$H$13,5,1))</f>
        <v/>
      </c>
    </row>
    <row r="107" spans="4:12" ht="23.15" customHeight="1" x14ac:dyDescent="0.4">
      <c r="D107" s="53"/>
      <c r="E107" s="52"/>
      <c r="F107" s="52"/>
      <c r="G107" s="52"/>
      <c r="H107" s="51" t="str">
        <f>IF($E107="","",IF($J107&gt;0,$J107*VLOOKUP($J107,个税参数!$D$5:$H$13,4,1)-VLOOKUP($J107,个税参数!$D$5:$H$13,5,1),0))</f>
        <v/>
      </c>
      <c r="I107" s="51" t="str">
        <f t="shared" si="1"/>
        <v/>
      </c>
      <c r="J107" s="51" t="str">
        <f>IF($E107="","",IF($E107-$F107-个税参数!$G$14-$G107&gt;0,$E107-$F107-个税参数!$G$14-$G107,0))</f>
        <v/>
      </c>
      <c r="K107" s="59" t="str">
        <f>IF($E107="","",IF($J107&gt;0,VLOOKUP($J107,个税参数!$D$5:$H$13,4,1),0))</f>
        <v/>
      </c>
      <c r="L107" s="60" t="str">
        <f>IF($E107="","",VLOOKUP($J107,个税参数!$D$5:$H$13,5,1))</f>
        <v/>
      </c>
    </row>
    <row r="108" spans="4:12" ht="23.15" customHeight="1" x14ac:dyDescent="0.4">
      <c r="D108" s="53"/>
      <c r="E108" s="52"/>
      <c r="F108" s="52"/>
      <c r="G108" s="52"/>
      <c r="H108" s="51" t="str">
        <f>IF($E108="","",IF($J108&gt;0,$J108*VLOOKUP($J108,个税参数!$D$5:$H$13,4,1)-VLOOKUP($J108,个税参数!$D$5:$H$13,5,1),0))</f>
        <v/>
      </c>
      <c r="I108" s="51" t="str">
        <f t="shared" si="1"/>
        <v/>
      </c>
      <c r="J108" s="51" t="str">
        <f>IF($E108="","",IF($E108-$F108-个税参数!$G$14-$G108&gt;0,$E108-$F108-个税参数!$G$14-$G108,0))</f>
        <v/>
      </c>
      <c r="K108" s="59" t="str">
        <f>IF($E108="","",IF($J108&gt;0,VLOOKUP($J108,个税参数!$D$5:$H$13,4,1),0))</f>
        <v/>
      </c>
      <c r="L108" s="60" t="str">
        <f>IF($E108="","",VLOOKUP($J108,个税参数!$D$5:$H$13,5,1))</f>
        <v/>
      </c>
    </row>
    <row r="109" spans="4:12" ht="23.15" customHeight="1" x14ac:dyDescent="0.4">
      <c r="D109" s="53"/>
      <c r="E109" s="52"/>
      <c r="F109" s="52"/>
      <c r="G109" s="52"/>
      <c r="H109" s="51" t="str">
        <f>IF($E109="","",IF($J109&gt;0,$J109*VLOOKUP($J109,个税参数!$D$5:$H$13,4,1)-VLOOKUP($J109,个税参数!$D$5:$H$13,5,1),0))</f>
        <v/>
      </c>
      <c r="I109" s="51" t="str">
        <f t="shared" si="1"/>
        <v/>
      </c>
      <c r="J109" s="51" t="str">
        <f>IF($E109="","",IF($E109-$F109-个税参数!$G$14-$G109&gt;0,$E109-$F109-个税参数!$G$14-$G109,0))</f>
        <v/>
      </c>
      <c r="K109" s="59" t="str">
        <f>IF($E109="","",IF($J109&gt;0,VLOOKUP($J109,个税参数!$D$5:$H$13,4,1),0))</f>
        <v/>
      </c>
      <c r="L109" s="60" t="str">
        <f>IF($E109="","",VLOOKUP($J109,个税参数!$D$5:$H$13,5,1))</f>
        <v/>
      </c>
    </row>
    <row r="110" spans="4:12" ht="23.15" customHeight="1" x14ac:dyDescent="0.4">
      <c r="D110" s="53"/>
      <c r="E110" s="52"/>
      <c r="F110" s="52"/>
      <c r="G110" s="52"/>
      <c r="H110" s="51" t="str">
        <f>IF($E110="","",IF($J110&gt;0,$J110*VLOOKUP($J110,个税参数!$D$5:$H$13,4,1)-VLOOKUP($J110,个税参数!$D$5:$H$13,5,1),0))</f>
        <v/>
      </c>
      <c r="I110" s="51" t="str">
        <f t="shared" si="1"/>
        <v/>
      </c>
      <c r="J110" s="51" t="str">
        <f>IF($E110="","",IF($E110-$F110-个税参数!$G$14-$G110&gt;0,$E110-$F110-个税参数!$G$14-$G110,0))</f>
        <v/>
      </c>
      <c r="K110" s="59" t="str">
        <f>IF($E110="","",IF($J110&gt;0,VLOOKUP($J110,个税参数!$D$5:$H$13,4,1),0))</f>
        <v/>
      </c>
      <c r="L110" s="60" t="str">
        <f>IF($E110="","",VLOOKUP($J110,个税参数!$D$5:$H$13,5,1))</f>
        <v/>
      </c>
    </row>
    <row r="111" spans="4:12" ht="23.15" customHeight="1" x14ac:dyDescent="0.4">
      <c r="D111" s="53"/>
      <c r="E111" s="52"/>
      <c r="F111" s="52"/>
      <c r="G111" s="52"/>
      <c r="H111" s="51" t="str">
        <f>IF($E111="","",IF($J111&gt;0,$J111*VLOOKUP($J111,个税参数!$D$5:$H$13,4,1)-VLOOKUP($J111,个税参数!$D$5:$H$13,5,1),0))</f>
        <v/>
      </c>
      <c r="I111" s="51" t="str">
        <f t="shared" si="1"/>
        <v/>
      </c>
      <c r="J111" s="51" t="str">
        <f>IF($E111="","",IF($E111-$F111-个税参数!$G$14-$G111&gt;0,$E111-$F111-个税参数!$G$14-$G111,0))</f>
        <v/>
      </c>
      <c r="K111" s="59" t="str">
        <f>IF($E111="","",IF($J111&gt;0,VLOOKUP($J111,个税参数!$D$5:$H$13,4,1),0))</f>
        <v/>
      </c>
      <c r="L111" s="60" t="str">
        <f>IF($E111="","",VLOOKUP($J111,个税参数!$D$5:$H$13,5,1))</f>
        <v/>
      </c>
    </row>
    <row r="112" spans="4:12" ht="23.15" customHeight="1" x14ac:dyDescent="0.4">
      <c r="D112" s="53"/>
      <c r="E112" s="52"/>
      <c r="F112" s="52"/>
      <c r="G112" s="52"/>
      <c r="H112" s="51" t="str">
        <f>IF($E112="","",IF($J112&gt;0,$J112*VLOOKUP($J112,个税参数!$D$5:$H$13,4,1)-VLOOKUP($J112,个税参数!$D$5:$H$13,5,1),0))</f>
        <v/>
      </c>
      <c r="I112" s="51" t="str">
        <f t="shared" si="1"/>
        <v/>
      </c>
      <c r="J112" s="51" t="str">
        <f>IF($E112="","",IF($E112-$F112-个税参数!$G$14-$G112&gt;0,$E112-$F112-个税参数!$G$14-$G112,0))</f>
        <v/>
      </c>
      <c r="K112" s="59" t="str">
        <f>IF($E112="","",IF($J112&gt;0,VLOOKUP($J112,个税参数!$D$5:$H$13,4,1),0))</f>
        <v/>
      </c>
      <c r="L112" s="60" t="str">
        <f>IF($E112="","",VLOOKUP($J112,个税参数!$D$5:$H$13,5,1))</f>
        <v/>
      </c>
    </row>
    <row r="113" spans="4:12" ht="23.15" customHeight="1" x14ac:dyDescent="0.4">
      <c r="D113" s="53"/>
      <c r="E113" s="52"/>
      <c r="F113" s="52"/>
      <c r="G113" s="52"/>
      <c r="H113" s="51" t="str">
        <f>IF($E113="","",IF($J113&gt;0,$J113*VLOOKUP($J113,个税参数!$D$5:$H$13,4,1)-VLOOKUP($J113,个税参数!$D$5:$H$13,5,1),0))</f>
        <v/>
      </c>
      <c r="I113" s="51" t="str">
        <f t="shared" si="1"/>
        <v/>
      </c>
      <c r="J113" s="51" t="str">
        <f>IF($E113="","",IF($E113-$F113-个税参数!$G$14-$G113&gt;0,$E113-$F113-个税参数!$G$14-$G113,0))</f>
        <v/>
      </c>
      <c r="K113" s="59" t="str">
        <f>IF($E113="","",IF($J113&gt;0,VLOOKUP($J113,个税参数!$D$5:$H$13,4,1),0))</f>
        <v/>
      </c>
      <c r="L113" s="60" t="str">
        <f>IF($E113="","",VLOOKUP($J113,个税参数!$D$5:$H$13,5,1))</f>
        <v/>
      </c>
    </row>
    <row r="114" spans="4:12" ht="23.15" customHeight="1" x14ac:dyDescent="0.4">
      <c r="D114" s="53"/>
      <c r="E114" s="52"/>
      <c r="F114" s="52"/>
      <c r="G114" s="52"/>
      <c r="H114" s="51" t="str">
        <f>IF($E114="","",IF($J114&gt;0,$J114*VLOOKUP($J114,个税参数!$D$5:$H$13,4,1)-VLOOKUP($J114,个税参数!$D$5:$H$13,5,1),0))</f>
        <v/>
      </c>
      <c r="I114" s="51" t="str">
        <f t="shared" si="1"/>
        <v/>
      </c>
      <c r="J114" s="51" t="str">
        <f>IF($E114="","",IF($E114-$F114-个税参数!$G$14-$G114&gt;0,$E114-$F114-个税参数!$G$14-$G114,0))</f>
        <v/>
      </c>
      <c r="K114" s="59" t="str">
        <f>IF($E114="","",IF($J114&gt;0,VLOOKUP($J114,个税参数!$D$5:$H$13,4,1),0))</f>
        <v/>
      </c>
      <c r="L114" s="60" t="str">
        <f>IF($E114="","",VLOOKUP($J114,个税参数!$D$5:$H$13,5,1))</f>
        <v/>
      </c>
    </row>
    <row r="115" spans="4:12" ht="23.15" customHeight="1" x14ac:dyDescent="0.4">
      <c r="D115" s="53"/>
      <c r="E115" s="52"/>
      <c r="F115" s="52"/>
      <c r="G115" s="52"/>
      <c r="H115" s="51" t="str">
        <f>IF($E115="","",IF($J115&gt;0,$J115*VLOOKUP($J115,个税参数!$D$5:$H$13,4,1)-VLOOKUP($J115,个税参数!$D$5:$H$13,5,1),0))</f>
        <v/>
      </c>
      <c r="I115" s="51" t="str">
        <f t="shared" si="1"/>
        <v/>
      </c>
      <c r="J115" s="51" t="str">
        <f>IF($E115="","",IF($E115-$F115-个税参数!$G$14-$G115&gt;0,$E115-$F115-个税参数!$G$14-$G115,0))</f>
        <v/>
      </c>
      <c r="K115" s="59" t="str">
        <f>IF($E115="","",IF($J115&gt;0,VLOOKUP($J115,个税参数!$D$5:$H$13,4,1),0))</f>
        <v/>
      </c>
      <c r="L115" s="60" t="str">
        <f>IF($E115="","",VLOOKUP($J115,个税参数!$D$5:$H$13,5,1))</f>
        <v/>
      </c>
    </row>
    <row r="116" spans="4:12" ht="23.15" customHeight="1" x14ac:dyDescent="0.4">
      <c r="D116" s="53"/>
      <c r="E116" s="52"/>
      <c r="F116" s="52"/>
      <c r="G116" s="52"/>
      <c r="H116" s="51" t="str">
        <f>IF($E116="","",IF($J116&gt;0,$J116*VLOOKUP($J116,个税参数!$D$5:$H$13,4,1)-VLOOKUP($J116,个税参数!$D$5:$H$13,5,1),0))</f>
        <v/>
      </c>
      <c r="I116" s="51" t="str">
        <f t="shared" si="1"/>
        <v/>
      </c>
      <c r="J116" s="51" t="str">
        <f>IF($E116="","",IF($E116-$F116-个税参数!$G$14-$G116&gt;0,$E116-$F116-个税参数!$G$14-$G116,0))</f>
        <v/>
      </c>
      <c r="K116" s="59" t="str">
        <f>IF($E116="","",IF($J116&gt;0,VLOOKUP($J116,个税参数!$D$5:$H$13,4,1),0))</f>
        <v/>
      </c>
      <c r="L116" s="60" t="str">
        <f>IF($E116="","",VLOOKUP($J116,个税参数!$D$5:$H$13,5,1))</f>
        <v/>
      </c>
    </row>
    <row r="117" spans="4:12" ht="23.15" customHeight="1" x14ac:dyDescent="0.4">
      <c r="D117" s="53"/>
      <c r="E117" s="52"/>
      <c r="F117" s="52"/>
      <c r="G117" s="52"/>
      <c r="H117" s="51" t="str">
        <f>IF($E117="","",IF($J117&gt;0,$J117*VLOOKUP($J117,个税参数!$D$5:$H$13,4,1)-VLOOKUP($J117,个税参数!$D$5:$H$13,5,1),0))</f>
        <v/>
      </c>
      <c r="I117" s="51" t="str">
        <f t="shared" si="1"/>
        <v/>
      </c>
      <c r="J117" s="51" t="str">
        <f>IF($E117="","",IF($E117-$F117-个税参数!$G$14-$G117&gt;0,$E117-$F117-个税参数!$G$14-$G117,0))</f>
        <v/>
      </c>
      <c r="K117" s="59" t="str">
        <f>IF($E117="","",IF($J117&gt;0,VLOOKUP($J117,个税参数!$D$5:$H$13,4,1),0))</f>
        <v/>
      </c>
      <c r="L117" s="60" t="str">
        <f>IF($E117="","",VLOOKUP($J117,个税参数!$D$5:$H$13,5,1))</f>
        <v/>
      </c>
    </row>
    <row r="118" spans="4:12" ht="23.15" customHeight="1" x14ac:dyDescent="0.4">
      <c r="D118" s="53"/>
      <c r="E118" s="52"/>
      <c r="F118" s="52"/>
      <c r="G118" s="52"/>
      <c r="H118" s="51" t="str">
        <f>IF($E118="","",IF($J118&gt;0,$J118*VLOOKUP($J118,个税参数!$D$5:$H$13,4,1)-VLOOKUP($J118,个税参数!$D$5:$H$13,5,1),0))</f>
        <v/>
      </c>
      <c r="I118" s="51" t="str">
        <f t="shared" si="1"/>
        <v/>
      </c>
      <c r="J118" s="51" t="str">
        <f>IF($E118="","",IF($E118-$F118-个税参数!$G$14-$G118&gt;0,$E118-$F118-个税参数!$G$14-$G118,0))</f>
        <v/>
      </c>
      <c r="K118" s="59" t="str">
        <f>IF($E118="","",IF($J118&gt;0,VLOOKUP($J118,个税参数!$D$5:$H$13,4,1),0))</f>
        <v/>
      </c>
      <c r="L118" s="60" t="str">
        <f>IF($E118="","",VLOOKUP($J118,个税参数!$D$5:$H$13,5,1))</f>
        <v/>
      </c>
    </row>
    <row r="119" spans="4:12" ht="23.15" customHeight="1" x14ac:dyDescent="0.4">
      <c r="D119" s="53"/>
      <c r="E119" s="52"/>
      <c r="F119" s="52"/>
      <c r="G119" s="52"/>
      <c r="H119" s="51" t="str">
        <f>IF($E119="","",IF($J119&gt;0,$J119*VLOOKUP($J119,个税参数!$D$5:$H$13,4,1)-VLOOKUP($J119,个税参数!$D$5:$H$13,5,1),0))</f>
        <v/>
      </c>
      <c r="I119" s="51" t="str">
        <f t="shared" si="1"/>
        <v/>
      </c>
      <c r="J119" s="51" t="str">
        <f>IF($E119="","",IF($E119-$F119-个税参数!$G$14-$G119&gt;0,$E119-$F119-个税参数!$G$14-$G119,0))</f>
        <v/>
      </c>
      <c r="K119" s="59" t="str">
        <f>IF($E119="","",IF($J119&gt;0,VLOOKUP($J119,个税参数!$D$5:$H$13,4,1),0))</f>
        <v/>
      </c>
      <c r="L119" s="60" t="str">
        <f>IF($E119="","",VLOOKUP($J119,个税参数!$D$5:$H$13,5,1))</f>
        <v/>
      </c>
    </row>
    <row r="120" spans="4:12" ht="23.15" customHeight="1" x14ac:dyDescent="0.4">
      <c r="D120" s="53"/>
      <c r="E120" s="52"/>
      <c r="F120" s="52"/>
      <c r="G120" s="52"/>
      <c r="H120" s="51" t="str">
        <f>IF($E120="","",IF($J120&gt;0,$J120*VLOOKUP($J120,个税参数!$D$5:$H$13,4,1)-VLOOKUP($J120,个税参数!$D$5:$H$13,5,1),0))</f>
        <v/>
      </c>
      <c r="I120" s="51" t="str">
        <f t="shared" si="1"/>
        <v/>
      </c>
      <c r="J120" s="51" t="str">
        <f>IF($E120="","",IF($E120-$F120-个税参数!$G$14-$G120&gt;0,$E120-$F120-个税参数!$G$14-$G120,0))</f>
        <v/>
      </c>
      <c r="K120" s="59" t="str">
        <f>IF($E120="","",IF($J120&gt;0,VLOOKUP($J120,个税参数!$D$5:$H$13,4,1),0))</f>
        <v/>
      </c>
      <c r="L120" s="60" t="str">
        <f>IF($E120="","",VLOOKUP($J120,个税参数!$D$5:$H$13,5,1))</f>
        <v/>
      </c>
    </row>
    <row r="121" spans="4:12" ht="23.15" customHeight="1" x14ac:dyDescent="0.4">
      <c r="D121" s="53"/>
      <c r="E121" s="52"/>
      <c r="F121" s="52"/>
      <c r="G121" s="52"/>
      <c r="H121" s="51" t="str">
        <f>IF($E121="","",IF($J121&gt;0,$J121*VLOOKUP($J121,个税参数!$D$5:$H$13,4,1)-VLOOKUP($J121,个税参数!$D$5:$H$13,5,1),0))</f>
        <v/>
      </c>
      <c r="I121" s="51" t="str">
        <f t="shared" si="1"/>
        <v/>
      </c>
      <c r="J121" s="51" t="str">
        <f>IF($E121="","",IF($E121-$F121-个税参数!$G$14-$G121&gt;0,$E121-$F121-个税参数!$G$14-$G121,0))</f>
        <v/>
      </c>
      <c r="K121" s="59" t="str">
        <f>IF($E121="","",IF($J121&gt;0,VLOOKUP($J121,个税参数!$D$5:$H$13,4,1),0))</f>
        <v/>
      </c>
      <c r="L121" s="60" t="str">
        <f>IF($E121="","",VLOOKUP($J121,个税参数!$D$5:$H$13,5,1))</f>
        <v/>
      </c>
    </row>
    <row r="122" spans="4:12" ht="23.15" customHeight="1" x14ac:dyDescent="0.4">
      <c r="D122" s="53"/>
      <c r="E122" s="52"/>
      <c r="F122" s="52"/>
      <c r="G122" s="52"/>
      <c r="H122" s="51" t="str">
        <f>IF($E122="","",IF($J122&gt;0,$J122*VLOOKUP($J122,个税参数!$D$5:$H$13,4,1)-VLOOKUP($J122,个税参数!$D$5:$H$13,5,1),0))</f>
        <v/>
      </c>
      <c r="I122" s="51" t="str">
        <f t="shared" si="1"/>
        <v/>
      </c>
      <c r="J122" s="51" t="str">
        <f>IF($E122="","",IF($E122-$F122-个税参数!$G$14-$G122&gt;0,$E122-$F122-个税参数!$G$14-$G122,0))</f>
        <v/>
      </c>
      <c r="K122" s="59" t="str">
        <f>IF($E122="","",IF($J122&gt;0,VLOOKUP($J122,个税参数!$D$5:$H$13,4,1),0))</f>
        <v/>
      </c>
      <c r="L122" s="60" t="str">
        <f>IF($E122="","",VLOOKUP($J122,个税参数!$D$5:$H$13,5,1))</f>
        <v/>
      </c>
    </row>
    <row r="123" spans="4:12" ht="23.15" customHeight="1" x14ac:dyDescent="0.4">
      <c r="D123" s="53"/>
      <c r="E123" s="52"/>
      <c r="F123" s="52"/>
      <c r="G123" s="52"/>
      <c r="H123" s="51" t="str">
        <f>IF($E123="","",IF($J123&gt;0,$J123*VLOOKUP($J123,个税参数!$D$5:$H$13,4,1)-VLOOKUP($J123,个税参数!$D$5:$H$13,5,1),0))</f>
        <v/>
      </c>
      <c r="I123" s="51" t="str">
        <f t="shared" si="1"/>
        <v/>
      </c>
      <c r="J123" s="51" t="str">
        <f>IF($E123="","",IF($E123-$F123-个税参数!$G$14-$G123&gt;0,$E123-$F123-个税参数!$G$14-$G123,0))</f>
        <v/>
      </c>
      <c r="K123" s="59" t="str">
        <f>IF($E123="","",IF($J123&gt;0,VLOOKUP($J123,个税参数!$D$5:$H$13,4,1),0))</f>
        <v/>
      </c>
      <c r="L123" s="60" t="str">
        <f>IF($E123="","",VLOOKUP($J123,个税参数!$D$5:$H$13,5,1))</f>
        <v/>
      </c>
    </row>
    <row r="124" spans="4:12" ht="23.15" customHeight="1" x14ac:dyDescent="0.4">
      <c r="D124" s="53"/>
      <c r="E124" s="52"/>
      <c r="F124" s="52"/>
      <c r="G124" s="52"/>
      <c r="H124" s="51" t="str">
        <f>IF($E124="","",IF($J124&gt;0,$J124*VLOOKUP($J124,个税参数!$D$5:$H$13,4,1)-VLOOKUP($J124,个税参数!$D$5:$H$13,5,1),0))</f>
        <v/>
      </c>
      <c r="I124" s="51" t="str">
        <f t="shared" si="1"/>
        <v/>
      </c>
      <c r="J124" s="51" t="str">
        <f>IF($E124="","",IF($E124-$F124-个税参数!$G$14-$G124&gt;0,$E124-$F124-个税参数!$G$14-$G124,0))</f>
        <v/>
      </c>
      <c r="K124" s="59" t="str">
        <f>IF($E124="","",IF($J124&gt;0,VLOOKUP($J124,个税参数!$D$5:$H$13,4,1),0))</f>
        <v/>
      </c>
      <c r="L124" s="60" t="str">
        <f>IF($E124="","",VLOOKUP($J124,个税参数!$D$5:$H$13,5,1))</f>
        <v/>
      </c>
    </row>
    <row r="125" spans="4:12" ht="23.15" customHeight="1" x14ac:dyDescent="0.4">
      <c r="D125" s="53"/>
      <c r="E125" s="52"/>
      <c r="F125" s="52"/>
      <c r="G125" s="52"/>
      <c r="H125" s="51" t="str">
        <f>IF($E125="","",IF($J125&gt;0,$J125*VLOOKUP($J125,个税参数!$D$5:$H$13,4,1)-VLOOKUP($J125,个税参数!$D$5:$H$13,5,1),0))</f>
        <v/>
      </c>
      <c r="I125" s="51" t="str">
        <f t="shared" si="1"/>
        <v/>
      </c>
      <c r="J125" s="51" t="str">
        <f>IF($E125="","",IF($E125-$F125-个税参数!$G$14-$G125&gt;0,$E125-$F125-个税参数!$G$14-$G125,0))</f>
        <v/>
      </c>
      <c r="K125" s="59" t="str">
        <f>IF($E125="","",IF($J125&gt;0,VLOOKUP($J125,个税参数!$D$5:$H$13,4,1),0))</f>
        <v/>
      </c>
      <c r="L125" s="60" t="str">
        <f>IF($E125="","",VLOOKUP($J125,个税参数!$D$5:$H$13,5,1))</f>
        <v/>
      </c>
    </row>
    <row r="126" spans="4:12" ht="23.15" customHeight="1" x14ac:dyDescent="0.4">
      <c r="D126" s="53"/>
      <c r="E126" s="52"/>
      <c r="F126" s="52"/>
      <c r="G126" s="52"/>
      <c r="H126" s="51" t="str">
        <f>IF($E126="","",IF($J126&gt;0,$J126*VLOOKUP($J126,个税参数!$D$5:$H$13,4,1)-VLOOKUP($J126,个税参数!$D$5:$H$13,5,1),0))</f>
        <v/>
      </c>
      <c r="I126" s="51" t="str">
        <f t="shared" si="1"/>
        <v/>
      </c>
      <c r="J126" s="51" t="str">
        <f>IF($E126="","",IF($E126-$F126-个税参数!$G$14-$G126&gt;0,$E126-$F126-个税参数!$G$14-$G126,0))</f>
        <v/>
      </c>
      <c r="K126" s="59" t="str">
        <f>IF($E126="","",IF($J126&gt;0,VLOOKUP($J126,个税参数!$D$5:$H$13,4,1),0))</f>
        <v/>
      </c>
      <c r="L126" s="60" t="str">
        <f>IF($E126="","",VLOOKUP($J126,个税参数!$D$5:$H$13,5,1))</f>
        <v/>
      </c>
    </row>
    <row r="127" spans="4:12" ht="23.15" customHeight="1" x14ac:dyDescent="0.4">
      <c r="D127" s="53"/>
      <c r="E127" s="52"/>
      <c r="F127" s="52"/>
      <c r="G127" s="52"/>
      <c r="H127" s="51" t="str">
        <f>IF($E127="","",IF($J127&gt;0,$J127*VLOOKUP($J127,个税参数!$D$5:$H$13,4,1)-VLOOKUP($J127,个税参数!$D$5:$H$13,5,1),0))</f>
        <v/>
      </c>
      <c r="I127" s="51" t="str">
        <f t="shared" si="1"/>
        <v/>
      </c>
      <c r="J127" s="51" t="str">
        <f>IF($E127="","",IF($E127-$F127-个税参数!$G$14-$G127&gt;0,$E127-$F127-个税参数!$G$14-$G127,0))</f>
        <v/>
      </c>
      <c r="K127" s="59" t="str">
        <f>IF($E127="","",IF($J127&gt;0,VLOOKUP($J127,个税参数!$D$5:$H$13,4,1),0))</f>
        <v/>
      </c>
      <c r="L127" s="60" t="str">
        <f>IF($E127="","",VLOOKUP($J127,个税参数!$D$5:$H$13,5,1))</f>
        <v/>
      </c>
    </row>
    <row r="128" spans="4:12" ht="23.15" customHeight="1" x14ac:dyDescent="0.4">
      <c r="D128" s="53"/>
      <c r="E128" s="52"/>
      <c r="F128" s="52"/>
      <c r="G128" s="52"/>
      <c r="H128" s="51" t="str">
        <f>IF($E128="","",IF($J128&gt;0,$J128*VLOOKUP($J128,个税参数!$D$5:$H$13,4,1)-VLOOKUP($J128,个税参数!$D$5:$H$13,5,1),0))</f>
        <v/>
      </c>
      <c r="I128" s="51" t="str">
        <f t="shared" si="1"/>
        <v/>
      </c>
      <c r="J128" s="51" t="str">
        <f>IF($E128="","",IF($E128-$F128-个税参数!$G$14-$G128&gt;0,$E128-$F128-个税参数!$G$14-$G128,0))</f>
        <v/>
      </c>
      <c r="K128" s="59" t="str">
        <f>IF($E128="","",IF($J128&gt;0,VLOOKUP($J128,个税参数!$D$5:$H$13,4,1),0))</f>
        <v/>
      </c>
      <c r="L128" s="60" t="str">
        <f>IF($E128="","",VLOOKUP($J128,个税参数!$D$5:$H$13,5,1))</f>
        <v/>
      </c>
    </row>
    <row r="129" spans="4:12" ht="23.15" customHeight="1" x14ac:dyDescent="0.4">
      <c r="D129" s="53"/>
      <c r="E129" s="52"/>
      <c r="F129" s="52"/>
      <c r="G129" s="52"/>
      <c r="H129" s="51" t="str">
        <f>IF($E129="","",IF($J129&gt;0,$J129*VLOOKUP($J129,个税参数!$D$5:$H$13,4,1)-VLOOKUP($J129,个税参数!$D$5:$H$13,5,1),0))</f>
        <v/>
      </c>
      <c r="I129" s="51" t="str">
        <f t="shared" si="1"/>
        <v/>
      </c>
      <c r="J129" s="51" t="str">
        <f>IF($E129="","",IF($E129-$F129-个税参数!$G$14-$G129&gt;0,$E129-$F129-个税参数!$G$14-$G129,0))</f>
        <v/>
      </c>
      <c r="K129" s="59" t="str">
        <f>IF($E129="","",IF($J129&gt;0,VLOOKUP($J129,个税参数!$D$5:$H$13,4,1),0))</f>
        <v/>
      </c>
      <c r="L129" s="60" t="str">
        <f>IF($E129="","",VLOOKUP($J129,个税参数!$D$5:$H$13,5,1))</f>
        <v/>
      </c>
    </row>
    <row r="130" spans="4:12" ht="23.15" customHeight="1" x14ac:dyDescent="0.4">
      <c r="D130" s="53"/>
      <c r="E130" s="52"/>
      <c r="F130" s="52"/>
      <c r="G130" s="52"/>
      <c r="H130" s="51" t="str">
        <f>IF($E130="","",IF($J130&gt;0,$J130*VLOOKUP($J130,个税参数!$D$5:$H$13,4,1)-VLOOKUP($J130,个税参数!$D$5:$H$13,5,1),0))</f>
        <v/>
      </c>
      <c r="I130" s="51" t="str">
        <f t="shared" si="1"/>
        <v/>
      </c>
      <c r="J130" s="51" t="str">
        <f>IF($E130="","",IF($E130-$F130-个税参数!$G$14-$G130&gt;0,$E130-$F130-个税参数!$G$14-$G130,0))</f>
        <v/>
      </c>
      <c r="K130" s="59" t="str">
        <f>IF($E130="","",IF($J130&gt;0,VLOOKUP($J130,个税参数!$D$5:$H$13,4,1),0))</f>
        <v/>
      </c>
      <c r="L130" s="60" t="str">
        <f>IF($E130="","",VLOOKUP($J130,个税参数!$D$5:$H$13,5,1))</f>
        <v/>
      </c>
    </row>
    <row r="131" spans="4:12" ht="23.15" customHeight="1" x14ac:dyDescent="0.4">
      <c r="D131" s="53"/>
      <c r="E131" s="52"/>
      <c r="F131" s="52"/>
      <c r="G131" s="52"/>
      <c r="H131" s="51" t="str">
        <f>IF($E131="","",IF($J131&gt;0,$J131*VLOOKUP($J131,个税参数!$D$5:$H$13,4,1)-VLOOKUP($J131,个税参数!$D$5:$H$13,5,1),0))</f>
        <v/>
      </c>
      <c r="I131" s="51" t="str">
        <f t="shared" si="1"/>
        <v/>
      </c>
      <c r="J131" s="51" t="str">
        <f>IF($E131="","",IF($E131-$F131-个税参数!$G$14-$G131&gt;0,$E131-$F131-个税参数!$G$14-$G131,0))</f>
        <v/>
      </c>
      <c r="K131" s="59" t="str">
        <f>IF($E131="","",IF($J131&gt;0,VLOOKUP($J131,个税参数!$D$5:$H$13,4,1),0))</f>
        <v/>
      </c>
      <c r="L131" s="60" t="str">
        <f>IF($E131="","",VLOOKUP($J131,个税参数!$D$5:$H$13,5,1))</f>
        <v/>
      </c>
    </row>
    <row r="132" spans="4:12" ht="23.15" customHeight="1" x14ac:dyDescent="0.4">
      <c r="D132" s="53"/>
      <c r="E132" s="52"/>
      <c r="F132" s="52"/>
      <c r="G132" s="52"/>
      <c r="H132" s="51" t="str">
        <f>IF($E132="","",IF($J132&gt;0,$J132*VLOOKUP($J132,个税参数!$D$5:$H$13,4,1)-VLOOKUP($J132,个税参数!$D$5:$H$13,5,1),0))</f>
        <v/>
      </c>
      <c r="I132" s="51" t="str">
        <f t="shared" si="1"/>
        <v/>
      </c>
      <c r="J132" s="51" t="str">
        <f>IF($E132="","",IF($E132-$F132-个税参数!$G$14-$G132&gt;0,$E132-$F132-个税参数!$G$14-$G132,0))</f>
        <v/>
      </c>
      <c r="K132" s="59" t="str">
        <f>IF($E132="","",IF($J132&gt;0,VLOOKUP($J132,个税参数!$D$5:$H$13,4,1),0))</f>
        <v/>
      </c>
      <c r="L132" s="60" t="str">
        <f>IF($E132="","",VLOOKUP($J132,个税参数!$D$5:$H$13,5,1))</f>
        <v/>
      </c>
    </row>
    <row r="133" spans="4:12" ht="23.15" customHeight="1" x14ac:dyDescent="0.4">
      <c r="D133" s="53"/>
      <c r="E133" s="52"/>
      <c r="F133" s="52"/>
      <c r="G133" s="52"/>
      <c r="H133" s="51" t="str">
        <f>IF($E133="","",IF($J133&gt;0,$J133*VLOOKUP($J133,个税参数!$D$5:$H$13,4,1)-VLOOKUP($J133,个税参数!$D$5:$H$13,5,1),0))</f>
        <v/>
      </c>
      <c r="I133" s="51" t="str">
        <f t="shared" si="1"/>
        <v/>
      </c>
      <c r="J133" s="51" t="str">
        <f>IF($E133="","",IF($E133-$F133-个税参数!$G$14-$G133&gt;0,$E133-$F133-个税参数!$G$14-$G133,0))</f>
        <v/>
      </c>
      <c r="K133" s="59" t="str">
        <f>IF($E133="","",IF($J133&gt;0,VLOOKUP($J133,个税参数!$D$5:$H$13,4,1),0))</f>
        <v/>
      </c>
      <c r="L133" s="60" t="str">
        <f>IF($E133="","",VLOOKUP($J133,个税参数!$D$5:$H$13,5,1))</f>
        <v/>
      </c>
    </row>
    <row r="134" spans="4:12" ht="23.15" customHeight="1" x14ac:dyDescent="0.4">
      <c r="D134" s="53"/>
      <c r="E134" s="52"/>
      <c r="F134" s="52"/>
      <c r="G134" s="52"/>
      <c r="H134" s="51" t="str">
        <f>IF($E134="","",IF($J134&gt;0,$J134*VLOOKUP($J134,个税参数!$D$5:$H$13,4,1)-VLOOKUP($J134,个税参数!$D$5:$H$13,5,1),0))</f>
        <v/>
      </c>
      <c r="I134" s="51" t="str">
        <f t="shared" si="1"/>
        <v/>
      </c>
      <c r="J134" s="51" t="str">
        <f>IF($E134="","",IF($E134-$F134-个税参数!$G$14-$G134&gt;0,$E134-$F134-个税参数!$G$14-$G134,0))</f>
        <v/>
      </c>
      <c r="K134" s="59" t="str">
        <f>IF($E134="","",IF($J134&gt;0,VLOOKUP($J134,个税参数!$D$5:$H$13,4,1),0))</f>
        <v/>
      </c>
      <c r="L134" s="60" t="str">
        <f>IF($E134="","",VLOOKUP($J134,个税参数!$D$5:$H$13,5,1))</f>
        <v/>
      </c>
    </row>
    <row r="135" spans="4:12" ht="23.15" customHeight="1" x14ac:dyDescent="0.4">
      <c r="D135" s="53"/>
      <c r="E135" s="52"/>
      <c r="F135" s="52"/>
      <c r="G135" s="52"/>
      <c r="H135" s="51" t="str">
        <f>IF($E135="","",IF($J135&gt;0,$J135*VLOOKUP($J135,个税参数!$D$5:$H$13,4,1)-VLOOKUP($J135,个税参数!$D$5:$H$13,5,1),0))</f>
        <v/>
      </c>
      <c r="I135" s="51" t="str">
        <f t="shared" si="1"/>
        <v/>
      </c>
      <c r="J135" s="51" t="str">
        <f>IF($E135="","",IF($E135-$F135-个税参数!$G$14-$G135&gt;0,$E135-$F135-个税参数!$G$14-$G135,0))</f>
        <v/>
      </c>
      <c r="K135" s="59" t="str">
        <f>IF($E135="","",IF($J135&gt;0,VLOOKUP($J135,个税参数!$D$5:$H$13,4,1),0))</f>
        <v/>
      </c>
      <c r="L135" s="60" t="str">
        <f>IF($E135="","",VLOOKUP($J135,个税参数!$D$5:$H$13,5,1))</f>
        <v/>
      </c>
    </row>
    <row r="136" spans="4:12" ht="23.15" customHeight="1" x14ac:dyDescent="0.4">
      <c r="D136" s="53"/>
      <c r="E136" s="52"/>
      <c r="F136" s="52"/>
      <c r="G136" s="52"/>
      <c r="H136" s="51" t="str">
        <f>IF($E136="","",IF($J136&gt;0,$J136*VLOOKUP($J136,个税参数!$D$5:$H$13,4,1)-VLOOKUP($J136,个税参数!$D$5:$H$13,5,1),0))</f>
        <v/>
      </c>
      <c r="I136" s="51" t="str">
        <f t="shared" si="1"/>
        <v/>
      </c>
      <c r="J136" s="51" t="str">
        <f>IF($E136="","",IF($E136-$F136-个税参数!$G$14-$G136&gt;0,$E136-$F136-个税参数!$G$14-$G136,0))</f>
        <v/>
      </c>
      <c r="K136" s="59" t="str">
        <f>IF($E136="","",IF($J136&gt;0,VLOOKUP($J136,个税参数!$D$5:$H$13,4,1),0))</f>
        <v/>
      </c>
      <c r="L136" s="60" t="str">
        <f>IF($E136="","",VLOOKUP($J136,个税参数!$D$5:$H$13,5,1))</f>
        <v/>
      </c>
    </row>
    <row r="137" spans="4:12" ht="23.15" customHeight="1" x14ac:dyDescent="0.4">
      <c r="D137" s="53"/>
      <c r="E137" s="52"/>
      <c r="F137" s="52"/>
      <c r="G137" s="52"/>
      <c r="H137" s="51" t="str">
        <f>IF($E137="","",IF($J137&gt;0,$J137*VLOOKUP($J137,个税参数!$D$5:$H$13,4,1)-VLOOKUP($J137,个税参数!$D$5:$H$13,5,1),0))</f>
        <v/>
      </c>
      <c r="I137" s="51" t="str">
        <f t="shared" si="1"/>
        <v/>
      </c>
      <c r="J137" s="51" t="str">
        <f>IF($E137="","",IF($E137-$F137-个税参数!$G$14-$G137&gt;0,$E137-$F137-个税参数!$G$14-$G137,0))</f>
        <v/>
      </c>
      <c r="K137" s="59" t="str">
        <f>IF($E137="","",IF($J137&gt;0,VLOOKUP($J137,个税参数!$D$5:$H$13,4,1),0))</f>
        <v/>
      </c>
      <c r="L137" s="60" t="str">
        <f>IF($E137="","",VLOOKUP($J137,个税参数!$D$5:$H$13,5,1))</f>
        <v/>
      </c>
    </row>
    <row r="138" spans="4:12" ht="23.15" customHeight="1" x14ac:dyDescent="0.4">
      <c r="D138" s="53"/>
      <c r="E138" s="52"/>
      <c r="F138" s="52"/>
      <c r="G138" s="52"/>
      <c r="H138" s="51" t="str">
        <f>IF($E138="","",IF($J138&gt;0,$J138*VLOOKUP($J138,个税参数!$D$5:$H$13,4,1)-VLOOKUP($J138,个税参数!$D$5:$H$13,5,1),0))</f>
        <v/>
      </c>
      <c r="I138" s="51" t="str">
        <f t="shared" si="1"/>
        <v/>
      </c>
      <c r="J138" s="51" t="str">
        <f>IF($E138="","",IF($E138-$F138-个税参数!$G$14-$G138&gt;0,$E138-$F138-个税参数!$G$14-$G138,0))</f>
        <v/>
      </c>
      <c r="K138" s="59" t="str">
        <f>IF($E138="","",IF($J138&gt;0,VLOOKUP($J138,个税参数!$D$5:$H$13,4,1),0))</f>
        <v/>
      </c>
      <c r="L138" s="60" t="str">
        <f>IF($E138="","",VLOOKUP($J138,个税参数!$D$5:$H$13,5,1))</f>
        <v/>
      </c>
    </row>
    <row r="139" spans="4:12" ht="23.15" customHeight="1" x14ac:dyDescent="0.4">
      <c r="D139" s="53"/>
      <c r="E139" s="52"/>
      <c r="F139" s="52"/>
      <c r="G139" s="52"/>
      <c r="H139" s="51" t="str">
        <f>IF($E139="","",IF($J139&gt;0,$J139*VLOOKUP($J139,个税参数!$D$5:$H$13,4,1)-VLOOKUP($J139,个税参数!$D$5:$H$13,5,1),0))</f>
        <v/>
      </c>
      <c r="I139" s="51" t="str">
        <f t="shared" ref="I139:I202" si="2">IF($E139="","",$E139-$H139-$F139)</f>
        <v/>
      </c>
      <c r="J139" s="51" t="str">
        <f>IF($E139="","",IF($E139-$F139-个税参数!$G$14-$G139&gt;0,$E139-$F139-个税参数!$G$14-$G139,0))</f>
        <v/>
      </c>
      <c r="K139" s="59" t="str">
        <f>IF($E139="","",IF($J139&gt;0,VLOOKUP($J139,个税参数!$D$5:$H$13,4,1),0))</f>
        <v/>
      </c>
      <c r="L139" s="60" t="str">
        <f>IF($E139="","",VLOOKUP($J139,个税参数!$D$5:$H$13,5,1))</f>
        <v/>
      </c>
    </row>
    <row r="140" spans="4:12" ht="23.15" customHeight="1" x14ac:dyDescent="0.4">
      <c r="D140" s="53"/>
      <c r="E140" s="52"/>
      <c r="F140" s="52"/>
      <c r="G140" s="52"/>
      <c r="H140" s="51" t="str">
        <f>IF($E140="","",IF($J140&gt;0,$J140*VLOOKUP($J140,个税参数!$D$5:$H$13,4,1)-VLOOKUP($J140,个税参数!$D$5:$H$13,5,1),0))</f>
        <v/>
      </c>
      <c r="I140" s="51" t="str">
        <f t="shared" si="2"/>
        <v/>
      </c>
      <c r="J140" s="51" t="str">
        <f>IF($E140="","",IF($E140-$F140-个税参数!$G$14-$G140&gt;0,$E140-$F140-个税参数!$G$14-$G140,0))</f>
        <v/>
      </c>
      <c r="K140" s="59" t="str">
        <f>IF($E140="","",IF($J140&gt;0,VLOOKUP($J140,个税参数!$D$5:$H$13,4,1),0))</f>
        <v/>
      </c>
      <c r="L140" s="60" t="str">
        <f>IF($E140="","",VLOOKUP($J140,个税参数!$D$5:$H$13,5,1))</f>
        <v/>
      </c>
    </row>
    <row r="141" spans="4:12" ht="23.15" customHeight="1" x14ac:dyDescent="0.4">
      <c r="D141" s="53"/>
      <c r="E141" s="52"/>
      <c r="F141" s="52"/>
      <c r="G141" s="52"/>
      <c r="H141" s="51" t="str">
        <f>IF($E141="","",IF($J141&gt;0,$J141*VLOOKUP($J141,个税参数!$D$5:$H$13,4,1)-VLOOKUP($J141,个税参数!$D$5:$H$13,5,1),0))</f>
        <v/>
      </c>
      <c r="I141" s="51" t="str">
        <f t="shared" si="2"/>
        <v/>
      </c>
      <c r="J141" s="51" t="str">
        <f>IF($E141="","",IF($E141-$F141-个税参数!$G$14-$G141&gt;0,$E141-$F141-个税参数!$G$14-$G141,0))</f>
        <v/>
      </c>
      <c r="K141" s="59" t="str">
        <f>IF($E141="","",IF($J141&gt;0,VLOOKUP($J141,个税参数!$D$5:$H$13,4,1),0))</f>
        <v/>
      </c>
      <c r="L141" s="60" t="str">
        <f>IF($E141="","",VLOOKUP($J141,个税参数!$D$5:$H$13,5,1))</f>
        <v/>
      </c>
    </row>
    <row r="142" spans="4:12" ht="23.15" customHeight="1" x14ac:dyDescent="0.4">
      <c r="D142" s="53"/>
      <c r="E142" s="52"/>
      <c r="F142" s="52"/>
      <c r="G142" s="52"/>
      <c r="H142" s="51" t="str">
        <f>IF($E142="","",IF($J142&gt;0,$J142*VLOOKUP($J142,个税参数!$D$5:$H$13,4,1)-VLOOKUP($J142,个税参数!$D$5:$H$13,5,1),0))</f>
        <v/>
      </c>
      <c r="I142" s="51" t="str">
        <f t="shared" si="2"/>
        <v/>
      </c>
      <c r="J142" s="51" t="str">
        <f>IF($E142="","",IF($E142-$F142-个税参数!$G$14-$G142&gt;0,$E142-$F142-个税参数!$G$14-$G142,0))</f>
        <v/>
      </c>
      <c r="K142" s="59" t="str">
        <f>IF($E142="","",IF($J142&gt;0,VLOOKUP($J142,个税参数!$D$5:$H$13,4,1),0))</f>
        <v/>
      </c>
      <c r="L142" s="60" t="str">
        <f>IF($E142="","",VLOOKUP($J142,个税参数!$D$5:$H$13,5,1))</f>
        <v/>
      </c>
    </row>
    <row r="143" spans="4:12" ht="23.15" customHeight="1" x14ac:dyDescent="0.4">
      <c r="D143" s="53"/>
      <c r="E143" s="52"/>
      <c r="F143" s="52"/>
      <c r="G143" s="52"/>
      <c r="H143" s="51" t="str">
        <f>IF($E143="","",IF($J143&gt;0,$J143*VLOOKUP($J143,个税参数!$D$5:$H$13,4,1)-VLOOKUP($J143,个税参数!$D$5:$H$13,5,1),0))</f>
        <v/>
      </c>
      <c r="I143" s="51" t="str">
        <f t="shared" si="2"/>
        <v/>
      </c>
      <c r="J143" s="51" t="str">
        <f>IF($E143="","",IF($E143-$F143-个税参数!$G$14-$G143&gt;0,$E143-$F143-个税参数!$G$14-$G143,0))</f>
        <v/>
      </c>
      <c r="K143" s="59" t="str">
        <f>IF($E143="","",IF($J143&gt;0,VLOOKUP($J143,个税参数!$D$5:$H$13,4,1),0))</f>
        <v/>
      </c>
      <c r="L143" s="60" t="str">
        <f>IF($E143="","",VLOOKUP($J143,个税参数!$D$5:$H$13,5,1))</f>
        <v/>
      </c>
    </row>
    <row r="144" spans="4:12" ht="23.15" customHeight="1" x14ac:dyDescent="0.4">
      <c r="D144" s="53"/>
      <c r="E144" s="52"/>
      <c r="F144" s="52"/>
      <c r="G144" s="52"/>
      <c r="H144" s="51" t="str">
        <f>IF($E144="","",IF($J144&gt;0,$J144*VLOOKUP($J144,个税参数!$D$5:$H$13,4,1)-VLOOKUP($J144,个税参数!$D$5:$H$13,5,1),0))</f>
        <v/>
      </c>
      <c r="I144" s="51" t="str">
        <f t="shared" si="2"/>
        <v/>
      </c>
      <c r="J144" s="51" t="str">
        <f>IF($E144="","",IF($E144-$F144-个税参数!$G$14-$G144&gt;0,$E144-$F144-个税参数!$G$14-$G144,0))</f>
        <v/>
      </c>
      <c r="K144" s="59" t="str">
        <f>IF($E144="","",IF($J144&gt;0,VLOOKUP($J144,个税参数!$D$5:$H$13,4,1),0))</f>
        <v/>
      </c>
      <c r="L144" s="60" t="str">
        <f>IF($E144="","",VLOOKUP($J144,个税参数!$D$5:$H$13,5,1))</f>
        <v/>
      </c>
    </row>
    <row r="145" spans="4:12" ht="23.15" customHeight="1" x14ac:dyDescent="0.4">
      <c r="D145" s="53"/>
      <c r="E145" s="52"/>
      <c r="F145" s="52"/>
      <c r="G145" s="52"/>
      <c r="H145" s="51" t="str">
        <f>IF($E145="","",IF($J145&gt;0,$J145*VLOOKUP($J145,个税参数!$D$5:$H$13,4,1)-VLOOKUP($J145,个税参数!$D$5:$H$13,5,1),0))</f>
        <v/>
      </c>
      <c r="I145" s="51" t="str">
        <f t="shared" si="2"/>
        <v/>
      </c>
      <c r="J145" s="51" t="str">
        <f>IF($E145="","",IF($E145-$F145-个税参数!$G$14-$G145&gt;0,$E145-$F145-个税参数!$G$14-$G145,0))</f>
        <v/>
      </c>
      <c r="K145" s="59" t="str">
        <f>IF($E145="","",IF($J145&gt;0,VLOOKUP($J145,个税参数!$D$5:$H$13,4,1),0))</f>
        <v/>
      </c>
      <c r="L145" s="60" t="str">
        <f>IF($E145="","",VLOOKUP($J145,个税参数!$D$5:$H$13,5,1))</f>
        <v/>
      </c>
    </row>
    <row r="146" spans="4:12" ht="23.15" customHeight="1" x14ac:dyDescent="0.4">
      <c r="D146" s="53"/>
      <c r="E146" s="52"/>
      <c r="F146" s="52"/>
      <c r="G146" s="52"/>
      <c r="H146" s="51" t="str">
        <f>IF($E146="","",IF($J146&gt;0,$J146*VLOOKUP($J146,个税参数!$D$5:$H$13,4,1)-VLOOKUP($J146,个税参数!$D$5:$H$13,5,1),0))</f>
        <v/>
      </c>
      <c r="I146" s="51" t="str">
        <f t="shared" si="2"/>
        <v/>
      </c>
      <c r="J146" s="51" t="str">
        <f>IF($E146="","",IF($E146-$F146-个税参数!$G$14-$G146&gt;0,$E146-$F146-个税参数!$G$14-$G146,0))</f>
        <v/>
      </c>
      <c r="K146" s="59" t="str">
        <f>IF($E146="","",IF($J146&gt;0,VLOOKUP($J146,个税参数!$D$5:$H$13,4,1),0))</f>
        <v/>
      </c>
      <c r="L146" s="60" t="str">
        <f>IF($E146="","",VLOOKUP($J146,个税参数!$D$5:$H$13,5,1))</f>
        <v/>
      </c>
    </row>
    <row r="147" spans="4:12" ht="23.15" customHeight="1" x14ac:dyDescent="0.4">
      <c r="D147" s="53"/>
      <c r="E147" s="52"/>
      <c r="F147" s="52"/>
      <c r="G147" s="52"/>
      <c r="H147" s="51" t="str">
        <f>IF($E147="","",IF($J147&gt;0,$J147*VLOOKUP($J147,个税参数!$D$5:$H$13,4,1)-VLOOKUP($J147,个税参数!$D$5:$H$13,5,1),0))</f>
        <v/>
      </c>
      <c r="I147" s="51" t="str">
        <f t="shared" si="2"/>
        <v/>
      </c>
      <c r="J147" s="51" t="str">
        <f>IF($E147="","",IF($E147-$F147-个税参数!$G$14-$G147&gt;0,$E147-$F147-个税参数!$G$14-$G147,0))</f>
        <v/>
      </c>
      <c r="K147" s="59" t="str">
        <f>IF($E147="","",IF($J147&gt;0,VLOOKUP($J147,个税参数!$D$5:$H$13,4,1),0))</f>
        <v/>
      </c>
      <c r="L147" s="60" t="str">
        <f>IF($E147="","",VLOOKUP($J147,个税参数!$D$5:$H$13,5,1))</f>
        <v/>
      </c>
    </row>
    <row r="148" spans="4:12" ht="23.15" customHeight="1" x14ac:dyDescent="0.4">
      <c r="D148" s="53"/>
      <c r="E148" s="52"/>
      <c r="F148" s="52"/>
      <c r="G148" s="52"/>
      <c r="H148" s="51" t="str">
        <f>IF($E148="","",IF($J148&gt;0,$J148*VLOOKUP($J148,个税参数!$D$5:$H$13,4,1)-VLOOKUP($J148,个税参数!$D$5:$H$13,5,1),0))</f>
        <v/>
      </c>
      <c r="I148" s="51" t="str">
        <f t="shared" si="2"/>
        <v/>
      </c>
      <c r="J148" s="51" t="str">
        <f>IF($E148="","",IF($E148-$F148-个税参数!$G$14-$G148&gt;0,$E148-$F148-个税参数!$G$14-$G148,0))</f>
        <v/>
      </c>
      <c r="K148" s="59" t="str">
        <f>IF($E148="","",IF($J148&gt;0,VLOOKUP($J148,个税参数!$D$5:$H$13,4,1),0))</f>
        <v/>
      </c>
      <c r="L148" s="60" t="str">
        <f>IF($E148="","",VLOOKUP($J148,个税参数!$D$5:$H$13,5,1))</f>
        <v/>
      </c>
    </row>
    <row r="149" spans="4:12" ht="23.15" customHeight="1" x14ac:dyDescent="0.4">
      <c r="D149" s="53"/>
      <c r="E149" s="52"/>
      <c r="F149" s="52"/>
      <c r="G149" s="52"/>
      <c r="H149" s="51" t="str">
        <f>IF($E149="","",IF($J149&gt;0,$J149*VLOOKUP($J149,个税参数!$D$5:$H$13,4,1)-VLOOKUP($J149,个税参数!$D$5:$H$13,5,1),0))</f>
        <v/>
      </c>
      <c r="I149" s="51" t="str">
        <f t="shared" si="2"/>
        <v/>
      </c>
      <c r="J149" s="51" t="str">
        <f>IF($E149="","",IF($E149-$F149-个税参数!$G$14-$G149&gt;0,$E149-$F149-个税参数!$G$14-$G149,0))</f>
        <v/>
      </c>
      <c r="K149" s="59" t="str">
        <f>IF($E149="","",IF($J149&gt;0,VLOOKUP($J149,个税参数!$D$5:$H$13,4,1),0))</f>
        <v/>
      </c>
      <c r="L149" s="60" t="str">
        <f>IF($E149="","",VLOOKUP($J149,个税参数!$D$5:$H$13,5,1))</f>
        <v/>
      </c>
    </row>
    <row r="150" spans="4:12" ht="23.15" customHeight="1" x14ac:dyDescent="0.4">
      <c r="D150" s="53"/>
      <c r="E150" s="52"/>
      <c r="F150" s="52"/>
      <c r="G150" s="52"/>
      <c r="H150" s="51" t="str">
        <f>IF($E150="","",IF($J150&gt;0,$J150*VLOOKUP($J150,个税参数!$D$5:$H$13,4,1)-VLOOKUP($J150,个税参数!$D$5:$H$13,5,1),0))</f>
        <v/>
      </c>
      <c r="I150" s="51" t="str">
        <f t="shared" si="2"/>
        <v/>
      </c>
      <c r="J150" s="51" t="str">
        <f>IF($E150="","",IF($E150-$F150-个税参数!$G$14-$G150&gt;0,$E150-$F150-个税参数!$G$14-$G150,0))</f>
        <v/>
      </c>
      <c r="K150" s="59" t="str">
        <f>IF($E150="","",IF($J150&gt;0,VLOOKUP($J150,个税参数!$D$5:$H$13,4,1),0))</f>
        <v/>
      </c>
      <c r="L150" s="60" t="str">
        <f>IF($E150="","",VLOOKUP($J150,个税参数!$D$5:$H$13,5,1))</f>
        <v/>
      </c>
    </row>
    <row r="151" spans="4:12" ht="23.15" customHeight="1" x14ac:dyDescent="0.4">
      <c r="D151" s="53"/>
      <c r="E151" s="52"/>
      <c r="F151" s="52"/>
      <c r="G151" s="52"/>
      <c r="H151" s="51" t="str">
        <f>IF($E151="","",IF($J151&gt;0,$J151*VLOOKUP($J151,个税参数!$D$5:$H$13,4,1)-VLOOKUP($J151,个税参数!$D$5:$H$13,5,1),0))</f>
        <v/>
      </c>
      <c r="I151" s="51" t="str">
        <f t="shared" si="2"/>
        <v/>
      </c>
      <c r="J151" s="51" t="str">
        <f>IF($E151="","",IF($E151-$F151-个税参数!$G$14-$G151&gt;0,$E151-$F151-个税参数!$G$14-$G151,0))</f>
        <v/>
      </c>
      <c r="K151" s="59" t="str">
        <f>IF($E151="","",IF($J151&gt;0,VLOOKUP($J151,个税参数!$D$5:$H$13,4,1),0))</f>
        <v/>
      </c>
      <c r="L151" s="60" t="str">
        <f>IF($E151="","",VLOOKUP($J151,个税参数!$D$5:$H$13,5,1))</f>
        <v/>
      </c>
    </row>
    <row r="152" spans="4:12" ht="23.15" customHeight="1" x14ac:dyDescent="0.4">
      <c r="D152" s="53"/>
      <c r="E152" s="52"/>
      <c r="F152" s="52"/>
      <c r="G152" s="52"/>
      <c r="H152" s="51" t="str">
        <f>IF($E152="","",IF($J152&gt;0,$J152*VLOOKUP($J152,个税参数!$D$5:$H$13,4,1)-VLOOKUP($J152,个税参数!$D$5:$H$13,5,1),0))</f>
        <v/>
      </c>
      <c r="I152" s="51" t="str">
        <f t="shared" si="2"/>
        <v/>
      </c>
      <c r="J152" s="51" t="str">
        <f>IF($E152="","",IF($E152-$F152-个税参数!$G$14-$G152&gt;0,$E152-$F152-个税参数!$G$14-$G152,0))</f>
        <v/>
      </c>
      <c r="K152" s="59" t="str">
        <f>IF($E152="","",IF($J152&gt;0,VLOOKUP($J152,个税参数!$D$5:$H$13,4,1),0))</f>
        <v/>
      </c>
      <c r="L152" s="60" t="str">
        <f>IF($E152="","",VLOOKUP($J152,个税参数!$D$5:$H$13,5,1))</f>
        <v/>
      </c>
    </row>
    <row r="153" spans="4:12" ht="23.15" customHeight="1" x14ac:dyDescent="0.4">
      <c r="D153" s="53"/>
      <c r="E153" s="52"/>
      <c r="F153" s="52"/>
      <c r="G153" s="52"/>
      <c r="H153" s="51" t="str">
        <f>IF($E153="","",IF($J153&gt;0,$J153*VLOOKUP($J153,个税参数!$D$5:$H$13,4,1)-VLOOKUP($J153,个税参数!$D$5:$H$13,5,1),0))</f>
        <v/>
      </c>
      <c r="I153" s="51" t="str">
        <f t="shared" si="2"/>
        <v/>
      </c>
      <c r="J153" s="51" t="str">
        <f>IF($E153="","",IF($E153-$F153-个税参数!$G$14-$G153&gt;0,$E153-$F153-个税参数!$G$14-$G153,0))</f>
        <v/>
      </c>
      <c r="K153" s="59" t="str">
        <f>IF($E153="","",IF($J153&gt;0,VLOOKUP($J153,个税参数!$D$5:$H$13,4,1),0))</f>
        <v/>
      </c>
      <c r="L153" s="60" t="str">
        <f>IF($E153="","",VLOOKUP($J153,个税参数!$D$5:$H$13,5,1))</f>
        <v/>
      </c>
    </row>
    <row r="154" spans="4:12" ht="23.15" customHeight="1" x14ac:dyDescent="0.4">
      <c r="D154" s="53"/>
      <c r="E154" s="52"/>
      <c r="F154" s="52"/>
      <c r="G154" s="52"/>
      <c r="H154" s="51" t="str">
        <f>IF($E154="","",IF($J154&gt;0,$J154*VLOOKUP($J154,个税参数!$D$5:$H$13,4,1)-VLOOKUP($J154,个税参数!$D$5:$H$13,5,1),0))</f>
        <v/>
      </c>
      <c r="I154" s="51" t="str">
        <f t="shared" si="2"/>
        <v/>
      </c>
      <c r="J154" s="51" t="str">
        <f>IF($E154="","",IF($E154-$F154-个税参数!$G$14-$G154&gt;0,$E154-$F154-个税参数!$G$14-$G154,0))</f>
        <v/>
      </c>
      <c r="K154" s="59" t="str">
        <f>IF($E154="","",IF($J154&gt;0,VLOOKUP($J154,个税参数!$D$5:$H$13,4,1),0))</f>
        <v/>
      </c>
      <c r="L154" s="60" t="str">
        <f>IF($E154="","",VLOOKUP($J154,个税参数!$D$5:$H$13,5,1))</f>
        <v/>
      </c>
    </row>
    <row r="155" spans="4:12" ht="23.15" customHeight="1" x14ac:dyDescent="0.4">
      <c r="D155" s="53"/>
      <c r="E155" s="52"/>
      <c r="F155" s="52"/>
      <c r="G155" s="52"/>
      <c r="H155" s="51" t="str">
        <f>IF($E155="","",IF($J155&gt;0,$J155*VLOOKUP($J155,个税参数!$D$5:$H$13,4,1)-VLOOKUP($J155,个税参数!$D$5:$H$13,5,1),0))</f>
        <v/>
      </c>
      <c r="I155" s="51" t="str">
        <f t="shared" si="2"/>
        <v/>
      </c>
      <c r="J155" s="51" t="str">
        <f>IF($E155="","",IF($E155-$F155-个税参数!$G$14-$G155&gt;0,$E155-$F155-个税参数!$G$14-$G155,0))</f>
        <v/>
      </c>
      <c r="K155" s="59" t="str">
        <f>IF($E155="","",IF($J155&gt;0,VLOOKUP($J155,个税参数!$D$5:$H$13,4,1),0))</f>
        <v/>
      </c>
      <c r="L155" s="60" t="str">
        <f>IF($E155="","",VLOOKUP($J155,个税参数!$D$5:$H$13,5,1))</f>
        <v/>
      </c>
    </row>
    <row r="156" spans="4:12" ht="23.15" customHeight="1" x14ac:dyDescent="0.4">
      <c r="D156" s="53"/>
      <c r="E156" s="52"/>
      <c r="F156" s="52"/>
      <c r="G156" s="52"/>
      <c r="H156" s="51" t="str">
        <f>IF($E156="","",IF($J156&gt;0,$J156*VLOOKUP($J156,个税参数!$D$5:$H$13,4,1)-VLOOKUP($J156,个税参数!$D$5:$H$13,5,1),0))</f>
        <v/>
      </c>
      <c r="I156" s="51" t="str">
        <f t="shared" si="2"/>
        <v/>
      </c>
      <c r="J156" s="51" t="str">
        <f>IF($E156="","",IF($E156-$F156-个税参数!$G$14-$G156&gt;0,$E156-$F156-个税参数!$G$14-$G156,0))</f>
        <v/>
      </c>
      <c r="K156" s="59" t="str">
        <f>IF($E156="","",IF($J156&gt;0,VLOOKUP($J156,个税参数!$D$5:$H$13,4,1),0))</f>
        <v/>
      </c>
      <c r="L156" s="60" t="str">
        <f>IF($E156="","",VLOOKUP($J156,个税参数!$D$5:$H$13,5,1))</f>
        <v/>
      </c>
    </row>
    <row r="157" spans="4:12" ht="23.15" customHeight="1" x14ac:dyDescent="0.4">
      <c r="D157" s="53"/>
      <c r="E157" s="52"/>
      <c r="F157" s="52"/>
      <c r="G157" s="52"/>
      <c r="H157" s="51" t="str">
        <f>IF($E157="","",IF($J157&gt;0,$J157*VLOOKUP($J157,个税参数!$D$5:$H$13,4,1)-VLOOKUP($J157,个税参数!$D$5:$H$13,5,1),0))</f>
        <v/>
      </c>
      <c r="I157" s="51" t="str">
        <f t="shared" si="2"/>
        <v/>
      </c>
      <c r="J157" s="51" t="str">
        <f>IF($E157="","",IF($E157-$F157-个税参数!$G$14-$G157&gt;0,$E157-$F157-个税参数!$G$14-$G157,0))</f>
        <v/>
      </c>
      <c r="K157" s="59" t="str">
        <f>IF($E157="","",IF($J157&gt;0,VLOOKUP($J157,个税参数!$D$5:$H$13,4,1),0))</f>
        <v/>
      </c>
      <c r="L157" s="60" t="str">
        <f>IF($E157="","",VLOOKUP($J157,个税参数!$D$5:$H$13,5,1))</f>
        <v/>
      </c>
    </row>
    <row r="158" spans="4:12" ht="23.15" customHeight="1" x14ac:dyDescent="0.4">
      <c r="D158" s="53"/>
      <c r="E158" s="52"/>
      <c r="F158" s="52"/>
      <c r="G158" s="52"/>
      <c r="H158" s="51" t="str">
        <f>IF($E158="","",IF($J158&gt;0,$J158*VLOOKUP($J158,个税参数!$D$5:$H$13,4,1)-VLOOKUP($J158,个税参数!$D$5:$H$13,5,1),0))</f>
        <v/>
      </c>
      <c r="I158" s="51" t="str">
        <f t="shared" si="2"/>
        <v/>
      </c>
      <c r="J158" s="51" t="str">
        <f>IF($E158="","",IF($E158-$F158-个税参数!$G$14-$G158&gt;0,$E158-$F158-个税参数!$G$14-$G158,0))</f>
        <v/>
      </c>
      <c r="K158" s="59" t="str">
        <f>IF($E158="","",IF($J158&gt;0,VLOOKUP($J158,个税参数!$D$5:$H$13,4,1),0))</f>
        <v/>
      </c>
      <c r="L158" s="60" t="str">
        <f>IF($E158="","",VLOOKUP($J158,个税参数!$D$5:$H$13,5,1))</f>
        <v/>
      </c>
    </row>
    <row r="159" spans="4:12" ht="23.15" customHeight="1" x14ac:dyDescent="0.4">
      <c r="D159" s="53"/>
      <c r="E159" s="52"/>
      <c r="F159" s="52"/>
      <c r="G159" s="52"/>
      <c r="H159" s="51" t="str">
        <f>IF($E159="","",IF($J159&gt;0,$J159*VLOOKUP($J159,个税参数!$D$5:$H$13,4,1)-VLOOKUP($J159,个税参数!$D$5:$H$13,5,1),0))</f>
        <v/>
      </c>
      <c r="I159" s="51" t="str">
        <f t="shared" si="2"/>
        <v/>
      </c>
      <c r="J159" s="51" t="str">
        <f>IF($E159="","",IF($E159-$F159-个税参数!$G$14-$G159&gt;0,$E159-$F159-个税参数!$G$14-$G159,0))</f>
        <v/>
      </c>
      <c r="K159" s="59" t="str">
        <f>IF($E159="","",IF($J159&gt;0,VLOOKUP($J159,个税参数!$D$5:$H$13,4,1),0))</f>
        <v/>
      </c>
      <c r="L159" s="60" t="str">
        <f>IF($E159="","",VLOOKUP($J159,个税参数!$D$5:$H$13,5,1))</f>
        <v/>
      </c>
    </row>
    <row r="160" spans="4:12" ht="23.15" customHeight="1" x14ac:dyDescent="0.4">
      <c r="D160" s="53"/>
      <c r="E160" s="52"/>
      <c r="F160" s="52"/>
      <c r="G160" s="52"/>
      <c r="H160" s="51" t="str">
        <f>IF($E160="","",IF($J160&gt;0,$J160*VLOOKUP($J160,个税参数!$D$5:$H$13,4,1)-VLOOKUP($J160,个税参数!$D$5:$H$13,5,1),0))</f>
        <v/>
      </c>
      <c r="I160" s="51" t="str">
        <f t="shared" si="2"/>
        <v/>
      </c>
      <c r="J160" s="51" t="str">
        <f>IF($E160="","",IF($E160-$F160-个税参数!$G$14-$G160&gt;0,$E160-$F160-个税参数!$G$14-$G160,0))</f>
        <v/>
      </c>
      <c r="K160" s="59" t="str">
        <f>IF($E160="","",IF($J160&gt;0,VLOOKUP($J160,个税参数!$D$5:$H$13,4,1),0))</f>
        <v/>
      </c>
      <c r="L160" s="60" t="str">
        <f>IF($E160="","",VLOOKUP($J160,个税参数!$D$5:$H$13,5,1))</f>
        <v/>
      </c>
    </row>
    <row r="161" spans="4:12" ht="23.15" customHeight="1" x14ac:dyDescent="0.4">
      <c r="D161" s="53"/>
      <c r="E161" s="52"/>
      <c r="F161" s="52"/>
      <c r="G161" s="52"/>
      <c r="H161" s="51" t="str">
        <f>IF($E161="","",IF($J161&gt;0,$J161*VLOOKUP($J161,个税参数!$D$5:$H$13,4,1)-VLOOKUP($J161,个税参数!$D$5:$H$13,5,1),0))</f>
        <v/>
      </c>
      <c r="I161" s="51" t="str">
        <f t="shared" si="2"/>
        <v/>
      </c>
      <c r="J161" s="51" t="str">
        <f>IF($E161="","",IF($E161-$F161-个税参数!$G$14-$G161&gt;0,$E161-$F161-个税参数!$G$14-$G161,0))</f>
        <v/>
      </c>
      <c r="K161" s="59" t="str">
        <f>IF($E161="","",IF($J161&gt;0,VLOOKUP($J161,个税参数!$D$5:$H$13,4,1),0))</f>
        <v/>
      </c>
      <c r="L161" s="60" t="str">
        <f>IF($E161="","",VLOOKUP($J161,个税参数!$D$5:$H$13,5,1))</f>
        <v/>
      </c>
    </row>
    <row r="162" spans="4:12" ht="23.15" customHeight="1" x14ac:dyDescent="0.4">
      <c r="D162" s="53"/>
      <c r="E162" s="52"/>
      <c r="F162" s="52"/>
      <c r="G162" s="52"/>
      <c r="H162" s="51" t="str">
        <f>IF($E162="","",IF($J162&gt;0,$J162*VLOOKUP($J162,个税参数!$D$5:$H$13,4,1)-VLOOKUP($J162,个税参数!$D$5:$H$13,5,1),0))</f>
        <v/>
      </c>
      <c r="I162" s="51" t="str">
        <f t="shared" si="2"/>
        <v/>
      </c>
      <c r="J162" s="51" t="str">
        <f>IF($E162="","",IF($E162-$F162-个税参数!$G$14-$G162&gt;0,$E162-$F162-个税参数!$G$14-$G162,0))</f>
        <v/>
      </c>
      <c r="K162" s="59" t="str">
        <f>IF($E162="","",IF($J162&gt;0,VLOOKUP($J162,个税参数!$D$5:$H$13,4,1),0))</f>
        <v/>
      </c>
      <c r="L162" s="60" t="str">
        <f>IF($E162="","",VLOOKUP($J162,个税参数!$D$5:$H$13,5,1))</f>
        <v/>
      </c>
    </row>
    <row r="163" spans="4:12" ht="23.15" customHeight="1" x14ac:dyDescent="0.4">
      <c r="D163" s="53"/>
      <c r="E163" s="52"/>
      <c r="F163" s="52"/>
      <c r="G163" s="52"/>
      <c r="H163" s="51" t="str">
        <f>IF($E163="","",IF($J163&gt;0,$J163*VLOOKUP($J163,个税参数!$D$5:$H$13,4,1)-VLOOKUP($J163,个税参数!$D$5:$H$13,5,1),0))</f>
        <v/>
      </c>
      <c r="I163" s="51" t="str">
        <f t="shared" si="2"/>
        <v/>
      </c>
      <c r="J163" s="51" t="str">
        <f>IF($E163="","",IF($E163-$F163-个税参数!$G$14-$G163&gt;0,$E163-$F163-个税参数!$G$14-$G163,0))</f>
        <v/>
      </c>
      <c r="K163" s="59" t="str">
        <f>IF($E163="","",IF($J163&gt;0,VLOOKUP($J163,个税参数!$D$5:$H$13,4,1),0))</f>
        <v/>
      </c>
      <c r="L163" s="60" t="str">
        <f>IF($E163="","",VLOOKUP($J163,个税参数!$D$5:$H$13,5,1))</f>
        <v/>
      </c>
    </row>
    <row r="164" spans="4:12" ht="23.15" customHeight="1" x14ac:dyDescent="0.4">
      <c r="D164" s="53"/>
      <c r="E164" s="52"/>
      <c r="F164" s="52"/>
      <c r="G164" s="52"/>
      <c r="H164" s="51" t="str">
        <f>IF($E164="","",IF($J164&gt;0,$J164*VLOOKUP($J164,个税参数!$D$5:$H$13,4,1)-VLOOKUP($J164,个税参数!$D$5:$H$13,5,1),0))</f>
        <v/>
      </c>
      <c r="I164" s="51" t="str">
        <f t="shared" si="2"/>
        <v/>
      </c>
      <c r="J164" s="51" t="str">
        <f>IF($E164="","",IF($E164-$F164-个税参数!$G$14-$G164&gt;0,$E164-$F164-个税参数!$G$14-$G164,0))</f>
        <v/>
      </c>
      <c r="K164" s="59" t="str">
        <f>IF($E164="","",IF($J164&gt;0,VLOOKUP($J164,个税参数!$D$5:$H$13,4,1),0))</f>
        <v/>
      </c>
      <c r="L164" s="60" t="str">
        <f>IF($E164="","",VLOOKUP($J164,个税参数!$D$5:$H$13,5,1))</f>
        <v/>
      </c>
    </row>
    <row r="165" spans="4:12" ht="23.15" customHeight="1" x14ac:dyDescent="0.4">
      <c r="D165" s="53"/>
      <c r="E165" s="52"/>
      <c r="F165" s="52"/>
      <c r="G165" s="52"/>
      <c r="H165" s="51" t="str">
        <f>IF($E165="","",IF($J165&gt;0,$J165*VLOOKUP($J165,个税参数!$D$5:$H$13,4,1)-VLOOKUP($J165,个税参数!$D$5:$H$13,5,1),0))</f>
        <v/>
      </c>
      <c r="I165" s="51" t="str">
        <f t="shared" si="2"/>
        <v/>
      </c>
      <c r="J165" s="51" t="str">
        <f>IF($E165="","",IF($E165-$F165-个税参数!$G$14-$G165&gt;0,$E165-$F165-个税参数!$G$14-$G165,0))</f>
        <v/>
      </c>
      <c r="K165" s="59" t="str">
        <f>IF($E165="","",IF($J165&gt;0,VLOOKUP($J165,个税参数!$D$5:$H$13,4,1),0))</f>
        <v/>
      </c>
      <c r="L165" s="60" t="str">
        <f>IF($E165="","",VLOOKUP($J165,个税参数!$D$5:$H$13,5,1))</f>
        <v/>
      </c>
    </row>
    <row r="166" spans="4:12" ht="23.15" customHeight="1" x14ac:dyDescent="0.4">
      <c r="D166" s="53"/>
      <c r="E166" s="52"/>
      <c r="F166" s="52"/>
      <c r="G166" s="52"/>
      <c r="H166" s="51" t="str">
        <f>IF($E166="","",IF($J166&gt;0,$J166*VLOOKUP($J166,个税参数!$D$5:$H$13,4,1)-VLOOKUP($J166,个税参数!$D$5:$H$13,5,1),0))</f>
        <v/>
      </c>
      <c r="I166" s="51" t="str">
        <f t="shared" si="2"/>
        <v/>
      </c>
      <c r="J166" s="51" t="str">
        <f>IF($E166="","",IF($E166-$F166-个税参数!$G$14-$G166&gt;0,$E166-$F166-个税参数!$G$14-$G166,0))</f>
        <v/>
      </c>
      <c r="K166" s="59" t="str">
        <f>IF($E166="","",IF($J166&gt;0,VLOOKUP($J166,个税参数!$D$5:$H$13,4,1),0))</f>
        <v/>
      </c>
      <c r="L166" s="60" t="str">
        <f>IF($E166="","",VLOOKUP($J166,个税参数!$D$5:$H$13,5,1))</f>
        <v/>
      </c>
    </row>
    <row r="167" spans="4:12" ht="23.15" customHeight="1" x14ac:dyDescent="0.4">
      <c r="D167" s="53"/>
      <c r="E167" s="52"/>
      <c r="F167" s="52"/>
      <c r="G167" s="52"/>
      <c r="H167" s="51" t="str">
        <f>IF($E167="","",IF($J167&gt;0,$J167*VLOOKUP($J167,个税参数!$D$5:$H$13,4,1)-VLOOKUP($J167,个税参数!$D$5:$H$13,5,1),0))</f>
        <v/>
      </c>
      <c r="I167" s="51" t="str">
        <f t="shared" si="2"/>
        <v/>
      </c>
      <c r="J167" s="51" t="str">
        <f>IF($E167="","",IF($E167-$F167-个税参数!$G$14-$G167&gt;0,$E167-$F167-个税参数!$G$14-$G167,0))</f>
        <v/>
      </c>
      <c r="K167" s="59" t="str">
        <f>IF($E167="","",IF($J167&gt;0,VLOOKUP($J167,个税参数!$D$5:$H$13,4,1),0))</f>
        <v/>
      </c>
      <c r="L167" s="60" t="str">
        <f>IF($E167="","",VLOOKUP($J167,个税参数!$D$5:$H$13,5,1))</f>
        <v/>
      </c>
    </row>
    <row r="168" spans="4:12" ht="23.15" customHeight="1" x14ac:dyDescent="0.4">
      <c r="D168" s="53"/>
      <c r="E168" s="52"/>
      <c r="F168" s="52"/>
      <c r="G168" s="52"/>
      <c r="H168" s="51" t="str">
        <f>IF($E168="","",IF($J168&gt;0,$J168*VLOOKUP($J168,个税参数!$D$5:$H$13,4,1)-VLOOKUP($J168,个税参数!$D$5:$H$13,5,1),0))</f>
        <v/>
      </c>
      <c r="I168" s="51" t="str">
        <f t="shared" si="2"/>
        <v/>
      </c>
      <c r="J168" s="51" t="str">
        <f>IF($E168="","",IF($E168-$F168-个税参数!$G$14-$G168&gt;0,$E168-$F168-个税参数!$G$14-$G168,0))</f>
        <v/>
      </c>
      <c r="K168" s="59" t="str">
        <f>IF($E168="","",IF($J168&gt;0,VLOOKUP($J168,个税参数!$D$5:$H$13,4,1),0))</f>
        <v/>
      </c>
      <c r="L168" s="60" t="str">
        <f>IF($E168="","",VLOOKUP($J168,个税参数!$D$5:$H$13,5,1))</f>
        <v/>
      </c>
    </row>
    <row r="169" spans="4:12" ht="23.15" customHeight="1" x14ac:dyDescent="0.4">
      <c r="D169" s="53"/>
      <c r="E169" s="52"/>
      <c r="F169" s="52"/>
      <c r="G169" s="52"/>
      <c r="H169" s="51" t="str">
        <f>IF($E169="","",IF($J169&gt;0,$J169*VLOOKUP($J169,个税参数!$D$5:$H$13,4,1)-VLOOKUP($J169,个税参数!$D$5:$H$13,5,1),0))</f>
        <v/>
      </c>
      <c r="I169" s="51" t="str">
        <f t="shared" si="2"/>
        <v/>
      </c>
      <c r="J169" s="51" t="str">
        <f>IF($E169="","",IF($E169-$F169-个税参数!$G$14-$G169&gt;0,$E169-$F169-个税参数!$G$14-$G169,0))</f>
        <v/>
      </c>
      <c r="K169" s="59" t="str">
        <f>IF($E169="","",IF($J169&gt;0,VLOOKUP($J169,个税参数!$D$5:$H$13,4,1),0))</f>
        <v/>
      </c>
      <c r="L169" s="60" t="str">
        <f>IF($E169="","",VLOOKUP($J169,个税参数!$D$5:$H$13,5,1))</f>
        <v/>
      </c>
    </row>
    <row r="170" spans="4:12" ht="23.15" customHeight="1" x14ac:dyDescent="0.4">
      <c r="D170" s="53"/>
      <c r="E170" s="52"/>
      <c r="F170" s="52"/>
      <c r="G170" s="52"/>
      <c r="H170" s="51" t="str">
        <f>IF($E170="","",IF($J170&gt;0,$J170*VLOOKUP($J170,个税参数!$D$5:$H$13,4,1)-VLOOKUP($J170,个税参数!$D$5:$H$13,5,1),0))</f>
        <v/>
      </c>
      <c r="I170" s="51" t="str">
        <f t="shared" si="2"/>
        <v/>
      </c>
      <c r="J170" s="51" t="str">
        <f>IF($E170="","",IF($E170-$F170-个税参数!$G$14-$G170&gt;0,$E170-$F170-个税参数!$G$14-$G170,0))</f>
        <v/>
      </c>
      <c r="K170" s="59" t="str">
        <f>IF($E170="","",IF($J170&gt;0,VLOOKUP($J170,个税参数!$D$5:$H$13,4,1),0))</f>
        <v/>
      </c>
      <c r="L170" s="60" t="str">
        <f>IF($E170="","",VLOOKUP($J170,个税参数!$D$5:$H$13,5,1))</f>
        <v/>
      </c>
    </row>
    <row r="171" spans="4:12" ht="23.15" customHeight="1" x14ac:dyDescent="0.4">
      <c r="D171" s="53"/>
      <c r="E171" s="52"/>
      <c r="F171" s="52"/>
      <c r="G171" s="52"/>
      <c r="H171" s="51" t="str">
        <f>IF($E171="","",IF($J171&gt;0,$J171*VLOOKUP($J171,个税参数!$D$5:$H$13,4,1)-VLOOKUP($J171,个税参数!$D$5:$H$13,5,1),0))</f>
        <v/>
      </c>
      <c r="I171" s="51" t="str">
        <f t="shared" si="2"/>
        <v/>
      </c>
      <c r="J171" s="51" t="str">
        <f>IF($E171="","",IF($E171-$F171-个税参数!$G$14-$G171&gt;0,$E171-$F171-个税参数!$G$14-$G171,0))</f>
        <v/>
      </c>
      <c r="K171" s="59" t="str">
        <f>IF($E171="","",IF($J171&gt;0,VLOOKUP($J171,个税参数!$D$5:$H$13,4,1),0))</f>
        <v/>
      </c>
      <c r="L171" s="60" t="str">
        <f>IF($E171="","",VLOOKUP($J171,个税参数!$D$5:$H$13,5,1))</f>
        <v/>
      </c>
    </row>
    <row r="172" spans="4:12" ht="23.15" customHeight="1" x14ac:dyDescent="0.4">
      <c r="D172" s="53"/>
      <c r="E172" s="52"/>
      <c r="F172" s="52"/>
      <c r="G172" s="52"/>
      <c r="H172" s="51" t="str">
        <f>IF($E172="","",IF($J172&gt;0,$J172*VLOOKUP($J172,个税参数!$D$5:$H$13,4,1)-VLOOKUP($J172,个税参数!$D$5:$H$13,5,1),0))</f>
        <v/>
      </c>
      <c r="I172" s="51" t="str">
        <f t="shared" si="2"/>
        <v/>
      </c>
      <c r="J172" s="51" t="str">
        <f>IF($E172="","",IF($E172-$F172-个税参数!$G$14-$G172&gt;0,$E172-$F172-个税参数!$G$14-$G172,0))</f>
        <v/>
      </c>
      <c r="K172" s="59" t="str">
        <f>IF($E172="","",IF($J172&gt;0,VLOOKUP($J172,个税参数!$D$5:$H$13,4,1),0))</f>
        <v/>
      </c>
      <c r="L172" s="60" t="str">
        <f>IF($E172="","",VLOOKUP($J172,个税参数!$D$5:$H$13,5,1))</f>
        <v/>
      </c>
    </row>
    <row r="173" spans="4:12" ht="23.15" customHeight="1" x14ac:dyDescent="0.4">
      <c r="D173" s="53"/>
      <c r="E173" s="52"/>
      <c r="F173" s="52"/>
      <c r="G173" s="52"/>
      <c r="H173" s="51" t="str">
        <f>IF($E173="","",IF($J173&gt;0,$J173*VLOOKUP($J173,个税参数!$D$5:$H$13,4,1)-VLOOKUP($J173,个税参数!$D$5:$H$13,5,1),0))</f>
        <v/>
      </c>
      <c r="I173" s="51" t="str">
        <f t="shared" si="2"/>
        <v/>
      </c>
      <c r="J173" s="51" t="str">
        <f>IF($E173="","",IF($E173-$F173-个税参数!$G$14-$G173&gt;0,$E173-$F173-个税参数!$G$14-$G173,0))</f>
        <v/>
      </c>
      <c r="K173" s="59" t="str">
        <f>IF($E173="","",IF($J173&gt;0,VLOOKUP($J173,个税参数!$D$5:$H$13,4,1),0))</f>
        <v/>
      </c>
      <c r="L173" s="60" t="str">
        <f>IF($E173="","",VLOOKUP($J173,个税参数!$D$5:$H$13,5,1))</f>
        <v/>
      </c>
    </row>
    <row r="174" spans="4:12" ht="23.15" customHeight="1" x14ac:dyDescent="0.4">
      <c r="D174" s="53"/>
      <c r="E174" s="52"/>
      <c r="F174" s="52"/>
      <c r="G174" s="52"/>
      <c r="H174" s="51" t="str">
        <f>IF($E174="","",IF($J174&gt;0,$J174*VLOOKUP($J174,个税参数!$D$5:$H$13,4,1)-VLOOKUP($J174,个税参数!$D$5:$H$13,5,1),0))</f>
        <v/>
      </c>
      <c r="I174" s="51" t="str">
        <f t="shared" si="2"/>
        <v/>
      </c>
      <c r="J174" s="51" t="str">
        <f>IF($E174="","",IF($E174-$F174-个税参数!$G$14-$G174&gt;0,$E174-$F174-个税参数!$G$14-$G174,0))</f>
        <v/>
      </c>
      <c r="K174" s="59" t="str">
        <f>IF($E174="","",IF($J174&gt;0,VLOOKUP($J174,个税参数!$D$5:$H$13,4,1),0))</f>
        <v/>
      </c>
      <c r="L174" s="60" t="str">
        <f>IF($E174="","",VLOOKUP($J174,个税参数!$D$5:$H$13,5,1))</f>
        <v/>
      </c>
    </row>
    <row r="175" spans="4:12" ht="23.15" customHeight="1" x14ac:dyDescent="0.4">
      <c r="D175" s="53"/>
      <c r="E175" s="52"/>
      <c r="F175" s="52"/>
      <c r="G175" s="52"/>
      <c r="H175" s="51" t="str">
        <f>IF($E175="","",IF($J175&gt;0,$J175*VLOOKUP($J175,个税参数!$D$5:$H$13,4,1)-VLOOKUP($J175,个税参数!$D$5:$H$13,5,1),0))</f>
        <v/>
      </c>
      <c r="I175" s="51" t="str">
        <f t="shared" si="2"/>
        <v/>
      </c>
      <c r="J175" s="51" t="str">
        <f>IF($E175="","",IF($E175-$F175-个税参数!$G$14-$G175&gt;0,$E175-$F175-个税参数!$G$14-$G175,0))</f>
        <v/>
      </c>
      <c r="K175" s="59" t="str">
        <f>IF($E175="","",IF($J175&gt;0,VLOOKUP($J175,个税参数!$D$5:$H$13,4,1),0))</f>
        <v/>
      </c>
      <c r="L175" s="60" t="str">
        <f>IF($E175="","",VLOOKUP($J175,个税参数!$D$5:$H$13,5,1))</f>
        <v/>
      </c>
    </row>
    <row r="176" spans="4:12" ht="23.15" customHeight="1" x14ac:dyDescent="0.4">
      <c r="D176" s="53"/>
      <c r="E176" s="52"/>
      <c r="F176" s="52"/>
      <c r="G176" s="52"/>
      <c r="H176" s="51" t="str">
        <f>IF($E176="","",IF($J176&gt;0,$J176*VLOOKUP($J176,个税参数!$D$5:$H$13,4,1)-VLOOKUP($J176,个税参数!$D$5:$H$13,5,1),0))</f>
        <v/>
      </c>
      <c r="I176" s="51" t="str">
        <f t="shared" si="2"/>
        <v/>
      </c>
      <c r="J176" s="51" t="str">
        <f>IF($E176="","",IF($E176-$F176-个税参数!$G$14-$G176&gt;0,$E176-$F176-个税参数!$G$14-$G176,0))</f>
        <v/>
      </c>
      <c r="K176" s="59" t="str">
        <f>IF($E176="","",IF($J176&gt;0,VLOOKUP($J176,个税参数!$D$5:$H$13,4,1),0))</f>
        <v/>
      </c>
      <c r="L176" s="60" t="str">
        <f>IF($E176="","",VLOOKUP($J176,个税参数!$D$5:$H$13,5,1))</f>
        <v/>
      </c>
    </row>
    <row r="177" spans="4:12" ht="23.15" customHeight="1" x14ac:dyDescent="0.4">
      <c r="D177" s="53"/>
      <c r="E177" s="52"/>
      <c r="F177" s="52"/>
      <c r="G177" s="52"/>
      <c r="H177" s="51" t="str">
        <f>IF($E177="","",IF($J177&gt;0,$J177*VLOOKUP($J177,个税参数!$D$5:$H$13,4,1)-VLOOKUP($J177,个税参数!$D$5:$H$13,5,1),0))</f>
        <v/>
      </c>
      <c r="I177" s="51" t="str">
        <f t="shared" si="2"/>
        <v/>
      </c>
      <c r="J177" s="51" t="str">
        <f>IF($E177="","",IF($E177-$F177-个税参数!$G$14-$G177&gt;0,$E177-$F177-个税参数!$G$14-$G177,0))</f>
        <v/>
      </c>
      <c r="K177" s="59" t="str">
        <f>IF($E177="","",IF($J177&gt;0,VLOOKUP($J177,个税参数!$D$5:$H$13,4,1),0))</f>
        <v/>
      </c>
      <c r="L177" s="60" t="str">
        <f>IF($E177="","",VLOOKUP($J177,个税参数!$D$5:$H$13,5,1))</f>
        <v/>
      </c>
    </row>
    <row r="178" spans="4:12" ht="23.15" customHeight="1" x14ac:dyDescent="0.4">
      <c r="D178" s="53"/>
      <c r="E178" s="52"/>
      <c r="F178" s="52"/>
      <c r="G178" s="52"/>
      <c r="H178" s="51" t="str">
        <f>IF($E178="","",IF($J178&gt;0,$J178*VLOOKUP($J178,个税参数!$D$5:$H$13,4,1)-VLOOKUP($J178,个税参数!$D$5:$H$13,5,1),0))</f>
        <v/>
      </c>
      <c r="I178" s="51" t="str">
        <f t="shared" si="2"/>
        <v/>
      </c>
      <c r="J178" s="51" t="str">
        <f>IF($E178="","",IF($E178-$F178-个税参数!$G$14-$G178&gt;0,$E178-$F178-个税参数!$G$14-$G178,0))</f>
        <v/>
      </c>
      <c r="K178" s="59" t="str">
        <f>IF($E178="","",IF($J178&gt;0,VLOOKUP($J178,个税参数!$D$5:$H$13,4,1),0))</f>
        <v/>
      </c>
      <c r="L178" s="60" t="str">
        <f>IF($E178="","",VLOOKUP($J178,个税参数!$D$5:$H$13,5,1))</f>
        <v/>
      </c>
    </row>
    <row r="179" spans="4:12" ht="23.15" customHeight="1" x14ac:dyDescent="0.4">
      <c r="D179" s="53"/>
      <c r="E179" s="52"/>
      <c r="F179" s="52"/>
      <c r="G179" s="52"/>
      <c r="H179" s="51" t="str">
        <f>IF($E179="","",IF($J179&gt;0,$J179*VLOOKUP($J179,个税参数!$D$5:$H$13,4,1)-VLOOKUP($J179,个税参数!$D$5:$H$13,5,1),0))</f>
        <v/>
      </c>
      <c r="I179" s="51" t="str">
        <f t="shared" si="2"/>
        <v/>
      </c>
      <c r="J179" s="51" t="str">
        <f>IF($E179="","",IF($E179-$F179-个税参数!$G$14-$G179&gt;0,$E179-$F179-个税参数!$G$14-$G179,0))</f>
        <v/>
      </c>
      <c r="K179" s="59" t="str">
        <f>IF($E179="","",IF($J179&gt;0,VLOOKUP($J179,个税参数!$D$5:$H$13,4,1),0))</f>
        <v/>
      </c>
      <c r="L179" s="60" t="str">
        <f>IF($E179="","",VLOOKUP($J179,个税参数!$D$5:$H$13,5,1))</f>
        <v/>
      </c>
    </row>
    <row r="180" spans="4:12" ht="23.15" customHeight="1" x14ac:dyDescent="0.4">
      <c r="D180" s="53"/>
      <c r="E180" s="52"/>
      <c r="F180" s="52"/>
      <c r="G180" s="52"/>
      <c r="H180" s="51" t="str">
        <f>IF($E180="","",IF($J180&gt;0,$J180*VLOOKUP($J180,个税参数!$D$5:$H$13,4,1)-VLOOKUP($J180,个税参数!$D$5:$H$13,5,1),0))</f>
        <v/>
      </c>
      <c r="I180" s="51" t="str">
        <f t="shared" si="2"/>
        <v/>
      </c>
      <c r="J180" s="51" t="str">
        <f>IF($E180="","",IF($E180-$F180-个税参数!$G$14-$G180&gt;0,$E180-$F180-个税参数!$G$14-$G180,0))</f>
        <v/>
      </c>
      <c r="K180" s="59" t="str">
        <f>IF($E180="","",IF($J180&gt;0,VLOOKUP($J180,个税参数!$D$5:$H$13,4,1),0))</f>
        <v/>
      </c>
      <c r="L180" s="60" t="str">
        <f>IF($E180="","",VLOOKUP($J180,个税参数!$D$5:$H$13,5,1))</f>
        <v/>
      </c>
    </row>
    <row r="181" spans="4:12" ht="23.15" customHeight="1" x14ac:dyDescent="0.4">
      <c r="D181" s="53"/>
      <c r="E181" s="52"/>
      <c r="F181" s="52"/>
      <c r="G181" s="52"/>
      <c r="H181" s="51" t="str">
        <f>IF($E181="","",IF($J181&gt;0,$J181*VLOOKUP($J181,个税参数!$D$5:$H$13,4,1)-VLOOKUP($J181,个税参数!$D$5:$H$13,5,1),0))</f>
        <v/>
      </c>
      <c r="I181" s="51" t="str">
        <f t="shared" si="2"/>
        <v/>
      </c>
      <c r="J181" s="51" t="str">
        <f>IF($E181="","",IF($E181-$F181-个税参数!$G$14-$G181&gt;0,$E181-$F181-个税参数!$G$14-$G181,0))</f>
        <v/>
      </c>
      <c r="K181" s="59" t="str">
        <f>IF($E181="","",IF($J181&gt;0,VLOOKUP($J181,个税参数!$D$5:$H$13,4,1),0))</f>
        <v/>
      </c>
      <c r="L181" s="60" t="str">
        <f>IF($E181="","",VLOOKUP($J181,个税参数!$D$5:$H$13,5,1))</f>
        <v/>
      </c>
    </row>
    <row r="182" spans="4:12" ht="23.15" customHeight="1" x14ac:dyDescent="0.4">
      <c r="D182" s="53"/>
      <c r="E182" s="52"/>
      <c r="F182" s="52"/>
      <c r="G182" s="52"/>
      <c r="H182" s="51" t="str">
        <f>IF($E182="","",IF($J182&gt;0,$J182*VLOOKUP($J182,个税参数!$D$5:$H$13,4,1)-VLOOKUP($J182,个税参数!$D$5:$H$13,5,1),0))</f>
        <v/>
      </c>
      <c r="I182" s="51" t="str">
        <f t="shared" si="2"/>
        <v/>
      </c>
      <c r="J182" s="51" t="str">
        <f>IF($E182="","",IF($E182-$F182-个税参数!$G$14-$G182&gt;0,$E182-$F182-个税参数!$G$14-$G182,0))</f>
        <v/>
      </c>
      <c r="K182" s="59" t="str">
        <f>IF($E182="","",IF($J182&gt;0,VLOOKUP($J182,个税参数!$D$5:$H$13,4,1),0))</f>
        <v/>
      </c>
      <c r="L182" s="60" t="str">
        <f>IF($E182="","",VLOOKUP($J182,个税参数!$D$5:$H$13,5,1))</f>
        <v/>
      </c>
    </row>
    <row r="183" spans="4:12" ht="23.15" customHeight="1" x14ac:dyDescent="0.4">
      <c r="D183" s="53"/>
      <c r="E183" s="52"/>
      <c r="F183" s="52"/>
      <c r="G183" s="52"/>
      <c r="H183" s="51" t="str">
        <f>IF($E183="","",IF($J183&gt;0,$J183*VLOOKUP($J183,个税参数!$D$5:$H$13,4,1)-VLOOKUP($J183,个税参数!$D$5:$H$13,5,1),0))</f>
        <v/>
      </c>
      <c r="I183" s="51" t="str">
        <f t="shared" si="2"/>
        <v/>
      </c>
      <c r="J183" s="51" t="str">
        <f>IF($E183="","",IF($E183-$F183-个税参数!$G$14-$G183&gt;0,$E183-$F183-个税参数!$G$14-$G183,0))</f>
        <v/>
      </c>
      <c r="K183" s="59" t="str">
        <f>IF($E183="","",IF($J183&gt;0,VLOOKUP($J183,个税参数!$D$5:$H$13,4,1),0))</f>
        <v/>
      </c>
      <c r="L183" s="60" t="str">
        <f>IF($E183="","",VLOOKUP($J183,个税参数!$D$5:$H$13,5,1))</f>
        <v/>
      </c>
    </row>
    <row r="184" spans="4:12" ht="23.15" customHeight="1" x14ac:dyDescent="0.4">
      <c r="D184" s="53"/>
      <c r="E184" s="52"/>
      <c r="F184" s="52"/>
      <c r="G184" s="52"/>
      <c r="H184" s="51" t="str">
        <f>IF($E184="","",IF($J184&gt;0,$J184*VLOOKUP($J184,个税参数!$D$5:$H$13,4,1)-VLOOKUP($J184,个税参数!$D$5:$H$13,5,1),0))</f>
        <v/>
      </c>
      <c r="I184" s="51" t="str">
        <f t="shared" si="2"/>
        <v/>
      </c>
      <c r="J184" s="51" t="str">
        <f>IF($E184="","",IF($E184-$F184-个税参数!$G$14-$G184&gt;0,$E184-$F184-个税参数!$G$14-$G184,0))</f>
        <v/>
      </c>
      <c r="K184" s="59" t="str">
        <f>IF($E184="","",IF($J184&gt;0,VLOOKUP($J184,个税参数!$D$5:$H$13,4,1),0))</f>
        <v/>
      </c>
      <c r="L184" s="60" t="str">
        <f>IF($E184="","",VLOOKUP($J184,个税参数!$D$5:$H$13,5,1))</f>
        <v/>
      </c>
    </row>
    <row r="185" spans="4:12" ht="23.15" customHeight="1" x14ac:dyDescent="0.4">
      <c r="D185" s="53"/>
      <c r="E185" s="52"/>
      <c r="F185" s="52"/>
      <c r="G185" s="52"/>
      <c r="H185" s="51" t="str">
        <f>IF($E185="","",IF($J185&gt;0,$J185*VLOOKUP($J185,个税参数!$D$5:$H$13,4,1)-VLOOKUP($J185,个税参数!$D$5:$H$13,5,1),0))</f>
        <v/>
      </c>
      <c r="I185" s="51" t="str">
        <f t="shared" si="2"/>
        <v/>
      </c>
      <c r="J185" s="51" t="str">
        <f>IF($E185="","",IF($E185-$F185-个税参数!$G$14-$G185&gt;0,$E185-$F185-个税参数!$G$14-$G185,0))</f>
        <v/>
      </c>
      <c r="K185" s="59" t="str">
        <f>IF($E185="","",IF($J185&gt;0,VLOOKUP($J185,个税参数!$D$5:$H$13,4,1),0))</f>
        <v/>
      </c>
      <c r="L185" s="60" t="str">
        <f>IF($E185="","",VLOOKUP($J185,个税参数!$D$5:$H$13,5,1))</f>
        <v/>
      </c>
    </row>
    <row r="186" spans="4:12" ht="23.15" customHeight="1" x14ac:dyDescent="0.4">
      <c r="D186" s="53"/>
      <c r="E186" s="52"/>
      <c r="F186" s="52"/>
      <c r="G186" s="52"/>
      <c r="H186" s="51" t="str">
        <f>IF($E186="","",IF($J186&gt;0,$J186*VLOOKUP($J186,个税参数!$D$5:$H$13,4,1)-VLOOKUP($J186,个税参数!$D$5:$H$13,5,1),0))</f>
        <v/>
      </c>
      <c r="I186" s="51" t="str">
        <f t="shared" si="2"/>
        <v/>
      </c>
      <c r="J186" s="51" t="str">
        <f>IF($E186="","",IF($E186-$F186-个税参数!$G$14-$G186&gt;0,$E186-$F186-个税参数!$G$14-$G186,0))</f>
        <v/>
      </c>
      <c r="K186" s="59" t="str">
        <f>IF($E186="","",IF($J186&gt;0,VLOOKUP($J186,个税参数!$D$5:$H$13,4,1),0))</f>
        <v/>
      </c>
      <c r="L186" s="60" t="str">
        <f>IF($E186="","",VLOOKUP($J186,个税参数!$D$5:$H$13,5,1))</f>
        <v/>
      </c>
    </row>
    <row r="187" spans="4:12" ht="23.15" customHeight="1" x14ac:dyDescent="0.4">
      <c r="D187" s="53"/>
      <c r="E187" s="52"/>
      <c r="F187" s="52"/>
      <c r="G187" s="52"/>
      <c r="H187" s="51" t="str">
        <f>IF($E187="","",IF($J187&gt;0,$J187*VLOOKUP($J187,个税参数!$D$5:$H$13,4,1)-VLOOKUP($J187,个税参数!$D$5:$H$13,5,1),0))</f>
        <v/>
      </c>
      <c r="I187" s="51" t="str">
        <f t="shared" si="2"/>
        <v/>
      </c>
      <c r="J187" s="51" t="str">
        <f>IF($E187="","",IF($E187-$F187-个税参数!$G$14-$G187&gt;0,$E187-$F187-个税参数!$G$14-$G187,0))</f>
        <v/>
      </c>
      <c r="K187" s="59" t="str">
        <f>IF($E187="","",IF($J187&gt;0,VLOOKUP($J187,个税参数!$D$5:$H$13,4,1),0))</f>
        <v/>
      </c>
      <c r="L187" s="60" t="str">
        <f>IF($E187="","",VLOOKUP($J187,个税参数!$D$5:$H$13,5,1))</f>
        <v/>
      </c>
    </row>
    <row r="188" spans="4:12" ht="23.15" customHeight="1" x14ac:dyDescent="0.4">
      <c r="D188" s="53"/>
      <c r="E188" s="52"/>
      <c r="F188" s="52"/>
      <c r="G188" s="52"/>
      <c r="H188" s="51" t="str">
        <f>IF($E188="","",IF($J188&gt;0,$J188*VLOOKUP($J188,个税参数!$D$5:$H$13,4,1)-VLOOKUP($J188,个税参数!$D$5:$H$13,5,1),0))</f>
        <v/>
      </c>
      <c r="I188" s="51" t="str">
        <f t="shared" si="2"/>
        <v/>
      </c>
      <c r="J188" s="51" t="str">
        <f>IF($E188="","",IF($E188-$F188-个税参数!$G$14-$G188&gt;0,$E188-$F188-个税参数!$G$14-$G188,0))</f>
        <v/>
      </c>
      <c r="K188" s="59" t="str">
        <f>IF($E188="","",IF($J188&gt;0,VLOOKUP($J188,个税参数!$D$5:$H$13,4,1),0))</f>
        <v/>
      </c>
      <c r="L188" s="60" t="str">
        <f>IF($E188="","",VLOOKUP($J188,个税参数!$D$5:$H$13,5,1))</f>
        <v/>
      </c>
    </row>
    <row r="189" spans="4:12" ht="23.15" customHeight="1" x14ac:dyDescent="0.4">
      <c r="D189" s="53"/>
      <c r="E189" s="52"/>
      <c r="F189" s="52"/>
      <c r="G189" s="52"/>
      <c r="H189" s="51" t="str">
        <f>IF($E189="","",IF($J189&gt;0,$J189*VLOOKUP($J189,个税参数!$D$5:$H$13,4,1)-VLOOKUP($J189,个税参数!$D$5:$H$13,5,1),0))</f>
        <v/>
      </c>
      <c r="I189" s="51" t="str">
        <f t="shared" si="2"/>
        <v/>
      </c>
      <c r="J189" s="51" t="str">
        <f>IF($E189="","",IF($E189-$F189-个税参数!$G$14-$G189&gt;0,$E189-$F189-个税参数!$G$14-$G189,0))</f>
        <v/>
      </c>
      <c r="K189" s="59" t="str">
        <f>IF($E189="","",IF($J189&gt;0,VLOOKUP($J189,个税参数!$D$5:$H$13,4,1),0))</f>
        <v/>
      </c>
      <c r="L189" s="60" t="str">
        <f>IF($E189="","",VLOOKUP($J189,个税参数!$D$5:$H$13,5,1))</f>
        <v/>
      </c>
    </row>
    <row r="190" spans="4:12" ht="23.15" customHeight="1" x14ac:dyDescent="0.4">
      <c r="D190" s="53"/>
      <c r="E190" s="52"/>
      <c r="F190" s="52"/>
      <c r="G190" s="52"/>
      <c r="H190" s="51" t="str">
        <f>IF($E190="","",IF($J190&gt;0,$J190*VLOOKUP($J190,个税参数!$D$5:$H$13,4,1)-VLOOKUP($J190,个税参数!$D$5:$H$13,5,1),0))</f>
        <v/>
      </c>
      <c r="I190" s="51" t="str">
        <f t="shared" si="2"/>
        <v/>
      </c>
      <c r="J190" s="51" t="str">
        <f>IF($E190="","",IF($E190-$F190-个税参数!$G$14-$G190&gt;0,$E190-$F190-个税参数!$G$14-$G190,0))</f>
        <v/>
      </c>
      <c r="K190" s="59" t="str">
        <f>IF($E190="","",IF($J190&gt;0,VLOOKUP($J190,个税参数!$D$5:$H$13,4,1),0))</f>
        <v/>
      </c>
      <c r="L190" s="60" t="str">
        <f>IF($E190="","",VLOOKUP($J190,个税参数!$D$5:$H$13,5,1))</f>
        <v/>
      </c>
    </row>
    <row r="191" spans="4:12" ht="23.15" customHeight="1" x14ac:dyDescent="0.4">
      <c r="D191" s="53"/>
      <c r="E191" s="52"/>
      <c r="F191" s="52"/>
      <c r="G191" s="52"/>
      <c r="H191" s="51" t="str">
        <f>IF($E191="","",IF($J191&gt;0,$J191*VLOOKUP($J191,个税参数!$D$5:$H$13,4,1)-VLOOKUP($J191,个税参数!$D$5:$H$13,5,1),0))</f>
        <v/>
      </c>
      <c r="I191" s="51" t="str">
        <f t="shared" si="2"/>
        <v/>
      </c>
      <c r="J191" s="51" t="str">
        <f>IF($E191="","",IF($E191-$F191-个税参数!$G$14-$G191&gt;0,$E191-$F191-个税参数!$G$14-$G191,0))</f>
        <v/>
      </c>
      <c r="K191" s="59" t="str">
        <f>IF($E191="","",IF($J191&gt;0,VLOOKUP($J191,个税参数!$D$5:$H$13,4,1),0))</f>
        <v/>
      </c>
      <c r="L191" s="60" t="str">
        <f>IF($E191="","",VLOOKUP($J191,个税参数!$D$5:$H$13,5,1))</f>
        <v/>
      </c>
    </row>
    <row r="192" spans="4:12" ht="23.15" customHeight="1" x14ac:dyDescent="0.4">
      <c r="D192" s="53"/>
      <c r="E192" s="52"/>
      <c r="F192" s="52"/>
      <c r="G192" s="52"/>
      <c r="H192" s="51" t="str">
        <f>IF($E192="","",IF($J192&gt;0,$J192*VLOOKUP($J192,个税参数!$D$5:$H$13,4,1)-VLOOKUP($J192,个税参数!$D$5:$H$13,5,1),0))</f>
        <v/>
      </c>
      <c r="I192" s="51" t="str">
        <f t="shared" si="2"/>
        <v/>
      </c>
      <c r="J192" s="51" t="str">
        <f>IF($E192="","",IF($E192-$F192-个税参数!$G$14-$G192&gt;0,$E192-$F192-个税参数!$G$14-$G192,0))</f>
        <v/>
      </c>
      <c r="K192" s="59" t="str">
        <f>IF($E192="","",IF($J192&gt;0,VLOOKUP($J192,个税参数!$D$5:$H$13,4,1),0))</f>
        <v/>
      </c>
      <c r="L192" s="60" t="str">
        <f>IF($E192="","",VLOOKUP($J192,个税参数!$D$5:$H$13,5,1))</f>
        <v/>
      </c>
    </row>
    <row r="193" spans="4:12" ht="23.15" customHeight="1" x14ac:dyDescent="0.4">
      <c r="D193" s="53"/>
      <c r="E193" s="52"/>
      <c r="F193" s="52"/>
      <c r="G193" s="52"/>
      <c r="H193" s="51" t="str">
        <f>IF($E193="","",IF($J193&gt;0,$J193*VLOOKUP($J193,个税参数!$D$5:$H$13,4,1)-VLOOKUP($J193,个税参数!$D$5:$H$13,5,1),0))</f>
        <v/>
      </c>
      <c r="I193" s="51" t="str">
        <f t="shared" si="2"/>
        <v/>
      </c>
      <c r="J193" s="51" t="str">
        <f>IF($E193="","",IF($E193-$F193-个税参数!$G$14-$G193&gt;0,$E193-$F193-个税参数!$G$14-$G193,0))</f>
        <v/>
      </c>
      <c r="K193" s="59" t="str">
        <f>IF($E193="","",IF($J193&gt;0,VLOOKUP($J193,个税参数!$D$5:$H$13,4,1),0))</f>
        <v/>
      </c>
      <c r="L193" s="60" t="str">
        <f>IF($E193="","",VLOOKUP($J193,个税参数!$D$5:$H$13,5,1))</f>
        <v/>
      </c>
    </row>
    <row r="194" spans="4:12" ht="23.15" customHeight="1" x14ac:dyDescent="0.4">
      <c r="D194" s="53"/>
      <c r="E194" s="52"/>
      <c r="F194" s="52"/>
      <c r="G194" s="52"/>
      <c r="H194" s="51" t="str">
        <f>IF($E194="","",IF($J194&gt;0,$J194*VLOOKUP($J194,个税参数!$D$5:$H$13,4,1)-VLOOKUP($J194,个税参数!$D$5:$H$13,5,1),0))</f>
        <v/>
      </c>
      <c r="I194" s="51" t="str">
        <f t="shared" si="2"/>
        <v/>
      </c>
      <c r="J194" s="51" t="str">
        <f>IF($E194="","",IF($E194-$F194-个税参数!$G$14-$G194&gt;0,$E194-$F194-个税参数!$G$14-$G194,0))</f>
        <v/>
      </c>
      <c r="K194" s="59" t="str">
        <f>IF($E194="","",IF($J194&gt;0,VLOOKUP($J194,个税参数!$D$5:$H$13,4,1),0))</f>
        <v/>
      </c>
      <c r="L194" s="60" t="str">
        <f>IF($E194="","",VLOOKUP($J194,个税参数!$D$5:$H$13,5,1))</f>
        <v/>
      </c>
    </row>
    <row r="195" spans="4:12" ht="23.15" customHeight="1" x14ac:dyDescent="0.4">
      <c r="D195" s="53"/>
      <c r="E195" s="52"/>
      <c r="F195" s="52"/>
      <c r="G195" s="52"/>
      <c r="H195" s="51" t="str">
        <f>IF($E195="","",IF($J195&gt;0,$J195*VLOOKUP($J195,个税参数!$D$5:$H$13,4,1)-VLOOKUP($J195,个税参数!$D$5:$H$13,5,1),0))</f>
        <v/>
      </c>
      <c r="I195" s="51" t="str">
        <f t="shared" si="2"/>
        <v/>
      </c>
      <c r="J195" s="51" t="str">
        <f>IF($E195="","",IF($E195-$F195-个税参数!$G$14-$G195&gt;0,$E195-$F195-个税参数!$G$14-$G195,0))</f>
        <v/>
      </c>
      <c r="K195" s="59" t="str">
        <f>IF($E195="","",IF($J195&gt;0,VLOOKUP($J195,个税参数!$D$5:$H$13,4,1),0))</f>
        <v/>
      </c>
      <c r="L195" s="60" t="str">
        <f>IF($E195="","",VLOOKUP($J195,个税参数!$D$5:$H$13,5,1))</f>
        <v/>
      </c>
    </row>
    <row r="196" spans="4:12" ht="23.15" customHeight="1" x14ac:dyDescent="0.4">
      <c r="D196" s="53"/>
      <c r="E196" s="52"/>
      <c r="F196" s="52"/>
      <c r="G196" s="52"/>
      <c r="H196" s="51" t="str">
        <f>IF($E196="","",IF($J196&gt;0,$J196*VLOOKUP($J196,个税参数!$D$5:$H$13,4,1)-VLOOKUP($J196,个税参数!$D$5:$H$13,5,1),0))</f>
        <v/>
      </c>
      <c r="I196" s="51" t="str">
        <f t="shared" si="2"/>
        <v/>
      </c>
      <c r="J196" s="51" t="str">
        <f>IF($E196="","",IF($E196-$F196-个税参数!$G$14-$G196&gt;0,$E196-$F196-个税参数!$G$14-$G196,0))</f>
        <v/>
      </c>
      <c r="K196" s="59" t="str">
        <f>IF($E196="","",IF($J196&gt;0,VLOOKUP($J196,个税参数!$D$5:$H$13,4,1),0))</f>
        <v/>
      </c>
      <c r="L196" s="60" t="str">
        <f>IF($E196="","",VLOOKUP($J196,个税参数!$D$5:$H$13,5,1))</f>
        <v/>
      </c>
    </row>
    <row r="197" spans="4:12" ht="23.15" customHeight="1" x14ac:dyDescent="0.4">
      <c r="D197" s="53"/>
      <c r="E197" s="52"/>
      <c r="F197" s="52"/>
      <c r="G197" s="52"/>
      <c r="H197" s="51" t="str">
        <f>IF($E197="","",IF($J197&gt;0,$J197*VLOOKUP($J197,个税参数!$D$5:$H$13,4,1)-VLOOKUP($J197,个税参数!$D$5:$H$13,5,1),0))</f>
        <v/>
      </c>
      <c r="I197" s="51" t="str">
        <f t="shared" si="2"/>
        <v/>
      </c>
      <c r="J197" s="51" t="str">
        <f>IF($E197="","",IF($E197-$F197-个税参数!$G$14-$G197&gt;0,$E197-$F197-个税参数!$G$14-$G197,0))</f>
        <v/>
      </c>
      <c r="K197" s="59" t="str">
        <f>IF($E197="","",IF($J197&gt;0,VLOOKUP($J197,个税参数!$D$5:$H$13,4,1),0))</f>
        <v/>
      </c>
      <c r="L197" s="60" t="str">
        <f>IF($E197="","",VLOOKUP($J197,个税参数!$D$5:$H$13,5,1))</f>
        <v/>
      </c>
    </row>
    <row r="198" spans="4:12" ht="23.15" customHeight="1" x14ac:dyDescent="0.4">
      <c r="D198" s="53"/>
      <c r="E198" s="52"/>
      <c r="F198" s="52"/>
      <c r="G198" s="52"/>
      <c r="H198" s="51" t="str">
        <f>IF($E198="","",IF($J198&gt;0,$J198*VLOOKUP($J198,个税参数!$D$5:$H$13,4,1)-VLOOKUP($J198,个税参数!$D$5:$H$13,5,1),0))</f>
        <v/>
      </c>
      <c r="I198" s="51" t="str">
        <f t="shared" si="2"/>
        <v/>
      </c>
      <c r="J198" s="51" t="str">
        <f>IF($E198="","",IF($E198-$F198-个税参数!$G$14-$G198&gt;0,$E198-$F198-个税参数!$G$14-$G198,0))</f>
        <v/>
      </c>
      <c r="K198" s="59" t="str">
        <f>IF($E198="","",IF($J198&gt;0,VLOOKUP($J198,个税参数!$D$5:$H$13,4,1),0))</f>
        <v/>
      </c>
      <c r="L198" s="60" t="str">
        <f>IF($E198="","",VLOOKUP($J198,个税参数!$D$5:$H$13,5,1))</f>
        <v/>
      </c>
    </row>
    <row r="199" spans="4:12" ht="23.15" customHeight="1" x14ac:dyDescent="0.4">
      <c r="D199" s="53"/>
      <c r="E199" s="52"/>
      <c r="F199" s="52"/>
      <c r="G199" s="52"/>
      <c r="H199" s="51" t="str">
        <f>IF($E199="","",IF($J199&gt;0,$J199*VLOOKUP($J199,个税参数!$D$5:$H$13,4,1)-VLOOKUP($J199,个税参数!$D$5:$H$13,5,1),0))</f>
        <v/>
      </c>
      <c r="I199" s="51" t="str">
        <f t="shared" si="2"/>
        <v/>
      </c>
      <c r="J199" s="51" t="str">
        <f>IF($E199="","",IF($E199-$F199-个税参数!$G$14-$G199&gt;0,$E199-$F199-个税参数!$G$14-$G199,0))</f>
        <v/>
      </c>
      <c r="K199" s="59" t="str">
        <f>IF($E199="","",IF($J199&gt;0,VLOOKUP($J199,个税参数!$D$5:$H$13,4,1),0))</f>
        <v/>
      </c>
      <c r="L199" s="60" t="str">
        <f>IF($E199="","",VLOOKUP($J199,个税参数!$D$5:$H$13,5,1))</f>
        <v/>
      </c>
    </row>
    <row r="200" spans="4:12" ht="23.15" customHeight="1" x14ac:dyDescent="0.4">
      <c r="D200" s="53"/>
      <c r="E200" s="52"/>
      <c r="F200" s="52"/>
      <c r="G200" s="52"/>
      <c r="H200" s="51" t="str">
        <f>IF($E200="","",IF($J200&gt;0,$J200*VLOOKUP($J200,个税参数!$D$5:$H$13,4,1)-VLOOKUP($J200,个税参数!$D$5:$H$13,5,1),0))</f>
        <v/>
      </c>
      <c r="I200" s="51" t="str">
        <f t="shared" si="2"/>
        <v/>
      </c>
      <c r="J200" s="51" t="str">
        <f>IF($E200="","",IF($E200-$F200-个税参数!$G$14-$G200&gt;0,$E200-$F200-个税参数!$G$14-$G200,0))</f>
        <v/>
      </c>
      <c r="K200" s="59" t="str">
        <f>IF($E200="","",IF($J200&gt;0,VLOOKUP($J200,个税参数!$D$5:$H$13,4,1),0))</f>
        <v/>
      </c>
      <c r="L200" s="60" t="str">
        <f>IF($E200="","",VLOOKUP($J200,个税参数!$D$5:$H$13,5,1))</f>
        <v/>
      </c>
    </row>
    <row r="201" spans="4:12" ht="23.15" customHeight="1" x14ac:dyDescent="0.4">
      <c r="D201" s="53"/>
      <c r="E201" s="52"/>
      <c r="F201" s="52"/>
      <c r="G201" s="52"/>
      <c r="H201" s="51" t="str">
        <f>IF($E201="","",IF($J201&gt;0,$J201*VLOOKUP($J201,个税参数!$D$5:$H$13,4,1)-VLOOKUP($J201,个税参数!$D$5:$H$13,5,1),0))</f>
        <v/>
      </c>
      <c r="I201" s="51" t="str">
        <f t="shared" si="2"/>
        <v/>
      </c>
      <c r="J201" s="51" t="str">
        <f>IF($E201="","",IF($E201-$F201-个税参数!$G$14-$G201&gt;0,$E201-$F201-个税参数!$G$14-$G201,0))</f>
        <v/>
      </c>
      <c r="K201" s="59" t="str">
        <f>IF($E201="","",IF($J201&gt;0,VLOOKUP($J201,个税参数!$D$5:$H$13,4,1),0))</f>
        <v/>
      </c>
      <c r="L201" s="60" t="str">
        <f>IF($E201="","",VLOOKUP($J201,个税参数!$D$5:$H$13,5,1))</f>
        <v/>
      </c>
    </row>
    <row r="202" spans="4:12" ht="23.15" customHeight="1" x14ac:dyDescent="0.4">
      <c r="D202" s="53"/>
      <c r="E202" s="52"/>
      <c r="F202" s="52"/>
      <c r="G202" s="52"/>
      <c r="H202" s="51" t="str">
        <f>IF($E202="","",IF($J202&gt;0,$J202*VLOOKUP($J202,个税参数!$D$5:$H$13,4,1)-VLOOKUP($J202,个税参数!$D$5:$H$13,5,1),0))</f>
        <v/>
      </c>
      <c r="I202" s="51" t="str">
        <f t="shared" si="2"/>
        <v/>
      </c>
      <c r="J202" s="51" t="str">
        <f>IF($E202="","",IF($E202-$F202-个税参数!$G$14-$G202&gt;0,$E202-$F202-个税参数!$G$14-$G202,0))</f>
        <v/>
      </c>
      <c r="K202" s="59" t="str">
        <f>IF($E202="","",IF($J202&gt;0,VLOOKUP($J202,个税参数!$D$5:$H$13,4,1),0))</f>
        <v/>
      </c>
      <c r="L202" s="60" t="str">
        <f>IF($E202="","",VLOOKUP($J202,个税参数!$D$5:$H$13,5,1))</f>
        <v/>
      </c>
    </row>
    <row r="203" spans="4:12" ht="23.15" customHeight="1" x14ac:dyDescent="0.4">
      <c r="D203" s="53"/>
      <c r="E203" s="52"/>
      <c r="F203" s="52"/>
      <c r="G203" s="52"/>
      <c r="H203" s="51" t="str">
        <f>IF($E203="","",IF($J203&gt;0,$J203*VLOOKUP($J203,个税参数!$D$5:$H$13,4,1)-VLOOKUP($J203,个税参数!$D$5:$H$13,5,1),0))</f>
        <v/>
      </c>
      <c r="I203" s="51" t="str">
        <f t="shared" ref="I203:I266" si="3">IF($E203="","",$E203-$H203-$F203)</f>
        <v/>
      </c>
      <c r="J203" s="51" t="str">
        <f>IF($E203="","",IF($E203-$F203-个税参数!$G$14-$G203&gt;0,$E203-$F203-个税参数!$G$14-$G203,0))</f>
        <v/>
      </c>
      <c r="K203" s="59" t="str">
        <f>IF($E203="","",IF($J203&gt;0,VLOOKUP($J203,个税参数!$D$5:$H$13,4,1),0))</f>
        <v/>
      </c>
      <c r="L203" s="60" t="str">
        <f>IF($E203="","",VLOOKUP($J203,个税参数!$D$5:$H$13,5,1))</f>
        <v/>
      </c>
    </row>
    <row r="204" spans="4:12" ht="23.15" customHeight="1" x14ac:dyDescent="0.4">
      <c r="D204" s="53"/>
      <c r="E204" s="52"/>
      <c r="F204" s="52"/>
      <c r="G204" s="52"/>
      <c r="H204" s="51" t="str">
        <f>IF($E204="","",IF($J204&gt;0,$J204*VLOOKUP($J204,个税参数!$D$5:$H$13,4,1)-VLOOKUP($J204,个税参数!$D$5:$H$13,5,1),0))</f>
        <v/>
      </c>
      <c r="I204" s="51" t="str">
        <f t="shared" si="3"/>
        <v/>
      </c>
      <c r="J204" s="51" t="str">
        <f>IF($E204="","",IF($E204-$F204-个税参数!$G$14-$G204&gt;0,$E204-$F204-个税参数!$G$14-$G204,0))</f>
        <v/>
      </c>
      <c r="K204" s="59" t="str">
        <f>IF($E204="","",IF($J204&gt;0,VLOOKUP($J204,个税参数!$D$5:$H$13,4,1),0))</f>
        <v/>
      </c>
      <c r="L204" s="60" t="str">
        <f>IF($E204="","",VLOOKUP($J204,个税参数!$D$5:$H$13,5,1))</f>
        <v/>
      </c>
    </row>
    <row r="205" spans="4:12" ht="23.15" customHeight="1" x14ac:dyDescent="0.4">
      <c r="D205" s="53"/>
      <c r="E205" s="52"/>
      <c r="F205" s="52"/>
      <c r="G205" s="52"/>
      <c r="H205" s="51" t="str">
        <f>IF($E205="","",IF($J205&gt;0,$J205*VLOOKUP($J205,个税参数!$D$5:$H$13,4,1)-VLOOKUP($J205,个税参数!$D$5:$H$13,5,1),0))</f>
        <v/>
      </c>
      <c r="I205" s="51" t="str">
        <f t="shared" si="3"/>
        <v/>
      </c>
      <c r="J205" s="51" t="str">
        <f>IF($E205="","",IF($E205-$F205-个税参数!$G$14-$G205&gt;0,$E205-$F205-个税参数!$G$14-$G205,0))</f>
        <v/>
      </c>
      <c r="K205" s="59" t="str">
        <f>IF($E205="","",IF($J205&gt;0,VLOOKUP($J205,个税参数!$D$5:$H$13,4,1),0))</f>
        <v/>
      </c>
      <c r="L205" s="60" t="str">
        <f>IF($E205="","",VLOOKUP($J205,个税参数!$D$5:$H$13,5,1))</f>
        <v/>
      </c>
    </row>
    <row r="206" spans="4:12" ht="23.15" customHeight="1" x14ac:dyDescent="0.4">
      <c r="D206" s="53"/>
      <c r="E206" s="52"/>
      <c r="F206" s="52"/>
      <c r="G206" s="52"/>
      <c r="H206" s="51" t="str">
        <f>IF($E206="","",IF($J206&gt;0,$J206*VLOOKUP($J206,个税参数!$D$5:$H$13,4,1)-VLOOKUP($J206,个税参数!$D$5:$H$13,5,1),0))</f>
        <v/>
      </c>
      <c r="I206" s="51" t="str">
        <f t="shared" si="3"/>
        <v/>
      </c>
      <c r="J206" s="51" t="str">
        <f>IF($E206="","",IF($E206-$F206-个税参数!$G$14-$G206&gt;0,$E206-$F206-个税参数!$G$14-$G206,0))</f>
        <v/>
      </c>
      <c r="K206" s="59" t="str">
        <f>IF($E206="","",IF($J206&gt;0,VLOOKUP($J206,个税参数!$D$5:$H$13,4,1),0))</f>
        <v/>
      </c>
      <c r="L206" s="60" t="str">
        <f>IF($E206="","",VLOOKUP($J206,个税参数!$D$5:$H$13,5,1))</f>
        <v/>
      </c>
    </row>
    <row r="207" spans="4:12" ht="23.15" customHeight="1" x14ac:dyDescent="0.4">
      <c r="D207" s="53"/>
      <c r="E207" s="52"/>
      <c r="F207" s="52"/>
      <c r="G207" s="52"/>
      <c r="H207" s="51" t="str">
        <f>IF($E207="","",IF($J207&gt;0,$J207*VLOOKUP($J207,个税参数!$D$5:$H$13,4,1)-VLOOKUP($J207,个税参数!$D$5:$H$13,5,1),0))</f>
        <v/>
      </c>
      <c r="I207" s="51" t="str">
        <f t="shared" si="3"/>
        <v/>
      </c>
      <c r="J207" s="51" t="str">
        <f>IF($E207="","",IF($E207-$F207-个税参数!$G$14-$G207&gt;0,$E207-$F207-个税参数!$G$14-$G207,0))</f>
        <v/>
      </c>
      <c r="K207" s="59" t="str">
        <f>IF($E207="","",IF($J207&gt;0,VLOOKUP($J207,个税参数!$D$5:$H$13,4,1),0))</f>
        <v/>
      </c>
      <c r="L207" s="60" t="str">
        <f>IF($E207="","",VLOOKUP($J207,个税参数!$D$5:$H$13,5,1))</f>
        <v/>
      </c>
    </row>
    <row r="208" spans="4:12" ht="23.15" customHeight="1" x14ac:dyDescent="0.4">
      <c r="D208" s="53"/>
      <c r="E208" s="52"/>
      <c r="F208" s="52"/>
      <c r="G208" s="52"/>
      <c r="H208" s="51" t="str">
        <f>IF($E208="","",IF($J208&gt;0,$J208*VLOOKUP($J208,个税参数!$D$5:$H$13,4,1)-VLOOKUP($J208,个税参数!$D$5:$H$13,5,1),0))</f>
        <v/>
      </c>
      <c r="I208" s="51" t="str">
        <f t="shared" si="3"/>
        <v/>
      </c>
      <c r="J208" s="51" t="str">
        <f>IF($E208="","",IF($E208-$F208-个税参数!$G$14-$G208&gt;0,$E208-$F208-个税参数!$G$14-$G208,0))</f>
        <v/>
      </c>
      <c r="K208" s="59" t="str">
        <f>IF($E208="","",IF($J208&gt;0,VLOOKUP($J208,个税参数!$D$5:$H$13,4,1),0))</f>
        <v/>
      </c>
      <c r="L208" s="60" t="str">
        <f>IF($E208="","",VLOOKUP($J208,个税参数!$D$5:$H$13,5,1))</f>
        <v/>
      </c>
    </row>
    <row r="209" spans="4:12" ht="23.15" customHeight="1" x14ac:dyDescent="0.4">
      <c r="D209" s="53"/>
      <c r="E209" s="52"/>
      <c r="F209" s="52"/>
      <c r="G209" s="52"/>
      <c r="H209" s="51" t="str">
        <f>IF($E209="","",IF($J209&gt;0,$J209*VLOOKUP($J209,个税参数!$D$5:$H$13,4,1)-VLOOKUP($J209,个税参数!$D$5:$H$13,5,1),0))</f>
        <v/>
      </c>
      <c r="I209" s="51" t="str">
        <f t="shared" si="3"/>
        <v/>
      </c>
      <c r="J209" s="51" t="str">
        <f>IF($E209="","",IF($E209-$F209-个税参数!$G$14-$G209&gt;0,$E209-$F209-个税参数!$G$14-$G209,0))</f>
        <v/>
      </c>
      <c r="K209" s="59" t="str">
        <f>IF($E209="","",IF($J209&gt;0,VLOOKUP($J209,个税参数!$D$5:$H$13,4,1),0))</f>
        <v/>
      </c>
      <c r="L209" s="60" t="str">
        <f>IF($E209="","",VLOOKUP($J209,个税参数!$D$5:$H$13,5,1))</f>
        <v/>
      </c>
    </row>
    <row r="210" spans="4:12" ht="23.15" customHeight="1" x14ac:dyDescent="0.4">
      <c r="D210" s="53"/>
      <c r="E210" s="52"/>
      <c r="F210" s="52"/>
      <c r="G210" s="52"/>
      <c r="H210" s="51" t="str">
        <f>IF($E210="","",IF($J210&gt;0,$J210*VLOOKUP($J210,个税参数!$D$5:$H$13,4,1)-VLOOKUP($J210,个税参数!$D$5:$H$13,5,1),0))</f>
        <v/>
      </c>
      <c r="I210" s="51" t="str">
        <f t="shared" si="3"/>
        <v/>
      </c>
      <c r="J210" s="51" t="str">
        <f>IF($E210="","",IF($E210-$F210-个税参数!$G$14-$G210&gt;0,$E210-$F210-个税参数!$G$14-$G210,0))</f>
        <v/>
      </c>
      <c r="K210" s="59" t="str">
        <f>IF($E210="","",IF($J210&gt;0,VLOOKUP($J210,个税参数!$D$5:$H$13,4,1),0))</f>
        <v/>
      </c>
      <c r="L210" s="60" t="str">
        <f>IF($E210="","",VLOOKUP($J210,个税参数!$D$5:$H$13,5,1))</f>
        <v/>
      </c>
    </row>
    <row r="211" spans="4:12" ht="23.15" customHeight="1" x14ac:dyDescent="0.4">
      <c r="D211" s="53"/>
      <c r="E211" s="52"/>
      <c r="F211" s="52"/>
      <c r="G211" s="52"/>
      <c r="H211" s="51" t="str">
        <f>IF($E211="","",IF($J211&gt;0,$J211*VLOOKUP($J211,个税参数!$D$5:$H$13,4,1)-VLOOKUP($J211,个税参数!$D$5:$H$13,5,1),0))</f>
        <v/>
      </c>
      <c r="I211" s="51" t="str">
        <f t="shared" si="3"/>
        <v/>
      </c>
      <c r="J211" s="51" t="str">
        <f>IF($E211="","",IF($E211-$F211-个税参数!$G$14-$G211&gt;0,$E211-$F211-个税参数!$G$14-$G211,0))</f>
        <v/>
      </c>
      <c r="K211" s="59" t="str">
        <f>IF($E211="","",IF($J211&gt;0,VLOOKUP($J211,个税参数!$D$5:$H$13,4,1),0))</f>
        <v/>
      </c>
      <c r="L211" s="60" t="str">
        <f>IF($E211="","",VLOOKUP($J211,个税参数!$D$5:$H$13,5,1))</f>
        <v/>
      </c>
    </row>
    <row r="212" spans="4:12" ht="23.15" customHeight="1" x14ac:dyDescent="0.4">
      <c r="D212" s="53"/>
      <c r="E212" s="52"/>
      <c r="F212" s="52"/>
      <c r="G212" s="52"/>
      <c r="H212" s="51" t="str">
        <f>IF($E212="","",IF($J212&gt;0,$J212*VLOOKUP($J212,个税参数!$D$5:$H$13,4,1)-VLOOKUP($J212,个税参数!$D$5:$H$13,5,1),0))</f>
        <v/>
      </c>
      <c r="I212" s="51" t="str">
        <f t="shared" si="3"/>
        <v/>
      </c>
      <c r="J212" s="51" t="str">
        <f>IF($E212="","",IF($E212-$F212-个税参数!$G$14-$G212&gt;0,$E212-$F212-个税参数!$G$14-$G212,0))</f>
        <v/>
      </c>
      <c r="K212" s="59" t="str">
        <f>IF($E212="","",IF($J212&gt;0,VLOOKUP($J212,个税参数!$D$5:$H$13,4,1),0))</f>
        <v/>
      </c>
      <c r="L212" s="60" t="str">
        <f>IF($E212="","",VLOOKUP($J212,个税参数!$D$5:$H$13,5,1))</f>
        <v/>
      </c>
    </row>
    <row r="213" spans="4:12" ht="23.15" customHeight="1" x14ac:dyDescent="0.4">
      <c r="D213" s="53"/>
      <c r="E213" s="52"/>
      <c r="F213" s="52"/>
      <c r="G213" s="52"/>
      <c r="H213" s="51" t="str">
        <f>IF($E213="","",IF($J213&gt;0,$J213*VLOOKUP($J213,个税参数!$D$5:$H$13,4,1)-VLOOKUP($J213,个税参数!$D$5:$H$13,5,1),0))</f>
        <v/>
      </c>
      <c r="I213" s="51" t="str">
        <f t="shared" si="3"/>
        <v/>
      </c>
      <c r="J213" s="51" t="str">
        <f>IF($E213="","",IF($E213-$F213-个税参数!$G$14-$G213&gt;0,$E213-$F213-个税参数!$G$14-$G213,0))</f>
        <v/>
      </c>
      <c r="K213" s="59" t="str">
        <f>IF($E213="","",IF($J213&gt;0,VLOOKUP($J213,个税参数!$D$5:$H$13,4,1),0))</f>
        <v/>
      </c>
      <c r="L213" s="60" t="str">
        <f>IF($E213="","",VLOOKUP($J213,个税参数!$D$5:$H$13,5,1))</f>
        <v/>
      </c>
    </row>
    <row r="214" spans="4:12" ht="23.15" customHeight="1" x14ac:dyDescent="0.4">
      <c r="D214" s="53"/>
      <c r="E214" s="52"/>
      <c r="F214" s="52"/>
      <c r="G214" s="52"/>
      <c r="H214" s="51" t="str">
        <f>IF($E214="","",IF($J214&gt;0,$J214*VLOOKUP($J214,个税参数!$D$5:$H$13,4,1)-VLOOKUP($J214,个税参数!$D$5:$H$13,5,1),0))</f>
        <v/>
      </c>
      <c r="I214" s="51" t="str">
        <f t="shared" si="3"/>
        <v/>
      </c>
      <c r="J214" s="51" t="str">
        <f>IF($E214="","",IF($E214-$F214-个税参数!$G$14-$G214&gt;0,$E214-$F214-个税参数!$G$14-$G214,0))</f>
        <v/>
      </c>
      <c r="K214" s="59" t="str">
        <f>IF($E214="","",IF($J214&gt;0,VLOOKUP($J214,个税参数!$D$5:$H$13,4,1),0))</f>
        <v/>
      </c>
      <c r="L214" s="60" t="str">
        <f>IF($E214="","",VLOOKUP($J214,个税参数!$D$5:$H$13,5,1))</f>
        <v/>
      </c>
    </row>
    <row r="215" spans="4:12" ht="23.15" customHeight="1" x14ac:dyDescent="0.4">
      <c r="D215" s="53"/>
      <c r="E215" s="52"/>
      <c r="F215" s="52"/>
      <c r="G215" s="52"/>
      <c r="H215" s="51" t="str">
        <f>IF($E215="","",IF($J215&gt;0,$J215*VLOOKUP($J215,个税参数!$D$5:$H$13,4,1)-VLOOKUP($J215,个税参数!$D$5:$H$13,5,1),0))</f>
        <v/>
      </c>
      <c r="I215" s="51" t="str">
        <f t="shared" si="3"/>
        <v/>
      </c>
      <c r="J215" s="51" t="str">
        <f>IF($E215="","",IF($E215-$F215-个税参数!$G$14-$G215&gt;0,$E215-$F215-个税参数!$G$14-$G215,0))</f>
        <v/>
      </c>
      <c r="K215" s="59" t="str">
        <f>IF($E215="","",IF($J215&gt;0,VLOOKUP($J215,个税参数!$D$5:$H$13,4,1),0))</f>
        <v/>
      </c>
      <c r="L215" s="60" t="str">
        <f>IF($E215="","",VLOOKUP($J215,个税参数!$D$5:$H$13,5,1))</f>
        <v/>
      </c>
    </row>
    <row r="216" spans="4:12" ht="23.15" customHeight="1" x14ac:dyDescent="0.4">
      <c r="D216" s="53"/>
      <c r="E216" s="52"/>
      <c r="F216" s="52"/>
      <c r="G216" s="52"/>
      <c r="H216" s="51" t="str">
        <f>IF($E216="","",IF($J216&gt;0,$J216*VLOOKUP($J216,个税参数!$D$5:$H$13,4,1)-VLOOKUP($J216,个税参数!$D$5:$H$13,5,1),0))</f>
        <v/>
      </c>
      <c r="I216" s="51" t="str">
        <f t="shared" si="3"/>
        <v/>
      </c>
      <c r="J216" s="51" t="str">
        <f>IF($E216="","",IF($E216-$F216-个税参数!$G$14-$G216&gt;0,$E216-$F216-个税参数!$G$14-$G216,0))</f>
        <v/>
      </c>
      <c r="K216" s="59" t="str">
        <f>IF($E216="","",IF($J216&gt;0,VLOOKUP($J216,个税参数!$D$5:$H$13,4,1),0))</f>
        <v/>
      </c>
      <c r="L216" s="60" t="str">
        <f>IF($E216="","",VLOOKUP($J216,个税参数!$D$5:$H$13,5,1))</f>
        <v/>
      </c>
    </row>
    <row r="217" spans="4:12" ht="23.15" customHeight="1" x14ac:dyDescent="0.4">
      <c r="D217" s="53"/>
      <c r="E217" s="52"/>
      <c r="F217" s="52"/>
      <c r="G217" s="52"/>
      <c r="H217" s="51" t="str">
        <f>IF($E217="","",IF($J217&gt;0,$J217*VLOOKUP($J217,个税参数!$D$5:$H$13,4,1)-VLOOKUP($J217,个税参数!$D$5:$H$13,5,1),0))</f>
        <v/>
      </c>
      <c r="I217" s="51" t="str">
        <f t="shared" si="3"/>
        <v/>
      </c>
      <c r="J217" s="51" t="str">
        <f>IF($E217="","",IF($E217-$F217-个税参数!$G$14-$G217&gt;0,$E217-$F217-个税参数!$G$14-$G217,0))</f>
        <v/>
      </c>
      <c r="K217" s="59" t="str">
        <f>IF($E217="","",IF($J217&gt;0,VLOOKUP($J217,个税参数!$D$5:$H$13,4,1),0))</f>
        <v/>
      </c>
      <c r="L217" s="60" t="str">
        <f>IF($E217="","",VLOOKUP($J217,个税参数!$D$5:$H$13,5,1))</f>
        <v/>
      </c>
    </row>
    <row r="218" spans="4:12" ht="23.15" customHeight="1" x14ac:dyDescent="0.4">
      <c r="D218" s="53"/>
      <c r="E218" s="52"/>
      <c r="F218" s="52"/>
      <c r="G218" s="52"/>
      <c r="H218" s="51" t="str">
        <f>IF($E218="","",IF($J218&gt;0,$J218*VLOOKUP($J218,个税参数!$D$5:$H$13,4,1)-VLOOKUP($J218,个税参数!$D$5:$H$13,5,1),0))</f>
        <v/>
      </c>
      <c r="I218" s="51" t="str">
        <f t="shared" si="3"/>
        <v/>
      </c>
      <c r="J218" s="51" t="str">
        <f>IF($E218="","",IF($E218-$F218-个税参数!$G$14-$G218&gt;0,$E218-$F218-个税参数!$G$14-$G218,0))</f>
        <v/>
      </c>
      <c r="K218" s="59" t="str">
        <f>IF($E218="","",IF($J218&gt;0,VLOOKUP($J218,个税参数!$D$5:$H$13,4,1),0))</f>
        <v/>
      </c>
      <c r="L218" s="60" t="str">
        <f>IF($E218="","",VLOOKUP($J218,个税参数!$D$5:$H$13,5,1))</f>
        <v/>
      </c>
    </row>
    <row r="219" spans="4:12" ht="23.15" customHeight="1" x14ac:dyDescent="0.4">
      <c r="D219" s="53"/>
      <c r="E219" s="52"/>
      <c r="F219" s="52"/>
      <c r="G219" s="52"/>
      <c r="H219" s="51" t="str">
        <f>IF($E219="","",IF($J219&gt;0,$J219*VLOOKUP($J219,个税参数!$D$5:$H$13,4,1)-VLOOKUP($J219,个税参数!$D$5:$H$13,5,1),0))</f>
        <v/>
      </c>
      <c r="I219" s="51" t="str">
        <f t="shared" si="3"/>
        <v/>
      </c>
      <c r="J219" s="51" t="str">
        <f>IF($E219="","",IF($E219-$F219-个税参数!$G$14-$G219&gt;0,$E219-$F219-个税参数!$G$14-$G219,0))</f>
        <v/>
      </c>
      <c r="K219" s="59" t="str">
        <f>IF($E219="","",IF($J219&gt;0,VLOOKUP($J219,个税参数!$D$5:$H$13,4,1),0))</f>
        <v/>
      </c>
      <c r="L219" s="60" t="str">
        <f>IF($E219="","",VLOOKUP($J219,个税参数!$D$5:$H$13,5,1))</f>
        <v/>
      </c>
    </row>
    <row r="220" spans="4:12" ht="23.15" customHeight="1" x14ac:dyDescent="0.4">
      <c r="D220" s="53"/>
      <c r="E220" s="52"/>
      <c r="F220" s="52"/>
      <c r="G220" s="52"/>
      <c r="H220" s="51" t="str">
        <f>IF($E220="","",IF($J220&gt;0,$J220*VLOOKUP($J220,个税参数!$D$5:$H$13,4,1)-VLOOKUP($J220,个税参数!$D$5:$H$13,5,1),0))</f>
        <v/>
      </c>
      <c r="I220" s="51" t="str">
        <f t="shared" si="3"/>
        <v/>
      </c>
      <c r="J220" s="51" t="str">
        <f>IF($E220="","",IF($E220-$F220-个税参数!$G$14-$G220&gt;0,$E220-$F220-个税参数!$G$14-$G220,0))</f>
        <v/>
      </c>
      <c r="K220" s="59" t="str">
        <f>IF($E220="","",IF($J220&gt;0,VLOOKUP($J220,个税参数!$D$5:$H$13,4,1),0))</f>
        <v/>
      </c>
      <c r="L220" s="60" t="str">
        <f>IF($E220="","",VLOOKUP($J220,个税参数!$D$5:$H$13,5,1))</f>
        <v/>
      </c>
    </row>
    <row r="221" spans="4:12" ht="23.15" customHeight="1" x14ac:dyDescent="0.4">
      <c r="D221" s="53"/>
      <c r="E221" s="52"/>
      <c r="F221" s="52"/>
      <c r="G221" s="52"/>
      <c r="H221" s="51" t="str">
        <f>IF($E221="","",IF($J221&gt;0,$J221*VLOOKUP($J221,个税参数!$D$5:$H$13,4,1)-VLOOKUP($J221,个税参数!$D$5:$H$13,5,1),0))</f>
        <v/>
      </c>
      <c r="I221" s="51" t="str">
        <f t="shared" si="3"/>
        <v/>
      </c>
      <c r="J221" s="51" t="str">
        <f>IF($E221="","",IF($E221-$F221-个税参数!$G$14-$G221&gt;0,$E221-$F221-个税参数!$G$14-$G221,0))</f>
        <v/>
      </c>
      <c r="K221" s="59" t="str">
        <f>IF($E221="","",IF($J221&gt;0,VLOOKUP($J221,个税参数!$D$5:$H$13,4,1),0))</f>
        <v/>
      </c>
      <c r="L221" s="60" t="str">
        <f>IF($E221="","",VLOOKUP($J221,个税参数!$D$5:$H$13,5,1))</f>
        <v/>
      </c>
    </row>
    <row r="222" spans="4:12" ht="23.15" customHeight="1" x14ac:dyDescent="0.4">
      <c r="D222" s="53"/>
      <c r="E222" s="52"/>
      <c r="F222" s="52"/>
      <c r="G222" s="52"/>
      <c r="H222" s="51" t="str">
        <f>IF($E222="","",IF($J222&gt;0,$J222*VLOOKUP($J222,个税参数!$D$5:$H$13,4,1)-VLOOKUP($J222,个税参数!$D$5:$H$13,5,1),0))</f>
        <v/>
      </c>
      <c r="I222" s="51" t="str">
        <f t="shared" si="3"/>
        <v/>
      </c>
      <c r="J222" s="51" t="str">
        <f>IF($E222="","",IF($E222-$F222-个税参数!$G$14-$G222&gt;0,$E222-$F222-个税参数!$G$14-$G222,0))</f>
        <v/>
      </c>
      <c r="K222" s="59" t="str">
        <f>IF($E222="","",IF($J222&gt;0,VLOOKUP($J222,个税参数!$D$5:$H$13,4,1),0))</f>
        <v/>
      </c>
      <c r="L222" s="60" t="str">
        <f>IF($E222="","",VLOOKUP($J222,个税参数!$D$5:$H$13,5,1))</f>
        <v/>
      </c>
    </row>
    <row r="223" spans="4:12" ht="23.15" customHeight="1" x14ac:dyDescent="0.4">
      <c r="D223" s="53"/>
      <c r="E223" s="52"/>
      <c r="F223" s="52"/>
      <c r="G223" s="52"/>
      <c r="H223" s="51" t="str">
        <f>IF($E223="","",IF($J223&gt;0,$J223*VLOOKUP($J223,个税参数!$D$5:$H$13,4,1)-VLOOKUP($J223,个税参数!$D$5:$H$13,5,1),0))</f>
        <v/>
      </c>
      <c r="I223" s="51" t="str">
        <f t="shared" si="3"/>
        <v/>
      </c>
      <c r="J223" s="51" t="str">
        <f>IF($E223="","",IF($E223-$F223-个税参数!$G$14-$G223&gt;0,$E223-$F223-个税参数!$G$14-$G223,0))</f>
        <v/>
      </c>
      <c r="K223" s="59" t="str">
        <f>IF($E223="","",IF($J223&gt;0,VLOOKUP($J223,个税参数!$D$5:$H$13,4,1),0))</f>
        <v/>
      </c>
      <c r="L223" s="60" t="str">
        <f>IF($E223="","",VLOOKUP($J223,个税参数!$D$5:$H$13,5,1))</f>
        <v/>
      </c>
    </row>
    <row r="224" spans="4:12" ht="23.15" customHeight="1" x14ac:dyDescent="0.4">
      <c r="D224" s="53"/>
      <c r="E224" s="52"/>
      <c r="F224" s="52"/>
      <c r="G224" s="52"/>
      <c r="H224" s="51" t="str">
        <f>IF($E224="","",IF($J224&gt;0,$J224*VLOOKUP($J224,个税参数!$D$5:$H$13,4,1)-VLOOKUP($J224,个税参数!$D$5:$H$13,5,1),0))</f>
        <v/>
      </c>
      <c r="I224" s="51" t="str">
        <f t="shared" si="3"/>
        <v/>
      </c>
      <c r="J224" s="51" t="str">
        <f>IF($E224="","",IF($E224-$F224-个税参数!$G$14-$G224&gt;0,$E224-$F224-个税参数!$G$14-$G224,0))</f>
        <v/>
      </c>
      <c r="K224" s="59" t="str">
        <f>IF($E224="","",IF($J224&gt;0,VLOOKUP($J224,个税参数!$D$5:$H$13,4,1),0))</f>
        <v/>
      </c>
      <c r="L224" s="60" t="str">
        <f>IF($E224="","",VLOOKUP($J224,个税参数!$D$5:$H$13,5,1))</f>
        <v/>
      </c>
    </row>
    <row r="225" spans="4:12" ht="23.15" customHeight="1" x14ac:dyDescent="0.4">
      <c r="D225" s="53"/>
      <c r="E225" s="52"/>
      <c r="F225" s="52"/>
      <c r="G225" s="52"/>
      <c r="H225" s="51" t="str">
        <f>IF($E225="","",IF($J225&gt;0,$J225*VLOOKUP($J225,个税参数!$D$5:$H$13,4,1)-VLOOKUP($J225,个税参数!$D$5:$H$13,5,1),0))</f>
        <v/>
      </c>
      <c r="I225" s="51" t="str">
        <f t="shared" si="3"/>
        <v/>
      </c>
      <c r="J225" s="51" t="str">
        <f>IF($E225="","",IF($E225-$F225-个税参数!$G$14-$G225&gt;0,$E225-$F225-个税参数!$G$14-$G225,0))</f>
        <v/>
      </c>
      <c r="K225" s="59" t="str">
        <f>IF($E225="","",IF($J225&gt;0,VLOOKUP($J225,个税参数!$D$5:$H$13,4,1),0))</f>
        <v/>
      </c>
      <c r="L225" s="60" t="str">
        <f>IF($E225="","",VLOOKUP($J225,个税参数!$D$5:$H$13,5,1))</f>
        <v/>
      </c>
    </row>
    <row r="226" spans="4:12" ht="23.15" customHeight="1" x14ac:dyDescent="0.4">
      <c r="D226" s="53"/>
      <c r="E226" s="52"/>
      <c r="F226" s="52"/>
      <c r="G226" s="52"/>
      <c r="H226" s="51" t="str">
        <f>IF($E226="","",IF($J226&gt;0,$J226*VLOOKUP($J226,个税参数!$D$5:$H$13,4,1)-VLOOKUP($J226,个税参数!$D$5:$H$13,5,1),0))</f>
        <v/>
      </c>
      <c r="I226" s="51" t="str">
        <f t="shared" si="3"/>
        <v/>
      </c>
      <c r="J226" s="51" t="str">
        <f>IF($E226="","",IF($E226-$F226-个税参数!$G$14-$G226&gt;0,$E226-$F226-个税参数!$G$14-$G226,0))</f>
        <v/>
      </c>
      <c r="K226" s="59" t="str">
        <f>IF($E226="","",IF($J226&gt;0,VLOOKUP($J226,个税参数!$D$5:$H$13,4,1),0))</f>
        <v/>
      </c>
      <c r="L226" s="60" t="str">
        <f>IF($E226="","",VLOOKUP($J226,个税参数!$D$5:$H$13,5,1))</f>
        <v/>
      </c>
    </row>
    <row r="227" spans="4:12" ht="23.15" customHeight="1" x14ac:dyDescent="0.4">
      <c r="D227" s="53"/>
      <c r="E227" s="52"/>
      <c r="F227" s="52"/>
      <c r="G227" s="52"/>
      <c r="H227" s="51" t="str">
        <f>IF($E227="","",IF($J227&gt;0,$J227*VLOOKUP($J227,个税参数!$D$5:$H$13,4,1)-VLOOKUP($J227,个税参数!$D$5:$H$13,5,1),0))</f>
        <v/>
      </c>
      <c r="I227" s="51" t="str">
        <f t="shared" si="3"/>
        <v/>
      </c>
      <c r="J227" s="51" t="str">
        <f>IF($E227="","",IF($E227-$F227-个税参数!$G$14-$G227&gt;0,$E227-$F227-个税参数!$G$14-$G227,0))</f>
        <v/>
      </c>
      <c r="K227" s="59" t="str">
        <f>IF($E227="","",IF($J227&gt;0,VLOOKUP($J227,个税参数!$D$5:$H$13,4,1),0))</f>
        <v/>
      </c>
      <c r="L227" s="60" t="str">
        <f>IF($E227="","",VLOOKUP($J227,个税参数!$D$5:$H$13,5,1))</f>
        <v/>
      </c>
    </row>
    <row r="228" spans="4:12" ht="23.15" customHeight="1" x14ac:dyDescent="0.4">
      <c r="D228" s="53"/>
      <c r="E228" s="52"/>
      <c r="F228" s="52"/>
      <c r="G228" s="52"/>
      <c r="H228" s="51" t="str">
        <f>IF($E228="","",IF($J228&gt;0,$J228*VLOOKUP($J228,个税参数!$D$5:$H$13,4,1)-VLOOKUP($J228,个税参数!$D$5:$H$13,5,1),0))</f>
        <v/>
      </c>
      <c r="I228" s="51" t="str">
        <f t="shared" si="3"/>
        <v/>
      </c>
      <c r="J228" s="51" t="str">
        <f>IF($E228="","",IF($E228-$F228-个税参数!$G$14-$G228&gt;0,$E228-$F228-个税参数!$G$14-$G228,0))</f>
        <v/>
      </c>
      <c r="K228" s="59" t="str">
        <f>IF($E228="","",IF($J228&gt;0,VLOOKUP($J228,个税参数!$D$5:$H$13,4,1),0))</f>
        <v/>
      </c>
      <c r="L228" s="60" t="str">
        <f>IF($E228="","",VLOOKUP($J228,个税参数!$D$5:$H$13,5,1))</f>
        <v/>
      </c>
    </row>
    <row r="229" spans="4:12" ht="23.15" customHeight="1" x14ac:dyDescent="0.4">
      <c r="D229" s="53"/>
      <c r="E229" s="52"/>
      <c r="F229" s="52"/>
      <c r="G229" s="52"/>
      <c r="H229" s="51" t="str">
        <f>IF($E229="","",IF($J229&gt;0,$J229*VLOOKUP($J229,个税参数!$D$5:$H$13,4,1)-VLOOKUP($J229,个税参数!$D$5:$H$13,5,1),0))</f>
        <v/>
      </c>
      <c r="I229" s="51" t="str">
        <f t="shared" si="3"/>
        <v/>
      </c>
      <c r="J229" s="51" t="str">
        <f>IF($E229="","",IF($E229-$F229-个税参数!$G$14-$G229&gt;0,$E229-$F229-个税参数!$G$14-$G229,0))</f>
        <v/>
      </c>
      <c r="K229" s="59" t="str">
        <f>IF($E229="","",IF($J229&gt;0,VLOOKUP($J229,个税参数!$D$5:$H$13,4,1),0))</f>
        <v/>
      </c>
      <c r="L229" s="60" t="str">
        <f>IF($E229="","",VLOOKUP($J229,个税参数!$D$5:$H$13,5,1))</f>
        <v/>
      </c>
    </row>
    <row r="230" spans="4:12" ht="23.15" customHeight="1" x14ac:dyDescent="0.4">
      <c r="D230" s="53"/>
      <c r="E230" s="52"/>
      <c r="F230" s="52"/>
      <c r="G230" s="52"/>
      <c r="H230" s="51" t="str">
        <f>IF($E230="","",IF($J230&gt;0,$J230*VLOOKUP($J230,个税参数!$D$5:$H$13,4,1)-VLOOKUP($J230,个税参数!$D$5:$H$13,5,1),0))</f>
        <v/>
      </c>
      <c r="I230" s="51" t="str">
        <f t="shared" si="3"/>
        <v/>
      </c>
      <c r="J230" s="51" t="str">
        <f>IF($E230="","",IF($E230-$F230-个税参数!$G$14-$G230&gt;0,$E230-$F230-个税参数!$G$14-$G230,0))</f>
        <v/>
      </c>
      <c r="K230" s="59" t="str">
        <f>IF($E230="","",IF($J230&gt;0,VLOOKUP($J230,个税参数!$D$5:$H$13,4,1),0))</f>
        <v/>
      </c>
      <c r="L230" s="60" t="str">
        <f>IF($E230="","",VLOOKUP($J230,个税参数!$D$5:$H$13,5,1))</f>
        <v/>
      </c>
    </row>
    <row r="231" spans="4:12" ht="23.15" customHeight="1" x14ac:dyDescent="0.4">
      <c r="D231" s="53"/>
      <c r="E231" s="52"/>
      <c r="F231" s="52"/>
      <c r="G231" s="52"/>
      <c r="H231" s="51" t="str">
        <f>IF($E231="","",IF($J231&gt;0,$J231*VLOOKUP($J231,个税参数!$D$5:$H$13,4,1)-VLOOKUP($J231,个税参数!$D$5:$H$13,5,1),0))</f>
        <v/>
      </c>
      <c r="I231" s="51" t="str">
        <f t="shared" si="3"/>
        <v/>
      </c>
      <c r="J231" s="51" t="str">
        <f>IF($E231="","",IF($E231-$F231-个税参数!$G$14-$G231&gt;0,$E231-$F231-个税参数!$G$14-$G231,0))</f>
        <v/>
      </c>
      <c r="K231" s="59" t="str">
        <f>IF($E231="","",IF($J231&gt;0,VLOOKUP($J231,个税参数!$D$5:$H$13,4,1),0))</f>
        <v/>
      </c>
      <c r="L231" s="60" t="str">
        <f>IF($E231="","",VLOOKUP($J231,个税参数!$D$5:$H$13,5,1))</f>
        <v/>
      </c>
    </row>
    <row r="232" spans="4:12" ht="23.15" customHeight="1" x14ac:dyDescent="0.4">
      <c r="D232" s="53"/>
      <c r="E232" s="52"/>
      <c r="F232" s="52"/>
      <c r="G232" s="52"/>
      <c r="H232" s="51" t="str">
        <f>IF($E232="","",IF($J232&gt;0,$J232*VLOOKUP($J232,个税参数!$D$5:$H$13,4,1)-VLOOKUP($J232,个税参数!$D$5:$H$13,5,1),0))</f>
        <v/>
      </c>
      <c r="I232" s="51" t="str">
        <f t="shared" si="3"/>
        <v/>
      </c>
      <c r="J232" s="51" t="str">
        <f>IF($E232="","",IF($E232-$F232-个税参数!$G$14-$G232&gt;0,$E232-$F232-个税参数!$G$14-$G232,0))</f>
        <v/>
      </c>
      <c r="K232" s="59" t="str">
        <f>IF($E232="","",IF($J232&gt;0,VLOOKUP($J232,个税参数!$D$5:$H$13,4,1),0))</f>
        <v/>
      </c>
      <c r="L232" s="60" t="str">
        <f>IF($E232="","",VLOOKUP($J232,个税参数!$D$5:$H$13,5,1))</f>
        <v/>
      </c>
    </row>
    <row r="233" spans="4:12" ht="23.15" customHeight="1" x14ac:dyDescent="0.4">
      <c r="D233" s="53"/>
      <c r="E233" s="52"/>
      <c r="F233" s="52"/>
      <c r="G233" s="52"/>
      <c r="H233" s="51" t="str">
        <f>IF($E233="","",IF($J233&gt;0,$J233*VLOOKUP($J233,个税参数!$D$5:$H$13,4,1)-VLOOKUP($J233,个税参数!$D$5:$H$13,5,1),0))</f>
        <v/>
      </c>
      <c r="I233" s="51" t="str">
        <f t="shared" si="3"/>
        <v/>
      </c>
      <c r="J233" s="51" t="str">
        <f>IF($E233="","",IF($E233-$F233-个税参数!$G$14-$G233&gt;0,$E233-$F233-个税参数!$G$14-$G233,0))</f>
        <v/>
      </c>
      <c r="K233" s="59" t="str">
        <f>IF($E233="","",IF($J233&gt;0,VLOOKUP($J233,个税参数!$D$5:$H$13,4,1),0))</f>
        <v/>
      </c>
      <c r="L233" s="60" t="str">
        <f>IF($E233="","",VLOOKUP($J233,个税参数!$D$5:$H$13,5,1))</f>
        <v/>
      </c>
    </row>
    <row r="234" spans="4:12" ht="23.15" customHeight="1" x14ac:dyDescent="0.4">
      <c r="D234" s="53"/>
      <c r="E234" s="52"/>
      <c r="F234" s="52"/>
      <c r="G234" s="52"/>
      <c r="H234" s="51" t="str">
        <f>IF($E234="","",IF($J234&gt;0,$J234*VLOOKUP($J234,个税参数!$D$5:$H$13,4,1)-VLOOKUP($J234,个税参数!$D$5:$H$13,5,1),0))</f>
        <v/>
      </c>
      <c r="I234" s="51" t="str">
        <f t="shared" si="3"/>
        <v/>
      </c>
      <c r="J234" s="51" t="str">
        <f>IF($E234="","",IF($E234-$F234-个税参数!$G$14-$G234&gt;0,$E234-$F234-个税参数!$G$14-$G234,0))</f>
        <v/>
      </c>
      <c r="K234" s="59" t="str">
        <f>IF($E234="","",IF($J234&gt;0,VLOOKUP($J234,个税参数!$D$5:$H$13,4,1),0))</f>
        <v/>
      </c>
      <c r="L234" s="60" t="str">
        <f>IF($E234="","",VLOOKUP($J234,个税参数!$D$5:$H$13,5,1))</f>
        <v/>
      </c>
    </row>
    <row r="235" spans="4:12" ht="23.15" customHeight="1" x14ac:dyDescent="0.4">
      <c r="D235" s="53"/>
      <c r="E235" s="52"/>
      <c r="F235" s="52"/>
      <c r="G235" s="52"/>
      <c r="H235" s="51" t="str">
        <f>IF($E235="","",IF($J235&gt;0,$J235*VLOOKUP($J235,个税参数!$D$5:$H$13,4,1)-VLOOKUP($J235,个税参数!$D$5:$H$13,5,1),0))</f>
        <v/>
      </c>
      <c r="I235" s="51" t="str">
        <f t="shared" si="3"/>
        <v/>
      </c>
      <c r="J235" s="51" t="str">
        <f>IF($E235="","",IF($E235-$F235-个税参数!$G$14-$G235&gt;0,$E235-$F235-个税参数!$G$14-$G235,0))</f>
        <v/>
      </c>
      <c r="K235" s="59" t="str">
        <f>IF($E235="","",IF($J235&gt;0,VLOOKUP($J235,个税参数!$D$5:$H$13,4,1),0))</f>
        <v/>
      </c>
      <c r="L235" s="60" t="str">
        <f>IF($E235="","",VLOOKUP($J235,个税参数!$D$5:$H$13,5,1))</f>
        <v/>
      </c>
    </row>
    <row r="236" spans="4:12" ht="23.15" customHeight="1" x14ac:dyDescent="0.4">
      <c r="D236" s="53"/>
      <c r="E236" s="52"/>
      <c r="F236" s="52"/>
      <c r="G236" s="52"/>
      <c r="H236" s="51" t="str">
        <f>IF($E236="","",IF($J236&gt;0,$J236*VLOOKUP($J236,个税参数!$D$5:$H$13,4,1)-VLOOKUP($J236,个税参数!$D$5:$H$13,5,1),0))</f>
        <v/>
      </c>
      <c r="I236" s="51" t="str">
        <f t="shared" si="3"/>
        <v/>
      </c>
      <c r="J236" s="51" t="str">
        <f>IF($E236="","",IF($E236-$F236-个税参数!$G$14-$G236&gt;0,$E236-$F236-个税参数!$G$14-$G236,0))</f>
        <v/>
      </c>
      <c r="K236" s="59" t="str">
        <f>IF($E236="","",IF($J236&gt;0,VLOOKUP($J236,个税参数!$D$5:$H$13,4,1),0))</f>
        <v/>
      </c>
      <c r="L236" s="60" t="str">
        <f>IF($E236="","",VLOOKUP($J236,个税参数!$D$5:$H$13,5,1))</f>
        <v/>
      </c>
    </row>
    <row r="237" spans="4:12" ht="23.15" customHeight="1" x14ac:dyDescent="0.4">
      <c r="D237" s="53"/>
      <c r="E237" s="52"/>
      <c r="F237" s="52"/>
      <c r="G237" s="52"/>
      <c r="H237" s="51" t="str">
        <f>IF($E237="","",IF($J237&gt;0,$J237*VLOOKUP($J237,个税参数!$D$5:$H$13,4,1)-VLOOKUP($J237,个税参数!$D$5:$H$13,5,1),0))</f>
        <v/>
      </c>
      <c r="I237" s="51" t="str">
        <f t="shared" si="3"/>
        <v/>
      </c>
      <c r="J237" s="51" t="str">
        <f>IF($E237="","",IF($E237-$F237-个税参数!$G$14-$G237&gt;0,$E237-$F237-个税参数!$G$14-$G237,0))</f>
        <v/>
      </c>
      <c r="K237" s="59" t="str">
        <f>IF($E237="","",IF($J237&gt;0,VLOOKUP($J237,个税参数!$D$5:$H$13,4,1),0))</f>
        <v/>
      </c>
      <c r="L237" s="60" t="str">
        <f>IF($E237="","",VLOOKUP($J237,个税参数!$D$5:$H$13,5,1))</f>
        <v/>
      </c>
    </row>
    <row r="238" spans="4:12" ht="23.15" customHeight="1" x14ac:dyDescent="0.4">
      <c r="D238" s="53"/>
      <c r="E238" s="52"/>
      <c r="F238" s="52"/>
      <c r="G238" s="52"/>
      <c r="H238" s="51" t="str">
        <f>IF($E238="","",IF($J238&gt;0,$J238*VLOOKUP($J238,个税参数!$D$5:$H$13,4,1)-VLOOKUP($J238,个税参数!$D$5:$H$13,5,1),0))</f>
        <v/>
      </c>
      <c r="I238" s="51" t="str">
        <f t="shared" si="3"/>
        <v/>
      </c>
      <c r="J238" s="51" t="str">
        <f>IF($E238="","",IF($E238-$F238-个税参数!$G$14-$G238&gt;0,$E238-$F238-个税参数!$G$14-$G238,0))</f>
        <v/>
      </c>
      <c r="K238" s="59" t="str">
        <f>IF($E238="","",IF($J238&gt;0,VLOOKUP($J238,个税参数!$D$5:$H$13,4,1),0))</f>
        <v/>
      </c>
      <c r="L238" s="60" t="str">
        <f>IF($E238="","",VLOOKUP($J238,个税参数!$D$5:$H$13,5,1))</f>
        <v/>
      </c>
    </row>
    <row r="239" spans="4:12" ht="23.15" customHeight="1" x14ac:dyDescent="0.4">
      <c r="D239" s="53"/>
      <c r="E239" s="52"/>
      <c r="F239" s="52"/>
      <c r="G239" s="52"/>
      <c r="H239" s="51" t="str">
        <f>IF($E239="","",IF($J239&gt;0,$J239*VLOOKUP($J239,个税参数!$D$5:$H$13,4,1)-VLOOKUP($J239,个税参数!$D$5:$H$13,5,1),0))</f>
        <v/>
      </c>
      <c r="I239" s="51" t="str">
        <f t="shared" si="3"/>
        <v/>
      </c>
      <c r="J239" s="51" t="str">
        <f>IF($E239="","",IF($E239-$F239-个税参数!$G$14-$G239&gt;0,$E239-$F239-个税参数!$G$14-$G239,0))</f>
        <v/>
      </c>
      <c r="K239" s="59" t="str">
        <f>IF($E239="","",IF($J239&gt;0,VLOOKUP($J239,个税参数!$D$5:$H$13,4,1),0))</f>
        <v/>
      </c>
      <c r="L239" s="60" t="str">
        <f>IF($E239="","",VLOOKUP($J239,个税参数!$D$5:$H$13,5,1))</f>
        <v/>
      </c>
    </row>
    <row r="240" spans="4:12" ht="23.15" customHeight="1" x14ac:dyDescent="0.4">
      <c r="D240" s="53"/>
      <c r="E240" s="52"/>
      <c r="F240" s="52"/>
      <c r="G240" s="52"/>
      <c r="H240" s="51" t="str">
        <f>IF($E240="","",IF($J240&gt;0,$J240*VLOOKUP($J240,个税参数!$D$5:$H$13,4,1)-VLOOKUP($J240,个税参数!$D$5:$H$13,5,1),0))</f>
        <v/>
      </c>
      <c r="I240" s="51" t="str">
        <f t="shared" si="3"/>
        <v/>
      </c>
      <c r="J240" s="51" t="str">
        <f>IF($E240="","",IF($E240-$F240-个税参数!$G$14-$G240&gt;0,$E240-$F240-个税参数!$G$14-$G240,0))</f>
        <v/>
      </c>
      <c r="K240" s="59" t="str">
        <f>IF($E240="","",IF($J240&gt;0,VLOOKUP($J240,个税参数!$D$5:$H$13,4,1),0))</f>
        <v/>
      </c>
      <c r="L240" s="60" t="str">
        <f>IF($E240="","",VLOOKUP($J240,个税参数!$D$5:$H$13,5,1))</f>
        <v/>
      </c>
    </row>
    <row r="241" spans="4:12" ht="23.15" customHeight="1" x14ac:dyDescent="0.4">
      <c r="D241" s="53"/>
      <c r="E241" s="52"/>
      <c r="F241" s="52"/>
      <c r="G241" s="52"/>
      <c r="H241" s="51" t="str">
        <f>IF($E241="","",IF($J241&gt;0,$J241*VLOOKUP($J241,个税参数!$D$5:$H$13,4,1)-VLOOKUP($J241,个税参数!$D$5:$H$13,5,1),0))</f>
        <v/>
      </c>
      <c r="I241" s="51" t="str">
        <f t="shared" si="3"/>
        <v/>
      </c>
      <c r="J241" s="51" t="str">
        <f>IF($E241="","",IF($E241-$F241-个税参数!$G$14-$G241&gt;0,$E241-$F241-个税参数!$G$14-$G241,0))</f>
        <v/>
      </c>
      <c r="K241" s="59" t="str">
        <f>IF($E241="","",IF($J241&gt;0,VLOOKUP($J241,个税参数!$D$5:$H$13,4,1),0))</f>
        <v/>
      </c>
      <c r="L241" s="60" t="str">
        <f>IF($E241="","",VLOOKUP($J241,个税参数!$D$5:$H$13,5,1))</f>
        <v/>
      </c>
    </row>
    <row r="242" spans="4:12" ht="23.15" customHeight="1" x14ac:dyDescent="0.4">
      <c r="D242" s="53"/>
      <c r="E242" s="52"/>
      <c r="F242" s="52"/>
      <c r="G242" s="52"/>
      <c r="H242" s="51" t="str">
        <f>IF($E242="","",IF($J242&gt;0,$J242*VLOOKUP($J242,个税参数!$D$5:$H$13,4,1)-VLOOKUP($J242,个税参数!$D$5:$H$13,5,1),0))</f>
        <v/>
      </c>
      <c r="I242" s="51" t="str">
        <f t="shared" si="3"/>
        <v/>
      </c>
      <c r="J242" s="51" t="str">
        <f>IF($E242="","",IF($E242-$F242-个税参数!$G$14-$G242&gt;0,$E242-$F242-个税参数!$G$14-$G242,0))</f>
        <v/>
      </c>
      <c r="K242" s="59" t="str">
        <f>IF($E242="","",IF($J242&gt;0,VLOOKUP($J242,个税参数!$D$5:$H$13,4,1),0))</f>
        <v/>
      </c>
      <c r="L242" s="60" t="str">
        <f>IF($E242="","",VLOOKUP($J242,个税参数!$D$5:$H$13,5,1))</f>
        <v/>
      </c>
    </row>
    <row r="243" spans="4:12" ht="23.15" customHeight="1" x14ac:dyDescent="0.4">
      <c r="D243" s="53"/>
      <c r="E243" s="52"/>
      <c r="F243" s="52"/>
      <c r="G243" s="52"/>
      <c r="H243" s="51" t="str">
        <f>IF($E243="","",IF($J243&gt;0,$J243*VLOOKUP($J243,个税参数!$D$5:$H$13,4,1)-VLOOKUP($J243,个税参数!$D$5:$H$13,5,1),0))</f>
        <v/>
      </c>
      <c r="I243" s="51" t="str">
        <f t="shared" si="3"/>
        <v/>
      </c>
      <c r="J243" s="51" t="str">
        <f>IF($E243="","",IF($E243-$F243-个税参数!$G$14-$G243&gt;0,$E243-$F243-个税参数!$G$14-$G243,0))</f>
        <v/>
      </c>
      <c r="K243" s="59" t="str">
        <f>IF($E243="","",IF($J243&gt;0,VLOOKUP($J243,个税参数!$D$5:$H$13,4,1),0))</f>
        <v/>
      </c>
      <c r="L243" s="60" t="str">
        <f>IF($E243="","",VLOOKUP($J243,个税参数!$D$5:$H$13,5,1))</f>
        <v/>
      </c>
    </row>
    <row r="244" spans="4:12" ht="23.15" customHeight="1" x14ac:dyDescent="0.4">
      <c r="D244" s="53"/>
      <c r="E244" s="52"/>
      <c r="F244" s="52"/>
      <c r="G244" s="52"/>
      <c r="H244" s="51" t="str">
        <f>IF($E244="","",IF($J244&gt;0,$J244*VLOOKUP($J244,个税参数!$D$5:$H$13,4,1)-VLOOKUP($J244,个税参数!$D$5:$H$13,5,1),0))</f>
        <v/>
      </c>
      <c r="I244" s="51" t="str">
        <f t="shared" si="3"/>
        <v/>
      </c>
      <c r="J244" s="51" t="str">
        <f>IF($E244="","",IF($E244-$F244-个税参数!$G$14-$G244&gt;0,$E244-$F244-个税参数!$G$14-$G244,0))</f>
        <v/>
      </c>
      <c r="K244" s="59" t="str">
        <f>IF($E244="","",IF($J244&gt;0,VLOOKUP($J244,个税参数!$D$5:$H$13,4,1),0))</f>
        <v/>
      </c>
      <c r="L244" s="60" t="str">
        <f>IF($E244="","",VLOOKUP($J244,个税参数!$D$5:$H$13,5,1))</f>
        <v/>
      </c>
    </row>
    <row r="245" spans="4:12" ht="23.15" customHeight="1" x14ac:dyDescent="0.4">
      <c r="D245" s="53"/>
      <c r="E245" s="52"/>
      <c r="F245" s="52"/>
      <c r="G245" s="52"/>
      <c r="H245" s="51" t="str">
        <f>IF($E245="","",IF($J245&gt;0,$J245*VLOOKUP($J245,个税参数!$D$5:$H$13,4,1)-VLOOKUP($J245,个税参数!$D$5:$H$13,5,1),0))</f>
        <v/>
      </c>
      <c r="I245" s="51" t="str">
        <f t="shared" si="3"/>
        <v/>
      </c>
      <c r="J245" s="51" t="str">
        <f>IF($E245="","",IF($E245-$F245-个税参数!$G$14-$G245&gt;0,$E245-$F245-个税参数!$G$14-$G245,0))</f>
        <v/>
      </c>
      <c r="K245" s="59" t="str">
        <f>IF($E245="","",IF($J245&gt;0,VLOOKUP($J245,个税参数!$D$5:$H$13,4,1),0))</f>
        <v/>
      </c>
      <c r="L245" s="60" t="str">
        <f>IF($E245="","",VLOOKUP($J245,个税参数!$D$5:$H$13,5,1))</f>
        <v/>
      </c>
    </row>
    <row r="246" spans="4:12" ht="23.15" customHeight="1" x14ac:dyDescent="0.4">
      <c r="D246" s="53"/>
      <c r="E246" s="52"/>
      <c r="F246" s="52"/>
      <c r="G246" s="52"/>
      <c r="H246" s="51" t="str">
        <f>IF($E246="","",IF($J246&gt;0,$J246*VLOOKUP($J246,个税参数!$D$5:$H$13,4,1)-VLOOKUP($J246,个税参数!$D$5:$H$13,5,1),0))</f>
        <v/>
      </c>
      <c r="I246" s="51" t="str">
        <f t="shared" si="3"/>
        <v/>
      </c>
      <c r="J246" s="51" t="str">
        <f>IF($E246="","",IF($E246-$F246-个税参数!$G$14-$G246&gt;0,$E246-$F246-个税参数!$G$14-$G246,0))</f>
        <v/>
      </c>
      <c r="K246" s="59" t="str">
        <f>IF($E246="","",IF($J246&gt;0,VLOOKUP($J246,个税参数!$D$5:$H$13,4,1),0))</f>
        <v/>
      </c>
      <c r="L246" s="60" t="str">
        <f>IF($E246="","",VLOOKUP($J246,个税参数!$D$5:$H$13,5,1))</f>
        <v/>
      </c>
    </row>
    <row r="247" spans="4:12" ht="23.15" customHeight="1" x14ac:dyDescent="0.4">
      <c r="D247" s="53"/>
      <c r="E247" s="52"/>
      <c r="F247" s="52"/>
      <c r="G247" s="52"/>
      <c r="H247" s="51" t="str">
        <f>IF($E247="","",IF($J247&gt;0,$J247*VLOOKUP($J247,个税参数!$D$5:$H$13,4,1)-VLOOKUP($J247,个税参数!$D$5:$H$13,5,1),0))</f>
        <v/>
      </c>
      <c r="I247" s="51" t="str">
        <f t="shared" si="3"/>
        <v/>
      </c>
      <c r="J247" s="51" t="str">
        <f>IF($E247="","",IF($E247-$F247-个税参数!$G$14-$G247&gt;0,$E247-$F247-个税参数!$G$14-$G247,0))</f>
        <v/>
      </c>
      <c r="K247" s="59" t="str">
        <f>IF($E247="","",IF($J247&gt;0,VLOOKUP($J247,个税参数!$D$5:$H$13,4,1),0))</f>
        <v/>
      </c>
      <c r="L247" s="60" t="str">
        <f>IF($E247="","",VLOOKUP($J247,个税参数!$D$5:$H$13,5,1))</f>
        <v/>
      </c>
    </row>
    <row r="248" spans="4:12" ht="23.15" customHeight="1" x14ac:dyDescent="0.4">
      <c r="D248" s="53"/>
      <c r="E248" s="52"/>
      <c r="F248" s="52"/>
      <c r="G248" s="52"/>
      <c r="H248" s="51" t="str">
        <f>IF($E248="","",IF($J248&gt;0,$J248*VLOOKUP($J248,个税参数!$D$5:$H$13,4,1)-VLOOKUP($J248,个税参数!$D$5:$H$13,5,1),0))</f>
        <v/>
      </c>
      <c r="I248" s="51" t="str">
        <f t="shared" si="3"/>
        <v/>
      </c>
      <c r="J248" s="51" t="str">
        <f>IF($E248="","",IF($E248-$F248-个税参数!$G$14-$G248&gt;0,$E248-$F248-个税参数!$G$14-$G248,0))</f>
        <v/>
      </c>
      <c r="K248" s="59" t="str">
        <f>IF($E248="","",IF($J248&gt;0,VLOOKUP($J248,个税参数!$D$5:$H$13,4,1),0))</f>
        <v/>
      </c>
      <c r="L248" s="60" t="str">
        <f>IF($E248="","",VLOOKUP($J248,个税参数!$D$5:$H$13,5,1))</f>
        <v/>
      </c>
    </row>
    <row r="249" spans="4:12" ht="23.15" customHeight="1" x14ac:dyDescent="0.4">
      <c r="D249" s="53"/>
      <c r="E249" s="52"/>
      <c r="F249" s="52"/>
      <c r="G249" s="52"/>
      <c r="H249" s="51" t="str">
        <f>IF($E249="","",IF($J249&gt;0,$J249*VLOOKUP($J249,个税参数!$D$5:$H$13,4,1)-VLOOKUP($J249,个税参数!$D$5:$H$13,5,1),0))</f>
        <v/>
      </c>
      <c r="I249" s="51" t="str">
        <f t="shared" si="3"/>
        <v/>
      </c>
      <c r="J249" s="51" t="str">
        <f>IF($E249="","",IF($E249-$F249-个税参数!$G$14-$G249&gt;0,$E249-$F249-个税参数!$G$14-$G249,0))</f>
        <v/>
      </c>
      <c r="K249" s="59" t="str">
        <f>IF($E249="","",IF($J249&gt;0,VLOOKUP($J249,个税参数!$D$5:$H$13,4,1),0))</f>
        <v/>
      </c>
      <c r="L249" s="60" t="str">
        <f>IF($E249="","",VLOOKUP($J249,个税参数!$D$5:$H$13,5,1))</f>
        <v/>
      </c>
    </row>
    <row r="250" spans="4:12" ht="23.15" customHeight="1" x14ac:dyDescent="0.4">
      <c r="D250" s="53"/>
      <c r="E250" s="52"/>
      <c r="F250" s="52"/>
      <c r="G250" s="52"/>
      <c r="H250" s="51" t="str">
        <f>IF($E250="","",IF($J250&gt;0,$J250*VLOOKUP($J250,个税参数!$D$5:$H$13,4,1)-VLOOKUP($J250,个税参数!$D$5:$H$13,5,1),0))</f>
        <v/>
      </c>
      <c r="I250" s="51" t="str">
        <f t="shared" si="3"/>
        <v/>
      </c>
      <c r="J250" s="51" t="str">
        <f>IF($E250="","",IF($E250-$F250-个税参数!$G$14-$G250&gt;0,$E250-$F250-个税参数!$G$14-$G250,0))</f>
        <v/>
      </c>
      <c r="K250" s="59" t="str">
        <f>IF($E250="","",IF($J250&gt;0,VLOOKUP($J250,个税参数!$D$5:$H$13,4,1),0))</f>
        <v/>
      </c>
      <c r="L250" s="60" t="str">
        <f>IF($E250="","",VLOOKUP($J250,个税参数!$D$5:$H$13,5,1))</f>
        <v/>
      </c>
    </row>
    <row r="251" spans="4:12" ht="23.15" customHeight="1" x14ac:dyDescent="0.4">
      <c r="D251" s="53"/>
      <c r="E251" s="52"/>
      <c r="F251" s="52"/>
      <c r="G251" s="52"/>
      <c r="H251" s="51" t="str">
        <f>IF($E251="","",IF($J251&gt;0,$J251*VLOOKUP($J251,个税参数!$D$5:$H$13,4,1)-VLOOKUP($J251,个税参数!$D$5:$H$13,5,1),0))</f>
        <v/>
      </c>
      <c r="I251" s="51" t="str">
        <f t="shared" si="3"/>
        <v/>
      </c>
      <c r="J251" s="51" t="str">
        <f>IF($E251="","",IF($E251-$F251-个税参数!$G$14-$G251&gt;0,$E251-$F251-个税参数!$G$14-$G251,0))</f>
        <v/>
      </c>
      <c r="K251" s="59" t="str">
        <f>IF($E251="","",IF($J251&gt;0,VLOOKUP($J251,个税参数!$D$5:$H$13,4,1),0))</f>
        <v/>
      </c>
      <c r="L251" s="60" t="str">
        <f>IF($E251="","",VLOOKUP($J251,个税参数!$D$5:$H$13,5,1))</f>
        <v/>
      </c>
    </row>
    <row r="252" spans="4:12" ht="23.15" customHeight="1" x14ac:dyDescent="0.4">
      <c r="D252" s="53"/>
      <c r="E252" s="52"/>
      <c r="F252" s="52"/>
      <c r="G252" s="52"/>
      <c r="H252" s="51" t="str">
        <f>IF($E252="","",IF($J252&gt;0,$J252*VLOOKUP($J252,个税参数!$D$5:$H$13,4,1)-VLOOKUP($J252,个税参数!$D$5:$H$13,5,1),0))</f>
        <v/>
      </c>
      <c r="I252" s="51" t="str">
        <f t="shared" si="3"/>
        <v/>
      </c>
      <c r="J252" s="51" t="str">
        <f>IF($E252="","",IF($E252-$F252-个税参数!$G$14-$G252&gt;0,$E252-$F252-个税参数!$G$14-$G252,0))</f>
        <v/>
      </c>
      <c r="K252" s="59" t="str">
        <f>IF($E252="","",IF($J252&gt;0,VLOOKUP($J252,个税参数!$D$5:$H$13,4,1),0))</f>
        <v/>
      </c>
      <c r="L252" s="60" t="str">
        <f>IF($E252="","",VLOOKUP($J252,个税参数!$D$5:$H$13,5,1))</f>
        <v/>
      </c>
    </row>
    <row r="253" spans="4:12" ht="23.15" customHeight="1" x14ac:dyDescent="0.4">
      <c r="D253" s="53"/>
      <c r="E253" s="52"/>
      <c r="F253" s="52"/>
      <c r="G253" s="52"/>
      <c r="H253" s="51" t="str">
        <f>IF($E253="","",IF($J253&gt;0,$J253*VLOOKUP($J253,个税参数!$D$5:$H$13,4,1)-VLOOKUP($J253,个税参数!$D$5:$H$13,5,1),0))</f>
        <v/>
      </c>
      <c r="I253" s="51" t="str">
        <f t="shared" si="3"/>
        <v/>
      </c>
      <c r="J253" s="51" t="str">
        <f>IF($E253="","",IF($E253-$F253-个税参数!$G$14-$G253&gt;0,$E253-$F253-个税参数!$G$14-$G253,0))</f>
        <v/>
      </c>
      <c r="K253" s="59" t="str">
        <f>IF($E253="","",IF($J253&gt;0,VLOOKUP($J253,个税参数!$D$5:$H$13,4,1),0))</f>
        <v/>
      </c>
      <c r="L253" s="60" t="str">
        <f>IF($E253="","",VLOOKUP($J253,个税参数!$D$5:$H$13,5,1))</f>
        <v/>
      </c>
    </row>
    <row r="254" spans="4:12" ht="23.15" customHeight="1" x14ac:dyDescent="0.4">
      <c r="D254" s="53"/>
      <c r="E254" s="52"/>
      <c r="F254" s="52"/>
      <c r="G254" s="52"/>
      <c r="H254" s="51" t="str">
        <f>IF($E254="","",IF($J254&gt;0,$J254*VLOOKUP($J254,个税参数!$D$5:$H$13,4,1)-VLOOKUP($J254,个税参数!$D$5:$H$13,5,1),0))</f>
        <v/>
      </c>
      <c r="I254" s="51" t="str">
        <f t="shared" si="3"/>
        <v/>
      </c>
      <c r="J254" s="51" t="str">
        <f>IF($E254="","",IF($E254-$F254-个税参数!$G$14-$G254&gt;0,$E254-$F254-个税参数!$G$14-$G254,0))</f>
        <v/>
      </c>
      <c r="K254" s="59" t="str">
        <f>IF($E254="","",IF($J254&gt;0,VLOOKUP($J254,个税参数!$D$5:$H$13,4,1),0))</f>
        <v/>
      </c>
      <c r="L254" s="60" t="str">
        <f>IF($E254="","",VLOOKUP($J254,个税参数!$D$5:$H$13,5,1))</f>
        <v/>
      </c>
    </row>
    <row r="255" spans="4:12" ht="23.15" customHeight="1" x14ac:dyDescent="0.4">
      <c r="D255" s="53"/>
      <c r="E255" s="52"/>
      <c r="F255" s="52"/>
      <c r="G255" s="52"/>
      <c r="H255" s="51" t="str">
        <f>IF($E255="","",IF($J255&gt;0,$J255*VLOOKUP($J255,个税参数!$D$5:$H$13,4,1)-VLOOKUP($J255,个税参数!$D$5:$H$13,5,1),0))</f>
        <v/>
      </c>
      <c r="I255" s="51" t="str">
        <f t="shared" si="3"/>
        <v/>
      </c>
      <c r="J255" s="51" t="str">
        <f>IF($E255="","",IF($E255-$F255-个税参数!$G$14-$G255&gt;0,$E255-$F255-个税参数!$G$14-$G255,0))</f>
        <v/>
      </c>
      <c r="K255" s="59" t="str">
        <f>IF($E255="","",IF($J255&gt;0,VLOOKUP($J255,个税参数!$D$5:$H$13,4,1),0))</f>
        <v/>
      </c>
      <c r="L255" s="60" t="str">
        <f>IF($E255="","",VLOOKUP($J255,个税参数!$D$5:$H$13,5,1))</f>
        <v/>
      </c>
    </row>
    <row r="256" spans="4:12" ht="23.15" customHeight="1" x14ac:dyDescent="0.4">
      <c r="D256" s="53"/>
      <c r="E256" s="52"/>
      <c r="F256" s="52"/>
      <c r="G256" s="52"/>
      <c r="H256" s="51" t="str">
        <f>IF($E256="","",IF($J256&gt;0,$J256*VLOOKUP($J256,个税参数!$D$5:$H$13,4,1)-VLOOKUP($J256,个税参数!$D$5:$H$13,5,1),0))</f>
        <v/>
      </c>
      <c r="I256" s="51" t="str">
        <f t="shared" si="3"/>
        <v/>
      </c>
      <c r="J256" s="51" t="str">
        <f>IF($E256="","",IF($E256-$F256-个税参数!$G$14-$G256&gt;0,$E256-$F256-个税参数!$G$14-$G256,0))</f>
        <v/>
      </c>
      <c r="K256" s="59" t="str">
        <f>IF($E256="","",IF($J256&gt;0,VLOOKUP($J256,个税参数!$D$5:$H$13,4,1),0))</f>
        <v/>
      </c>
      <c r="L256" s="60" t="str">
        <f>IF($E256="","",VLOOKUP($J256,个税参数!$D$5:$H$13,5,1))</f>
        <v/>
      </c>
    </row>
    <row r="257" spans="4:12" ht="23.15" customHeight="1" x14ac:dyDescent="0.4">
      <c r="D257" s="53"/>
      <c r="E257" s="52"/>
      <c r="F257" s="52"/>
      <c r="G257" s="52"/>
      <c r="H257" s="51" t="str">
        <f>IF($E257="","",IF($J257&gt;0,$J257*VLOOKUP($J257,个税参数!$D$5:$H$13,4,1)-VLOOKUP($J257,个税参数!$D$5:$H$13,5,1),0))</f>
        <v/>
      </c>
      <c r="I257" s="51" t="str">
        <f t="shared" si="3"/>
        <v/>
      </c>
      <c r="J257" s="51" t="str">
        <f>IF($E257="","",IF($E257-$F257-个税参数!$G$14-$G257&gt;0,$E257-$F257-个税参数!$G$14-$G257,0))</f>
        <v/>
      </c>
      <c r="K257" s="59" t="str">
        <f>IF($E257="","",IF($J257&gt;0,VLOOKUP($J257,个税参数!$D$5:$H$13,4,1),0))</f>
        <v/>
      </c>
      <c r="L257" s="60" t="str">
        <f>IF($E257="","",VLOOKUP($J257,个税参数!$D$5:$H$13,5,1))</f>
        <v/>
      </c>
    </row>
    <row r="258" spans="4:12" ht="23.15" customHeight="1" x14ac:dyDescent="0.4">
      <c r="D258" s="53"/>
      <c r="E258" s="52"/>
      <c r="F258" s="52"/>
      <c r="G258" s="52"/>
      <c r="H258" s="51" t="str">
        <f>IF($E258="","",IF($J258&gt;0,$J258*VLOOKUP($J258,个税参数!$D$5:$H$13,4,1)-VLOOKUP($J258,个税参数!$D$5:$H$13,5,1),0))</f>
        <v/>
      </c>
      <c r="I258" s="51" t="str">
        <f t="shared" si="3"/>
        <v/>
      </c>
      <c r="J258" s="51" t="str">
        <f>IF($E258="","",IF($E258-$F258-个税参数!$G$14-$G258&gt;0,$E258-$F258-个税参数!$G$14-$G258,0))</f>
        <v/>
      </c>
      <c r="K258" s="59" t="str">
        <f>IF($E258="","",IF($J258&gt;0,VLOOKUP($J258,个税参数!$D$5:$H$13,4,1),0))</f>
        <v/>
      </c>
      <c r="L258" s="60" t="str">
        <f>IF($E258="","",VLOOKUP($J258,个税参数!$D$5:$H$13,5,1))</f>
        <v/>
      </c>
    </row>
    <row r="259" spans="4:12" ht="23.15" customHeight="1" x14ac:dyDescent="0.4">
      <c r="D259" s="53"/>
      <c r="E259" s="52"/>
      <c r="F259" s="52"/>
      <c r="G259" s="52"/>
      <c r="H259" s="51" t="str">
        <f>IF($E259="","",IF($J259&gt;0,$J259*VLOOKUP($J259,个税参数!$D$5:$H$13,4,1)-VLOOKUP($J259,个税参数!$D$5:$H$13,5,1),0))</f>
        <v/>
      </c>
      <c r="I259" s="51" t="str">
        <f t="shared" si="3"/>
        <v/>
      </c>
      <c r="J259" s="51" t="str">
        <f>IF($E259="","",IF($E259-$F259-个税参数!$G$14-$G259&gt;0,$E259-$F259-个税参数!$G$14-$G259,0))</f>
        <v/>
      </c>
      <c r="K259" s="59" t="str">
        <f>IF($E259="","",IF($J259&gt;0,VLOOKUP($J259,个税参数!$D$5:$H$13,4,1),0))</f>
        <v/>
      </c>
      <c r="L259" s="60" t="str">
        <f>IF($E259="","",VLOOKUP($J259,个税参数!$D$5:$H$13,5,1))</f>
        <v/>
      </c>
    </row>
    <row r="260" spans="4:12" ht="23.15" customHeight="1" x14ac:dyDescent="0.4">
      <c r="D260" s="53"/>
      <c r="E260" s="52"/>
      <c r="F260" s="52"/>
      <c r="G260" s="52"/>
      <c r="H260" s="51" t="str">
        <f>IF($E260="","",IF($J260&gt;0,$J260*VLOOKUP($J260,个税参数!$D$5:$H$13,4,1)-VLOOKUP($J260,个税参数!$D$5:$H$13,5,1),0))</f>
        <v/>
      </c>
      <c r="I260" s="51" t="str">
        <f t="shared" si="3"/>
        <v/>
      </c>
      <c r="J260" s="51" t="str">
        <f>IF($E260="","",IF($E260-$F260-个税参数!$G$14-$G260&gt;0,$E260-$F260-个税参数!$G$14-$G260,0))</f>
        <v/>
      </c>
      <c r="K260" s="59" t="str">
        <f>IF($E260="","",IF($J260&gt;0,VLOOKUP($J260,个税参数!$D$5:$H$13,4,1),0))</f>
        <v/>
      </c>
      <c r="L260" s="60" t="str">
        <f>IF($E260="","",VLOOKUP($J260,个税参数!$D$5:$H$13,5,1))</f>
        <v/>
      </c>
    </row>
    <row r="261" spans="4:12" ht="23.15" customHeight="1" x14ac:dyDescent="0.4">
      <c r="D261" s="53"/>
      <c r="E261" s="52"/>
      <c r="F261" s="52"/>
      <c r="G261" s="52"/>
      <c r="H261" s="51" t="str">
        <f>IF($E261="","",IF($J261&gt;0,$J261*VLOOKUP($J261,个税参数!$D$5:$H$13,4,1)-VLOOKUP($J261,个税参数!$D$5:$H$13,5,1),0))</f>
        <v/>
      </c>
      <c r="I261" s="51" t="str">
        <f t="shared" si="3"/>
        <v/>
      </c>
      <c r="J261" s="51" t="str">
        <f>IF($E261="","",IF($E261-$F261-个税参数!$G$14-$G261&gt;0,$E261-$F261-个税参数!$G$14-$G261,0))</f>
        <v/>
      </c>
      <c r="K261" s="59" t="str">
        <f>IF($E261="","",IF($J261&gt;0,VLOOKUP($J261,个税参数!$D$5:$H$13,4,1),0))</f>
        <v/>
      </c>
      <c r="L261" s="60" t="str">
        <f>IF($E261="","",VLOOKUP($J261,个税参数!$D$5:$H$13,5,1))</f>
        <v/>
      </c>
    </row>
    <row r="262" spans="4:12" ht="23.15" customHeight="1" x14ac:dyDescent="0.4">
      <c r="D262" s="53"/>
      <c r="E262" s="52"/>
      <c r="F262" s="52"/>
      <c r="G262" s="52"/>
      <c r="H262" s="51" t="str">
        <f>IF($E262="","",IF($J262&gt;0,$J262*VLOOKUP($J262,个税参数!$D$5:$H$13,4,1)-VLOOKUP($J262,个税参数!$D$5:$H$13,5,1),0))</f>
        <v/>
      </c>
      <c r="I262" s="51" t="str">
        <f t="shared" si="3"/>
        <v/>
      </c>
      <c r="J262" s="51" t="str">
        <f>IF($E262="","",IF($E262-$F262-个税参数!$G$14-$G262&gt;0,$E262-$F262-个税参数!$G$14-$G262,0))</f>
        <v/>
      </c>
      <c r="K262" s="59" t="str">
        <f>IF($E262="","",IF($J262&gt;0,VLOOKUP($J262,个税参数!$D$5:$H$13,4,1),0))</f>
        <v/>
      </c>
      <c r="L262" s="60" t="str">
        <f>IF($E262="","",VLOOKUP($J262,个税参数!$D$5:$H$13,5,1))</f>
        <v/>
      </c>
    </row>
    <row r="263" spans="4:12" ht="23.15" customHeight="1" x14ac:dyDescent="0.4">
      <c r="D263" s="53"/>
      <c r="E263" s="52"/>
      <c r="F263" s="52"/>
      <c r="G263" s="52"/>
      <c r="H263" s="51" t="str">
        <f>IF($E263="","",IF($J263&gt;0,$J263*VLOOKUP($J263,个税参数!$D$5:$H$13,4,1)-VLOOKUP($J263,个税参数!$D$5:$H$13,5,1),0))</f>
        <v/>
      </c>
      <c r="I263" s="51" t="str">
        <f t="shared" si="3"/>
        <v/>
      </c>
      <c r="J263" s="51" t="str">
        <f>IF($E263="","",IF($E263-$F263-个税参数!$G$14-$G263&gt;0,$E263-$F263-个税参数!$G$14-$G263,0))</f>
        <v/>
      </c>
      <c r="K263" s="59" t="str">
        <f>IF($E263="","",IF($J263&gt;0,VLOOKUP($J263,个税参数!$D$5:$H$13,4,1),0))</f>
        <v/>
      </c>
      <c r="L263" s="60" t="str">
        <f>IF($E263="","",VLOOKUP($J263,个税参数!$D$5:$H$13,5,1))</f>
        <v/>
      </c>
    </row>
    <row r="264" spans="4:12" ht="23.15" customHeight="1" x14ac:dyDescent="0.4">
      <c r="D264" s="53"/>
      <c r="E264" s="52"/>
      <c r="F264" s="52"/>
      <c r="G264" s="52"/>
      <c r="H264" s="51" t="str">
        <f>IF($E264="","",IF($J264&gt;0,$J264*VLOOKUP($J264,个税参数!$D$5:$H$13,4,1)-VLOOKUP($J264,个税参数!$D$5:$H$13,5,1),0))</f>
        <v/>
      </c>
      <c r="I264" s="51" t="str">
        <f t="shared" si="3"/>
        <v/>
      </c>
      <c r="J264" s="51" t="str">
        <f>IF($E264="","",IF($E264-$F264-个税参数!$G$14-$G264&gt;0,$E264-$F264-个税参数!$G$14-$G264,0))</f>
        <v/>
      </c>
      <c r="K264" s="59" t="str">
        <f>IF($E264="","",IF($J264&gt;0,VLOOKUP($J264,个税参数!$D$5:$H$13,4,1),0))</f>
        <v/>
      </c>
      <c r="L264" s="60" t="str">
        <f>IF($E264="","",VLOOKUP($J264,个税参数!$D$5:$H$13,5,1))</f>
        <v/>
      </c>
    </row>
    <row r="265" spans="4:12" ht="23.15" customHeight="1" x14ac:dyDescent="0.4">
      <c r="D265" s="53"/>
      <c r="E265" s="52"/>
      <c r="F265" s="52"/>
      <c r="G265" s="52"/>
      <c r="H265" s="51" t="str">
        <f>IF($E265="","",IF($J265&gt;0,$J265*VLOOKUP($J265,个税参数!$D$5:$H$13,4,1)-VLOOKUP($J265,个税参数!$D$5:$H$13,5,1),0))</f>
        <v/>
      </c>
      <c r="I265" s="51" t="str">
        <f t="shared" si="3"/>
        <v/>
      </c>
      <c r="J265" s="51" t="str">
        <f>IF($E265="","",IF($E265-$F265-个税参数!$G$14-$G265&gt;0,$E265-$F265-个税参数!$G$14-$G265,0))</f>
        <v/>
      </c>
      <c r="K265" s="59" t="str">
        <f>IF($E265="","",IF($J265&gt;0,VLOOKUP($J265,个税参数!$D$5:$H$13,4,1),0))</f>
        <v/>
      </c>
      <c r="L265" s="60" t="str">
        <f>IF($E265="","",VLOOKUP($J265,个税参数!$D$5:$H$13,5,1))</f>
        <v/>
      </c>
    </row>
    <row r="266" spans="4:12" ht="23.15" customHeight="1" x14ac:dyDescent="0.4">
      <c r="D266" s="53"/>
      <c r="E266" s="52"/>
      <c r="F266" s="52"/>
      <c r="G266" s="52"/>
      <c r="H266" s="51" t="str">
        <f>IF($E266="","",IF($J266&gt;0,$J266*VLOOKUP($J266,个税参数!$D$5:$H$13,4,1)-VLOOKUP($J266,个税参数!$D$5:$H$13,5,1),0))</f>
        <v/>
      </c>
      <c r="I266" s="51" t="str">
        <f t="shared" si="3"/>
        <v/>
      </c>
      <c r="J266" s="51" t="str">
        <f>IF($E266="","",IF($E266-$F266-个税参数!$G$14-$G266&gt;0,$E266-$F266-个税参数!$G$14-$G266,0))</f>
        <v/>
      </c>
      <c r="K266" s="59" t="str">
        <f>IF($E266="","",IF($J266&gt;0,VLOOKUP($J266,个税参数!$D$5:$H$13,4,1),0))</f>
        <v/>
      </c>
      <c r="L266" s="60" t="str">
        <f>IF($E266="","",VLOOKUP($J266,个税参数!$D$5:$H$13,5,1))</f>
        <v/>
      </c>
    </row>
    <row r="267" spans="4:12" ht="23.15" customHeight="1" x14ac:dyDescent="0.4">
      <c r="D267" s="53"/>
      <c r="E267" s="52"/>
      <c r="F267" s="52"/>
      <c r="G267" s="52"/>
      <c r="H267" s="51" t="str">
        <f>IF($E267="","",IF($J267&gt;0,$J267*VLOOKUP($J267,个税参数!$D$5:$H$13,4,1)-VLOOKUP($J267,个税参数!$D$5:$H$13,5,1),0))</f>
        <v/>
      </c>
      <c r="I267" s="51" t="str">
        <f t="shared" ref="I267:I330" si="4">IF($E267="","",$E267-$H267-$F267)</f>
        <v/>
      </c>
      <c r="J267" s="51" t="str">
        <f>IF($E267="","",IF($E267-$F267-个税参数!$G$14-$G267&gt;0,$E267-$F267-个税参数!$G$14-$G267,0))</f>
        <v/>
      </c>
      <c r="K267" s="59" t="str">
        <f>IF($E267="","",IF($J267&gt;0,VLOOKUP($J267,个税参数!$D$5:$H$13,4,1),0))</f>
        <v/>
      </c>
      <c r="L267" s="60" t="str">
        <f>IF($E267="","",VLOOKUP($J267,个税参数!$D$5:$H$13,5,1))</f>
        <v/>
      </c>
    </row>
    <row r="268" spans="4:12" ht="23.15" customHeight="1" x14ac:dyDescent="0.4">
      <c r="D268" s="53"/>
      <c r="E268" s="52"/>
      <c r="F268" s="52"/>
      <c r="G268" s="52"/>
      <c r="H268" s="51" t="str">
        <f>IF($E268="","",IF($J268&gt;0,$J268*VLOOKUP($J268,个税参数!$D$5:$H$13,4,1)-VLOOKUP($J268,个税参数!$D$5:$H$13,5,1),0))</f>
        <v/>
      </c>
      <c r="I268" s="51" t="str">
        <f t="shared" si="4"/>
        <v/>
      </c>
      <c r="J268" s="51" t="str">
        <f>IF($E268="","",IF($E268-$F268-个税参数!$G$14-$G268&gt;0,$E268-$F268-个税参数!$G$14-$G268,0))</f>
        <v/>
      </c>
      <c r="K268" s="59" t="str">
        <f>IF($E268="","",IF($J268&gt;0,VLOOKUP($J268,个税参数!$D$5:$H$13,4,1),0))</f>
        <v/>
      </c>
      <c r="L268" s="60" t="str">
        <f>IF($E268="","",VLOOKUP($J268,个税参数!$D$5:$H$13,5,1))</f>
        <v/>
      </c>
    </row>
    <row r="269" spans="4:12" ht="23.15" customHeight="1" x14ac:dyDescent="0.4">
      <c r="D269" s="53"/>
      <c r="E269" s="52"/>
      <c r="F269" s="52"/>
      <c r="G269" s="52"/>
      <c r="H269" s="51" t="str">
        <f>IF($E269="","",IF($J269&gt;0,$J269*VLOOKUP($J269,个税参数!$D$5:$H$13,4,1)-VLOOKUP($J269,个税参数!$D$5:$H$13,5,1),0))</f>
        <v/>
      </c>
      <c r="I269" s="51" t="str">
        <f t="shared" si="4"/>
        <v/>
      </c>
      <c r="J269" s="51" t="str">
        <f>IF($E269="","",IF($E269-$F269-个税参数!$G$14-$G269&gt;0,$E269-$F269-个税参数!$G$14-$G269,0))</f>
        <v/>
      </c>
      <c r="K269" s="59" t="str">
        <f>IF($E269="","",IF($J269&gt;0,VLOOKUP($J269,个税参数!$D$5:$H$13,4,1),0))</f>
        <v/>
      </c>
      <c r="L269" s="60" t="str">
        <f>IF($E269="","",VLOOKUP($J269,个税参数!$D$5:$H$13,5,1))</f>
        <v/>
      </c>
    </row>
    <row r="270" spans="4:12" ht="23.15" customHeight="1" x14ac:dyDescent="0.4">
      <c r="D270" s="53"/>
      <c r="E270" s="52"/>
      <c r="F270" s="52"/>
      <c r="G270" s="52"/>
      <c r="H270" s="51" t="str">
        <f>IF($E270="","",IF($J270&gt;0,$J270*VLOOKUP($J270,个税参数!$D$5:$H$13,4,1)-VLOOKUP($J270,个税参数!$D$5:$H$13,5,1),0))</f>
        <v/>
      </c>
      <c r="I270" s="51" t="str">
        <f t="shared" si="4"/>
        <v/>
      </c>
      <c r="J270" s="51" t="str">
        <f>IF($E270="","",IF($E270-$F270-个税参数!$G$14-$G270&gt;0,$E270-$F270-个税参数!$G$14-$G270,0))</f>
        <v/>
      </c>
      <c r="K270" s="59" t="str">
        <f>IF($E270="","",IF($J270&gt;0,VLOOKUP($J270,个税参数!$D$5:$H$13,4,1),0))</f>
        <v/>
      </c>
      <c r="L270" s="60" t="str">
        <f>IF($E270="","",VLOOKUP($J270,个税参数!$D$5:$H$13,5,1))</f>
        <v/>
      </c>
    </row>
    <row r="271" spans="4:12" ht="23.15" customHeight="1" x14ac:dyDescent="0.4">
      <c r="D271" s="53"/>
      <c r="E271" s="52"/>
      <c r="F271" s="52"/>
      <c r="G271" s="52"/>
      <c r="H271" s="51" t="str">
        <f>IF($E271="","",IF($J271&gt;0,$J271*VLOOKUP($J271,个税参数!$D$5:$H$13,4,1)-VLOOKUP($J271,个税参数!$D$5:$H$13,5,1),0))</f>
        <v/>
      </c>
      <c r="I271" s="51" t="str">
        <f t="shared" si="4"/>
        <v/>
      </c>
      <c r="J271" s="51" t="str">
        <f>IF($E271="","",IF($E271-$F271-个税参数!$G$14-$G271&gt;0,$E271-$F271-个税参数!$G$14-$G271,0))</f>
        <v/>
      </c>
      <c r="K271" s="59" t="str">
        <f>IF($E271="","",IF($J271&gt;0,VLOOKUP($J271,个税参数!$D$5:$H$13,4,1),0))</f>
        <v/>
      </c>
      <c r="L271" s="60" t="str">
        <f>IF($E271="","",VLOOKUP($J271,个税参数!$D$5:$H$13,5,1))</f>
        <v/>
      </c>
    </row>
    <row r="272" spans="4:12" ht="23.15" customHeight="1" x14ac:dyDescent="0.4">
      <c r="D272" s="53"/>
      <c r="E272" s="52"/>
      <c r="F272" s="52"/>
      <c r="G272" s="52"/>
      <c r="H272" s="51" t="str">
        <f>IF($E272="","",IF($J272&gt;0,$J272*VLOOKUP($J272,个税参数!$D$5:$H$13,4,1)-VLOOKUP($J272,个税参数!$D$5:$H$13,5,1),0))</f>
        <v/>
      </c>
      <c r="I272" s="51" t="str">
        <f t="shared" si="4"/>
        <v/>
      </c>
      <c r="J272" s="51" t="str">
        <f>IF($E272="","",IF($E272-$F272-个税参数!$G$14-$G272&gt;0,$E272-$F272-个税参数!$G$14-$G272,0))</f>
        <v/>
      </c>
      <c r="K272" s="59" t="str">
        <f>IF($E272="","",IF($J272&gt;0,VLOOKUP($J272,个税参数!$D$5:$H$13,4,1),0))</f>
        <v/>
      </c>
      <c r="L272" s="60" t="str">
        <f>IF($E272="","",VLOOKUP($J272,个税参数!$D$5:$H$13,5,1))</f>
        <v/>
      </c>
    </row>
    <row r="273" spans="4:12" ht="23.15" customHeight="1" x14ac:dyDescent="0.4">
      <c r="D273" s="53"/>
      <c r="E273" s="52"/>
      <c r="F273" s="52"/>
      <c r="G273" s="52"/>
      <c r="H273" s="51" t="str">
        <f>IF($E273="","",IF($J273&gt;0,$J273*VLOOKUP($J273,个税参数!$D$5:$H$13,4,1)-VLOOKUP($J273,个税参数!$D$5:$H$13,5,1),0))</f>
        <v/>
      </c>
      <c r="I273" s="51" t="str">
        <f t="shared" si="4"/>
        <v/>
      </c>
      <c r="J273" s="51" t="str">
        <f>IF($E273="","",IF($E273-$F273-个税参数!$G$14-$G273&gt;0,$E273-$F273-个税参数!$G$14-$G273,0))</f>
        <v/>
      </c>
      <c r="K273" s="59" t="str">
        <f>IF($E273="","",IF($J273&gt;0,VLOOKUP($J273,个税参数!$D$5:$H$13,4,1),0))</f>
        <v/>
      </c>
      <c r="L273" s="60" t="str">
        <f>IF($E273="","",VLOOKUP($J273,个税参数!$D$5:$H$13,5,1))</f>
        <v/>
      </c>
    </row>
    <row r="274" spans="4:12" ht="23.15" customHeight="1" x14ac:dyDescent="0.4">
      <c r="D274" s="53"/>
      <c r="E274" s="52"/>
      <c r="F274" s="52"/>
      <c r="G274" s="52"/>
      <c r="H274" s="51" t="str">
        <f>IF($E274="","",IF($J274&gt;0,$J274*VLOOKUP($J274,个税参数!$D$5:$H$13,4,1)-VLOOKUP($J274,个税参数!$D$5:$H$13,5,1),0))</f>
        <v/>
      </c>
      <c r="I274" s="51" t="str">
        <f t="shared" si="4"/>
        <v/>
      </c>
      <c r="J274" s="51" t="str">
        <f>IF($E274="","",IF($E274-$F274-个税参数!$G$14-$G274&gt;0,$E274-$F274-个税参数!$G$14-$G274,0))</f>
        <v/>
      </c>
      <c r="K274" s="59" t="str">
        <f>IF($E274="","",IF($J274&gt;0,VLOOKUP($J274,个税参数!$D$5:$H$13,4,1),0))</f>
        <v/>
      </c>
      <c r="L274" s="60" t="str">
        <f>IF($E274="","",VLOOKUP($J274,个税参数!$D$5:$H$13,5,1))</f>
        <v/>
      </c>
    </row>
    <row r="275" spans="4:12" ht="23.15" customHeight="1" x14ac:dyDescent="0.4">
      <c r="D275" s="53"/>
      <c r="E275" s="52"/>
      <c r="F275" s="52"/>
      <c r="G275" s="52"/>
      <c r="H275" s="51" t="str">
        <f>IF($E275="","",IF($J275&gt;0,$J275*VLOOKUP($J275,个税参数!$D$5:$H$13,4,1)-VLOOKUP($J275,个税参数!$D$5:$H$13,5,1),0))</f>
        <v/>
      </c>
      <c r="I275" s="51" t="str">
        <f t="shared" si="4"/>
        <v/>
      </c>
      <c r="J275" s="51" t="str">
        <f>IF($E275="","",IF($E275-$F275-个税参数!$G$14-$G275&gt;0,$E275-$F275-个税参数!$G$14-$G275,0))</f>
        <v/>
      </c>
      <c r="K275" s="59" t="str">
        <f>IF($E275="","",IF($J275&gt;0,VLOOKUP($J275,个税参数!$D$5:$H$13,4,1),0))</f>
        <v/>
      </c>
      <c r="L275" s="60" t="str">
        <f>IF($E275="","",VLOOKUP($J275,个税参数!$D$5:$H$13,5,1))</f>
        <v/>
      </c>
    </row>
    <row r="276" spans="4:12" ht="23.15" customHeight="1" x14ac:dyDescent="0.4">
      <c r="D276" s="53"/>
      <c r="E276" s="52"/>
      <c r="F276" s="52"/>
      <c r="G276" s="52"/>
      <c r="H276" s="51" t="str">
        <f>IF($E276="","",IF($J276&gt;0,$J276*VLOOKUP($J276,个税参数!$D$5:$H$13,4,1)-VLOOKUP($J276,个税参数!$D$5:$H$13,5,1),0))</f>
        <v/>
      </c>
      <c r="I276" s="51" t="str">
        <f t="shared" si="4"/>
        <v/>
      </c>
      <c r="J276" s="51" t="str">
        <f>IF($E276="","",IF($E276-$F276-个税参数!$G$14-$G276&gt;0,$E276-$F276-个税参数!$G$14-$G276,0))</f>
        <v/>
      </c>
      <c r="K276" s="59" t="str">
        <f>IF($E276="","",IF($J276&gt;0,VLOOKUP($J276,个税参数!$D$5:$H$13,4,1),0))</f>
        <v/>
      </c>
      <c r="L276" s="60" t="str">
        <f>IF($E276="","",VLOOKUP($J276,个税参数!$D$5:$H$13,5,1))</f>
        <v/>
      </c>
    </row>
    <row r="277" spans="4:12" ht="23.15" customHeight="1" x14ac:dyDescent="0.4">
      <c r="D277" s="53"/>
      <c r="E277" s="52"/>
      <c r="F277" s="52"/>
      <c r="G277" s="52"/>
      <c r="H277" s="51" t="str">
        <f>IF($E277="","",IF($J277&gt;0,$J277*VLOOKUP($J277,个税参数!$D$5:$H$13,4,1)-VLOOKUP($J277,个税参数!$D$5:$H$13,5,1),0))</f>
        <v/>
      </c>
      <c r="I277" s="51" t="str">
        <f t="shared" si="4"/>
        <v/>
      </c>
      <c r="J277" s="51" t="str">
        <f>IF($E277="","",IF($E277-$F277-个税参数!$G$14-$G277&gt;0,$E277-$F277-个税参数!$G$14-$G277,0))</f>
        <v/>
      </c>
      <c r="K277" s="59" t="str">
        <f>IF($E277="","",IF($J277&gt;0,VLOOKUP($J277,个税参数!$D$5:$H$13,4,1),0))</f>
        <v/>
      </c>
      <c r="L277" s="60" t="str">
        <f>IF($E277="","",VLOOKUP($J277,个税参数!$D$5:$H$13,5,1))</f>
        <v/>
      </c>
    </row>
    <row r="278" spans="4:12" ht="23.15" customHeight="1" x14ac:dyDescent="0.4">
      <c r="D278" s="53"/>
      <c r="E278" s="52"/>
      <c r="F278" s="52"/>
      <c r="G278" s="52"/>
      <c r="H278" s="51" t="str">
        <f>IF($E278="","",IF($J278&gt;0,$J278*VLOOKUP($J278,个税参数!$D$5:$H$13,4,1)-VLOOKUP($J278,个税参数!$D$5:$H$13,5,1),0))</f>
        <v/>
      </c>
      <c r="I278" s="51" t="str">
        <f t="shared" si="4"/>
        <v/>
      </c>
      <c r="J278" s="51" t="str">
        <f>IF($E278="","",IF($E278-$F278-个税参数!$G$14-$G278&gt;0,$E278-$F278-个税参数!$G$14-$G278,0))</f>
        <v/>
      </c>
      <c r="K278" s="59" t="str">
        <f>IF($E278="","",IF($J278&gt;0,VLOOKUP($J278,个税参数!$D$5:$H$13,4,1),0))</f>
        <v/>
      </c>
      <c r="L278" s="60" t="str">
        <f>IF($E278="","",VLOOKUP($J278,个税参数!$D$5:$H$13,5,1))</f>
        <v/>
      </c>
    </row>
    <row r="279" spans="4:12" ht="23.15" customHeight="1" x14ac:dyDescent="0.4">
      <c r="D279" s="53"/>
      <c r="E279" s="52"/>
      <c r="F279" s="52"/>
      <c r="G279" s="52"/>
      <c r="H279" s="51" t="str">
        <f>IF($E279="","",IF($J279&gt;0,$J279*VLOOKUP($J279,个税参数!$D$5:$H$13,4,1)-VLOOKUP($J279,个税参数!$D$5:$H$13,5,1),0))</f>
        <v/>
      </c>
      <c r="I279" s="51" t="str">
        <f t="shared" si="4"/>
        <v/>
      </c>
      <c r="J279" s="51" t="str">
        <f>IF($E279="","",IF($E279-$F279-个税参数!$G$14-$G279&gt;0,$E279-$F279-个税参数!$G$14-$G279,0))</f>
        <v/>
      </c>
      <c r="K279" s="59" t="str">
        <f>IF($E279="","",IF($J279&gt;0,VLOOKUP($J279,个税参数!$D$5:$H$13,4,1),0))</f>
        <v/>
      </c>
      <c r="L279" s="60" t="str">
        <f>IF($E279="","",VLOOKUP($J279,个税参数!$D$5:$H$13,5,1))</f>
        <v/>
      </c>
    </row>
    <row r="280" spans="4:12" ht="23.15" customHeight="1" x14ac:dyDescent="0.4">
      <c r="D280" s="53"/>
      <c r="E280" s="52"/>
      <c r="F280" s="52"/>
      <c r="G280" s="52"/>
      <c r="H280" s="51" t="str">
        <f>IF($E280="","",IF($J280&gt;0,$J280*VLOOKUP($J280,个税参数!$D$5:$H$13,4,1)-VLOOKUP($J280,个税参数!$D$5:$H$13,5,1),0))</f>
        <v/>
      </c>
      <c r="I280" s="51" t="str">
        <f t="shared" si="4"/>
        <v/>
      </c>
      <c r="J280" s="51" t="str">
        <f>IF($E280="","",IF($E280-$F280-个税参数!$G$14-$G280&gt;0,$E280-$F280-个税参数!$G$14-$G280,0))</f>
        <v/>
      </c>
      <c r="K280" s="59" t="str">
        <f>IF($E280="","",IF($J280&gt;0,VLOOKUP($J280,个税参数!$D$5:$H$13,4,1),0))</f>
        <v/>
      </c>
      <c r="L280" s="60" t="str">
        <f>IF($E280="","",VLOOKUP($J280,个税参数!$D$5:$H$13,5,1))</f>
        <v/>
      </c>
    </row>
    <row r="281" spans="4:12" ht="23.15" customHeight="1" x14ac:dyDescent="0.4">
      <c r="D281" s="53"/>
      <c r="E281" s="52"/>
      <c r="F281" s="52"/>
      <c r="G281" s="52"/>
      <c r="H281" s="51" t="str">
        <f>IF($E281="","",IF($J281&gt;0,$J281*VLOOKUP($J281,个税参数!$D$5:$H$13,4,1)-VLOOKUP($J281,个税参数!$D$5:$H$13,5,1),0))</f>
        <v/>
      </c>
      <c r="I281" s="51" t="str">
        <f t="shared" si="4"/>
        <v/>
      </c>
      <c r="J281" s="51" t="str">
        <f>IF($E281="","",IF($E281-$F281-个税参数!$G$14-$G281&gt;0,$E281-$F281-个税参数!$G$14-$G281,0))</f>
        <v/>
      </c>
      <c r="K281" s="59" t="str">
        <f>IF($E281="","",IF($J281&gt;0,VLOOKUP($J281,个税参数!$D$5:$H$13,4,1),0))</f>
        <v/>
      </c>
      <c r="L281" s="60" t="str">
        <f>IF($E281="","",VLOOKUP($J281,个税参数!$D$5:$H$13,5,1))</f>
        <v/>
      </c>
    </row>
    <row r="282" spans="4:12" ht="23.15" customHeight="1" x14ac:dyDescent="0.4">
      <c r="D282" s="53"/>
      <c r="E282" s="52"/>
      <c r="F282" s="52"/>
      <c r="G282" s="52"/>
      <c r="H282" s="51" t="str">
        <f>IF($E282="","",IF($J282&gt;0,$J282*VLOOKUP($J282,个税参数!$D$5:$H$13,4,1)-VLOOKUP($J282,个税参数!$D$5:$H$13,5,1),0))</f>
        <v/>
      </c>
      <c r="I282" s="51" t="str">
        <f t="shared" si="4"/>
        <v/>
      </c>
      <c r="J282" s="51" t="str">
        <f>IF($E282="","",IF($E282-$F282-个税参数!$G$14-$G282&gt;0,$E282-$F282-个税参数!$G$14-$G282,0))</f>
        <v/>
      </c>
      <c r="K282" s="59" t="str">
        <f>IF($E282="","",IF($J282&gt;0,VLOOKUP($J282,个税参数!$D$5:$H$13,4,1),0))</f>
        <v/>
      </c>
      <c r="L282" s="60" t="str">
        <f>IF($E282="","",VLOOKUP($J282,个税参数!$D$5:$H$13,5,1))</f>
        <v/>
      </c>
    </row>
    <row r="283" spans="4:12" ht="23.15" customHeight="1" x14ac:dyDescent="0.4">
      <c r="D283" s="53"/>
      <c r="E283" s="52"/>
      <c r="F283" s="52"/>
      <c r="G283" s="52"/>
      <c r="H283" s="51" t="str">
        <f>IF($E283="","",IF($J283&gt;0,$J283*VLOOKUP($J283,个税参数!$D$5:$H$13,4,1)-VLOOKUP($J283,个税参数!$D$5:$H$13,5,1),0))</f>
        <v/>
      </c>
      <c r="I283" s="51" t="str">
        <f t="shared" si="4"/>
        <v/>
      </c>
      <c r="J283" s="51" t="str">
        <f>IF($E283="","",IF($E283-$F283-个税参数!$G$14-$G283&gt;0,$E283-$F283-个税参数!$G$14-$G283,0))</f>
        <v/>
      </c>
      <c r="K283" s="59" t="str">
        <f>IF($E283="","",IF($J283&gt;0,VLOOKUP($J283,个税参数!$D$5:$H$13,4,1),0))</f>
        <v/>
      </c>
      <c r="L283" s="60" t="str">
        <f>IF($E283="","",VLOOKUP($J283,个税参数!$D$5:$H$13,5,1))</f>
        <v/>
      </c>
    </row>
    <row r="284" spans="4:12" ht="23.15" customHeight="1" x14ac:dyDescent="0.4">
      <c r="D284" s="53"/>
      <c r="E284" s="52"/>
      <c r="F284" s="52"/>
      <c r="G284" s="52"/>
      <c r="H284" s="51" t="str">
        <f>IF($E284="","",IF($J284&gt;0,$J284*VLOOKUP($J284,个税参数!$D$5:$H$13,4,1)-VLOOKUP($J284,个税参数!$D$5:$H$13,5,1),0))</f>
        <v/>
      </c>
      <c r="I284" s="51" t="str">
        <f t="shared" si="4"/>
        <v/>
      </c>
      <c r="J284" s="51" t="str">
        <f>IF($E284="","",IF($E284-$F284-个税参数!$G$14-$G284&gt;0,$E284-$F284-个税参数!$G$14-$G284,0))</f>
        <v/>
      </c>
      <c r="K284" s="59" t="str">
        <f>IF($E284="","",IF($J284&gt;0,VLOOKUP($J284,个税参数!$D$5:$H$13,4,1),0))</f>
        <v/>
      </c>
      <c r="L284" s="60" t="str">
        <f>IF($E284="","",VLOOKUP($J284,个税参数!$D$5:$H$13,5,1))</f>
        <v/>
      </c>
    </row>
    <row r="285" spans="4:12" ht="23.15" customHeight="1" x14ac:dyDescent="0.4">
      <c r="D285" s="53"/>
      <c r="E285" s="52"/>
      <c r="F285" s="52"/>
      <c r="G285" s="52"/>
      <c r="H285" s="51" t="str">
        <f>IF($E285="","",IF($J285&gt;0,$J285*VLOOKUP($J285,个税参数!$D$5:$H$13,4,1)-VLOOKUP($J285,个税参数!$D$5:$H$13,5,1),0))</f>
        <v/>
      </c>
      <c r="I285" s="51" t="str">
        <f t="shared" si="4"/>
        <v/>
      </c>
      <c r="J285" s="51" t="str">
        <f>IF($E285="","",IF($E285-$F285-个税参数!$G$14-$G285&gt;0,$E285-$F285-个税参数!$G$14-$G285,0))</f>
        <v/>
      </c>
      <c r="K285" s="59" t="str">
        <f>IF($E285="","",IF($J285&gt;0,VLOOKUP($J285,个税参数!$D$5:$H$13,4,1),0))</f>
        <v/>
      </c>
      <c r="L285" s="60" t="str">
        <f>IF($E285="","",VLOOKUP($J285,个税参数!$D$5:$H$13,5,1))</f>
        <v/>
      </c>
    </row>
    <row r="286" spans="4:12" ht="23.15" customHeight="1" x14ac:dyDescent="0.4">
      <c r="D286" s="53"/>
      <c r="E286" s="52"/>
      <c r="F286" s="52"/>
      <c r="G286" s="52"/>
      <c r="H286" s="51" t="str">
        <f>IF($E286="","",IF($J286&gt;0,$J286*VLOOKUP($J286,个税参数!$D$5:$H$13,4,1)-VLOOKUP($J286,个税参数!$D$5:$H$13,5,1),0))</f>
        <v/>
      </c>
      <c r="I286" s="51" t="str">
        <f t="shared" si="4"/>
        <v/>
      </c>
      <c r="J286" s="51" t="str">
        <f>IF($E286="","",IF($E286-$F286-个税参数!$G$14-$G286&gt;0,$E286-$F286-个税参数!$G$14-$G286,0))</f>
        <v/>
      </c>
      <c r="K286" s="59" t="str">
        <f>IF($E286="","",IF($J286&gt;0,VLOOKUP($J286,个税参数!$D$5:$H$13,4,1),0))</f>
        <v/>
      </c>
      <c r="L286" s="60" t="str">
        <f>IF($E286="","",VLOOKUP($J286,个税参数!$D$5:$H$13,5,1))</f>
        <v/>
      </c>
    </row>
    <row r="287" spans="4:12" ht="23.15" customHeight="1" x14ac:dyDescent="0.4">
      <c r="D287" s="53"/>
      <c r="E287" s="52"/>
      <c r="F287" s="52"/>
      <c r="G287" s="52"/>
      <c r="H287" s="51" t="str">
        <f>IF($E287="","",IF($J287&gt;0,$J287*VLOOKUP($J287,个税参数!$D$5:$H$13,4,1)-VLOOKUP($J287,个税参数!$D$5:$H$13,5,1),0))</f>
        <v/>
      </c>
      <c r="I287" s="51" t="str">
        <f t="shared" si="4"/>
        <v/>
      </c>
      <c r="J287" s="51" t="str">
        <f>IF($E287="","",IF($E287-$F287-个税参数!$G$14-$G287&gt;0,$E287-$F287-个税参数!$G$14-$G287,0))</f>
        <v/>
      </c>
      <c r="K287" s="59" t="str">
        <f>IF($E287="","",IF($J287&gt;0,VLOOKUP($J287,个税参数!$D$5:$H$13,4,1),0))</f>
        <v/>
      </c>
      <c r="L287" s="60" t="str">
        <f>IF($E287="","",VLOOKUP($J287,个税参数!$D$5:$H$13,5,1))</f>
        <v/>
      </c>
    </row>
    <row r="288" spans="4:12" ht="23.15" customHeight="1" x14ac:dyDescent="0.4">
      <c r="D288" s="53"/>
      <c r="E288" s="52"/>
      <c r="F288" s="52"/>
      <c r="G288" s="52"/>
      <c r="H288" s="51" t="str">
        <f>IF($E288="","",IF($J288&gt;0,$J288*VLOOKUP($J288,个税参数!$D$5:$H$13,4,1)-VLOOKUP($J288,个税参数!$D$5:$H$13,5,1),0))</f>
        <v/>
      </c>
      <c r="I288" s="51" t="str">
        <f t="shared" si="4"/>
        <v/>
      </c>
      <c r="J288" s="51" t="str">
        <f>IF($E288="","",IF($E288-$F288-个税参数!$G$14-$G288&gt;0,$E288-$F288-个税参数!$G$14-$G288,0))</f>
        <v/>
      </c>
      <c r="K288" s="59" t="str">
        <f>IF($E288="","",IF($J288&gt;0,VLOOKUP($J288,个税参数!$D$5:$H$13,4,1),0))</f>
        <v/>
      </c>
      <c r="L288" s="60" t="str">
        <f>IF($E288="","",VLOOKUP($J288,个税参数!$D$5:$H$13,5,1))</f>
        <v/>
      </c>
    </row>
    <row r="289" spans="4:12" ht="23.15" customHeight="1" x14ac:dyDescent="0.4">
      <c r="D289" s="53"/>
      <c r="E289" s="52"/>
      <c r="F289" s="52"/>
      <c r="G289" s="52"/>
      <c r="H289" s="51" t="str">
        <f>IF($E289="","",IF($J289&gt;0,$J289*VLOOKUP($J289,个税参数!$D$5:$H$13,4,1)-VLOOKUP($J289,个税参数!$D$5:$H$13,5,1),0))</f>
        <v/>
      </c>
      <c r="I289" s="51" t="str">
        <f t="shared" si="4"/>
        <v/>
      </c>
      <c r="J289" s="51" t="str">
        <f>IF($E289="","",IF($E289-$F289-个税参数!$G$14-$G289&gt;0,$E289-$F289-个税参数!$G$14-$G289,0))</f>
        <v/>
      </c>
      <c r="K289" s="59" t="str">
        <f>IF($E289="","",IF($J289&gt;0,VLOOKUP($J289,个税参数!$D$5:$H$13,4,1),0))</f>
        <v/>
      </c>
      <c r="L289" s="60" t="str">
        <f>IF($E289="","",VLOOKUP($J289,个税参数!$D$5:$H$13,5,1))</f>
        <v/>
      </c>
    </row>
    <row r="290" spans="4:12" ht="23.15" customHeight="1" x14ac:dyDescent="0.4">
      <c r="D290" s="53"/>
      <c r="E290" s="52"/>
      <c r="F290" s="52"/>
      <c r="G290" s="52"/>
      <c r="H290" s="51" t="str">
        <f>IF($E290="","",IF($J290&gt;0,$J290*VLOOKUP($J290,个税参数!$D$5:$H$13,4,1)-VLOOKUP($J290,个税参数!$D$5:$H$13,5,1),0))</f>
        <v/>
      </c>
      <c r="I290" s="51" t="str">
        <f t="shared" si="4"/>
        <v/>
      </c>
      <c r="J290" s="51" t="str">
        <f>IF($E290="","",IF($E290-$F290-个税参数!$G$14-$G290&gt;0,$E290-$F290-个税参数!$G$14-$G290,0))</f>
        <v/>
      </c>
      <c r="K290" s="59" t="str">
        <f>IF($E290="","",IF($J290&gt;0,VLOOKUP($J290,个税参数!$D$5:$H$13,4,1),0))</f>
        <v/>
      </c>
      <c r="L290" s="60" t="str">
        <f>IF($E290="","",VLOOKUP($J290,个税参数!$D$5:$H$13,5,1))</f>
        <v/>
      </c>
    </row>
    <row r="291" spans="4:12" ht="23.15" customHeight="1" x14ac:dyDescent="0.4">
      <c r="D291" s="53"/>
      <c r="E291" s="52"/>
      <c r="F291" s="52"/>
      <c r="G291" s="52"/>
      <c r="H291" s="51" t="str">
        <f>IF($E291="","",IF($J291&gt;0,$J291*VLOOKUP($J291,个税参数!$D$5:$H$13,4,1)-VLOOKUP($J291,个税参数!$D$5:$H$13,5,1),0))</f>
        <v/>
      </c>
      <c r="I291" s="51" t="str">
        <f t="shared" si="4"/>
        <v/>
      </c>
      <c r="J291" s="51" t="str">
        <f>IF($E291="","",IF($E291-$F291-个税参数!$G$14-$G291&gt;0,$E291-$F291-个税参数!$G$14-$G291,0))</f>
        <v/>
      </c>
      <c r="K291" s="59" t="str">
        <f>IF($E291="","",IF($J291&gt;0,VLOOKUP($J291,个税参数!$D$5:$H$13,4,1),0))</f>
        <v/>
      </c>
      <c r="L291" s="60" t="str">
        <f>IF($E291="","",VLOOKUP($J291,个税参数!$D$5:$H$13,5,1))</f>
        <v/>
      </c>
    </row>
    <row r="292" spans="4:12" ht="23.15" customHeight="1" x14ac:dyDescent="0.4">
      <c r="D292" s="53"/>
      <c r="E292" s="52"/>
      <c r="F292" s="52"/>
      <c r="G292" s="52"/>
      <c r="H292" s="51" t="str">
        <f>IF($E292="","",IF($J292&gt;0,$J292*VLOOKUP($J292,个税参数!$D$5:$H$13,4,1)-VLOOKUP($J292,个税参数!$D$5:$H$13,5,1),0))</f>
        <v/>
      </c>
      <c r="I292" s="51" t="str">
        <f t="shared" si="4"/>
        <v/>
      </c>
      <c r="J292" s="51" t="str">
        <f>IF($E292="","",IF($E292-$F292-个税参数!$G$14-$G292&gt;0,$E292-$F292-个税参数!$G$14-$G292,0))</f>
        <v/>
      </c>
      <c r="K292" s="59" t="str">
        <f>IF($E292="","",IF($J292&gt;0,VLOOKUP($J292,个税参数!$D$5:$H$13,4,1),0))</f>
        <v/>
      </c>
      <c r="L292" s="60" t="str">
        <f>IF($E292="","",VLOOKUP($J292,个税参数!$D$5:$H$13,5,1))</f>
        <v/>
      </c>
    </row>
    <row r="293" spans="4:12" ht="23.15" customHeight="1" x14ac:dyDescent="0.4">
      <c r="D293" s="53"/>
      <c r="E293" s="52"/>
      <c r="F293" s="52"/>
      <c r="G293" s="52"/>
      <c r="H293" s="51" t="str">
        <f>IF($E293="","",IF($J293&gt;0,$J293*VLOOKUP($J293,个税参数!$D$5:$H$13,4,1)-VLOOKUP($J293,个税参数!$D$5:$H$13,5,1),0))</f>
        <v/>
      </c>
      <c r="I293" s="51" t="str">
        <f t="shared" si="4"/>
        <v/>
      </c>
      <c r="J293" s="51" t="str">
        <f>IF($E293="","",IF($E293-$F293-个税参数!$G$14-$G293&gt;0,$E293-$F293-个税参数!$G$14-$G293,0))</f>
        <v/>
      </c>
      <c r="K293" s="59" t="str">
        <f>IF($E293="","",IF($J293&gt;0,VLOOKUP($J293,个税参数!$D$5:$H$13,4,1),0))</f>
        <v/>
      </c>
      <c r="L293" s="60" t="str">
        <f>IF($E293="","",VLOOKUP($J293,个税参数!$D$5:$H$13,5,1))</f>
        <v/>
      </c>
    </row>
    <row r="294" spans="4:12" ht="23.15" customHeight="1" x14ac:dyDescent="0.4">
      <c r="D294" s="53"/>
      <c r="E294" s="52"/>
      <c r="F294" s="52"/>
      <c r="G294" s="52"/>
      <c r="H294" s="51" t="str">
        <f>IF($E294="","",IF($J294&gt;0,$J294*VLOOKUP($J294,个税参数!$D$5:$H$13,4,1)-VLOOKUP($J294,个税参数!$D$5:$H$13,5,1),0))</f>
        <v/>
      </c>
      <c r="I294" s="51" t="str">
        <f t="shared" si="4"/>
        <v/>
      </c>
      <c r="J294" s="51" t="str">
        <f>IF($E294="","",IF($E294-$F294-个税参数!$G$14-$G294&gt;0,$E294-$F294-个税参数!$G$14-$G294,0))</f>
        <v/>
      </c>
      <c r="K294" s="59" t="str">
        <f>IF($E294="","",IF($J294&gt;0,VLOOKUP($J294,个税参数!$D$5:$H$13,4,1),0))</f>
        <v/>
      </c>
      <c r="L294" s="60" t="str">
        <f>IF($E294="","",VLOOKUP($J294,个税参数!$D$5:$H$13,5,1))</f>
        <v/>
      </c>
    </row>
    <row r="295" spans="4:12" ht="23.15" customHeight="1" x14ac:dyDescent="0.4">
      <c r="D295" s="53"/>
      <c r="E295" s="52"/>
      <c r="F295" s="52"/>
      <c r="G295" s="52"/>
      <c r="H295" s="51" t="str">
        <f>IF($E295="","",IF($J295&gt;0,$J295*VLOOKUP($J295,个税参数!$D$5:$H$13,4,1)-VLOOKUP($J295,个税参数!$D$5:$H$13,5,1),0))</f>
        <v/>
      </c>
      <c r="I295" s="51" t="str">
        <f t="shared" si="4"/>
        <v/>
      </c>
      <c r="J295" s="51" t="str">
        <f>IF($E295="","",IF($E295-$F295-个税参数!$G$14-$G295&gt;0,$E295-$F295-个税参数!$G$14-$G295,0))</f>
        <v/>
      </c>
      <c r="K295" s="59" t="str">
        <f>IF($E295="","",IF($J295&gt;0,VLOOKUP($J295,个税参数!$D$5:$H$13,4,1),0))</f>
        <v/>
      </c>
      <c r="L295" s="60" t="str">
        <f>IF($E295="","",VLOOKUP($J295,个税参数!$D$5:$H$13,5,1))</f>
        <v/>
      </c>
    </row>
    <row r="296" spans="4:12" ht="23.15" customHeight="1" x14ac:dyDescent="0.4">
      <c r="D296" s="53"/>
      <c r="E296" s="52"/>
      <c r="F296" s="52"/>
      <c r="G296" s="52"/>
      <c r="H296" s="51" t="str">
        <f>IF($E296="","",IF($J296&gt;0,$J296*VLOOKUP($J296,个税参数!$D$5:$H$13,4,1)-VLOOKUP($J296,个税参数!$D$5:$H$13,5,1),0))</f>
        <v/>
      </c>
      <c r="I296" s="51" t="str">
        <f t="shared" si="4"/>
        <v/>
      </c>
      <c r="J296" s="51" t="str">
        <f>IF($E296="","",IF($E296-$F296-个税参数!$G$14-$G296&gt;0,$E296-$F296-个税参数!$G$14-$G296,0))</f>
        <v/>
      </c>
      <c r="K296" s="59" t="str">
        <f>IF($E296="","",IF($J296&gt;0,VLOOKUP($J296,个税参数!$D$5:$H$13,4,1),0))</f>
        <v/>
      </c>
      <c r="L296" s="60" t="str">
        <f>IF($E296="","",VLOOKUP($J296,个税参数!$D$5:$H$13,5,1))</f>
        <v/>
      </c>
    </row>
    <row r="297" spans="4:12" ht="23.15" customHeight="1" x14ac:dyDescent="0.4">
      <c r="D297" s="53"/>
      <c r="E297" s="52"/>
      <c r="F297" s="52"/>
      <c r="G297" s="52"/>
      <c r="H297" s="51" t="str">
        <f>IF($E297="","",IF($J297&gt;0,$J297*VLOOKUP($J297,个税参数!$D$5:$H$13,4,1)-VLOOKUP($J297,个税参数!$D$5:$H$13,5,1),0))</f>
        <v/>
      </c>
      <c r="I297" s="51" t="str">
        <f t="shared" si="4"/>
        <v/>
      </c>
      <c r="J297" s="51" t="str">
        <f>IF($E297="","",IF($E297-$F297-个税参数!$G$14-$G297&gt;0,$E297-$F297-个税参数!$G$14-$G297,0))</f>
        <v/>
      </c>
      <c r="K297" s="59" t="str">
        <f>IF($E297="","",IF($J297&gt;0,VLOOKUP($J297,个税参数!$D$5:$H$13,4,1),0))</f>
        <v/>
      </c>
      <c r="L297" s="60" t="str">
        <f>IF($E297="","",VLOOKUP($J297,个税参数!$D$5:$H$13,5,1))</f>
        <v/>
      </c>
    </row>
    <row r="298" spans="4:12" ht="23.15" customHeight="1" x14ac:dyDescent="0.4">
      <c r="D298" s="53"/>
      <c r="E298" s="52"/>
      <c r="F298" s="52"/>
      <c r="G298" s="52"/>
      <c r="H298" s="51" t="str">
        <f>IF($E298="","",IF($J298&gt;0,$J298*VLOOKUP($J298,个税参数!$D$5:$H$13,4,1)-VLOOKUP($J298,个税参数!$D$5:$H$13,5,1),0))</f>
        <v/>
      </c>
      <c r="I298" s="51" t="str">
        <f t="shared" si="4"/>
        <v/>
      </c>
      <c r="J298" s="51" t="str">
        <f>IF($E298="","",IF($E298-$F298-个税参数!$G$14-$G298&gt;0,$E298-$F298-个税参数!$G$14-$G298,0))</f>
        <v/>
      </c>
      <c r="K298" s="59" t="str">
        <f>IF($E298="","",IF($J298&gt;0,VLOOKUP($J298,个税参数!$D$5:$H$13,4,1),0))</f>
        <v/>
      </c>
      <c r="L298" s="60" t="str">
        <f>IF($E298="","",VLOOKUP($J298,个税参数!$D$5:$H$13,5,1))</f>
        <v/>
      </c>
    </row>
    <row r="299" spans="4:12" ht="23.15" customHeight="1" x14ac:dyDescent="0.4">
      <c r="D299" s="53"/>
      <c r="E299" s="52"/>
      <c r="F299" s="52"/>
      <c r="G299" s="52"/>
      <c r="H299" s="51" t="str">
        <f>IF($E299="","",IF($J299&gt;0,$J299*VLOOKUP($J299,个税参数!$D$5:$H$13,4,1)-VLOOKUP($J299,个税参数!$D$5:$H$13,5,1),0))</f>
        <v/>
      </c>
      <c r="I299" s="51" t="str">
        <f t="shared" si="4"/>
        <v/>
      </c>
      <c r="J299" s="51" t="str">
        <f>IF($E299="","",IF($E299-$F299-个税参数!$G$14-$G299&gt;0,$E299-$F299-个税参数!$G$14-$G299,0))</f>
        <v/>
      </c>
      <c r="K299" s="59" t="str">
        <f>IF($E299="","",IF($J299&gt;0,VLOOKUP($J299,个税参数!$D$5:$H$13,4,1),0))</f>
        <v/>
      </c>
      <c r="L299" s="60" t="str">
        <f>IF($E299="","",VLOOKUP($J299,个税参数!$D$5:$H$13,5,1))</f>
        <v/>
      </c>
    </row>
    <row r="300" spans="4:12" ht="23.15" customHeight="1" x14ac:dyDescent="0.4">
      <c r="D300" s="53"/>
      <c r="E300" s="52"/>
      <c r="F300" s="52"/>
      <c r="G300" s="52"/>
      <c r="H300" s="51" t="str">
        <f>IF($E300="","",IF($J300&gt;0,$J300*VLOOKUP($J300,个税参数!$D$5:$H$13,4,1)-VLOOKUP($J300,个税参数!$D$5:$H$13,5,1),0))</f>
        <v/>
      </c>
      <c r="I300" s="51" t="str">
        <f t="shared" si="4"/>
        <v/>
      </c>
      <c r="J300" s="51" t="str">
        <f>IF($E300="","",IF($E300-$F300-个税参数!$G$14-$G300&gt;0,$E300-$F300-个税参数!$G$14-$G300,0))</f>
        <v/>
      </c>
      <c r="K300" s="59" t="str">
        <f>IF($E300="","",IF($J300&gt;0,VLOOKUP($J300,个税参数!$D$5:$H$13,4,1),0))</f>
        <v/>
      </c>
      <c r="L300" s="60" t="str">
        <f>IF($E300="","",VLOOKUP($J300,个税参数!$D$5:$H$13,5,1))</f>
        <v/>
      </c>
    </row>
    <row r="301" spans="4:12" ht="23.15" customHeight="1" x14ac:dyDescent="0.4">
      <c r="D301" s="53"/>
      <c r="E301" s="52"/>
      <c r="F301" s="52"/>
      <c r="G301" s="52"/>
      <c r="H301" s="51" t="str">
        <f>IF($E301="","",IF($J301&gt;0,$J301*VLOOKUP($J301,个税参数!$D$5:$H$13,4,1)-VLOOKUP($J301,个税参数!$D$5:$H$13,5,1),0))</f>
        <v/>
      </c>
      <c r="I301" s="51" t="str">
        <f t="shared" si="4"/>
        <v/>
      </c>
      <c r="J301" s="51" t="str">
        <f>IF($E301="","",IF($E301-$F301-个税参数!$G$14-$G301&gt;0,$E301-$F301-个税参数!$G$14-$G301,0))</f>
        <v/>
      </c>
      <c r="K301" s="59" t="str">
        <f>IF($E301="","",IF($J301&gt;0,VLOOKUP($J301,个税参数!$D$5:$H$13,4,1),0))</f>
        <v/>
      </c>
      <c r="L301" s="60" t="str">
        <f>IF($E301="","",VLOOKUP($J301,个税参数!$D$5:$H$13,5,1))</f>
        <v/>
      </c>
    </row>
    <row r="302" spans="4:12" ht="23.15" customHeight="1" x14ac:dyDescent="0.4">
      <c r="D302" s="53"/>
      <c r="E302" s="52"/>
      <c r="F302" s="52"/>
      <c r="G302" s="52"/>
      <c r="H302" s="51" t="str">
        <f>IF($E302="","",IF($J302&gt;0,$J302*VLOOKUP($J302,个税参数!$D$5:$H$13,4,1)-VLOOKUP($J302,个税参数!$D$5:$H$13,5,1),0))</f>
        <v/>
      </c>
      <c r="I302" s="51" t="str">
        <f t="shared" si="4"/>
        <v/>
      </c>
      <c r="J302" s="51" t="str">
        <f>IF($E302="","",IF($E302-$F302-个税参数!$G$14-$G302&gt;0,$E302-$F302-个税参数!$G$14-$G302,0))</f>
        <v/>
      </c>
      <c r="K302" s="59" t="str">
        <f>IF($E302="","",IF($J302&gt;0,VLOOKUP($J302,个税参数!$D$5:$H$13,4,1),0))</f>
        <v/>
      </c>
      <c r="L302" s="60" t="str">
        <f>IF($E302="","",VLOOKUP($J302,个税参数!$D$5:$H$13,5,1))</f>
        <v/>
      </c>
    </row>
    <row r="303" spans="4:12" ht="23.15" customHeight="1" x14ac:dyDescent="0.4">
      <c r="D303" s="53"/>
      <c r="E303" s="52"/>
      <c r="F303" s="52"/>
      <c r="G303" s="52"/>
      <c r="H303" s="51" t="str">
        <f>IF($E303="","",IF($J303&gt;0,$J303*VLOOKUP($J303,个税参数!$D$5:$H$13,4,1)-VLOOKUP($J303,个税参数!$D$5:$H$13,5,1),0))</f>
        <v/>
      </c>
      <c r="I303" s="51" t="str">
        <f t="shared" si="4"/>
        <v/>
      </c>
      <c r="J303" s="51" t="str">
        <f>IF($E303="","",IF($E303-$F303-个税参数!$G$14-$G303&gt;0,$E303-$F303-个税参数!$G$14-$G303,0))</f>
        <v/>
      </c>
      <c r="K303" s="59" t="str">
        <f>IF($E303="","",IF($J303&gt;0,VLOOKUP($J303,个税参数!$D$5:$H$13,4,1),0))</f>
        <v/>
      </c>
      <c r="L303" s="60" t="str">
        <f>IF($E303="","",VLOOKUP($J303,个税参数!$D$5:$H$13,5,1))</f>
        <v/>
      </c>
    </row>
    <row r="304" spans="4:12" ht="23.15" customHeight="1" x14ac:dyDescent="0.4">
      <c r="D304" s="53"/>
      <c r="E304" s="52"/>
      <c r="F304" s="52"/>
      <c r="G304" s="52"/>
      <c r="H304" s="51" t="str">
        <f>IF($E304="","",IF($J304&gt;0,$J304*VLOOKUP($J304,个税参数!$D$5:$H$13,4,1)-VLOOKUP($J304,个税参数!$D$5:$H$13,5,1),0))</f>
        <v/>
      </c>
      <c r="I304" s="51" t="str">
        <f t="shared" si="4"/>
        <v/>
      </c>
      <c r="J304" s="51" t="str">
        <f>IF($E304="","",IF($E304-$F304-个税参数!$G$14-$G304&gt;0,$E304-$F304-个税参数!$G$14-$G304,0))</f>
        <v/>
      </c>
      <c r="K304" s="59" t="str">
        <f>IF($E304="","",IF($J304&gt;0,VLOOKUP($J304,个税参数!$D$5:$H$13,4,1),0))</f>
        <v/>
      </c>
      <c r="L304" s="60" t="str">
        <f>IF($E304="","",VLOOKUP($J304,个税参数!$D$5:$H$13,5,1))</f>
        <v/>
      </c>
    </row>
    <row r="305" spans="4:12" ht="23.15" customHeight="1" x14ac:dyDescent="0.4">
      <c r="D305" s="53"/>
      <c r="E305" s="52"/>
      <c r="F305" s="52"/>
      <c r="G305" s="52"/>
      <c r="H305" s="51" t="str">
        <f>IF($E305="","",IF($J305&gt;0,$J305*VLOOKUP($J305,个税参数!$D$5:$H$13,4,1)-VLOOKUP($J305,个税参数!$D$5:$H$13,5,1),0))</f>
        <v/>
      </c>
      <c r="I305" s="51" t="str">
        <f t="shared" si="4"/>
        <v/>
      </c>
      <c r="J305" s="51" t="str">
        <f>IF($E305="","",IF($E305-$F305-个税参数!$G$14-$G305&gt;0,$E305-$F305-个税参数!$G$14-$G305,0))</f>
        <v/>
      </c>
      <c r="K305" s="59" t="str">
        <f>IF($E305="","",IF($J305&gt;0,VLOOKUP($J305,个税参数!$D$5:$H$13,4,1),0))</f>
        <v/>
      </c>
      <c r="L305" s="60" t="str">
        <f>IF($E305="","",VLOOKUP($J305,个税参数!$D$5:$H$13,5,1))</f>
        <v/>
      </c>
    </row>
    <row r="306" spans="4:12" ht="23.15" customHeight="1" x14ac:dyDescent="0.4">
      <c r="D306" s="53"/>
      <c r="E306" s="52"/>
      <c r="F306" s="52"/>
      <c r="G306" s="52"/>
      <c r="H306" s="51" t="str">
        <f>IF($E306="","",IF($J306&gt;0,$J306*VLOOKUP($J306,个税参数!$D$5:$H$13,4,1)-VLOOKUP($J306,个税参数!$D$5:$H$13,5,1),0))</f>
        <v/>
      </c>
      <c r="I306" s="51" t="str">
        <f t="shared" si="4"/>
        <v/>
      </c>
      <c r="J306" s="51" t="str">
        <f>IF($E306="","",IF($E306-$F306-个税参数!$G$14-$G306&gt;0,$E306-$F306-个税参数!$G$14-$G306,0))</f>
        <v/>
      </c>
      <c r="K306" s="59" t="str">
        <f>IF($E306="","",IF($J306&gt;0,VLOOKUP($J306,个税参数!$D$5:$H$13,4,1),0))</f>
        <v/>
      </c>
      <c r="L306" s="60" t="str">
        <f>IF($E306="","",VLOOKUP($J306,个税参数!$D$5:$H$13,5,1))</f>
        <v/>
      </c>
    </row>
    <row r="307" spans="4:12" ht="23.15" customHeight="1" x14ac:dyDescent="0.4">
      <c r="D307" s="53"/>
      <c r="E307" s="52"/>
      <c r="F307" s="52"/>
      <c r="G307" s="52"/>
      <c r="H307" s="51" t="str">
        <f>IF($E307="","",IF($J307&gt;0,$J307*VLOOKUP($J307,个税参数!$D$5:$H$13,4,1)-VLOOKUP($J307,个税参数!$D$5:$H$13,5,1),0))</f>
        <v/>
      </c>
      <c r="I307" s="51" t="str">
        <f t="shared" si="4"/>
        <v/>
      </c>
      <c r="J307" s="51" t="str">
        <f>IF($E307="","",IF($E307-$F307-个税参数!$G$14-$G307&gt;0,$E307-$F307-个税参数!$G$14-$G307,0))</f>
        <v/>
      </c>
      <c r="K307" s="59" t="str">
        <f>IF($E307="","",IF($J307&gt;0,VLOOKUP($J307,个税参数!$D$5:$H$13,4,1),0))</f>
        <v/>
      </c>
      <c r="L307" s="60" t="str">
        <f>IF($E307="","",VLOOKUP($J307,个税参数!$D$5:$H$13,5,1))</f>
        <v/>
      </c>
    </row>
    <row r="308" spans="4:12" ht="23.15" customHeight="1" x14ac:dyDescent="0.4">
      <c r="D308" s="53"/>
      <c r="E308" s="52"/>
      <c r="F308" s="52"/>
      <c r="G308" s="52"/>
      <c r="H308" s="51" t="str">
        <f>IF($E308="","",IF($J308&gt;0,$J308*VLOOKUP($J308,个税参数!$D$5:$H$13,4,1)-VLOOKUP($J308,个税参数!$D$5:$H$13,5,1),0))</f>
        <v/>
      </c>
      <c r="I308" s="51" t="str">
        <f t="shared" si="4"/>
        <v/>
      </c>
      <c r="J308" s="51" t="str">
        <f>IF($E308="","",IF($E308-$F308-个税参数!$G$14-$G308&gt;0,$E308-$F308-个税参数!$G$14-$G308,0))</f>
        <v/>
      </c>
      <c r="K308" s="59" t="str">
        <f>IF($E308="","",IF($J308&gt;0,VLOOKUP($J308,个税参数!$D$5:$H$13,4,1),0))</f>
        <v/>
      </c>
      <c r="L308" s="60" t="str">
        <f>IF($E308="","",VLOOKUP($J308,个税参数!$D$5:$H$13,5,1))</f>
        <v/>
      </c>
    </row>
    <row r="309" spans="4:12" ht="23.15" customHeight="1" x14ac:dyDescent="0.4">
      <c r="D309" s="53"/>
      <c r="E309" s="52"/>
      <c r="F309" s="52"/>
      <c r="G309" s="52"/>
      <c r="H309" s="51" t="str">
        <f>IF($E309="","",IF($J309&gt;0,$J309*VLOOKUP($J309,个税参数!$D$5:$H$13,4,1)-VLOOKUP($J309,个税参数!$D$5:$H$13,5,1),0))</f>
        <v/>
      </c>
      <c r="I309" s="51" t="str">
        <f t="shared" si="4"/>
        <v/>
      </c>
      <c r="J309" s="51" t="str">
        <f>IF($E309="","",IF($E309-$F309-个税参数!$G$14-$G309&gt;0,$E309-$F309-个税参数!$G$14-$G309,0))</f>
        <v/>
      </c>
      <c r="K309" s="59" t="str">
        <f>IF($E309="","",IF($J309&gt;0,VLOOKUP($J309,个税参数!$D$5:$H$13,4,1),0))</f>
        <v/>
      </c>
      <c r="L309" s="60" t="str">
        <f>IF($E309="","",VLOOKUP($J309,个税参数!$D$5:$H$13,5,1))</f>
        <v/>
      </c>
    </row>
    <row r="310" spans="4:12" ht="23.15" customHeight="1" x14ac:dyDescent="0.4">
      <c r="D310" s="53"/>
      <c r="E310" s="52"/>
      <c r="F310" s="52"/>
      <c r="G310" s="52"/>
      <c r="H310" s="51" t="str">
        <f>IF($E310="","",IF($J310&gt;0,$J310*VLOOKUP($J310,个税参数!$D$5:$H$13,4,1)-VLOOKUP($J310,个税参数!$D$5:$H$13,5,1),0))</f>
        <v/>
      </c>
      <c r="I310" s="51" t="str">
        <f t="shared" si="4"/>
        <v/>
      </c>
      <c r="J310" s="51" t="str">
        <f>IF($E310="","",IF($E310-$F310-个税参数!$G$14-$G310&gt;0,$E310-$F310-个税参数!$G$14-$G310,0))</f>
        <v/>
      </c>
      <c r="K310" s="59" t="str">
        <f>IF($E310="","",IF($J310&gt;0,VLOOKUP($J310,个税参数!$D$5:$H$13,4,1),0))</f>
        <v/>
      </c>
      <c r="L310" s="60" t="str">
        <f>IF($E310="","",VLOOKUP($J310,个税参数!$D$5:$H$13,5,1))</f>
        <v/>
      </c>
    </row>
    <row r="311" spans="4:12" ht="23.15" customHeight="1" x14ac:dyDescent="0.4">
      <c r="D311" s="53"/>
      <c r="E311" s="52"/>
      <c r="F311" s="52"/>
      <c r="G311" s="52"/>
      <c r="H311" s="51" t="str">
        <f>IF($E311="","",IF($J311&gt;0,$J311*VLOOKUP($J311,个税参数!$D$5:$H$13,4,1)-VLOOKUP($J311,个税参数!$D$5:$H$13,5,1),0))</f>
        <v/>
      </c>
      <c r="I311" s="51" t="str">
        <f t="shared" si="4"/>
        <v/>
      </c>
      <c r="J311" s="51" t="str">
        <f>IF($E311="","",IF($E311-$F311-个税参数!$G$14-$G311&gt;0,$E311-$F311-个税参数!$G$14-$G311,0))</f>
        <v/>
      </c>
      <c r="K311" s="59" t="str">
        <f>IF($E311="","",IF($J311&gt;0,VLOOKUP($J311,个税参数!$D$5:$H$13,4,1),0))</f>
        <v/>
      </c>
      <c r="L311" s="60" t="str">
        <f>IF($E311="","",VLOOKUP($J311,个税参数!$D$5:$H$13,5,1))</f>
        <v/>
      </c>
    </row>
    <row r="312" spans="4:12" ht="23.15" customHeight="1" x14ac:dyDescent="0.4">
      <c r="D312" s="53"/>
      <c r="E312" s="52"/>
      <c r="F312" s="52"/>
      <c r="G312" s="52"/>
      <c r="H312" s="51" t="str">
        <f>IF($E312="","",IF($J312&gt;0,$J312*VLOOKUP($J312,个税参数!$D$5:$H$13,4,1)-VLOOKUP($J312,个税参数!$D$5:$H$13,5,1),0))</f>
        <v/>
      </c>
      <c r="I312" s="51" t="str">
        <f t="shared" si="4"/>
        <v/>
      </c>
      <c r="J312" s="51" t="str">
        <f>IF($E312="","",IF($E312-$F312-个税参数!$G$14-$G312&gt;0,$E312-$F312-个税参数!$G$14-$G312,0))</f>
        <v/>
      </c>
      <c r="K312" s="59" t="str">
        <f>IF($E312="","",IF($J312&gt;0,VLOOKUP($J312,个税参数!$D$5:$H$13,4,1),0))</f>
        <v/>
      </c>
      <c r="L312" s="60" t="str">
        <f>IF($E312="","",VLOOKUP($J312,个税参数!$D$5:$H$13,5,1))</f>
        <v/>
      </c>
    </row>
    <row r="313" spans="4:12" ht="23.15" customHeight="1" x14ac:dyDescent="0.4">
      <c r="D313" s="53"/>
      <c r="E313" s="52"/>
      <c r="F313" s="52"/>
      <c r="G313" s="52"/>
      <c r="H313" s="51" t="str">
        <f>IF($E313="","",IF($J313&gt;0,$J313*VLOOKUP($J313,个税参数!$D$5:$H$13,4,1)-VLOOKUP($J313,个税参数!$D$5:$H$13,5,1),0))</f>
        <v/>
      </c>
      <c r="I313" s="51" t="str">
        <f t="shared" si="4"/>
        <v/>
      </c>
      <c r="J313" s="51" t="str">
        <f>IF($E313="","",IF($E313-$F313-个税参数!$G$14-$G313&gt;0,$E313-$F313-个税参数!$G$14-$G313,0))</f>
        <v/>
      </c>
      <c r="K313" s="59" t="str">
        <f>IF($E313="","",IF($J313&gt;0,VLOOKUP($J313,个税参数!$D$5:$H$13,4,1),0))</f>
        <v/>
      </c>
      <c r="L313" s="60" t="str">
        <f>IF($E313="","",VLOOKUP($J313,个税参数!$D$5:$H$13,5,1))</f>
        <v/>
      </c>
    </row>
    <row r="314" spans="4:12" ht="23.15" customHeight="1" x14ac:dyDescent="0.4">
      <c r="D314" s="53"/>
      <c r="E314" s="52"/>
      <c r="F314" s="52"/>
      <c r="G314" s="52"/>
      <c r="H314" s="51" t="str">
        <f>IF($E314="","",IF($J314&gt;0,$J314*VLOOKUP($J314,个税参数!$D$5:$H$13,4,1)-VLOOKUP($J314,个税参数!$D$5:$H$13,5,1),0))</f>
        <v/>
      </c>
      <c r="I314" s="51" t="str">
        <f t="shared" si="4"/>
        <v/>
      </c>
      <c r="J314" s="51" t="str">
        <f>IF($E314="","",IF($E314-$F314-个税参数!$G$14-$G314&gt;0,$E314-$F314-个税参数!$G$14-$G314,0))</f>
        <v/>
      </c>
      <c r="K314" s="59" t="str">
        <f>IF($E314="","",IF($J314&gt;0,VLOOKUP($J314,个税参数!$D$5:$H$13,4,1),0))</f>
        <v/>
      </c>
      <c r="L314" s="60" t="str">
        <f>IF($E314="","",VLOOKUP($J314,个税参数!$D$5:$H$13,5,1))</f>
        <v/>
      </c>
    </row>
    <row r="315" spans="4:12" ht="23.15" customHeight="1" x14ac:dyDescent="0.4">
      <c r="D315" s="53"/>
      <c r="E315" s="52"/>
      <c r="F315" s="52"/>
      <c r="G315" s="52"/>
      <c r="H315" s="51" t="str">
        <f>IF($E315="","",IF($J315&gt;0,$J315*VLOOKUP($J315,个税参数!$D$5:$H$13,4,1)-VLOOKUP($J315,个税参数!$D$5:$H$13,5,1),0))</f>
        <v/>
      </c>
      <c r="I315" s="51" t="str">
        <f t="shared" si="4"/>
        <v/>
      </c>
      <c r="J315" s="51" t="str">
        <f>IF($E315="","",IF($E315-$F315-个税参数!$G$14-$G315&gt;0,$E315-$F315-个税参数!$G$14-$G315,0))</f>
        <v/>
      </c>
      <c r="K315" s="59" t="str">
        <f>IF($E315="","",IF($J315&gt;0,VLOOKUP($J315,个税参数!$D$5:$H$13,4,1),0))</f>
        <v/>
      </c>
      <c r="L315" s="60" t="str">
        <f>IF($E315="","",VLOOKUP($J315,个税参数!$D$5:$H$13,5,1))</f>
        <v/>
      </c>
    </row>
    <row r="316" spans="4:12" ht="23.15" customHeight="1" x14ac:dyDescent="0.4">
      <c r="D316" s="53"/>
      <c r="E316" s="52"/>
      <c r="F316" s="52"/>
      <c r="G316" s="52"/>
      <c r="H316" s="51" t="str">
        <f>IF($E316="","",IF($J316&gt;0,$J316*VLOOKUP($J316,个税参数!$D$5:$H$13,4,1)-VLOOKUP($J316,个税参数!$D$5:$H$13,5,1),0))</f>
        <v/>
      </c>
      <c r="I316" s="51" t="str">
        <f t="shared" si="4"/>
        <v/>
      </c>
      <c r="J316" s="51" t="str">
        <f>IF($E316="","",IF($E316-$F316-个税参数!$G$14-$G316&gt;0,$E316-$F316-个税参数!$G$14-$G316,0))</f>
        <v/>
      </c>
      <c r="K316" s="59" t="str">
        <f>IF($E316="","",IF($J316&gt;0,VLOOKUP($J316,个税参数!$D$5:$H$13,4,1),0))</f>
        <v/>
      </c>
      <c r="L316" s="60" t="str">
        <f>IF($E316="","",VLOOKUP($J316,个税参数!$D$5:$H$13,5,1))</f>
        <v/>
      </c>
    </row>
    <row r="317" spans="4:12" ht="23.15" customHeight="1" x14ac:dyDescent="0.4">
      <c r="D317" s="53"/>
      <c r="E317" s="52"/>
      <c r="F317" s="52"/>
      <c r="G317" s="52"/>
      <c r="H317" s="51" t="str">
        <f>IF($E317="","",IF($J317&gt;0,$J317*VLOOKUP($J317,个税参数!$D$5:$H$13,4,1)-VLOOKUP($J317,个税参数!$D$5:$H$13,5,1),0))</f>
        <v/>
      </c>
      <c r="I317" s="51" t="str">
        <f t="shared" si="4"/>
        <v/>
      </c>
      <c r="J317" s="51" t="str">
        <f>IF($E317="","",IF($E317-$F317-个税参数!$G$14-$G317&gt;0,$E317-$F317-个税参数!$G$14-$G317,0))</f>
        <v/>
      </c>
      <c r="K317" s="59" t="str">
        <f>IF($E317="","",IF($J317&gt;0,VLOOKUP($J317,个税参数!$D$5:$H$13,4,1),0))</f>
        <v/>
      </c>
      <c r="L317" s="60" t="str">
        <f>IF($E317="","",VLOOKUP($J317,个税参数!$D$5:$H$13,5,1))</f>
        <v/>
      </c>
    </row>
    <row r="318" spans="4:12" ht="23.15" customHeight="1" x14ac:dyDescent="0.4">
      <c r="D318" s="53"/>
      <c r="E318" s="52"/>
      <c r="F318" s="52"/>
      <c r="G318" s="52"/>
      <c r="H318" s="51" t="str">
        <f>IF($E318="","",IF($J318&gt;0,$J318*VLOOKUP($J318,个税参数!$D$5:$H$13,4,1)-VLOOKUP($J318,个税参数!$D$5:$H$13,5,1),0))</f>
        <v/>
      </c>
      <c r="I318" s="51" t="str">
        <f t="shared" si="4"/>
        <v/>
      </c>
      <c r="J318" s="51" t="str">
        <f>IF($E318="","",IF($E318-$F318-个税参数!$G$14-$G318&gt;0,$E318-$F318-个税参数!$G$14-$G318,0))</f>
        <v/>
      </c>
      <c r="K318" s="59" t="str">
        <f>IF($E318="","",IF($J318&gt;0,VLOOKUP($J318,个税参数!$D$5:$H$13,4,1),0))</f>
        <v/>
      </c>
      <c r="L318" s="60" t="str">
        <f>IF($E318="","",VLOOKUP($J318,个税参数!$D$5:$H$13,5,1))</f>
        <v/>
      </c>
    </row>
    <row r="319" spans="4:12" ht="23.15" customHeight="1" x14ac:dyDescent="0.4">
      <c r="D319" s="53"/>
      <c r="E319" s="52"/>
      <c r="F319" s="52"/>
      <c r="G319" s="52"/>
      <c r="H319" s="51" t="str">
        <f>IF($E319="","",IF($J319&gt;0,$J319*VLOOKUP($J319,个税参数!$D$5:$H$13,4,1)-VLOOKUP($J319,个税参数!$D$5:$H$13,5,1),0))</f>
        <v/>
      </c>
      <c r="I319" s="51" t="str">
        <f t="shared" si="4"/>
        <v/>
      </c>
      <c r="J319" s="51" t="str">
        <f>IF($E319="","",IF($E319-$F319-个税参数!$G$14-$G319&gt;0,$E319-$F319-个税参数!$G$14-$G319,0))</f>
        <v/>
      </c>
      <c r="K319" s="59" t="str">
        <f>IF($E319="","",IF($J319&gt;0,VLOOKUP($J319,个税参数!$D$5:$H$13,4,1),0))</f>
        <v/>
      </c>
      <c r="L319" s="60" t="str">
        <f>IF($E319="","",VLOOKUP($J319,个税参数!$D$5:$H$13,5,1))</f>
        <v/>
      </c>
    </row>
    <row r="320" spans="4:12" ht="23.15" customHeight="1" x14ac:dyDescent="0.4">
      <c r="D320" s="53"/>
      <c r="E320" s="52"/>
      <c r="F320" s="52"/>
      <c r="G320" s="52"/>
      <c r="H320" s="51" t="str">
        <f>IF($E320="","",IF($J320&gt;0,$J320*VLOOKUP($J320,个税参数!$D$5:$H$13,4,1)-VLOOKUP($J320,个税参数!$D$5:$H$13,5,1),0))</f>
        <v/>
      </c>
      <c r="I320" s="51" t="str">
        <f t="shared" si="4"/>
        <v/>
      </c>
      <c r="J320" s="51" t="str">
        <f>IF($E320="","",IF($E320-$F320-个税参数!$G$14-$G320&gt;0,$E320-$F320-个税参数!$G$14-$G320,0))</f>
        <v/>
      </c>
      <c r="K320" s="59" t="str">
        <f>IF($E320="","",IF($J320&gt;0,VLOOKUP($J320,个税参数!$D$5:$H$13,4,1),0))</f>
        <v/>
      </c>
      <c r="L320" s="60" t="str">
        <f>IF($E320="","",VLOOKUP($J320,个税参数!$D$5:$H$13,5,1))</f>
        <v/>
      </c>
    </row>
    <row r="321" spans="4:12" ht="23.15" customHeight="1" x14ac:dyDescent="0.4">
      <c r="D321" s="53"/>
      <c r="E321" s="52"/>
      <c r="F321" s="52"/>
      <c r="G321" s="52"/>
      <c r="H321" s="51" t="str">
        <f>IF($E321="","",IF($J321&gt;0,$J321*VLOOKUP($J321,个税参数!$D$5:$H$13,4,1)-VLOOKUP($J321,个税参数!$D$5:$H$13,5,1),0))</f>
        <v/>
      </c>
      <c r="I321" s="51" t="str">
        <f t="shared" si="4"/>
        <v/>
      </c>
      <c r="J321" s="51" t="str">
        <f>IF($E321="","",IF($E321-$F321-个税参数!$G$14-$G321&gt;0,$E321-$F321-个税参数!$G$14-$G321,0))</f>
        <v/>
      </c>
      <c r="K321" s="59" t="str">
        <f>IF($E321="","",IF($J321&gt;0,VLOOKUP($J321,个税参数!$D$5:$H$13,4,1),0))</f>
        <v/>
      </c>
      <c r="L321" s="60" t="str">
        <f>IF($E321="","",VLOOKUP($J321,个税参数!$D$5:$H$13,5,1))</f>
        <v/>
      </c>
    </row>
    <row r="322" spans="4:12" ht="23.15" customHeight="1" x14ac:dyDescent="0.4">
      <c r="D322" s="53"/>
      <c r="E322" s="52"/>
      <c r="F322" s="52"/>
      <c r="G322" s="52"/>
      <c r="H322" s="51" t="str">
        <f>IF($E322="","",IF($J322&gt;0,$J322*VLOOKUP($J322,个税参数!$D$5:$H$13,4,1)-VLOOKUP($J322,个税参数!$D$5:$H$13,5,1),0))</f>
        <v/>
      </c>
      <c r="I322" s="51" t="str">
        <f t="shared" si="4"/>
        <v/>
      </c>
      <c r="J322" s="51" t="str">
        <f>IF($E322="","",IF($E322-$F322-个税参数!$G$14-$G322&gt;0,$E322-$F322-个税参数!$G$14-$G322,0))</f>
        <v/>
      </c>
      <c r="K322" s="59" t="str">
        <f>IF($E322="","",IF($J322&gt;0,VLOOKUP($J322,个税参数!$D$5:$H$13,4,1),0))</f>
        <v/>
      </c>
      <c r="L322" s="60" t="str">
        <f>IF($E322="","",VLOOKUP($J322,个税参数!$D$5:$H$13,5,1))</f>
        <v/>
      </c>
    </row>
    <row r="323" spans="4:12" ht="23.15" customHeight="1" x14ac:dyDescent="0.4">
      <c r="D323" s="53"/>
      <c r="E323" s="52"/>
      <c r="F323" s="52"/>
      <c r="G323" s="52"/>
      <c r="H323" s="51" t="str">
        <f>IF($E323="","",IF($J323&gt;0,$J323*VLOOKUP($J323,个税参数!$D$5:$H$13,4,1)-VLOOKUP($J323,个税参数!$D$5:$H$13,5,1),0))</f>
        <v/>
      </c>
      <c r="I323" s="51" t="str">
        <f t="shared" si="4"/>
        <v/>
      </c>
      <c r="J323" s="51" t="str">
        <f>IF($E323="","",IF($E323-$F323-个税参数!$G$14-$G323&gt;0,$E323-$F323-个税参数!$G$14-$G323,0))</f>
        <v/>
      </c>
      <c r="K323" s="59" t="str">
        <f>IF($E323="","",IF($J323&gt;0,VLOOKUP($J323,个税参数!$D$5:$H$13,4,1),0))</f>
        <v/>
      </c>
      <c r="L323" s="60" t="str">
        <f>IF($E323="","",VLOOKUP($J323,个税参数!$D$5:$H$13,5,1))</f>
        <v/>
      </c>
    </row>
    <row r="324" spans="4:12" ht="23.15" customHeight="1" x14ac:dyDescent="0.4">
      <c r="D324" s="53"/>
      <c r="E324" s="52"/>
      <c r="F324" s="52"/>
      <c r="G324" s="52"/>
      <c r="H324" s="51" t="str">
        <f>IF($E324="","",IF($J324&gt;0,$J324*VLOOKUP($J324,个税参数!$D$5:$H$13,4,1)-VLOOKUP($J324,个税参数!$D$5:$H$13,5,1),0))</f>
        <v/>
      </c>
      <c r="I324" s="51" t="str">
        <f t="shared" si="4"/>
        <v/>
      </c>
      <c r="J324" s="51" t="str">
        <f>IF($E324="","",IF($E324-$F324-个税参数!$G$14-$G324&gt;0,$E324-$F324-个税参数!$G$14-$G324,0))</f>
        <v/>
      </c>
      <c r="K324" s="59" t="str">
        <f>IF($E324="","",IF($J324&gt;0,VLOOKUP($J324,个税参数!$D$5:$H$13,4,1),0))</f>
        <v/>
      </c>
      <c r="L324" s="60" t="str">
        <f>IF($E324="","",VLOOKUP($J324,个税参数!$D$5:$H$13,5,1))</f>
        <v/>
      </c>
    </row>
    <row r="325" spans="4:12" ht="23.15" customHeight="1" x14ac:dyDescent="0.4">
      <c r="D325" s="53"/>
      <c r="E325" s="52"/>
      <c r="F325" s="52"/>
      <c r="G325" s="52"/>
      <c r="H325" s="51" t="str">
        <f>IF($E325="","",IF($J325&gt;0,$J325*VLOOKUP($J325,个税参数!$D$5:$H$13,4,1)-VLOOKUP($J325,个税参数!$D$5:$H$13,5,1),0))</f>
        <v/>
      </c>
      <c r="I325" s="51" t="str">
        <f t="shared" si="4"/>
        <v/>
      </c>
      <c r="J325" s="51" t="str">
        <f>IF($E325="","",IF($E325-$F325-个税参数!$G$14-$G325&gt;0,$E325-$F325-个税参数!$G$14-$G325,0))</f>
        <v/>
      </c>
      <c r="K325" s="59" t="str">
        <f>IF($E325="","",IF($J325&gt;0,VLOOKUP($J325,个税参数!$D$5:$H$13,4,1),0))</f>
        <v/>
      </c>
      <c r="L325" s="60" t="str">
        <f>IF($E325="","",VLOOKUP($J325,个税参数!$D$5:$H$13,5,1))</f>
        <v/>
      </c>
    </row>
    <row r="326" spans="4:12" ht="23.15" customHeight="1" x14ac:dyDescent="0.4">
      <c r="D326" s="53"/>
      <c r="E326" s="52"/>
      <c r="F326" s="52"/>
      <c r="G326" s="52"/>
      <c r="H326" s="51" t="str">
        <f>IF($E326="","",IF($J326&gt;0,$J326*VLOOKUP($J326,个税参数!$D$5:$H$13,4,1)-VLOOKUP($J326,个税参数!$D$5:$H$13,5,1),0))</f>
        <v/>
      </c>
      <c r="I326" s="51" t="str">
        <f t="shared" si="4"/>
        <v/>
      </c>
      <c r="J326" s="51" t="str">
        <f>IF($E326="","",IF($E326-$F326-个税参数!$G$14-$G326&gt;0,$E326-$F326-个税参数!$G$14-$G326,0))</f>
        <v/>
      </c>
      <c r="K326" s="59" t="str">
        <f>IF($E326="","",IF($J326&gt;0,VLOOKUP($J326,个税参数!$D$5:$H$13,4,1),0))</f>
        <v/>
      </c>
      <c r="L326" s="60" t="str">
        <f>IF($E326="","",VLOOKUP($J326,个税参数!$D$5:$H$13,5,1))</f>
        <v/>
      </c>
    </row>
    <row r="327" spans="4:12" ht="23.15" customHeight="1" x14ac:dyDescent="0.4">
      <c r="D327" s="53"/>
      <c r="E327" s="52"/>
      <c r="F327" s="52"/>
      <c r="G327" s="52"/>
      <c r="H327" s="51" t="str">
        <f>IF($E327="","",IF($J327&gt;0,$J327*VLOOKUP($J327,个税参数!$D$5:$H$13,4,1)-VLOOKUP($J327,个税参数!$D$5:$H$13,5,1),0))</f>
        <v/>
      </c>
      <c r="I327" s="51" t="str">
        <f t="shared" si="4"/>
        <v/>
      </c>
      <c r="J327" s="51" t="str">
        <f>IF($E327="","",IF($E327-$F327-个税参数!$G$14-$G327&gt;0,$E327-$F327-个税参数!$G$14-$G327,0))</f>
        <v/>
      </c>
      <c r="K327" s="59" t="str">
        <f>IF($E327="","",IF($J327&gt;0,VLOOKUP($J327,个税参数!$D$5:$H$13,4,1),0))</f>
        <v/>
      </c>
      <c r="L327" s="60" t="str">
        <f>IF($E327="","",VLOOKUP($J327,个税参数!$D$5:$H$13,5,1))</f>
        <v/>
      </c>
    </row>
    <row r="328" spans="4:12" ht="23.15" customHeight="1" x14ac:dyDescent="0.4">
      <c r="D328" s="53"/>
      <c r="E328" s="52"/>
      <c r="F328" s="52"/>
      <c r="G328" s="52"/>
      <c r="H328" s="51" t="str">
        <f>IF($E328="","",IF($J328&gt;0,$J328*VLOOKUP($J328,个税参数!$D$5:$H$13,4,1)-VLOOKUP($J328,个税参数!$D$5:$H$13,5,1),0))</f>
        <v/>
      </c>
      <c r="I328" s="51" t="str">
        <f t="shared" si="4"/>
        <v/>
      </c>
      <c r="J328" s="51" t="str">
        <f>IF($E328="","",IF($E328-$F328-个税参数!$G$14-$G328&gt;0,$E328-$F328-个税参数!$G$14-$G328,0))</f>
        <v/>
      </c>
      <c r="K328" s="59" t="str">
        <f>IF($E328="","",IF($J328&gt;0,VLOOKUP($J328,个税参数!$D$5:$H$13,4,1),0))</f>
        <v/>
      </c>
      <c r="L328" s="60" t="str">
        <f>IF($E328="","",VLOOKUP($J328,个税参数!$D$5:$H$13,5,1))</f>
        <v/>
      </c>
    </row>
    <row r="329" spans="4:12" ht="23.15" customHeight="1" x14ac:dyDescent="0.4">
      <c r="D329" s="53"/>
      <c r="E329" s="52"/>
      <c r="F329" s="52"/>
      <c r="G329" s="52"/>
      <c r="H329" s="51" t="str">
        <f>IF($E329="","",IF($J329&gt;0,$J329*VLOOKUP($J329,个税参数!$D$5:$H$13,4,1)-VLOOKUP($J329,个税参数!$D$5:$H$13,5,1),0))</f>
        <v/>
      </c>
      <c r="I329" s="51" t="str">
        <f t="shared" si="4"/>
        <v/>
      </c>
      <c r="J329" s="51" t="str">
        <f>IF($E329="","",IF($E329-$F329-个税参数!$G$14-$G329&gt;0,$E329-$F329-个税参数!$G$14-$G329,0))</f>
        <v/>
      </c>
      <c r="K329" s="59" t="str">
        <f>IF($E329="","",IF($J329&gt;0,VLOOKUP($J329,个税参数!$D$5:$H$13,4,1),0))</f>
        <v/>
      </c>
      <c r="L329" s="60" t="str">
        <f>IF($E329="","",VLOOKUP($J329,个税参数!$D$5:$H$13,5,1))</f>
        <v/>
      </c>
    </row>
    <row r="330" spans="4:12" ht="23.15" customHeight="1" x14ac:dyDescent="0.4">
      <c r="D330" s="53"/>
      <c r="E330" s="52"/>
      <c r="F330" s="52"/>
      <c r="G330" s="52"/>
      <c r="H330" s="51" t="str">
        <f>IF($E330="","",IF($J330&gt;0,$J330*VLOOKUP($J330,个税参数!$D$5:$H$13,4,1)-VLOOKUP($J330,个税参数!$D$5:$H$13,5,1),0))</f>
        <v/>
      </c>
      <c r="I330" s="51" t="str">
        <f t="shared" si="4"/>
        <v/>
      </c>
      <c r="J330" s="51" t="str">
        <f>IF($E330="","",IF($E330-$F330-个税参数!$G$14-$G330&gt;0,$E330-$F330-个税参数!$G$14-$G330,0))</f>
        <v/>
      </c>
      <c r="K330" s="59" t="str">
        <f>IF($E330="","",IF($J330&gt;0,VLOOKUP($J330,个税参数!$D$5:$H$13,4,1),0))</f>
        <v/>
      </c>
      <c r="L330" s="60" t="str">
        <f>IF($E330="","",VLOOKUP($J330,个税参数!$D$5:$H$13,5,1))</f>
        <v/>
      </c>
    </row>
    <row r="331" spans="4:12" ht="23.15" customHeight="1" x14ac:dyDescent="0.4">
      <c r="D331" s="53"/>
      <c r="E331" s="52"/>
      <c r="F331" s="52"/>
      <c r="G331" s="52"/>
      <c r="H331" s="51" t="str">
        <f>IF($E331="","",IF($J331&gt;0,$J331*VLOOKUP($J331,个税参数!$D$5:$H$13,4,1)-VLOOKUP($J331,个税参数!$D$5:$H$13,5,1),0))</f>
        <v/>
      </c>
      <c r="I331" s="51" t="str">
        <f t="shared" ref="I331:I394" si="5">IF($E331="","",$E331-$H331-$F331)</f>
        <v/>
      </c>
      <c r="J331" s="51" t="str">
        <f>IF($E331="","",IF($E331-$F331-个税参数!$G$14-$G331&gt;0,$E331-$F331-个税参数!$G$14-$G331,0))</f>
        <v/>
      </c>
      <c r="K331" s="59" t="str">
        <f>IF($E331="","",IF($J331&gt;0,VLOOKUP($J331,个税参数!$D$5:$H$13,4,1),0))</f>
        <v/>
      </c>
      <c r="L331" s="60" t="str">
        <f>IF($E331="","",VLOOKUP($J331,个税参数!$D$5:$H$13,5,1))</f>
        <v/>
      </c>
    </row>
    <row r="332" spans="4:12" ht="23.15" customHeight="1" x14ac:dyDescent="0.4">
      <c r="D332" s="53"/>
      <c r="E332" s="52"/>
      <c r="F332" s="52"/>
      <c r="G332" s="52"/>
      <c r="H332" s="51" t="str">
        <f>IF($E332="","",IF($J332&gt;0,$J332*VLOOKUP($J332,个税参数!$D$5:$H$13,4,1)-VLOOKUP($J332,个税参数!$D$5:$H$13,5,1),0))</f>
        <v/>
      </c>
      <c r="I332" s="51" t="str">
        <f t="shared" si="5"/>
        <v/>
      </c>
      <c r="J332" s="51" t="str">
        <f>IF($E332="","",IF($E332-$F332-个税参数!$G$14-$G332&gt;0,$E332-$F332-个税参数!$G$14-$G332,0))</f>
        <v/>
      </c>
      <c r="K332" s="59" t="str">
        <f>IF($E332="","",IF($J332&gt;0,VLOOKUP($J332,个税参数!$D$5:$H$13,4,1),0))</f>
        <v/>
      </c>
      <c r="L332" s="60" t="str">
        <f>IF($E332="","",VLOOKUP($J332,个税参数!$D$5:$H$13,5,1))</f>
        <v/>
      </c>
    </row>
    <row r="333" spans="4:12" ht="23.15" customHeight="1" x14ac:dyDescent="0.4">
      <c r="D333" s="53"/>
      <c r="E333" s="52"/>
      <c r="F333" s="52"/>
      <c r="G333" s="52"/>
      <c r="H333" s="51" t="str">
        <f>IF($E333="","",IF($J333&gt;0,$J333*VLOOKUP($J333,个税参数!$D$5:$H$13,4,1)-VLOOKUP($J333,个税参数!$D$5:$H$13,5,1),0))</f>
        <v/>
      </c>
      <c r="I333" s="51" t="str">
        <f t="shared" si="5"/>
        <v/>
      </c>
      <c r="J333" s="51" t="str">
        <f>IF($E333="","",IF($E333-$F333-个税参数!$G$14-$G333&gt;0,$E333-$F333-个税参数!$G$14-$G333,0))</f>
        <v/>
      </c>
      <c r="K333" s="59" t="str">
        <f>IF($E333="","",IF($J333&gt;0,VLOOKUP($J333,个税参数!$D$5:$H$13,4,1),0))</f>
        <v/>
      </c>
      <c r="L333" s="60" t="str">
        <f>IF($E333="","",VLOOKUP($J333,个税参数!$D$5:$H$13,5,1))</f>
        <v/>
      </c>
    </row>
    <row r="334" spans="4:12" ht="23.15" customHeight="1" x14ac:dyDescent="0.4">
      <c r="D334" s="53"/>
      <c r="E334" s="52"/>
      <c r="F334" s="52"/>
      <c r="G334" s="52"/>
      <c r="H334" s="51" t="str">
        <f>IF($E334="","",IF($J334&gt;0,$J334*VLOOKUP($J334,个税参数!$D$5:$H$13,4,1)-VLOOKUP($J334,个税参数!$D$5:$H$13,5,1),0))</f>
        <v/>
      </c>
      <c r="I334" s="51" t="str">
        <f t="shared" si="5"/>
        <v/>
      </c>
      <c r="J334" s="51" t="str">
        <f>IF($E334="","",IF($E334-$F334-个税参数!$G$14-$G334&gt;0,$E334-$F334-个税参数!$G$14-$G334,0))</f>
        <v/>
      </c>
      <c r="K334" s="59" t="str">
        <f>IF($E334="","",IF($J334&gt;0,VLOOKUP($J334,个税参数!$D$5:$H$13,4,1),0))</f>
        <v/>
      </c>
      <c r="L334" s="60" t="str">
        <f>IF($E334="","",VLOOKUP($J334,个税参数!$D$5:$H$13,5,1))</f>
        <v/>
      </c>
    </row>
    <row r="335" spans="4:12" ht="23.15" customHeight="1" x14ac:dyDescent="0.4">
      <c r="D335" s="53"/>
      <c r="E335" s="52"/>
      <c r="F335" s="52"/>
      <c r="G335" s="52"/>
      <c r="H335" s="51" t="str">
        <f>IF($E335="","",IF($J335&gt;0,$J335*VLOOKUP($J335,个税参数!$D$5:$H$13,4,1)-VLOOKUP($J335,个税参数!$D$5:$H$13,5,1),0))</f>
        <v/>
      </c>
      <c r="I335" s="51" t="str">
        <f t="shared" si="5"/>
        <v/>
      </c>
      <c r="J335" s="51" t="str">
        <f>IF($E335="","",IF($E335-$F335-个税参数!$G$14-$G335&gt;0,$E335-$F335-个税参数!$G$14-$G335,0))</f>
        <v/>
      </c>
      <c r="K335" s="59" t="str">
        <f>IF($E335="","",IF($J335&gt;0,VLOOKUP($J335,个税参数!$D$5:$H$13,4,1),0))</f>
        <v/>
      </c>
      <c r="L335" s="60" t="str">
        <f>IF($E335="","",VLOOKUP($J335,个税参数!$D$5:$H$13,5,1))</f>
        <v/>
      </c>
    </row>
    <row r="336" spans="4:12" ht="23.15" customHeight="1" x14ac:dyDescent="0.4">
      <c r="D336" s="53"/>
      <c r="E336" s="52"/>
      <c r="F336" s="52"/>
      <c r="G336" s="52"/>
      <c r="H336" s="51" t="str">
        <f>IF($E336="","",IF($J336&gt;0,$J336*VLOOKUP($J336,个税参数!$D$5:$H$13,4,1)-VLOOKUP($J336,个税参数!$D$5:$H$13,5,1),0))</f>
        <v/>
      </c>
      <c r="I336" s="51" t="str">
        <f t="shared" si="5"/>
        <v/>
      </c>
      <c r="J336" s="51" t="str">
        <f>IF($E336="","",IF($E336-$F336-个税参数!$G$14-$G336&gt;0,$E336-$F336-个税参数!$G$14-$G336,0))</f>
        <v/>
      </c>
      <c r="K336" s="59" t="str">
        <f>IF($E336="","",IF($J336&gt;0,VLOOKUP($J336,个税参数!$D$5:$H$13,4,1),0))</f>
        <v/>
      </c>
      <c r="L336" s="60" t="str">
        <f>IF($E336="","",VLOOKUP($J336,个税参数!$D$5:$H$13,5,1))</f>
        <v/>
      </c>
    </row>
    <row r="337" spans="4:12" ht="23.15" customHeight="1" x14ac:dyDescent="0.4">
      <c r="D337" s="53"/>
      <c r="E337" s="52"/>
      <c r="F337" s="52"/>
      <c r="G337" s="52"/>
      <c r="H337" s="51" t="str">
        <f>IF($E337="","",IF($J337&gt;0,$J337*VLOOKUP($J337,个税参数!$D$5:$H$13,4,1)-VLOOKUP($J337,个税参数!$D$5:$H$13,5,1),0))</f>
        <v/>
      </c>
      <c r="I337" s="51" t="str">
        <f t="shared" si="5"/>
        <v/>
      </c>
      <c r="J337" s="51" t="str">
        <f>IF($E337="","",IF($E337-$F337-个税参数!$G$14-$G337&gt;0,$E337-$F337-个税参数!$G$14-$G337,0))</f>
        <v/>
      </c>
      <c r="K337" s="59" t="str">
        <f>IF($E337="","",IF($J337&gt;0,VLOOKUP($J337,个税参数!$D$5:$H$13,4,1),0))</f>
        <v/>
      </c>
      <c r="L337" s="60" t="str">
        <f>IF($E337="","",VLOOKUP($J337,个税参数!$D$5:$H$13,5,1))</f>
        <v/>
      </c>
    </row>
    <row r="338" spans="4:12" ht="23.15" customHeight="1" x14ac:dyDescent="0.4">
      <c r="D338" s="53"/>
      <c r="E338" s="52"/>
      <c r="F338" s="52"/>
      <c r="G338" s="52"/>
      <c r="H338" s="51" t="str">
        <f>IF($E338="","",IF($J338&gt;0,$J338*VLOOKUP($J338,个税参数!$D$5:$H$13,4,1)-VLOOKUP($J338,个税参数!$D$5:$H$13,5,1),0))</f>
        <v/>
      </c>
      <c r="I338" s="51" t="str">
        <f t="shared" si="5"/>
        <v/>
      </c>
      <c r="J338" s="51" t="str">
        <f>IF($E338="","",IF($E338-$F338-个税参数!$G$14-$G338&gt;0,$E338-$F338-个税参数!$G$14-$G338,0))</f>
        <v/>
      </c>
      <c r="K338" s="59" t="str">
        <f>IF($E338="","",IF($J338&gt;0,VLOOKUP($J338,个税参数!$D$5:$H$13,4,1),0))</f>
        <v/>
      </c>
      <c r="L338" s="60" t="str">
        <f>IF($E338="","",VLOOKUP($J338,个税参数!$D$5:$H$13,5,1))</f>
        <v/>
      </c>
    </row>
    <row r="339" spans="4:12" ht="23.15" customHeight="1" x14ac:dyDescent="0.4">
      <c r="D339" s="53"/>
      <c r="E339" s="52"/>
      <c r="F339" s="52"/>
      <c r="G339" s="52"/>
      <c r="H339" s="51" t="str">
        <f>IF($E339="","",IF($J339&gt;0,$J339*VLOOKUP($J339,个税参数!$D$5:$H$13,4,1)-VLOOKUP($J339,个税参数!$D$5:$H$13,5,1),0))</f>
        <v/>
      </c>
      <c r="I339" s="51" t="str">
        <f t="shared" si="5"/>
        <v/>
      </c>
      <c r="J339" s="51" t="str">
        <f>IF($E339="","",IF($E339-$F339-个税参数!$G$14-$G339&gt;0,$E339-$F339-个税参数!$G$14-$G339,0))</f>
        <v/>
      </c>
      <c r="K339" s="59" t="str">
        <f>IF($E339="","",IF($J339&gt;0,VLOOKUP($J339,个税参数!$D$5:$H$13,4,1),0))</f>
        <v/>
      </c>
      <c r="L339" s="60" t="str">
        <f>IF($E339="","",VLOOKUP($J339,个税参数!$D$5:$H$13,5,1))</f>
        <v/>
      </c>
    </row>
    <row r="340" spans="4:12" ht="23.15" customHeight="1" x14ac:dyDescent="0.4">
      <c r="D340" s="53"/>
      <c r="E340" s="52"/>
      <c r="F340" s="52"/>
      <c r="G340" s="52"/>
      <c r="H340" s="51" t="str">
        <f>IF($E340="","",IF($J340&gt;0,$J340*VLOOKUP($J340,个税参数!$D$5:$H$13,4,1)-VLOOKUP($J340,个税参数!$D$5:$H$13,5,1),0))</f>
        <v/>
      </c>
      <c r="I340" s="51" t="str">
        <f t="shared" si="5"/>
        <v/>
      </c>
      <c r="J340" s="51" t="str">
        <f>IF($E340="","",IF($E340-$F340-个税参数!$G$14-$G340&gt;0,$E340-$F340-个税参数!$G$14-$G340,0))</f>
        <v/>
      </c>
      <c r="K340" s="59" t="str">
        <f>IF($E340="","",IF($J340&gt;0,VLOOKUP($J340,个税参数!$D$5:$H$13,4,1),0))</f>
        <v/>
      </c>
      <c r="L340" s="60" t="str">
        <f>IF($E340="","",VLOOKUP($J340,个税参数!$D$5:$H$13,5,1))</f>
        <v/>
      </c>
    </row>
    <row r="341" spans="4:12" ht="23.15" customHeight="1" x14ac:dyDescent="0.4">
      <c r="D341" s="53"/>
      <c r="E341" s="52"/>
      <c r="F341" s="52"/>
      <c r="G341" s="52"/>
      <c r="H341" s="51" t="str">
        <f>IF($E341="","",IF($J341&gt;0,$J341*VLOOKUP($J341,个税参数!$D$5:$H$13,4,1)-VLOOKUP($J341,个税参数!$D$5:$H$13,5,1),0))</f>
        <v/>
      </c>
      <c r="I341" s="51" t="str">
        <f t="shared" si="5"/>
        <v/>
      </c>
      <c r="J341" s="51" t="str">
        <f>IF($E341="","",IF($E341-$F341-个税参数!$G$14-$G341&gt;0,$E341-$F341-个税参数!$G$14-$G341,0))</f>
        <v/>
      </c>
      <c r="K341" s="59" t="str">
        <f>IF($E341="","",IF($J341&gt;0,VLOOKUP($J341,个税参数!$D$5:$H$13,4,1),0))</f>
        <v/>
      </c>
      <c r="L341" s="60" t="str">
        <f>IF($E341="","",VLOOKUP($J341,个税参数!$D$5:$H$13,5,1))</f>
        <v/>
      </c>
    </row>
    <row r="342" spans="4:12" ht="23.15" customHeight="1" x14ac:dyDescent="0.4">
      <c r="D342" s="53"/>
      <c r="E342" s="52"/>
      <c r="F342" s="52"/>
      <c r="G342" s="52"/>
      <c r="H342" s="51" t="str">
        <f>IF($E342="","",IF($J342&gt;0,$J342*VLOOKUP($J342,个税参数!$D$5:$H$13,4,1)-VLOOKUP($J342,个税参数!$D$5:$H$13,5,1),0))</f>
        <v/>
      </c>
      <c r="I342" s="51" t="str">
        <f t="shared" si="5"/>
        <v/>
      </c>
      <c r="J342" s="51" t="str">
        <f>IF($E342="","",IF($E342-$F342-个税参数!$G$14-$G342&gt;0,$E342-$F342-个税参数!$G$14-$G342,0))</f>
        <v/>
      </c>
      <c r="K342" s="59" t="str">
        <f>IF($E342="","",IF($J342&gt;0,VLOOKUP($J342,个税参数!$D$5:$H$13,4,1),0))</f>
        <v/>
      </c>
      <c r="L342" s="60" t="str">
        <f>IF($E342="","",VLOOKUP($J342,个税参数!$D$5:$H$13,5,1))</f>
        <v/>
      </c>
    </row>
    <row r="343" spans="4:12" ht="23.15" customHeight="1" x14ac:dyDescent="0.4">
      <c r="D343" s="53"/>
      <c r="E343" s="52"/>
      <c r="F343" s="52"/>
      <c r="G343" s="52"/>
      <c r="H343" s="51" t="str">
        <f>IF($E343="","",IF($J343&gt;0,$J343*VLOOKUP($J343,个税参数!$D$5:$H$13,4,1)-VLOOKUP($J343,个税参数!$D$5:$H$13,5,1),0))</f>
        <v/>
      </c>
      <c r="I343" s="51" t="str">
        <f t="shared" si="5"/>
        <v/>
      </c>
      <c r="J343" s="51" t="str">
        <f>IF($E343="","",IF($E343-$F343-个税参数!$G$14-$G343&gt;0,$E343-$F343-个税参数!$G$14-$G343,0))</f>
        <v/>
      </c>
      <c r="K343" s="59" t="str">
        <f>IF($E343="","",IF($J343&gt;0,VLOOKUP($J343,个税参数!$D$5:$H$13,4,1),0))</f>
        <v/>
      </c>
      <c r="L343" s="60" t="str">
        <f>IF($E343="","",VLOOKUP($J343,个税参数!$D$5:$H$13,5,1))</f>
        <v/>
      </c>
    </row>
    <row r="344" spans="4:12" ht="23.15" customHeight="1" x14ac:dyDescent="0.4">
      <c r="D344" s="53"/>
      <c r="E344" s="52"/>
      <c r="F344" s="52"/>
      <c r="G344" s="52"/>
      <c r="H344" s="51" t="str">
        <f>IF($E344="","",IF($J344&gt;0,$J344*VLOOKUP($J344,个税参数!$D$5:$H$13,4,1)-VLOOKUP($J344,个税参数!$D$5:$H$13,5,1),0))</f>
        <v/>
      </c>
      <c r="I344" s="51" t="str">
        <f t="shared" si="5"/>
        <v/>
      </c>
      <c r="J344" s="51" t="str">
        <f>IF($E344="","",IF($E344-$F344-个税参数!$G$14-$G344&gt;0,$E344-$F344-个税参数!$G$14-$G344,0))</f>
        <v/>
      </c>
      <c r="K344" s="59" t="str">
        <f>IF($E344="","",IF($J344&gt;0,VLOOKUP($J344,个税参数!$D$5:$H$13,4,1),0))</f>
        <v/>
      </c>
      <c r="L344" s="60" t="str">
        <f>IF($E344="","",VLOOKUP($J344,个税参数!$D$5:$H$13,5,1))</f>
        <v/>
      </c>
    </row>
    <row r="345" spans="4:12" ht="23.15" customHeight="1" x14ac:dyDescent="0.4">
      <c r="D345" s="53"/>
      <c r="E345" s="52"/>
      <c r="F345" s="52"/>
      <c r="G345" s="52"/>
      <c r="H345" s="51" t="str">
        <f>IF($E345="","",IF($J345&gt;0,$J345*VLOOKUP($J345,个税参数!$D$5:$H$13,4,1)-VLOOKUP($J345,个税参数!$D$5:$H$13,5,1),0))</f>
        <v/>
      </c>
      <c r="I345" s="51" t="str">
        <f t="shared" si="5"/>
        <v/>
      </c>
      <c r="J345" s="51" t="str">
        <f>IF($E345="","",IF($E345-$F345-个税参数!$G$14-$G345&gt;0,$E345-$F345-个税参数!$G$14-$G345,0))</f>
        <v/>
      </c>
      <c r="K345" s="59" t="str">
        <f>IF($E345="","",IF($J345&gt;0,VLOOKUP($J345,个税参数!$D$5:$H$13,4,1),0))</f>
        <v/>
      </c>
      <c r="L345" s="60" t="str">
        <f>IF($E345="","",VLOOKUP($J345,个税参数!$D$5:$H$13,5,1))</f>
        <v/>
      </c>
    </row>
    <row r="346" spans="4:12" ht="23.15" customHeight="1" x14ac:dyDescent="0.4">
      <c r="D346" s="53"/>
      <c r="E346" s="52"/>
      <c r="F346" s="52"/>
      <c r="G346" s="52"/>
      <c r="H346" s="51" t="str">
        <f>IF($E346="","",IF($J346&gt;0,$J346*VLOOKUP($J346,个税参数!$D$5:$H$13,4,1)-VLOOKUP($J346,个税参数!$D$5:$H$13,5,1),0))</f>
        <v/>
      </c>
      <c r="I346" s="51" t="str">
        <f t="shared" si="5"/>
        <v/>
      </c>
      <c r="J346" s="51" t="str">
        <f>IF($E346="","",IF($E346-$F346-个税参数!$G$14-$G346&gt;0,$E346-$F346-个税参数!$G$14-$G346,0))</f>
        <v/>
      </c>
      <c r="K346" s="59" t="str">
        <f>IF($E346="","",IF($J346&gt;0,VLOOKUP($J346,个税参数!$D$5:$H$13,4,1),0))</f>
        <v/>
      </c>
      <c r="L346" s="60" t="str">
        <f>IF($E346="","",VLOOKUP($J346,个税参数!$D$5:$H$13,5,1))</f>
        <v/>
      </c>
    </row>
    <row r="347" spans="4:12" ht="23.15" customHeight="1" x14ac:dyDescent="0.4">
      <c r="D347" s="53"/>
      <c r="E347" s="52"/>
      <c r="F347" s="52"/>
      <c r="G347" s="52"/>
      <c r="H347" s="51" t="str">
        <f>IF($E347="","",IF($J347&gt;0,$J347*VLOOKUP($J347,个税参数!$D$5:$H$13,4,1)-VLOOKUP($J347,个税参数!$D$5:$H$13,5,1),0))</f>
        <v/>
      </c>
      <c r="I347" s="51" t="str">
        <f t="shared" si="5"/>
        <v/>
      </c>
      <c r="J347" s="51" t="str">
        <f>IF($E347="","",IF($E347-$F347-个税参数!$G$14-$G347&gt;0,$E347-$F347-个税参数!$G$14-$G347,0))</f>
        <v/>
      </c>
      <c r="K347" s="59" t="str">
        <f>IF($E347="","",IF($J347&gt;0,VLOOKUP($J347,个税参数!$D$5:$H$13,4,1),0))</f>
        <v/>
      </c>
      <c r="L347" s="60" t="str">
        <f>IF($E347="","",VLOOKUP($J347,个税参数!$D$5:$H$13,5,1))</f>
        <v/>
      </c>
    </row>
    <row r="348" spans="4:12" ht="23.15" customHeight="1" x14ac:dyDescent="0.4">
      <c r="D348" s="53"/>
      <c r="E348" s="52"/>
      <c r="F348" s="52"/>
      <c r="G348" s="52"/>
      <c r="H348" s="51" t="str">
        <f>IF($E348="","",IF($J348&gt;0,$J348*VLOOKUP($J348,个税参数!$D$5:$H$13,4,1)-VLOOKUP($J348,个税参数!$D$5:$H$13,5,1),0))</f>
        <v/>
      </c>
      <c r="I348" s="51" t="str">
        <f t="shared" si="5"/>
        <v/>
      </c>
      <c r="J348" s="51" t="str">
        <f>IF($E348="","",IF($E348-$F348-个税参数!$G$14-$G348&gt;0,$E348-$F348-个税参数!$G$14-$G348,0))</f>
        <v/>
      </c>
      <c r="K348" s="59" t="str">
        <f>IF($E348="","",IF($J348&gt;0,VLOOKUP($J348,个税参数!$D$5:$H$13,4,1),0))</f>
        <v/>
      </c>
      <c r="L348" s="60" t="str">
        <f>IF($E348="","",VLOOKUP($J348,个税参数!$D$5:$H$13,5,1))</f>
        <v/>
      </c>
    </row>
    <row r="349" spans="4:12" ht="23.15" customHeight="1" x14ac:dyDescent="0.4">
      <c r="D349" s="53"/>
      <c r="E349" s="52"/>
      <c r="F349" s="52"/>
      <c r="G349" s="52"/>
      <c r="H349" s="51" t="str">
        <f>IF($E349="","",IF($J349&gt;0,$J349*VLOOKUP($J349,个税参数!$D$5:$H$13,4,1)-VLOOKUP($J349,个税参数!$D$5:$H$13,5,1),0))</f>
        <v/>
      </c>
      <c r="I349" s="51" t="str">
        <f t="shared" si="5"/>
        <v/>
      </c>
      <c r="J349" s="51" t="str">
        <f>IF($E349="","",IF($E349-$F349-个税参数!$G$14-$G349&gt;0,$E349-$F349-个税参数!$G$14-$G349,0))</f>
        <v/>
      </c>
      <c r="K349" s="59" t="str">
        <f>IF($E349="","",IF($J349&gt;0,VLOOKUP($J349,个税参数!$D$5:$H$13,4,1),0))</f>
        <v/>
      </c>
      <c r="L349" s="60" t="str">
        <f>IF($E349="","",VLOOKUP($J349,个税参数!$D$5:$H$13,5,1))</f>
        <v/>
      </c>
    </row>
    <row r="350" spans="4:12" ht="23.15" customHeight="1" x14ac:dyDescent="0.4">
      <c r="D350" s="53"/>
      <c r="E350" s="52"/>
      <c r="F350" s="52"/>
      <c r="G350" s="52"/>
      <c r="H350" s="51" t="str">
        <f>IF($E350="","",IF($J350&gt;0,$J350*VLOOKUP($J350,个税参数!$D$5:$H$13,4,1)-VLOOKUP($J350,个税参数!$D$5:$H$13,5,1),0))</f>
        <v/>
      </c>
      <c r="I350" s="51" t="str">
        <f t="shared" si="5"/>
        <v/>
      </c>
      <c r="J350" s="51" t="str">
        <f>IF($E350="","",IF($E350-$F350-个税参数!$G$14-$G350&gt;0,$E350-$F350-个税参数!$G$14-$G350,0))</f>
        <v/>
      </c>
      <c r="K350" s="59" t="str">
        <f>IF($E350="","",IF($J350&gt;0,VLOOKUP($J350,个税参数!$D$5:$H$13,4,1),0))</f>
        <v/>
      </c>
      <c r="L350" s="60" t="str">
        <f>IF($E350="","",VLOOKUP($J350,个税参数!$D$5:$H$13,5,1))</f>
        <v/>
      </c>
    </row>
    <row r="351" spans="4:12" ht="23.15" customHeight="1" x14ac:dyDescent="0.4">
      <c r="D351" s="53"/>
      <c r="E351" s="52"/>
      <c r="F351" s="52"/>
      <c r="G351" s="52"/>
      <c r="H351" s="51" t="str">
        <f>IF($E351="","",IF($J351&gt;0,$J351*VLOOKUP($J351,个税参数!$D$5:$H$13,4,1)-VLOOKUP($J351,个税参数!$D$5:$H$13,5,1),0))</f>
        <v/>
      </c>
      <c r="I351" s="51" t="str">
        <f t="shared" si="5"/>
        <v/>
      </c>
      <c r="J351" s="51" t="str">
        <f>IF($E351="","",IF($E351-$F351-个税参数!$G$14-$G351&gt;0,$E351-$F351-个税参数!$G$14-$G351,0))</f>
        <v/>
      </c>
      <c r="K351" s="59" t="str">
        <f>IF($E351="","",IF($J351&gt;0,VLOOKUP($J351,个税参数!$D$5:$H$13,4,1),0))</f>
        <v/>
      </c>
      <c r="L351" s="60" t="str">
        <f>IF($E351="","",VLOOKUP($J351,个税参数!$D$5:$H$13,5,1))</f>
        <v/>
      </c>
    </row>
    <row r="352" spans="4:12" ht="23.15" customHeight="1" x14ac:dyDescent="0.4">
      <c r="D352" s="53"/>
      <c r="E352" s="52"/>
      <c r="F352" s="52"/>
      <c r="G352" s="52"/>
      <c r="H352" s="51" t="str">
        <f>IF($E352="","",IF($J352&gt;0,$J352*VLOOKUP($J352,个税参数!$D$5:$H$13,4,1)-VLOOKUP($J352,个税参数!$D$5:$H$13,5,1),0))</f>
        <v/>
      </c>
      <c r="I352" s="51" t="str">
        <f t="shared" si="5"/>
        <v/>
      </c>
      <c r="J352" s="51" t="str">
        <f>IF($E352="","",IF($E352-$F352-个税参数!$G$14-$G352&gt;0,$E352-$F352-个税参数!$G$14-$G352,0))</f>
        <v/>
      </c>
      <c r="K352" s="59" t="str">
        <f>IF($E352="","",IF($J352&gt;0,VLOOKUP($J352,个税参数!$D$5:$H$13,4,1),0))</f>
        <v/>
      </c>
      <c r="L352" s="60" t="str">
        <f>IF($E352="","",VLOOKUP($J352,个税参数!$D$5:$H$13,5,1))</f>
        <v/>
      </c>
    </row>
    <row r="353" spans="4:12" ht="23.15" customHeight="1" x14ac:dyDescent="0.4">
      <c r="D353" s="53"/>
      <c r="E353" s="52"/>
      <c r="F353" s="52"/>
      <c r="G353" s="52"/>
      <c r="H353" s="51" t="str">
        <f>IF($E353="","",IF($J353&gt;0,$J353*VLOOKUP($J353,个税参数!$D$5:$H$13,4,1)-VLOOKUP($J353,个税参数!$D$5:$H$13,5,1),0))</f>
        <v/>
      </c>
      <c r="I353" s="51" t="str">
        <f t="shared" si="5"/>
        <v/>
      </c>
      <c r="J353" s="51" t="str">
        <f>IF($E353="","",IF($E353-$F353-个税参数!$G$14-$G353&gt;0,$E353-$F353-个税参数!$G$14-$G353,0))</f>
        <v/>
      </c>
      <c r="K353" s="59" t="str">
        <f>IF($E353="","",IF($J353&gt;0,VLOOKUP($J353,个税参数!$D$5:$H$13,4,1),0))</f>
        <v/>
      </c>
      <c r="L353" s="60" t="str">
        <f>IF($E353="","",VLOOKUP($J353,个税参数!$D$5:$H$13,5,1))</f>
        <v/>
      </c>
    </row>
    <row r="354" spans="4:12" ht="23.15" customHeight="1" x14ac:dyDescent="0.4">
      <c r="D354" s="53"/>
      <c r="E354" s="52"/>
      <c r="F354" s="52"/>
      <c r="G354" s="52"/>
      <c r="H354" s="51" t="str">
        <f>IF($E354="","",IF($J354&gt;0,$J354*VLOOKUP($J354,个税参数!$D$5:$H$13,4,1)-VLOOKUP($J354,个税参数!$D$5:$H$13,5,1),0))</f>
        <v/>
      </c>
      <c r="I354" s="51" t="str">
        <f t="shared" si="5"/>
        <v/>
      </c>
      <c r="J354" s="51" t="str">
        <f>IF($E354="","",IF($E354-$F354-个税参数!$G$14-$G354&gt;0,$E354-$F354-个税参数!$G$14-$G354,0))</f>
        <v/>
      </c>
      <c r="K354" s="59" t="str">
        <f>IF($E354="","",IF($J354&gt;0,VLOOKUP($J354,个税参数!$D$5:$H$13,4,1),0))</f>
        <v/>
      </c>
      <c r="L354" s="60" t="str">
        <f>IF($E354="","",VLOOKUP($J354,个税参数!$D$5:$H$13,5,1))</f>
        <v/>
      </c>
    </row>
    <row r="355" spans="4:12" ht="23.15" customHeight="1" x14ac:dyDescent="0.4">
      <c r="D355" s="53"/>
      <c r="E355" s="52"/>
      <c r="F355" s="52"/>
      <c r="G355" s="52"/>
      <c r="H355" s="51" t="str">
        <f>IF($E355="","",IF($J355&gt;0,$J355*VLOOKUP($J355,个税参数!$D$5:$H$13,4,1)-VLOOKUP($J355,个税参数!$D$5:$H$13,5,1),0))</f>
        <v/>
      </c>
      <c r="I355" s="51" t="str">
        <f t="shared" si="5"/>
        <v/>
      </c>
      <c r="J355" s="51" t="str">
        <f>IF($E355="","",IF($E355-$F355-个税参数!$G$14-$G355&gt;0,$E355-$F355-个税参数!$G$14-$G355,0))</f>
        <v/>
      </c>
      <c r="K355" s="59" t="str">
        <f>IF($E355="","",IF($J355&gt;0,VLOOKUP($J355,个税参数!$D$5:$H$13,4,1),0))</f>
        <v/>
      </c>
      <c r="L355" s="60" t="str">
        <f>IF($E355="","",VLOOKUP($J355,个税参数!$D$5:$H$13,5,1))</f>
        <v/>
      </c>
    </row>
    <row r="356" spans="4:12" ht="23.15" customHeight="1" x14ac:dyDescent="0.4">
      <c r="D356" s="53"/>
      <c r="E356" s="52"/>
      <c r="F356" s="52"/>
      <c r="G356" s="52"/>
      <c r="H356" s="51" t="str">
        <f>IF($E356="","",IF($J356&gt;0,$J356*VLOOKUP($J356,个税参数!$D$5:$H$13,4,1)-VLOOKUP($J356,个税参数!$D$5:$H$13,5,1),0))</f>
        <v/>
      </c>
      <c r="I356" s="51" t="str">
        <f t="shared" si="5"/>
        <v/>
      </c>
      <c r="J356" s="51" t="str">
        <f>IF($E356="","",IF($E356-$F356-个税参数!$G$14-$G356&gt;0,$E356-$F356-个税参数!$G$14-$G356,0))</f>
        <v/>
      </c>
      <c r="K356" s="59" t="str">
        <f>IF($E356="","",IF($J356&gt;0,VLOOKUP($J356,个税参数!$D$5:$H$13,4,1),0))</f>
        <v/>
      </c>
      <c r="L356" s="60" t="str">
        <f>IF($E356="","",VLOOKUP($J356,个税参数!$D$5:$H$13,5,1))</f>
        <v/>
      </c>
    </row>
    <row r="357" spans="4:12" ht="23.15" customHeight="1" x14ac:dyDescent="0.4">
      <c r="D357" s="53"/>
      <c r="E357" s="52"/>
      <c r="F357" s="52"/>
      <c r="G357" s="52"/>
      <c r="H357" s="51" t="str">
        <f>IF($E357="","",IF($J357&gt;0,$J357*VLOOKUP($J357,个税参数!$D$5:$H$13,4,1)-VLOOKUP($J357,个税参数!$D$5:$H$13,5,1),0))</f>
        <v/>
      </c>
      <c r="I357" s="51" t="str">
        <f t="shared" si="5"/>
        <v/>
      </c>
      <c r="J357" s="51" t="str">
        <f>IF($E357="","",IF($E357-$F357-个税参数!$G$14-$G357&gt;0,$E357-$F357-个税参数!$G$14-$G357,0))</f>
        <v/>
      </c>
      <c r="K357" s="59" t="str">
        <f>IF($E357="","",IF($J357&gt;0,VLOOKUP($J357,个税参数!$D$5:$H$13,4,1),0))</f>
        <v/>
      </c>
      <c r="L357" s="60" t="str">
        <f>IF($E357="","",VLOOKUP($J357,个税参数!$D$5:$H$13,5,1))</f>
        <v/>
      </c>
    </row>
    <row r="358" spans="4:12" ht="23.15" customHeight="1" x14ac:dyDescent="0.4">
      <c r="D358" s="53"/>
      <c r="E358" s="52"/>
      <c r="F358" s="52"/>
      <c r="G358" s="52"/>
      <c r="H358" s="51" t="str">
        <f>IF($E358="","",IF($J358&gt;0,$J358*VLOOKUP($J358,个税参数!$D$5:$H$13,4,1)-VLOOKUP($J358,个税参数!$D$5:$H$13,5,1),0))</f>
        <v/>
      </c>
      <c r="I358" s="51" t="str">
        <f t="shared" si="5"/>
        <v/>
      </c>
      <c r="J358" s="51" t="str">
        <f>IF($E358="","",IF($E358-$F358-个税参数!$G$14-$G358&gt;0,$E358-$F358-个税参数!$G$14-$G358,0))</f>
        <v/>
      </c>
      <c r="K358" s="59" t="str">
        <f>IF($E358="","",IF($J358&gt;0,VLOOKUP($J358,个税参数!$D$5:$H$13,4,1),0))</f>
        <v/>
      </c>
      <c r="L358" s="60" t="str">
        <f>IF($E358="","",VLOOKUP($J358,个税参数!$D$5:$H$13,5,1))</f>
        <v/>
      </c>
    </row>
    <row r="359" spans="4:12" ht="23.15" customHeight="1" x14ac:dyDescent="0.4">
      <c r="D359" s="53"/>
      <c r="E359" s="52"/>
      <c r="F359" s="52"/>
      <c r="G359" s="52"/>
      <c r="H359" s="51" t="str">
        <f>IF($E359="","",IF($J359&gt;0,$J359*VLOOKUP($J359,个税参数!$D$5:$H$13,4,1)-VLOOKUP($J359,个税参数!$D$5:$H$13,5,1),0))</f>
        <v/>
      </c>
      <c r="I359" s="51" t="str">
        <f t="shared" si="5"/>
        <v/>
      </c>
      <c r="J359" s="51" t="str">
        <f>IF($E359="","",IF($E359-$F359-个税参数!$G$14-$G359&gt;0,$E359-$F359-个税参数!$G$14-$G359,0))</f>
        <v/>
      </c>
      <c r="K359" s="59" t="str">
        <f>IF($E359="","",IF($J359&gt;0,VLOOKUP($J359,个税参数!$D$5:$H$13,4,1),0))</f>
        <v/>
      </c>
      <c r="L359" s="60" t="str">
        <f>IF($E359="","",VLOOKUP($J359,个税参数!$D$5:$H$13,5,1))</f>
        <v/>
      </c>
    </row>
    <row r="360" spans="4:12" ht="23.15" customHeight="1" x14ac:dyDescent="0.4">
      <c r="D360" s="53"/>
      <c r="E360" s="52"/>
      <c r="F360" s="52"/>
      <c r="G360" s="52"/>
      <c r="H360" s="51" t="str">
        <f>IF($E360="","",IF($J360&gt;0,$J360*VLOOKUP($J360,个税参数!$D$5:$H$13,4,1)-VLOOKUP($J360,个税参数!$D$5:$H$13,5,1),0))</f>
        <v/>
      </c>
      <c r="I360" s="51" t="str">
        <f t="shared" si="5"/>
        <v/>
      </c>
      <c r="J360" s="51" t="str">
        <f>IF($E360="","",IF($E360-$F360-个税参数!$G$14-$G360&gt;0,$E360-$F360-个税参数!$G$14-$G360,0))</f>
        <v/>
      </c>
      <c r="K360" s="59" t="str">
        <f>IF($E360="","",IF($J360&gt;0,VLOOKUP($J360,个税参数!$D$5:$H$13,4,1),0))</f>
        <v/>
      </c>
      <c r="L360" s="60" t="str">
        <f>IF($E360="","",VLOOKUP($J360,个税参数!$D$5:$H$13,5,1))</f>
        <v/>
      </c>
    </row>
    <row r="361" spans="4:12" ht="23.15" customHeight="1" x14ac:dyDescent="0.4">
      <c r="D361" s="53"/>
      <c r="E361" s="52"/>
      <c r="F361" s="52"/>
      <c r="G361" s="52"/>
      <c r="H361" s="51" t="str">
        <f>IF($E361="","",IF($J361&gt;0,$J361*VLOOKUP($J361,个税参数!$D$5:$H$13,4,1)-VLOOKUP($J361,个税参数!$D$5:$H$13,5,1),0))</f>
        <v/>
      </c>
      <c r="I361" s="51" t="str">
        <f t="shared" si="5"/>
        <v/>
      </c>
      <c r="J361" s="51" t="str">
        <f>IF($E361="","",IF($E361-$F361-个税参数!$G$14-$G361&gt;0,$E361-$F361-个税参数!$G$14-$G361,0))</f>
        <v/>
      </c>
      <c r="K361" s="59" t="str">
        <f>IF($E361="","",IF($J361&gt;0,VLOOKUP($J361,个税参数!$D$5:$H$13,4,1),0))</f>
        <v/>
      </c>
      <c r="L361" s="60" t="str">
        <f>IF($E361="","",VLOOKUP($J361,个税参数!$D$5:$H$13,5,1))</f>
        <v/>
      </c>
    </row>
    <row r="362" spans="4:12" ht="23.15" customHeight="1" x14ac:dyDescent="0.4">
      <c r="D362" s="53"/>
      <c r="E362" s="52"/>
      <c r="F362" s="52"/>
      <c r="G362" s="52"/>
      <c r="H362" s="51" t="str">
        <f>IF($E362="","",IF($J362&gt;0,$J362*VLOOKUP($J362,个税参数!$D$5:$H$13,4,1)-VLOOKUP($J362,个税参数!$D$5:$H$13,5,1),0))</f>
        <v/>
      </c>
      <c r="I362" s="51" t="str">
        <f t="shared" si="5"/>
        <v/>
      </c>
      <c r="J362" s="51" t="str">
        <f>IF($E362="","",IF($E362-$F362-个税参数!$G$14-$G362&gt;0,$E362-$F362-个税参数!$G$14-$G362,0))</f>
        <v/>
      </c>
      <c r="K362" s="59" t="str">
        <f>IF($E362="","",IF($J362&gt;0,VLOOKUP($J362,个税参数!$D$5:$H$13,4,1),0))</f>
        <v/>
      </c>
      <c r="L362" s="60" t="str">
        <f>IF($E362="","",VLOOKUP($J362,个税参数!$D$5:$H$13,5,1))</f>
        <v/>
      </c>
    </row>
    <row r="363" spans="4:12" ht="23.15" customHeight="1" x14ac:dyDescent="0.4">
      <c r="D363" s="53"/>
      <c r="E363" s="52"/>
      <c r="F363" s="52"/>
      <c r="G363" s="52"/>
      <c r="H363" s="51" t="str">
        <f>IF($E363="","",IF($J363&gt;0,$J363*VLOOKUP($J363,个税参数!$D$5:$H$13,4,1)-VLOOKUP($J363,个税参数!$D$5:$H$13,5,1),0))</f>
        <v/>
      </c>
      <c r="I363" s="51" t="str">
        <f t="shared" si="5"/>
        <v/>
      </c>
      <c r="J363" s="51" t="str">
        <f>IF($E363="","",IF($E363-$F363-个税参数!$G$14-$G363&gt;0,$E363-$F363-个税参数!$G$14-$G363,0))</f>
        <v/>
      </c>
      <c r="K363" s="59" t="str">
        <f>IF($E363="","",IF($J363&gt;0,VLOOKUP($J363,个税参数!$D$5:$H$13,4,1),0))</f>
        <v/>
      </c>
      <c r="L363" s="60" t="str">
        <f>IF($E363="","",VLOOKUP($J363,个税参数!$D$5:$H$13,5,1))</f>
        <v/>
      </c>
    </row>
    <row r="364" spans="4:12" ht="23.15" customHeight="1" x14ac:dyDescent="0.4">
      <c r="D364" s="53"/>
      <c r="E364" s="52"/>
      <c r="F364" s="52"/>
      <c r="G364" s="52"/>
      <c r="H364" s="51" t="str">
        <f>IF($E364="","",IF($J364&gt;0,$J364*VLOOKUP($J364,个税参数!$D$5:$H$13,4,1)-VLOOKUP($J364,个税参数!$D$5:$H$13,5,1),0))</f>
        <v/>
      </c>
      <c r="I364" s="51" t="str">
        <f t="shared" si="5"/>
        <v/>
      </c>
      <c r="J364" s="51" t="str">
        <f>IF($E364="","",IF($E364-$F364-个税参数!$G$14-$G364&gt;0,$E364-$F364-个税参数!$G$14-$G364,0))</f>
        <v/>
      </c>
      <c r="K364" s="59" t="str">
        <f>IF($E364="","",IF($J364&gt;0,VLOOKUP($J364,个税参数!$D$5:$H$13,4,1),0))</f>
        <v/>
      </c>
      <c r="L364" s="60" t="str">
        <f>IF($E364="","",VLOOKUP($J364,个税参数!$D$5:$H$13,5,1))</f>
        <v/>
      </c>
    </row>
    <row r="365" spans="4:12" ht="23.15" customHeight="1" x14ac:dyDescent="0.4">
      <c r="D365" s="53"/>
      <c r="E365" s="52"/>
      <c r="F365" s="52"/>
      <c r="G365" s="52"/>
      <c r="H365" s="51" t="str">
        <f>IF($E365="","",IF($J365&gt;0,$J365*VLOOKUP($J365,个税参数!$D$5:$H$13,4,1)-VLOOKUP($J365,个税参数!$D$5:$H$13,5,1),0))</f>
        <v/>
      </c>
      <c r="I365" s="51" t="str">
        <f t="shared" si="5"/>
        <v/>
      </c>
      <c r="J365" s="51" t="str">
        <f>IF($E365="","",IF($E365-$F365-个税参数!$G$14-$G365&gt;0,$E365-$F365-个税参数!$G$14-$G365,0))</f>
        <v/>
      </c>
      <c r="K365" s="59" t="str">
        <f>IF($E365="","",IF($J365&gt;0,VLOOKUP($J365,个税参数!$D$5:$H$13,4,1),0))</f>
        <v/>
      </c>
      <c r="L365" s="60" t="str">
        <f>IF($E365="","",VLOOKUP($J365,个税参数!$D$5:$H$13,5,1))</f>
        <v/>
      </c>
    </row>
    <row r="366" spans="4:12" ht="23.15" customHeight="1" x14ac:dyDescent="0.4">
      <c r="D366" s="53"/>
      <c r="E366" s="52"/>
      <c r="F366" s="52"/>
      <c r="G366" s="52"/>
      <c r="H366" s="51" t="str">
        <f>IF($E366="","",IF($J366&gt;0,$J366*VLOOKUP($J366,个税参数!$D$5:$H$13,4,1)-VLOOKUP($J366,个税参数!$D$5:$H$13,5,1),0))</f>
        <v/>
      </c>
      <c r="I366" s="51" t="str">
        <f t="shared" si="5"/>
        <v/>
      </c>
      <c r="J366" s="51" t="str">
        <f>IF($E366="","",IF($E366-$F366-个税参数!$G$14-$G366&gt;0,$E366-$F366-个税参数!$G$14-$G366,0))</f>
        <v/>
      </c>
      <c r="K366" s="59" t="str">
        <f>IF($E366="","",IF($J366&gt;0,VLOOKUP($J366,个税参数!$D$5:$H$13,4,1),0))</f>
        <v/>
      </c>
      <c r="L366" s="60" t="str">
        <f>IF($E366="","",VLOOKUP($J366,个税参数!$D$5:$H$13,5,1))</f>
        <v/>
      </c>
    </row>
    <row r="367" spans="4:12" ht="23.15" customHeight="1" x14ac:dyDescent="0.4">
      <c r="D367" s="53"/>
      <c r="E367" s="52"/>
      <c r="F367" s="52"/>
      <c r="G367" s="52"/>
      <c r="H367" s="51" t="str">
        <f>IF($E367="","",IF($J367&gt;0,$J367*VLOOKUP($J367,个税参数!$D$5:$H$13,4,1)-VLOOKUP($J367,个税参数!$D$5:$H$13,5,1),0))</f>
        <v/>
      </c>
      <c r="I367" s="51" t="str">
        <f t="shared" si="5"/>
        <v/>
      </c>
      <c r="J367" s="51" t="str">
        <f>IF($E367="","",IF($E367-$F367-个税参数!$G$14-$G367&gt;0,$E367-$F367-个税参数!$G$14-$G367,0))</f>
        <v/>
      </c>
      <c r="K367" s="59" t="str">
        <f>IF($E367="","",IF($J367&gt;0,VLOOKUP($J367,个税参数!$D$5:$H$13,4,1),0))</f>
        <v/>
      </c>
      <c r="L367" s="60" t="str">
        <f>IF($E367="","",VLOOKUP($J367,个税参数!$D$5:$H$13,5,1))</f>
        <v/>
      </c>
    </row>
    <row r="368" spans="4:12" ht="23.15" customHeight="1" x14ac:dyDescent="0.4">
      <c r="D368" s="53"/>
      <c r="E368" s="52"/>
      <c r="F368" s="52"/>
      <c r="G368" s="52"/>
      <c r="H368" s="51" t="str">
        <f>IF($E368="","",IF($J368&gt;0,$J368*VLOOKUP($J368,个税参数!$D$5:$H$13,4,1)-VLOOKUP($J368,个税参数!$D$5:$H$13,5,1),0))</f>
        <v/>
      </c>
      <c r="I368" s="51" t="str">
        <f t="shared" si="5"/>
        <v/>
      </c>
      <c r="J368" s="51" t="str">
        <f>IF($E368="","",IF($E368-$F368-个税参数!$G$14-$G368&gt;0,$E368-$F368-个税参数!$G$14-$G368,0))</f>
        <v/>
      </c>
      <c r="K368" s="59" t="str">
        <f>IF($E368="","",IF($J368&gt;0,VLOOKUP($J368,个税参数!$D$5:$H$13,4,1),0))</f>
        <v/>
      </c>
      <c r="L368" s="60" t="str">
        <f>IF($E368="","",VLOOKUP($J368,个税参数!$D$5:$H$13,5,1))</f>
        <v/>
      </c>
    </row>
    <row r="369" spans="4:12" ht="23.15" customHeight="1" x14ac:dyDescent="0.4">
      <c r="D369" s="53"/>
      <c r="E369" s="52"/>
      <c r="F369" s="52"/>
      <c r="G369" s="52"/>
      <c r="H369" s="51" t="str">
        <f>IF($E369="","",IF($J369&gt;0,$J369*VLOOKUP($J369,个税参数!$D$5:$H$13,4,1)-VLOOKUP($J369,个税参数!$D$5:$H$13,5,1),0))</f>
        <v/>
      </c>
      <c r="I369" s="51" t="str">
        <f t="shared" si="5"/>
        <v/>
      </c>
      <c r="J369" s="51" t="str">
        <f>IF($E369="","",IF($E369-$F369-个税参数!$G$14-$G369&gt;0,$E369-$F369-个税参数!$G$14-$G369,0))</f>
        <v/>
      </c>
      <c r="K369" s="59" t="str">
        <f>IF($E369="","",IF($J369&gt;0,VLOOKUP($J369,个税参数!$D$5:$H$13,4,1),0))</f>
        <v/>
      </c>
      <c r="L369" s="60" t="str">
        <f>IF($E369="","",VLOOKUP($J369,个税参数!$D$5:$H$13,5,1))</f>
        <v/>
      </c>
    </row>
    <row r="370" spans="4:12" ht="23.15" customHeight="1" x14ac:dyDescent="0.4">
      <c r="D370" s="53"/>
      <c r="E370" s="52"/>
      <c r="F370" s="52"/>
      <c r="G370" s="52"/>
      <c r="H370" s="51" t="str">
        <f>IF($E370="","",IF($J370&gt;0,$J370*VLOOKUP($J370,个税参数!$D$5:$H$13,4,1)-VLOOKUP($J370,个税参数!$D$5:$H$13,5,1),0))</f>
        <v/>
      </c>
      <c r="I370" s="51" t="str">
        <f t="shared" si="5"/>
        <v/>
      </c>
      <c r="J370" s="51" t="str">
        <f>IF($E370="","",IF($E370-$F370-个税参数!$G$14-$G370&gt;0,$E370-$F370-个税参数!$G$14-$G370,0))</f>
        <v/>
      </c>
      <c r="K370" s="59" t="str">
        <f>IF($E370="","",IF($J370&gt;0,VLOOKUP($J370,个税参数!$D$5:$H$13,4,1),0))</f>
        <v/>
      </c>
      <c r="L370" s="60" t="str">
        <f>IF($E370="","",VLOOKUP($J370,个税参数!$D$5:$H$13,5,1))</f>
        <v/>
      </c>
    </row>
    <row r="371" spans="4:12" ht="23.15" customHeight="1" x14ac:dyDescent="0.4">
      <c r="D371" s="53"/>
      <c r="E371" s="52"/>
      <c r="F371" s="52"/>
      <c r="G371" s="52"/>
      <c r="H371" s="51" t="str">
        <f>IF($E371="","",IF($J371&gt;0,$J371*VLOOKUP($J371,个税参数!$D$5:$H$13,4,1)-VLOOKUP($J371,个税参数!$D$5:$H$13,5,1),0))</f>
        <v/>
      </c>
      <c r="I371" s="51" t="str">
        <f t="shared" si="5"/>
        <v/>
      </c>
      <c r="J371" s="51" t="str">
        <f>IF($E371="","",IF($E371-$F371-个税参数!$G$14-$G371&gt;0,$E371-$F371-个税参数!$G$14-$G371,0))</f>
        <v/>
      </c>
      <c r="K371" s="59" t="str">
        <f>IF($E371="","",IF($J371&gt;0,VLOOKUP($J371,个税参数!$D$5:$H$13,4,1),0))</f>
        <v/>
      </c>
      <c r="L371" s="60" t="str">
        <f>IF($E371="","",VLOOKUP($J371,个税参数!$D$5:$H$13,5,1))</f>
        <v/>
      </c>
    </row>
    <row r="372" spans="4:12" ht="23.15" customHeight="1" x14ac:dyDescent="0.4">
      <c r="D372" s="53"/>
      <c r="E372" s="52"/>
      <c r="F372" s="52"/>
      <c r="G372" s="52"/>
      <c r="H372" s="51" t="str">
        <f>IF($E372="","",IF($J372&gt;0,$J372*VLOOKUP($J372,个税参数!$D$5:$H$13,4,1)-VLOOKUP($J372,个税参数!$D$5:$H$13,5,1),0))</f>
        <v/>
      </c>
      <c r="I372" s="51" t="str">
        <f t="shared" si="5"/>
        <v/>
      </c>
      <c r="J372" s="51" t="str">
        <f>IF($E372="","",IF($E372-$F372-个税参数!$G$14-$G372&gt;0,$E372-$F372-个税参数!$G$14-$G372,0))</f>
        <v/>
      </c>
      <c r="K372" s="59" t="str">
        <f>IF($E372="","",IF($J372&gt;0,VLOOKUP($J372,个税参数!$D$5:$H$13,4,1),0))</f>
        <v/>
      </c>
      <c r="L372" s="60" t="str">
        <f>IF($E372="","",VLOOKUP($J372,个税参数!$D$5:$H$13,5,1))</f>
        <v/>
      </c>
    </row>
    <row r="373" spans="4:12" ht="23.15" customHeight="1" x14ac:dyDescent="0.4">
      <c r="D373" s="53"/>
      <c r="E373" s="52"/>
      <c r="F373" s="52"/>
      <c r="G373" s="52"/>
      <c r="H373" s="51" t="str">
        <f>IF($E373="","",IF($J373&gt;0,$J373*VLOOKUP($J373,个税参数!$D$5:$H$13,4,1)-VLOOKUP($J373,个税参数!$D$5:$H$13,5,1),0))</f>
        <v/>
      </c>
      <c r="I373" s="51" t="str">
        <f t="shared" si="5"/>
        <v/>
      </c>
      <c r="J373" s="51" t="str">
        <f>IF($E373="","",IF($E373-$F373-个税参数!$G$14-$G373&gt;0,$E373-$F373-个税参数!$G$14-$G373,0))</f>
        <v/>
      </c>
      <c r="K373" s="59" t="str">
        <f>IF($E373="","",IF($J373&gt;0,VLOOKUP($J373,个税参数!$D$5:$H$13,4,1),0))</f>
        <v/>
      </c>
      <c r="L373" s="60" t="str">
        <f>IF($E373="","",VLOOKUP($J373,个税参数!$D$5:$H$13,5,1))</f>
        <v/>
      </c>
    </row>
    <row r="374" spans="4:12" ht="23.15" customHeight="1" x14ac:dyDescent="0.4">
      <c r="D374" s="53"/>
      <c r="E374" s="52"/>
      <c r="F374" s="52"/>
      <c r="G374" s="52"/>
      <c r="H374" s="51" t="str">
        <f>IF($E374="","",IF($J374&gt;0,$J374*VLOOKUP($J374,个税参数!$D$5:$H$13,4,1)-VLOOKUP($J374,个税参数!$D$5:$H$13,5,1),0))</f>
        <v/>
      </c>
      <c r="I374" s="51" t="str">
        <f t="shared" si="5"/>
        <v/>
      </c>
      <c r="J374" s="51" t="str">
        <f>IF($E374="","",IF($E374-$F374-个税参数!$G$14-$G374&gt;0,$E374-$F374-个税参数!$G$14-$G374,0))</f>
        <v/>
      </c>
      <c r="K374" s="59" t="str">
        <f>IF($E374="","",IF($J374&gt;0,VLOOKUP($J374,个税参数!$D$5:$H$13,4,1),0))</f>
        <v/>
      </c>
      <c r="L374" s="60" t="str">
        <f>IF($E374="","",VLOOKUP($J374,个税参数!$D$5:$H$13,5,1))</f>
        <v/>
      </c>
    </row>
    <row r="375" spans="4:12" ht="23.15" customHeight="1" x14ac:dyDescent="0.4">
      <c r="D375" s="53"/>
      <c r="E375" s="52"/>
      <c r="F375" s="52"/>
      <c r="G375" s="52"/>
      <c r="H375" s="51" t="str">
        <f>IF($E375="","",IF($J375&gt;0,$J375*VLOOKUP($J375,个税参数!$D$5:$H$13,4,1)-VLOOKUP($J375,个税参数!$D$5:$H$13,5,1),0))</f>
        <v/>
      </c>
      <c r="I375" s="51" t="str">
        <f t="shared" si="5"/>
        <v/>
      </c>
      <c r="J375" s="51" t="str">
        <f>IF($E375="","",IF($E375-$F375-个税参数!$G$14-$G375&gt;0,$E375-$F375-个税参数!$G$14-$G375,0))</f>
        <v/>
      </c>
      <c r="K375" s="59" t="str">
        <f>IF($E375="","",IF($J375&gt;0,VLOOKUP($J375,个税参数!$D$5:$H$13,4,1),0))</f>
        <v/>
      </c>
      <c r="L375" s="60" t="str">
        <f>IF($E375="","",VLOOKUP($J375,个税参数!$D$5:$H$13,5,1))</f>
        <v/>
      </c>
    </row>
    <row r="376" spans="4:12" ht="23.15" customHeight="1" x14ac:dyDescent="0.4">
      <c r="D376" s="53"/>
      <c r="E376" s="52"/>
      <c r="F376" s="52"/>
      <c r="G376" s="52"/>
      <c r="H376" s="51" t="str">
        <f>IF($E376="","",IF($J376&gt;0,$J376*VLOOKUP($J376,个税参数!$D$5:$H$13,4,1)-VLOOKUP($J376,个税参数!$D$5:$H$13,5,1),0))</f>
        <v/>
      </c>
      <c r="I376" s="51" t="str">
        <f t="shared" si="5"/>
        <v/>
      </c>
      <c r="J376" s="51" t="str">
        <f>IF($E376="","",IF($E376-$F376-个税参数!$G$14-$G376&gt;0,$E376-$F376-个税参数!$G$14-$G376,0))</f>
        <v/>
      </c>
      <c r="K376" s="59" t="str">
        <f>IF($E376="","",IF($J376&gt;0,VLOOKUP($J376,个税参数!$D$5:$H$13,4,1),0))</f>
        <v/>
      </c>
      <c r="L376" s="60" t="str">
        <f>IF($E376="","",VLOOKUP($J376,个税参数!$D$5:$H$13,5,1))</f>
        <v/>
      </c>
    </row>
    <row r="377" spans="4:12" ht="23.15" customHeight="1" x14ac:dyDescent="0.4">
      <c r="D377" s="53"/>
      <c r="E377" s="52"/>
      <c r="F377" s="52"/>
      <c r="G377" s="52"/>
      <c r="H377" s="51" t="str">
        <f>IF($E377="","",IF($J377&gt;0,$J377*VLOOKUP($J377,个税参数!$D$5:$H$13,4,1)-VLOOKUP($J377,个税参数!$D$5:$H$13,5,1),0))</f>
        <v/>
      </c>
      <c r="I377" s="51" t="str">
        <f t="shared" si="5"/>
        <v/>
      </c>
      <c r="J377" s="51" t="str">
        <f>IF($E377="","",IF($E377-$F377-个税参数!$G$14-$G377&gt;0,$E377-$F377-个税参数!$G$14-$G377,0))</f>
        <v/>
      </c>
      <c r="K377" s="59" t="str">
        <f>IF($E377="","",IF($J377&gt;0,VLOOKUP($J377,个税参数!$D$5:$H$13,4,1),0))</f>
        <v/>
      </c>
      <c r="L377" s="60" t="str">
        <f>IF($E377="","",VLOOKUP($J377,个税参数!$D$5:$H$13,5,1))</f>
        <v/>
      </c>
    </row>
    <row r="378" spans="4:12" ht="23.15" customHeight="1" x14ac:dyDescent="0.4">
      <c r="D378" s="53"/>
      <c r="E378" s="52"/>
      <c r="F378" s="52"/>
      <c r="G378" s="52"/>
      <c r="H378" s="51" t="str">
        <f>IF($E378="","",IF($J378&gt;0,$J378*VLOOKUP($J378,个税参数!$D$5:$H$13,4,1)-VLOOKUP($J378,个税参数!$D$5:$H$13,5,1),0))</f>
        <v/>
      </c>
      <c r="I378" s="51" t="str">
        <f t="shared" si="5"/>
        <v/>
      </c>
      <c r="J378" s="51" t="str">
        <f>IF($E378="","",IF($E378-$F378-个税参数!$G$14-$G378&gt;0,$E378-$F378-个税参数!$G$14-$G378,0))</f>
        <v/>
      </c>
      <c r="K378" s="59" t="str">
        <f>IF($E378="","",IF($J378&gt;0,VLOOKUP($J378,个税参数!$D$5:$H$13,4,1),0))</f>
        <v/>
      </c>
      <c r="L378" s="60" t="str">
        <f>IF($E378="","",VLOOKUP($J378,个税参数!$D$5:$H$13,5,1))</f>
        <v/>
      </c>
    </row>
    <row r="379" spans="4:12" ht="23.15" customHeight="1" x14ac:dyDescent="0.4">
      <c r="D379" s="53"/>
      <c r="E379" s="52"/>
      <c r="F379" s="52"/>
      <c r="G379" s="52"/>
      <c r="H379" s="51" t="str">
        <f>IF($E379="","",IF($J379&gt;0,$J379*VLOOKUP($J379,个税参数!$D$5:$H$13,4,1)-VLOOKUP($J379,个税参数!$D$5:$H$13,5,1),0))</f>
        <v/>
      </c>
      <c r="I379" s="51" t="str">
        <f t="shared" si="5"/>
        <v/>
      </c>
      <c r="J379" s="51" t="str">
        <f>IF($E379="","",IF($E379-$F379-个税参数!$G$14-$G379&gt;0,$E379-$F379-个税参数!$G$14-$G379,0))</f>
        <v/>
      </c>
      <c r="K379" s="59" t="str">
        <f>IF($E379="","",IF($J379&gt;0,VLOOKUP($J379,个税参数!$D$5:$H$13,4,1),0))</f>
        <v/>
      </c>
      <c r="L379" s="60" t="str">
        <f>IF($E379="","",VLOOKUP($J379,个税参数!$D$5:$H$13,5,1))</f>
        <v/>
      </c>
    </row>
    <row r="380" spans="4:12" ht="23.15" customHeight="1" x14ac:dyDescent="0.4">
      <c r="D380" s="53"/>
      <c r="E380" s="52"/>
      <c r="F380" s="52"/>
      <c r="G380" s="52"/>
      <c r="H380" s="51" t="str">
        <f>IF($E380="","",IF($J380&gt;0,$J380*VLOOKUP($J380,个税参数!$D$5:$H$13,4,1)-VLOOKUP($J380,个税参数!$D$5:$H$13,5,1),0))</f>
        <v/>
      </c>
      <c r="I380" s="51" t="str">
        <f t="shared" si="5"/>
        <v/>
      </c>
      <c r="J380" s="51" t="str">
        <f>IF($E380="","",IF($E380-$F380-个税参数!$G$14-$G380&gt;0,$E380-$F380-个税参数!$G$14-$G380,0))</f>
        <v/>
      </c>
      <c r="K380" s="59" t="str">
        <f>IF($E380="","",IF($J380&gt;0,VLOOKUP($J380,个税参数!$D$5:$H$13,4,1),0))</f>
        <v/>
      </c>
      <c r="L380" s="60" t="str">
        <f>IF($E380="","",VLOOKUP($J380,个税参数!$D$5:$H$13,5,1))</f>
        <v/>
      </c>
    </row>
    <row r="381" spans="4:12" ht="23.15" customHeight="1" x14ac:dyDescent="0.4">
      <c r="D381" s="53"/>
      <c r="E381" s="52"/>
      <c r="F381" s="52"/>
      <c r="G381" s="52"/>
      <c r="H381" s="51" t="str">
        <f>IF($E381="","",IF($J381&gt;0,$J381*VLOOKUP($J381,个税参数!$D$5:$H$13,4,1)-VLOOKUP($J381,个税参数!$D$5:$H$13,5,1),0))</f>
        <v/>
      </c>
      <c r="I381" s="51" t="str">
        <f t="shared" si="5"/>
        <v/>
      </c>
      <c r="J381" s="51" t="str">
        <f>IF($E381="","",IF($E381-$F381-个税参数!$G$14-$G381&gt;0,$E381-$F381-个税参数!$G$14-$G381,0))</f>
        <v/>
      </c>
      <c r="K381" s="59" t="str">
        <f>IF($E381="","",IF($J381&gt;0,VLOOKUP($J381,个税参数!$D$5:$H$13,4,1),0))</f>
        <v/>
      </c>
      <c r="L381" s="60" t="str">
        <f>IF($E381="","",VLOOKUP($J381,个税参数!$D$5:$H$13,5,1))</f>
        <v/>
      </c>
    </row>
    <row r="382" spans="4:12" ht="23.15" customHeight="1" x14ac:dyDescent="0.4">
      <c r="D382" s="53"/>
      <c r="E382" s="52"/>
      <c r="F382" s="52"/>
      <c r="G382" s="52"/>
      <c r="H382" s="51" t="str">
        <f>IF($E382="","",IF($J382&gt;0,$J382*VLOOKUP($J382,个税参数!$D$5:$H$13,4,1)-VLOOKUP($J382,个税参数!$D$5:$H$13,5,1),0))</f>
        <v/>
      </c>
      <c r="I382" s="51" t="str">
        <f t="shared" si="5"/>
        <v/>
      </c>
      <c r="J382" s="51" t="str">
        <f>IF($E382="","",IF($E382-$F382-个税参数!$G$14-$G382&gt;0,$E382-$F382-个税参数!$G$14-$G382,0))</f>
        <v/>
      </c>
      <c r="K382" s="59" t="str">
        <f>IF($E382="","",IF($J382&gt;0,VLOOKUP($J382,个税参数!$D$5:$H$13,4,1),0))</f>
        <v/>
      </c>
      <c r="L382" s="60" t="str">
        <f>IF($E382="","",VLOOKUP($J382,个税参数!$D$5:$H$13,5,1))</f>
        <v/>
      </c>
    </row>
    <row r="383" spans="4:12" ht="23.15" customHeight="1" x14ac:dyDescent="0.4">
      <c r="D383" s="53"/>
      <c r="E383" s="52"/>
      <c r="F383" s="52"/>
      <c r="G383" s="52"/>
      <c r="H383" s="51" t="str">
        <f>IF($E383="","",IF($J383&gt;0,$J383*VLOOKUP($J383,个税参数!$D$5:$H$13,4,1)-VLOOKUP($J383,个税参数!$D$5:$H$13,5,1),0))</f>
        <v/>
      </c>
      <c r="I383" s="51" t="str">
        <f t="shared" si="5"/>
        <v/>
      </c>
      <c r="J383" s="51" t="str">
        <f>IF($E383="","",IF($E383-$F383-个税参数!$G$14-$G383&gt;0,$E383-$F383-个税参数!$G$14-$G383,0))</f>
        <v/>
      </c>
      <c r="K383" s="59" t="str">
        <f>IF($E383="","",IF($J383&gt;0,VLOOKUP($J383,个税参数!$D$5:$H$13,4,1),0))</f>
        <v/>
      </c>
      <c r="L383" s="60" t="str">
        <f>IF($E383="","",VLOOKUP($J383,个税参数!$D$5:$H$13,5,1))</f>
        <v/>
      </c>
    </row>
    <row r="384" spans="4:12" ht="23.15" customHeight="1" x14ac:dyDescent="0.4">
      <c r="D384" s="53"/>
      <c r="E384" s="52"/>
      <c r="F384" s="52"/>
      <c r="G384" s="52"/>
      <c r="H384" s="51" t="str">
        <f>IF($E384="","",IF($J384&gt;0,$J384*VLOOKUP($J384,个税参数!$D$5:$H$13,4,1)-VLOOKUP($J384,个税参数!$D$5:$H$13,5,1),0))</f>
        <v/>
      </c>
      <c r="I384" s="51" t="str">
        <f t="shared" si="5"/>
        <v/>
      </c>
      <c r="J384" s="51" t="str">
        <f>IF($E384="","",IF($E384-$F384-个税参数!$G$14-$G384&gt;0,$E384-$F384-个税参数!$G$14-$G384,0))</f>
        <v/>
      </c>
      <c r="K384" s="59" t="str">
        <f>IF($E384="","",IF($J384&gt;0,VLOOKUP($J384,个税参数!$D$5:$H$13,4,1),0))</f>
        <v/>
      </c>
      <c r="L384" s="60" t="str">
        <f>IF($E384="","",VLOOKUP($J384,个税参数!$D$5:$H$13,5,1))</f>
        <v/>
      </c>
    </row>
    <row r="385" spans="4:12" ht="23.15" customHeight="1" x14ac:dyDescent="0.4">
      <c r="D385" s="53"/>
      <c r="E385" s="52"/>
      <c r="F385" s="52"/>
      <c r="G385" s="52"/>
      <c r="H385" s="51" t="str">
        <f>IF($E385="","",IF($J385&gt;0,$J385*VLOOKUP($J385,个税参数!$D$5:$H$13,4,1)-VLOOKUP($J385,个税参数!$D$5:$H$13,5,1),0))</f>
        <v/>
      </c>
      <c r="I385" s="51" t="str">
        <f t="shared" si="5"/>
        <v/>
      </c>
      <c r="J385" s="51" t="str">
        <f>IF($E385="","",IF($E385-$F385-个税参数!$G$14-$G385&gt;0,$E385-$F385-个税参数!$G$14-$G385,0))</f>
        <v/>
      </c>
      <c r="K385" s="59" t="str">
        <f>IF($E385="","",IF($J385&gt;0,VLOOKUP($J385,个税参数!$D$5:$H$13,4,1),0))</f>
        <v/>
      </c>
      <c r="L385" s="60" t="str">
        <f>IF($E385="","",VLOOKUP($J385,个税参数!$D$5:$H$13,5,1))</f>
        <v/>
      </c>
    </row>
    <row r="386" spans="4:12" ht="23.15" customHeight="1" x14ac:dyDescent="0.4">
      <c r="D386" s="53"/>
      <c r="E386" s="52"/>
      <c r="F386" s="52"/>
      <c r="G386" s="52"/>
      <c r="H386" s="51" t="str">
        <f>IF($E386="","",IF($J386&gt;0,$J386*VLOOKUP($J386,个税参数!$D$5:$H$13,4,1)-VLOOKUP($J386,个税参数!$D$5:$H$13,5,1),0))</f>
        <v/>
      </c>
      <c r="I386" s="51" t="str">
        <f t="shared" si="5"/>
        <v/>
      </c>
      <c r="J386" s="51" t="str">
        <f>IF($E386="","",IF($E386-$F386-个税参数!$G$14-$G386&gt;0,$E386-$F386-个税参数!$G$14-$G386,0))</f>
        <v/>
      </c>
      <c r="K386" s="59" t="str">
        <f>IF($E386="","",IF($J386&gt;0,VLOOKUP($J386,个税参数!$D$5:$H$13,4,1),0))</f>
        <v/>
      </c>
      <c r="L386" s="60" t="str">
        <f>IF($E386="","",VLOOKUP($J386,个税参数!$D$5:$H$13,5,1))</f>
        <v/>
      </c>
    </row>
    <row r="387" spans="4:12" ht="23.15" customHeight="1" x14ac:dyDescent="0.4">
      <c r="D387" s="53"/>
      <c r="E387" s="52"/>
      <c r="F387" s="52"/>
      <c r="G387" s="52"/>
      <c r="H387" s="51" t="str">
        <f>IF($E387="","",IF($J387&gt;0,$J387*VLOOKUP($J387,个税参数!$D$5:$H$13,4,1)-VLOOKUP($J387,个税参数!$D$5:$H$13,5,1),0))</f>
        <v/>
      </c>
      <c r="I387" s="51" t="str">
        <f t="shared" si="5"/>
        <v/>
      </c>
      <c r="J387" s="51" t="str">
        <f>IF($E387="","",IF($E387-$F387-个税参数!$G$14-$G387&gt;0,$E387-$F387-个税参数!$G$14-$G387,0))</f>
        <v/>
      </c>
      <c r="K387" s="59" t="str">
        <f>IF($E387="","",IF($J387&gt;0,VLOOKUP($J387,个税参数!$D$5:$H$13,4,1),0))</f>
        <v/>
      </c>
      <c r="L387" s="60" t="str">
        <f>IF($E387="","",VLOOKUP($J387,个税参数!$D$5:$H$13,5,1))</f>
        <v/>
      </c>
    </row>
    <row r="388" spans="4:12" ht="23.15" customHeight="1" x14ac:dyDescent="0.4">
      <c r="D388" s="53"/>
      <c r="E388" s="52"/>
      <c r="F388" s="52"/>
      <c r="G388" s="52"/>
      <c r="H388" s="51" t="str">
        <f>IF($E388="","",IF($J388&gt;0,$J388*VLOOKUP($J388,个税参数!$D$5:$H$13,4,1)-VLOOKUP($J388,个税参数!$D$5:$H$13,5,1),0))</f>
        <v/>
      </c>
      <c r="I388" s="51" t="str">
        <f t="shared" si="5"/>
        <v/>
      </c>
      <c r="J388" s="51" t="str">
        <f>IF($E388="","",IF($E388-$F388-个税参数!$G$14-$G388&gt;0,$E388-$F388-个税参数!$G$14-$G388,0))</f>
        <v/>
      </c>
      <c r="K388" s="59" t="str">
        <f>IF($E388="","",IF($J388&gt;0,VLOOKUP($J388,个税参数!$D$5:$H$13,4,1),0))</f>
        <v/>
      </c>
      <c r="L388" s="60" t="str">
        <f>IF($E388="","",VLOOKUP($J388,个税参数!$D$5:$H$13,5,1))</f>
        <v/>
      </c>
    </row>
    <row r="389" spans="4:12" ht="23.15" customHeight="1" x14ac:dyDescent="0.4">
      <c r="D389" s="53"/>
      <c r="E389" s="52"/>
      <c r="F389" s="52"/>
      <c r="G389" s="52"/>
      <c r="H389" s="51" t="str">
        <f>IF($E389="","",IF($J389&gt;0,$J389*VLOOKUP($J389,个税参数!$D$5:$H$13,4,1)-VLOOKUP($J389,个税参数!$D$5:$H$13,5,1),0))</f>
        <v/>
      </c>
      <c r="I389" s="51" t="str">
        <f t="shared" si="5"/>
        <v/>
      </c>
      <c r="J389" s="51" t="str">
        <f>IF($E389="","",IF($E389-$F389-个税参数!$G$14-$G389&gt;0,$E389-$F389-个税参数!$G$14-$G389,0))</f>
        <v/>
      </c>
      <c r="K389" s="59" t="str">
        <f>IF($E389="","",IF($J389&gt;0,VLOOKUP($J389,个税参数!$D$5:$H$13,4,1),0))</f>
        <v/>
      </c>
      <c r="L389" s="60" t="str">
        <f>IF($E389="","",VLOOKUP($J389,个税参数!$D$5:$H$13,5,1))</f>
        <v/>
      </c>
    </row>
    <row r="390" spans="4:12" ht="23.15" customHeight="1" x14ac:dyDescent="0.4">
      <c r="D390" s="53"/>
      <c r="E390" s="52"/>
      <c r="F390" s="52"/>
      <c r="G390" s="52"/>
      <c r="H390" s="51" t="str">
        <f>IF($E390="","",IF($J390&gt;0,$J390*VLOOKUP($J390,个税参数!$D$5:$H$13,4,1)-VLOOKUP($J390,个税参数!$D$5:$H$13,5,1),0))</f>
        <v/>
      </c>
      <c r="I390" s="51" t="str">
        <f t="shared" si="5"/>
        <v/>
      </c>
      <c r="J390" s="51" t="str">
        <f>IF($E390="","",IF($E390-$F390-个税参数!$G$14-$G390&gt;0,$E390-$F390-个税参数!$G$14-$G390,0))</f>
        <v/>
      </c>
      <c r="K390" s="59" t="str">
        <f>IF($E390="","",IF($J390&gt;0,VLOOKUP($J390,个税参数!$D$5:$H$13,4,1),0))</f>
        <v/>
      </c>
      <c r="L390" s="60" t="str">
        <f>IF($E390="","",VLOOKUP($J390,个税参数!$D$5:$H$13,5,1))</f>
        <v/>
      </c>
    </row>
    <row r="391" spans="4:12" ht="23.15" customHeight="1" x14ac:dyDescent="0.4">
      <c r="D391" s="53"/>
      <c r="E391" s="52"/>
      <c r="F391" s="52"/>
      <c r="G391" s="52"/>
      <c r="H391" s="51" t="str">
        <f>IF($E391="","",IF($J391&gt;0,$J391*VLOOKUP($J391,个税参数!$D$5:$H$13,4,1)-VLOOKUP($J391,个税参数!$D$5:$H$13,5,1),0))</f>
        <v/>
      </c>
      <c r="I391" s="51" t="str">
        <f t="shared" si="5"/>
        <v/>
      </c>
      <c r="J391" s="51" t="str">
        <f>IF($E391="","",IF($E391-$F391-个税参数!$G$14-$G391&gt;0,$E391-$F391-个税参数!$G$14-$G391,0))</f>
        <v/>
      </c>
      <c r="K391" s="59" t="str">
        <f>IF($E391="","",IF($J391&gt;0,VLOOKUP($J391,个税参数!$D$5:$H$13,4,1),0))</f>
        <v/>
      </c>
      <c r="L391" s="60" t="str">
        <f>IF($E391="","",VLOOKUP($J391,个税参数!$D$5:$H$13,5,1))</f>
        <v/>
      </c>
    </row>
    <row r="392" spans="4:12" ht="23.15" customHeight="1" x14ac:dyDescent="0.4">
      <c r="D392" s="53"/>
      <c r="E392" s="52"/>
      <c r="F392" s="52"/>
      <c r="G392" s="52"/>
      <c r="H392" s="51" t="str">
        <f>IF($E392="","",IF($J392&gt;0,$J392*VLOOKUP($J392,个税参数!$D$5:$H$13,4,1)-VLOOKUP($J392,个税参数!$D$5:$H$13,5,1),0))</f>
        <v/>
      </c>
      <c r="I392" s="51" t="str">
        <f t="shared" si="5"/>
        <v/>
      </c>
      <c r="J392" s="51" t="str">
        <f>IF($E392="","",IF($E392-$F392-个税参数!$G$14-$G392&gt;0,$E392-$F392-个税参数!$G$14-$G392,0))</f>
        <v/>
      </c>
      <c r="K392" s="59" t="str">
        <f>IF($E392="","",IF($J392&gt;0,VLOOKUP($J392,个税参数!$D$5:$H$13,4,1),0))</f>
        <v/>
      </c>
      <c r="L392" s="60" t="str">
        <f>IF($E392="","",VLOOKUP($J392,个税参数!$D$5:$H$13,5,1))</f>
        <v/>
      </c>
    </row>
    <row r="393" spans="4:12" ht="23.15" customHeight="1" x14ac:dyDescent="0.4">
      <c r="D393" s="53"/>
      <c r="E393" s="52"/>
      <c r="F393" s="52"/>
      <c r="G393" s="52"/>
      <c r="H393" s="51" t="str">
        <f>IF($E393="","",IF($J393&gt;0,$J393*VLOOKUP($J393,个税参数!$D$5:$H$13,4,1)-VLOOKUP($J393,个税参数!$D$5:$H$13,5,1),0))</f>
        <v/>
      </c>
      <c r="I393" s="51" t="str">
        <f t="shared" si="5"/>
        <v/>
      </c>
      <c r="J393" s="51" t="str">
        <f>IF($E393="","",IF($E393-$F393-个税参数!$G$14-$G393&gt;0,$E393-$F393-个税参数!$G$14-$G393,0))</f>
        <v/>
      </c>
      <c r="K393" s="59" t="str">
        <f>IF($E393="","",IF($J393&gt;0,VLOOKUP($J393,个税参数!$D$5:$H$13,4,1),0))</f>
        <v/>
      </c>
      <c r="L393" s="60" t="str">
        <f>IF($E393="","",VLOOKUP($J393,个税参数!$D$5:$H$13,5,1))</f>
        <v/>
      </c>
    </row>
    <row r="394" spans="4:12" ht="23.15" customHeight="1" x14ac:dyDescent="0.4">
      <c r="D394" s="53"/>
      <c r="E394" s="52"/>
      <c r="F394" s="52"/>
      <c r="G394" s="52"/>
      <c r="H394" s="51" t="str">
        <f>IF($E394="","",IF($J394&gt;0,$J394*VLOOKUP($J394,个税参数!$D$5:$H$13,4,1)-VLOOKUP($J394,个税参数!$D$5:$H$13,5,1),0))</f>
        <v/>
      </c>
      <c r="I394" s="51" t="str">
        <f t="shared" si="5"/>
        <v/>
      </c>
      <c r="J394" s="51" t="str">
        <f>IF($E394="","",IF($E394-$F394-个税参数!$G$14-$G394&gt;0,$E394-$F394-个税参数!$G$14-$G394,0))</f>
        <v/>
      </c>
      <c r="K394" s="59" t="str">
        <f>IF($E394="","",IF($J394&gt;0,VLOOKUP($J394,个税参数!$D$5:$H$13,4,1),0))</f>
        <v/>
      </c>
      <c r="L394" s="60" t="str">
        <f>IF($E394="","",VLOOKUP($J394,个税参数!$D$5:$H$13,5,1))</f>
        <v/>
      </c>
    </row>
    <row r="395" spans="4:12" ht="23.15" customHeight="1" x14ac:dyDescent="0.4">
      <c r="D395" s="53"/>
      <c r="E395" s="52"/>
      <c r="F395" s="52"/>
      <c r="G395" s="52"/>
      <c r="H395" s="51" t="str">
        <f>IF($E395="","",IF($J395&gt;0,$J395*VLOOKUP($J395,个税参数!$D$5:$H$13,4,1)-VLOOKUP($J395,个税参数!$D$5:$H$13,5,1),0))</f>
        <v/>
      </c>
      <c r="I395" s="51" t="str">
        <f t="shared" ref="I395:I458" si="6">IF($E395="","",$E395-$H395-$F395)</f>
        <v/>
      </c>
      <c r="J395" s="51" t="str">
        <f>IF($E395="","",IF($E395-$F395-个税参数!$G$14-$G395&gt;0,$E395-$F395-个税参数!$G$14-$G395,0))</f>
        <v/>
      </c>
      <c r="K395" s="59" t="str">
        <f>IF($E395="","",IF($J395&gt;0,VLOOKUP($J395,个税参数!$D$5:$H$13,4,1),0))</f>
        <v/>
      </c>
      <c r="L395" s="60" t="str">
        <f>IF($E395="","",VLOOKUP($J395,个税参数!$D$5:$H$13,5,1))</f>
        <v/>
      </c>
    </row>
    <row r="396" spans="4:12" ht="23.15" customHeight="1" x14ac:dyDescent="0.4">
      <c r="D396" s="53"/>
      <c r="E396" s="52"/>
      <c r="F396" s="52"/>
      <c r="G396" s="52"/>
      <c r="H396" s="51" t="str">
        <f>IF($E396="","",IF($J396&gt;0,$J396*VLOOKUP($J396,个税参数!$D$5:$H$13,4,1)-VLOOKUP($J396,个税参数!$D$5:$H$13,5,1),0))</f>
        <v/>
      </c>
      <c r="I396" s="51" t="str">
        <f t="shared" si="6"/>
        <v/>
      </c>
      <c r="J396" s="51" t="str">
        <f>IF($E396="","",IF($E396-$F396-个税参数!$G$14-$G396&gt;0,$E396-$F396-个税参数!$G$14-$G396,0))</f>
        <v/>
      </c>
      <c r="K396" s="59" t="str">
        <f>IF($E396="","",IF($J396&gt;0,VLOOKUP($J396,个税参数!$D$5:$H$13,4,1),0))</f>
        <v/>
      </c>
      <c r="L396" s="60" t="str">
        <f>IF($E396="","",VLOOKUP($J396,个税参数!$D$5:$H$13,5,1))</f>
        <v/>
      </c>
    </row>
    <row r="397" spans="4:12" ht="23.15" customHeight="1" x14ac:dyDescent="0.4">
      <c r="D397" s="53"/>
      <c r="E397" s="52"/>
      <c r="F397" s="52"/>
      <c r="G397" s="52"/>
      <c r="H397" s="51" t="str">
        <f>IF($E397="","",IF($J397&gt;0,$J397*VLOOKUP($J397,个税参数!$D$5:$H$13,4,1)-VLOOKUP($J397,个税参数!$D$5:$H$13,5,1),0))</f>
        <v/>
      </c>
      <c r="I397" s="51" t="str">
        <f t="shared" si="6"/>
        <v/>
      </c>
      <c r="J397" s="51" t="str">
        <f>IF($E397="","",IF($E397-$F397-个税参数!$G$14-$G397&gt;0,$E397-$F397-个税参数!$G$14-$G397,0))</f>
        <v/>
      </c>
      <c r="K397" s="59" t="str">
        <f>IF($E397="","",IF($J397&gt;0,VLOOKUP($J397,个税参数!$D$5:$H$13,4,1),0))</f>
        <v/>
      </c>
      <c r="L397" s="60" t="str">
        <f>IF($E397="","",VLOOKUP($J397,个税参数!$D$5:$H$13,5,1))</f>
        <v/>
      </c>
    </row>
    <row r="398" spans="4:12" ht="23.15" customHeight="1" x14ac:dyDescent="0.4">
      <c r="D398" s="53"/>
      <c r="E398" s="52"/>
      <c r="F398" s="52"/>
      <c r="G398" s="52"/>
      <c r="H398" s="51" t="str">
        <f>IF($E398="","",IF($J398&gt;0,$J398*VLOOKUP($J398,个税参数!$D$5:$H$13,4,1)-VLOOKUP($J398,个税参数!$D$5:$H$13,5,1),0))</f>
        <v/>
      </c>
      <c r="I398" s="51" t="str">
        <f t="shared" si="6"/>
        <v/>
      </c>
      <c r="J398" s="51" t="str">
        <f>IF($E398="","",IF($E398-$F398-个税参数!$G$14-$G398&gt;0,$E398-$F398-个税参数!$G$14-$G398,0))</f>
        <v/>
      </c>
      <c r="K398" s="59" t="str">
        <f>IF($E398="","",IF($J398&gt;0,VLOOKUP($J398,个税参数!$D$5:$H$13,4,1),0))</f>
        <v/>
      </c>
      <c r="L398" s="60" t="str">
        <f>IF($E398="","",VLOOKUP($J398,个税参数!$D$5:$H$13,5,1))</f>
        <v/>
      </c>
    </row>
    <row r="399" spans="4:12" ht="23.15" customHeight="1" x14ac:dyDescent="0.4">
      <c r="D399" s="53"/>
      <c r="E399" s="52"/>
      <c r="F399" s="52"/>
      <c r="G399" s="52"/>
      <c r="H399" s="51" t="str">
        <f>IF($E399="","",IF($J399&gt;0,$J399*VLOOKUP($J399,个税参数!$D$5:$H$13,4,1)-VLOOKUP($J399,个税参数!$D$5:$H$13,5,1),0))</f>
        <v/>
      </c>
      <c r="I399" s="51" t="str">
        <f t="shared" si="6"/>
        <v/>
      </c>
      <c r="J399" s="51" t="str">
        <f>IF($E399="","",IF($E399-$F399-个税参数!$G$14-$G399&gt;0,$E399-$F399-个税参数!$G$14-$G399,0))</f>
        <v/>
      </c>
      <c r="K399" s="59" t="str">
        <f>IF($E399="","",IF($J399&gt;0,VLOOKUP($J399,个税参数!$D$5:$H$13,4,1),0))</f>
        <v/>
      </c>
      <c r="L399" s="60" t="str">
        <f>IF($E399="","",VLOOKUP($J399,个税参数!$D$5:$H$13,5,1))</f>
        <v/>
      </c>
    </row>
    <row r="400" spans="4:12" ht="23.15" customHeight="1" x14ac:dyDescent="0.4">
      <c r="D400" s="53"/>
      <c r="E400" s="52"/>
      <c r="F400" s="52"/>
      <c r="G400" s="52"/>
      <c r="H400" s="51" t="str">
        <f>IF($E400="","",IF($J400&gt;0,$J400*VLOOKUP($J400,个税参数!$D$5:$H$13,4,1)-VLOOKUP($J400,个税参数!$D$5:$H$13,5,1),0))</f>
        <v/>
      </c>
      <c r="I400" s="51" t="str">
        <f t="shared" si="6"/>
        <v/>
      </c>
      <c r="J400" s="51" t="str">
        <f>IF($E400="","",IF($E400-$F400-个税参数!$G$14-$G400&gt;0,$E400-$F400-个税参数!$G$14-$G400,0))</f>
        <v/>
      </c>
      <c r="K400" s="59" t="str">
        <f>IF($E400="","",IF($J400&gt;0,VLOOKUP($J400,个税参数!$D$5:$H$13,4,1),0))</f>
        <v/>
      </c>
      <c r="L400" s="60" t="str">
        <f>IF($E400="","",VLOOKUP($J400,个税参数!$D$5:$H$13,5,1))</f>
        <v/>
      </c>
    </row>
    <row r="401" spans="4:12" ht="23.15" customHeight="1" x14ac:dyDescent="0.4">
      <c r="D401" s="53"/>
      <c r="E401" s="52"/>
      <c r="F401" s="52"/>
      <c r="G401" s="52"/>
      <c r="H401" s="51" t="str">
        <f>IF($E401="","",IF($J401&gt;0,$J401*VLOOKUP($J401,个税参数!$D$5:$H$13,4,1)-VLOOKUP($J401,个税参数!$D$5:$H$13,5,1),0))</f>
        <v/>
      </c>
      <c r="I401" s="51" t="str">
        <f t="shared" si="6"/>
        <v/>
      </c>
      <c r="J401" s="51" t="str">
        <f>IF($E401="","",IF($E401-$F401-个税参数!$G$14-$G401&gt;0,$E401-$F401-个税参数!$G$14-$G401,0))</f>
        <v/>
      </c>
      <c r="K401" s="59" t="str">
        <f>IF($E401="","",IF($J401&gt;0,VLOOKUP($J401,个税参数!$D$5:$H$13,4,1),0))</f>
        <v/>
      </c>
      <c r="L401" s="60" t="str">
        <f>IF($E401="","",VLOOKUP($J401,个税参数!$D$5:$H$13,5,1))</f>
        <v/>
      </c>
    </row>
    <row r="402" spans="4:12" ht="23.15" customHeight="1" x14ac:dyDescent="0.4">
      <c r="D402" s="53"/>
      <c r="E402" s="52"/>
      <c r="F402" s="52"/>
      <c r="G402" s="52"/>
      <c r="H402" s="51" t="str">
        <f>IF($E402="","",IF($J402&gt;0,$J402*VLOOKUP($J402,个税参数!$D$5:$H$13,4,1)-VLOOKUP($J402,个税参数!$D$5:$H$13,5,1),0))</f>
        <v/>
      </c>
      <c r="I402" s="51" t="str">
        <f t="shared" si="6"/>
        <v/>
      </c>
      <c r="J402" s="51" t="str">
        <f>IF($E402="","",IF($E402-$F402-个税参数!$G$14-$G402&gt;0,$E402-$F402-个税参数!$G$14-$G402,0))</f>
        <v/>
      </c>
      <c r="K402" s="59" t="str">
        <f>IF($E402="","",IF($J402&gt;0,VLOOKUP($J402,个税参数!$D$5:$H$13,4,1),0))</f>
        <v/>
      </c>
      <c r="L402" s="60" t="str">
        <f>IF($E402="","",VLOOKUP($J402,个税参数!$D$5:$H$13,5,1))</f>
        <v/>
      </c>
    </row>
    <row r="403" spans="4:12" ht="23.15" customHeight="1" x14ac:dyDescent="0.4">
      <c r="D403" s="53"/>
      <c r="E403" s="52"/>
      <c r="F403" s="52"/>
      <c r="G403" s="52"/>
      <c r="H403" s="51" t="str">
        <f>IF($E403="","",IF($J403&gt;0,$J403*VLOOKUP($J403,个税参数!$D$5:$H$13,4,1)-VLOOKUP($J403,个税参数!$D$5:$H$13,5,1),0))</f>
        <v/>
      </c>
      <c r="I403" s="51" t="str">
        <f t="shared" si="6"/>
        <v/>
      </c>
      <c r="J403" s="51" t="str">
        <f>IF($E403="","",IF($E403-$F403-个税参数!$G$14-$G403&gt;0,$E403-$F403-个税参数!$G$14-$G403,0))</f>
        <v/>
      </c>
      <c r="K403" s="59" t="str">
        <f>IF($E403="","",IF($J403&gt;0,VLOOKUP($J403,个税参数!$D$5:$H$13,4,1),0))</f>
        <v/>
      </c>
      <c r="L403" s="60" t="str">
        <f>IF($E403="","",VLOOKUP($J403,个税参数!$D$5:$H$13,5,1))</f>
        <v/>
      </c>
    </row>
    <row r="404" spans="4:12" ht="23.15" customHeight="1" x14ac:dyDescent="0.4">
      <c r="D404" s="53"/>
      <c r="E404" s="52"/>
      <c r="F404" s="52"/>
      <c r="G404" s="52"/>
      <c r="H404" s="51" t="str">
        <f>IF($E404="","",IF($J404&gt;0,$J404*VLOOKUP($J404,个税参数!$D$5:$H$13,4,1)-VLOOKUP($J404,个税参数!$D$5:$H$13,5,1),0))</f>
        <v/>
      </c>
      <c r="I404" s="51" t="str">
        <f t="shared" si="6"/>
        <v/>
      </c>
      <c r="J404" s="51" t="str">
        <f>IF($E404="","",IF($E404-$F404-个税参数!$G$14-$G404&gt;0,$E404-$F404-个税参数!$G$14-$G404,0))</f>
        <v/>
      </c>
      <c r="K404" s="59" t="str">
        <f>IF($E404="","",IF($J404&gt;0,VLOOKUP($J404,个税参数!$D$5:$H$13,4,1),0))</f>
        <v/>
      </c>
      <c r="L404" s="60" t="str">
        <f>IF($E404="","",VLOOKUP($J404,个税参数!$D$5:$H$13,5,1))</f>
        <v/>
      </c>
    </row>
    <row r="405" spans="4:12" ht="23.15" customHeight="1" x14ac:dyDescent="0.4">
      <c r="D405" s="53"/>
      <c r="E405" s="52"/>
      <c r="F405" s="52"/>
      <c r="G405" s="52"/>
      <c r="H405" s="51" t="str">
        <f>IF($E405="","",IF($J405&gt;0,$J405*VLOOKUP($J405,个税参数!$D$5:$H$13,4,1)-VLOOKUP($J405,个税参数!$D$5:$H$13,5,1),0))</f>
        <v/>
      </c>
      <c r="I405" s="51" t="str">
        <f t="shared" si="6"/>
        <v/>
      </c>
      <c r="J405" s="51" t="str">
        <f>IF($E405="","",IF($E405-$F405-个税参数!$G$14-$G405&gt;0,$E405-$F405-个税参数!$G$14-$G405,0))</f>
        <v/>
      </c>
      <c r="K405" s="59" t="str">
        <f>IF($E405="","",IF($J405&gt;0,VLOOKUP($J405,个税参数!$D$5:$H$13,4,1),0))</f>
        <v/>
      </c>
      <c r="L405" s="60" t="str">
        <f>IF($E405="","",VLOOKUP($J405,个税参数!$D$5:$H$13,5,1))</f>
        <v/>
      </c>
    </row>
    <row r="406" spans="4:12" ht="23.15" customHeight="1" x14ac:dyDescent="0.4">
      <c r="D406" s="53"/>
      <c r="E406" s="52"/>
      <c r="F406" s="52"/>
      <c r="G406" s="52"/>
      <c r="H406" s="51" t="str">
        <f>IF($E406="","",IF($J406&gt;0,$J406*VLOOKUP($J406,个税参数!$D$5:$H$13,4,1)-VLOOKUP($J406,个税参数!$D$5:$H$13,5,1),0))</f>
        <v/>
      </c>
      <c r="I406" s="51" t="str">
        <f t="shared" si="6"/>
        <v/>
      </c>
      <c r="J406" s="51" t="str">
        <f>IF($E406="","",IF($E406-$F406-个税参数!$G$14-$G406&gt;0,$E406-$F406-个税参数!$G$14-$G406,0))</f>
        <v/>
      </c>
      <c r="K406" s="59" t="str">
        <f>IF($E406="","",IF($J406&gt;0,VLOOKUP($J406,个税参数!$D$5:$H$13,4,1),0))</f>
        <v/>
      </c>
      <c r="L406" s="60" t="str">
        <f>IF($E406="","",VLOOKUP($J406,个税参数!$D$5:$H$13,5,1))</f>
        <v/>
      </c>
    </row>
    <row r="407" spans="4:12" ht="23.15" customHeight="1" x14ac:dyDescent="0.4">
      <c r="D407" s="53"/>
      <c r="E407" s="52"/>
      <c r="F407" s="52"/>
      <c r="G407" s="52"/>
      <c r="H407" s="51" t="str">
        <f>IF($E407="","",IF($J407&gt;0,$J407*VLOOKUP($J407,个税参数!$D$5:$H$13,4,1)-VLOOKUP($J407,个税参数!$D$5:$H$13,5,1),0))</f>
        <v/>
      </c>
      <c r="I407" s="51" t="str">
        <f t="shared" si="6"/>
        <v/>
      </c>
      <c r="J407" s="51" t="str">
        <f>IF($E407="","",IF($E407-$F407-个税参数!$G$14-$G407&gt;0,$E407-$F407-个税参数!$G$14-$G407,0))</f>
        <v/>
      </c>
      <c r="K407" s="59" t="str">
        <f>IF($E407="","",IF($J407&gt;0,VLOOKUP($J407,个税参数!$D$5:$H$13,4,1),0))</f>
        <v/>
      </c>
      <c r="L407" s="60" t="str">
        <f>IF($E407="","",VLOOKUP($J407,个税参数!$D$5:$H$13,5,1))</f>
        <v/>
      </c>
    </row>
    <row r="408" spans="4:12" ht="23.15" customHeight="1" x14ac:dyDescent="0.4">
      <c r="D408" s="53"/>
      <c r="E408" s="52"/>
      <c r="F408" s="52"/>
      <c r="G408" s="52"/>
      <c r="H408" s="51" t="str">
        <f>IF($E408="","",IF($J408&gt;0,$J408*VLOOKUP($J408,个税参数!$D$5:$H$13,4,1)-VLOOKUP($J408,个税参数!$D$5:$H$13,5,1),0))</f>
        <v/>
      </c>
      <c r="I408" s="51" t="str">
        <f t="shared" si="6"/>
        <v/>
      </c>
      <c r="J408" s="51" t="str">
        <f>IF($E408="","",IF($E408-$F408-个税参数!$G$14-$G408&gt;0,$E408-$F408-个税参数!$G$14-$G408,0))</f>
        <v/>
      </c>
      <c r="K408" s="59" t="str">
        <f>IF($E408="","",IF($J408&gt;0,VLOOKUP($J408,个税参数!$D$5:$H$13,4,1),0))</f>
        <v/>
      </c>
      <c r="L408" s="60" t="str">
        <f>IF($E408="","",VLOOKUP($J408,个税参数!$D$5:$H$13,5,1))</f>
        <v/>
      </c>
    </row>
    <row r="409" spans="4:12" ht="23.15" customHeight="1" x14ac:dyDescent="0.4">
      <c r="D409" s="53"/>
      <c r="E409" s="52"/>
      <c r="F409" s="52"/>
      <c r="G409" s="52"/>
      <c r="H409" s="51" t="str">
        <f>IF($E409="","",IF($J409&gt;0,$J409*VLOOKUP($J409,个税参数!$D$5:$H$13,4,1)-VLOOKUP($J409,个税参数!$D$5:$H$13,5,1),0))</f>
        <v/>
      </c>
      <c r="I409" s="51" t="str">
        <f t="shared" si="6"/>
        <v/>
      </c>
      <c r="J409" s="51" t="str">
        <f>IF($E409="","",IF($E409-$F409-个税参数!$G$14-$G409&gt;0,$E409-$F409-个税参数!$G$14-$G409,0))</f>
        <v/>
      </c>
      <c r="K409" s="59" t="str">
        <f>IF($E409="","",IF($J409&gt;0,VLOOKUP($J409,个税参数!$D$5:$H$13,4,1),0))</f>
        <v/>
      </c>
      <c r="L409" s="60" t="str">
        <f>IF($E409="","",VLOOKUP($J409,个税参数!$D$5:$H$13,5,1))</f>
        <v/>
      </c>
    </row>
    <row r="410" spans="4:12" ht="23.15" customHeight="1" x14ac:dyDescent="0.4">
      <c r="D410" s="53"/>
      <c r="E410" s="52"/>
      <c r="F410" s="52"/>
      <c r="G410" s="52"/>
      <c r="H410" s="51" t="str">
        <f>IF($E410="","",IF($J410&gt;0,$J410*VLOOKUP($J410,个税参数!$D$5:$H$13,4,1)-VLOOKUP($J410,个税参数!$D$5:$H$13,5,1),0))</f>
        <v/>
      </c>
      <c r="I410" s="51" t="str">
        <f t="shared" si="6"/>
        <v/>
      </c>
      <c r="J410" s="51" t="str">
        <f>IF($E410="","",IF($E410-$F410-个税参数!$G$14-$G410&gt;0,$E410-$F410-个税参数!$G$14-$G410,0))</f>
        <v/>
      </c>
      <c r="K410" s="59" t="str">
        <f>IF($E410="","",IF($J410&gt;0,VLOOKUP($J410,个税参数!$D$5:$H$13,4,1),0))</f>
        <v/>
      </c>
      <c r="L410" s="60" t="str">
        <f>IF($E410="","",VLOOKUP($J410,个税参数!$D$5:$H$13,5,1))</f>
        <v/>
      </c>
    </row>
    <row r="411" spans="4:12" ht="23.15" customHeight="1" x14ac:dyDescent="0.4">
      <c r="D411" s="53"/>
      <c r="E411" s="52"/>
      <c r="F411" s="52"/>
      <c r="G411" s="52"/>
      <c r="H411" s="51" t="str">
        <f>IF($E411="","",IF($J411&gt;0,$J411*VLOOKUP($J411,个税参数!$D$5:$H$13,4,1)-VLOOKUP($J411,个税参数!$D$5:$H$13,5,1),0))</f>
        <v/>
      </c>
      <c r="I411" s="51" t="str">
        <f t="shared" si="6"/>
        <v/>
      </c>
      <c r="J411" s="51" t="str">
        <f>IF($E411="","",IF($E411-$F411-个税参数!$G$14-$G411&gt;0,$E411-$F411-个税参数!$G$14-$G411,0))</f>
        <v/>
      </c>
      <c r="K411" s="59" t="str">
        <f>IF($E411="","",IF($J411&gt;0,VLOOKUP($J411,个税参数!$D$5:$H$13,4,1),0))</f>
        <v/>
      </c>
      <c r="L411" s="60" t="str">
        <f>IF($E411="","",VLOOKUP($J411,个税参数!$D$5:$H$13,5,1))</f>
        <v/>
      </c>
    </row>
    <row r="412" spans="4:12" ht="23.15" customHeight="1" x14ac:dyDescent="0.4">
      <c r="D412" s="53"/>
      <c r="E412" s="52"/>
      <c r="F412" s="52"/>
      <c r="G412" s="52"/>
      <c r="H412" s="51" t="str">
        <f>IF($E412="","",IF($J412&gt;0,$J412*VLOOKUP($J412,个税参数!$D$5:$H$13,4,1)-VLOOKUP($J412,个税参数!$D$5:$H$13,5,1),0))</f>
        <v/>
      </c>
      <c r="I412" s="51" t="str">
        <f t="shared" si="6"/>
        <v/>
      </c>
      <c r="J412" s="51" t="str">
        <f>IF($E412="","",IF($E412-$F412-个税参数!$G$14-$G412&gt;0,$E412-$F412-个税参数!$G$14-$G412,0))</f>
        <v/>
      </c>
      <c r="K412" s="59" t="str">
        <f>IF($E412="","",IF($J412&gt;0,VLOOKUP($J412,个税参数!$D$5:$H$13,4,1),0))</f>
        <v/>
      </c>
      <c r="L412" s="60" t="str">
        <f>IF($E412="","",VLOOKUP($J412,个税参数!$D$5:$H$13,5,1))</f>
        <v/>
      </c>
    </row>
    <row r="413" spans="4:12" ht="23.15" customHeight="1" x14ac:dyDescent="0.4">
      <c r="D413" s="53"/>
      <c r="E413" s="52"/>
      <c r="F413" s="52"/>
      <c r="G413" s="52"/>
      <c r="H413" s="51" t="str">
        <f>IF($E413="","",IF($J413&gt;0,$J413*VLOOKUP($J413,个税参数!$D$5:$H$13,4,1)-VLOOKUP($J413,个税参数!$D$5:$H$13,5,1),0))</f>
        <v/>
      </c>
      <c r="I413" s="51" t="str">
        <f t="shared" si="6"/>
        <v/>
      </c>
      <c r="J413" s="51" t="str">
        <f>IF($E413="","",IF($E413-$F413-个税参数!$G$14-$G413&gt;0,$E413-$F413-个税参数!$G$14-$G413,0))</f>
        <v/>
      </c>
      <c r="K413" s="59" t="str">
        <f>IF($E413="","",IF($J413&gt;0,VLOOKUP($J413,个税参数!$D$5:$H$13,4,1),0))</f>
        <v/>
      </c>
      <c r="L413" s="60" t="str">
        <f>IF($E413="","",VLOOKUP($J413,个税参数!$D$5:$H$13,5,1))</f>
        <v/>
      </c>
    </row>
    <row r="414" spans="4:12" ht="23.15" customHeight="1" x14ac:dyDescent="0.4">
      <c r="D414" s="53"/>
      <c r="E414" s="52"/>
      <c r="F414" s="52"/>
      <c r="G414" s="52"/>
      <c r="H414" s="51" t="str">
        <f>IF($E414="","",IF($J414&gt;0,$J414*VLOOKUP($J414,个税参数!$D$5:$H$13,4,1)-VLOOKUP($J414,个税参数!$D$5:$H$13,5,1),0))</f>
        <v/>
      </c>
      <c r="I414" s="51" t="str">
        <f t="shared" si="6"/>
        <v/>
      </c>
      <c r="J414" s="51" t="str">
        <f>IF($E414="","",IF($E414-$F414-个税参数!$G$14-$G414&gt;0,$E414-$F414-个税参数!$G$14-$G414,0))</f>
        <v/>
      </c>
      <c r="K414" s="59" t="str">
        <f>IF($E414="","",IF($J414&gt;0,VLOOKUP($J414,个税参数!$D$5:$H$13,4,1),0))</f>
        <v/>
      </c>
      <c r="L414" s="60" t="str">
        <f>IF($E414="","",VLOOKUP($J414,个税参数!$D$5:$H$13,5,1))</f>
        <v/>
      </c>
    </row>
    <row r="415" spans="4:12" ht="23.15" customHeight="1" x14ac:dyDescent="0.4">
      <c r="D415" s="53"/>
      <c r="E415" s="52"/>
      <c r="F415" s="52"/>
      <c r="G415" s="52"/>
      <c r="H415" s="51" t="str">
        <f>IF($E415="","",IF($J415&gt;0,$J415*VLOOKUP($J415,个税参数!$D$5:$H$13,4,1)-VLOOKUP($J415,个税参数!$D$5:$H$13,5,1),0))</f>
        <v/>
      </c>
      <c r="I415" s="51" t="str">
        <f t="shared" si="6"/>
        <v/>
      </c>
      <c r="J415" s="51" t="str">
        <f>IF($E415="","",IF($E415-$F415-个税参数!$G$14-$G415&gt;0,$E415-$F415-个税参数!$G$14-$G415,0))</f>
        <v/>
      </c>
      <c r="K415" s="59" t="str">
        <f>IF($E415="","",IF($J415&gt;0,VLOOKUP($J415,个税参数!$D$5:$H$13,4,1),0))</f>
        <v/>
      </c>
      <c r="L415" s="60" t="str">
        <f>IF($E415="","",VLOOKUP($J415,个税参数!$D$5:$H$13,5,1))</f>
        <v/>
      </c>
    </row>
    <row r="416" spans="4:12" ht="23.15" customHeight="1" x14ac:dyDescent="0.4">
      <c r="D416" s="53"/>
      <c r="E416" s="52"/>
      <c r="F416" s="52"/>
      <c r="G416" s="52"/>
      <c r="H416" s="51" t="str">
        <f>IF($E416="","",IF($J416&gt;0,$J416*VLOOKUP($J416,个税参数!$D$5:$H$13,4,1)-VLOOKUP($J416,个税参数!$D$5:$H$13,5,1),0))</f>
        <v/>
      </c>
      <c r="I416" s="51" t="str">
        <f t="shared" si="6"/>
        <v/>
      </c>
      <c r="J416" s="51" t="str">
        <f>IF($E416="","",IF($E416-$F416-个税参数!$G$14-$G416&gt;0,$E416-$F416-个税参数!$G$14-$G416,0))</f>
        <v/>
      </c>
      <c r="K416" s="59" t="str">
        <f>IF($E416="","",IF($J416&gt;0,VLOOKUP($J416,个税参数!$D$5:$H$13,4,1),0))</f>
        <v/>
      </c>
      <c r="L416" s="60" t="str">
        <f>IF($E416="","",VLOOKUP($J416,个税参数!$D$5:$H$13,5,1))</f>
        <v/>
      </c>
    </row>
    <row r="417" spans="4:12" ht="23.15" customHeight="1" x14ac:dyDescent="0.4">
      <c r="D417" s="53"/>
      <c r="E417" s="52"/>
      <c r="F417" s="52"/>
      <c r="G417" s="52"/>
      <c r="H417" s="51" t="str">
        <f>IF($E417="","",IF($J417&gt;0,$J417*VLOOKUP($J417,个税参数!$D$5:$H$13,4,1)-VLOOKUP($J417,个税参数!$D$5:$H$13,5,1),0))</f>
        <v/>
      </c>
      <c r="I417" s="51" t="str">
        <f t="shared" si="6"/>
        <v/>
      </c>
      <c r="J417" s="51" t="str">
        <f>IF($E417="","",IF($E417-$F417-个税参数!$G$14-$G417&gt;0,$E417-$F417-个税参数!$G$14-$G417,0))</f>
        <v/>
      </c>
      <c r="K417" s="59" t="str">
        <f>IF($E417="","",IF($J417&gt;0,VLOOKUP($J417,个税参数!$D$5:$H$13,4,1),0))</f>
        <v/>
      </c>
      <c r="L417" s="60" t="str">
        <f>IF($E417="","",VLOOKUP($J417,个税参数!$D$5:$H$13,5,1))</f>
        <v/>
      </c>
    </row>
    <row r="418" spans="4:12" ht="23.15" customHeight="1" x14ac:dyDescent="0.4">
      <c r="D418" s="53"/>
      <c r="E418" s="52"/>
      <c r="F418" s="52"/>
      <c r="G418" s="52"/>
      <c r="H418" s="51" t="str">
        <f>IF($E418="","",IF($J418&gt;0,$J418*VLOOKUP($J418,个税参数!$D$5:$H$13,4,1)-VLOOKUP($J418,个税参数!$D$5:$H$13,5,1),0))</f>
        <v/>
      </c>
      <c r="I418" s="51" t="str">
        <f t="shared" si="6"/>
        <v/>
      </c>
      <c r="J418" s="51" t="str">
        <f>IF($E418="","",IF($E418-$F418-个税参数!$G$14-$G418&gt;0,$E418-$F418-个税参数!$G$14-$G418,0))</f>
        <v/>
      </c>
      <c r="K418" s="59" t="str">
        <f>IF($E418="","",IF($J418&gt;0,VLOOKUP($J418,个税参数!$D$5:$H$13,4,1),0))</f>
        <v/>
      </c>
      <c r="L418" s="60" t="str">
        <f>IF($E418="","",VLOOKUP($J418,个税参数!$D$5:$H$13,5,1))</f>
        <v/>
      </c>
    </row>
    <row r="419" spans="4:12" ht="23.15" customHeight="1" x14ac:dyDescent="0.4">
      <c r="D419" s="53"/>
      <c r="E419" s="52"/>
      <c r="F419" s="52"/>
      <c r="G419" s="52"/>
      <c r="H419" s="51" t="str">
        <f>IF($E419="","",IF($J419&gt;0,$J419*VLOOKUP($J419,个税参数!$D$5:$H$13,4,1)-VLOOKUP($J419,个税参数!$D$5:$H$13,5,1),0))</f>
        <v/>
      </c>
      <c r="I419" s="51" t="str">
        <f t="shared" si="6"/>
        <v/>
      </c>
      <c r="J419" s="51" t="str">
        <f>IF($E419="","",IF($E419-$F419-个税参数!$G$14-$G419&gt;0,$E419-$F419-个税参数!$G$14-$G419,0))</f>
        <v/>
      </c>
      <c r="K419" s="59" t="str">
        <f>IF($E419="","",IF($J419&gt;0,VLOOKUP($J419,个税参数!$D$5:$H$13,4,1),0))</f>
        <v/>
      </c>
      <c r="L419" s="60" t="str">
        <f>IF($E419="","",VLOOKUP($J419,个税参数!$D$5:$H$13,5,1))</f>
        <v/>
      </c>
    </row>
    <row r="420" spans="4:12" ht="23.15" customHeight="1" x14ac:dyDescent="0.4">
      <c r="D420" s="53"/>
      <c r="E420" s="52"/>
      <c r="F420" s="52"/>
      <c r="G420" s="52"/>
      <c r="H420" s="51" t="str">
        <f>IF($E420="","",IF($J420&gt;0,$J420*VLOOKUP($J420,个税参数!$D$5:$H$13,4,1)-VLOOKUP($J420,个税参数!$D$5:$H$13,5,1),0))</f>
        <v/>
      </c>
      <c r="I420" s="51" t="str">
        <f t="shared" si="6"/>
        <v/>
      </c>
      <c r="J420" s="51" t="str">
        <f>IF($E420="","",IF($E420-$F420-个税参数!$G$14-$G420&gt;0,$E420-$F420-个税参数!$G$14-$G420,0))</f>
        <v/>
      </c>
      <c r="K420" s="59" t="str">
        <f>IF($E420="","",IF($J420&gt;0,VLOOKUP($J420,个税参数!$D$5:$H$13,4,1),0))</f>
        <v/>
      </c>
      <c r="L420" s="60" t="str">
        <f>IF($E420="","",VLOOKUP($J420,个税参数!$D$5:$H$13,5,1))</f>
        <v/>
      </c>
    </row>
    <row r="421" spans="4:12" ht="23.15" customHeight="1" x14ac:dyDescent="0.4">
      <c r="D421" s="53"/>
      <c r="E421" s="52"/>
      <c r="F421" s="52"/>
      <c r="G421" s="52"/>
      <c r="H421" s="51" t="str">
        <f>IF($E421="","",IF($J421&gt;0,$J421*VLOOKUP($J421,个税参数!$D$5:$H$13,4,1)-VLOOKUP($J421,个税参数!$D$5:$H$13,5,1),0))</f>
        <v/>
      </c>
      <c r="I421" s="51" t="str">
        <f t="shared" si="6"/>
        <v/>
      </c>
      <c r="J421" s="51" t="str">
        <f>IF($E421="","",IF($E421-$F421-个税参数!$G$14-$G421&gt;0,$E421-$F421-个税参数!$G$14-$G421,0))</f>
        <v/>
      </c>
      <c r="K421" s="59" t="str">
        <f>IF($E421="","",IF($J421&gt;0,VLOOKUP($J421,个税参数!$D$5:$H$13,4,1),0))</f>
        <v/>
      </c>
      <c r="L421" s="60" t="str">
        <f>IF($E421="","",VLOOKUP($J421,个税参数!$D$5:$H$13,5,1))</f>
        <v/>
      </c>
    </row>
    <row r="422" spans="4:12" ht="23.15" customHeight="1" x14ac:dyDescent="0.4">
      <c r="D422" s="53"/>
      <c r="E422" s="52"/>
      <c r="F422" s="52"/>
      <c r="G422" s="52"/>
      <c r="H422" s="51" t="str">
        <f>IF($E422="","",IF($J422&gt;0,$J422*VLOOKUP($J422,个税参数!$D$5:$H$13,4,1)-VLOOKUP($J422,个税参数!$D$5:$H$13,5,1),0))</f>
        <v/>
      </c>
      <c r="I422" s="51" t="str">
        <f t="shared" si="6"/>
        <v/>
      </c>
      <c r="J422" s="51" t="str">
        <f>IF($E422="","",IF($E422-$F422-个税参数!$G$14-$G422&gt;0,$E422-$F422-个税参数!$G$14-$G422,0))</f>
        <v/>
      </c>
      <c r="K422" s="59" t="str">
        <f>IF($E422="","",IF($J422&gt;0,VLOOKUP($J422,个税参数!$D$5:$H$13,4,1),0))</f>
        <v/>
      </c>
      <c r="L422" s="60" t="str">
        <f>IF($E422="","",VLOOKUP($J422,个税参数!$D$5:$H$13,5,1))</f>
        <v/>
      </c>
    </row>
    <row r="423" spans="4:12" ht="23.15" customHeight="1" x14ac:dyDescent="0.4">
      <c r="D423" s="53"/>
      <c r="E423" s="52"/>
      <c r="F423" s="52"/>
      <c r="G423" s="52"/>
      <c r="H423" s="51" t="str">
        <f>IF($E423="","",IF($J423&gt;0,$J423*VLOOKUP($J423,个税参数!$D$5:$H$13,4,1)-VLOOKUP($J423,个税参数!$D$5:$H$13,5,1),0))</f>
        <v/>
      </c>
      <c r="I423" s="51" t="str">
        <f t="shared" si="6"/>
        <v/>
      </c>
      <c r="J423" s="51" t="str">
        <f>IF($E423="","",IF($E423-$F423-个税参数!$G$14-$G423&gt;0,$E423-$F423-个税参数!$G$14-$G423,0))</f>
        <v/>
      </c>
      <c r="K423" s="59" t="str">
        <f>IF($E423="","",IF($J423&gt;0,VLOOKUP($J423,个税参数!$D$5:$H$13,4,1),0))</f>
        <v/>
      </c>
      <c r="L423" s="60" t="str">
        <f>IF($E423="","",VLOOKUP($J423,个税参数!$D$5:$H$13,5,1))</f>
        <v/>
      </c>
    </row>
    <row r="424" spans="4:12" ht="23.15" customHeight="1" x14ac:dyDescent="0.4">
      <c r="D424" s="53"/>
      <c r="E424" s="52"/>
      <c r="F424" s="52"/>
      <c r="G424" s="52"/>
      <c r="H424" s="51" t="str">
        <f>IF($E424="","",IF($J424&gt;0,$J424*VLOOKUP($J424,个税参数!$D$5:$H$13,4,1)-VLOOKUP($J424,个税参数!$D$5:$H$13,5,1),0))</f>
        <v/>
      </c>
      <c r="I424" s="51" t="str">
        <f t="shared" si="6"/>
        <v/>
      </c>
      <c r="J424" s="51" t="str">
        <f>IF($E424="","",IF($E424-$F424-个税参数!$G$14-$G424&gt;0,$E424-$F424-个税参数!$G$14-$G424,0))</f>
        <v/>
      </c>
      <c r="K424" s="59" t="str">
        <f>IF($E424="","",IF($J424&gt;0,VLOOKUP($J424,个税参数!$D$5:$H$13,4,1),0))</f>
        <v/>
      </c>
      <c r="L424" s="60" t="str">
        <f>IF($E424="","",VLOOKUP($J424,个税参数!$D$5:$H$13,5,1))</f>
        <v/>
      </c>
    </row>
    <row r="425" spans="4:12" ht="23.15" customHeight="1" x14ac:dyDescent="0.4">
      <c r="D425" s="53"/>
      <c r="E425" s="52"/>
      <c r="F425" s="52"/>
      <c r="G425" s="52"/>
      <c r="H425" s="51" t="str">
        <f>IF($E425="","",IF($J425&gt;0,$J425*VLOOKUP($J425,个税参数!$D$5:$H$13,4,1)-VLOOKUP($J425,个税参数!$D$5:$H$13,5,1),0))</f>
        <v/>
      </c>
      <c r="I425" s="51" t="str">
        <f t="shared" si="6"/>
        <v/>
      </c>
      <c r="J425" s="51" t="str">
        <f>IF($E425="","",IF($E425-$F425-个税参数!$G$14-$G425&gt;0,$E425-$F425-个税参数!$G$14-$G425,0))</f>
        <v/>
      </c>
      <c r="K425" s="59" t="str">
        <f>IF($E425="","",IF($J425&gt;0,VLOOKUP($J425,个税参数!$D$5:$H$13,4,1),0))</f>
        <v/>
      </c>
      <c r="L425" s="60" t="str">
        <f>IF($E425="","",VLOOKUP($J425,个税参数!$D$5:$H$13,5,1))</f>
        <v/>
      </c>
    </row>
    <row r="426" spans="4:12" ht="23.15" customHeight="1" x14ac:dyDescent="0.4">
      <c r="D426" s="53"/>
      <c r="E426" s="52"/>
      <c r="F426" s="52"/>
      <c r="G426" s="52"/>
      <c r="H426" s="51" t="str">
        <f>IF($E426="","",IF($J426&gt;0,$J426*VLOOKUP($J426,个税参数!$D$5:$H$13,4,1)-VLOOKUP($J426,个税参数!$D$5:$H$13,5,1),0))</f>
        <v/>
      </c>
      <c r="I426" s="51" t="str">
        <f t="shared" si="6"/>
        <v/>
      </c>
      <c r="J426" s="51" t="str">
        <f>IF($E426="","",IF($E426-$F426-个税参数!$G$14-$G426&gt;0,$E426-$F426-个税参数!$G$14-$G426,0))</f>
        <v/>
      </c>
      <c r="K426" s="59" t="str">
        <f>IF($E426="","",IF($J426&gt;0,VLOOKUP($J426,个税参数!$D$5:$H$13,4,1),0))</f>
        <v/>
      </c>
      <c r="L426" s="60" t="str">
        <f>IF($E426="","",VLOOKUP($J426,个税参数!$D$5:$H$13,5,1))</f>
        <v/>
      </c>
    </row>
    <row r="427" spans="4:12" ht="23.15" customHeight="1" x14ac:dyDescent="0.4">
      <c r="D427" s="53"/>
      <c r="E427" s="52"/>
      <c r="F427" s="52"/>
      <c r="G427" s="52"/>
      <c r="H427" s="51" t="str">
        <f>IF($E427="","",IF($J427&gt;0,$J427*VLOOKUP($J427,个税参数!$D$5:$H$13,4,1)-VLOOKUP($J427,个税参数!$D$5:$H$13,5,1),0))</f>
        <v/>
      </c>
      <c r="I427" s="51" t="str">
        <f t="shared" si="6"/>
        <v/>
      </c>
      <c r="J427" s="51" t="str">
        <f>IF($E427="","",IF($E427-$F427-个税参数!$G$14-$G427&gt;0,$E427-$F427-个税参数!$G$14-$G427,0))</f>
        <v/>
      </c>
      <c r="K427" s="59" t="str">
        <f>IF($E427="","",IF($J427&gt;0,VLOOKUP($J427,个税参数!$D$5:$H$13,4,1),0))</f>
        <v/>
      </c>
      <c r="L427" s="60" t="str">
        <f>IF($E427="","",VLOOKUP($J427,个税参数!$D$5:$H$13,5,1))</f>
        <v/>
      </c>
    </row>
    <row r="428" spans="4:12" ht="23.15" customHeight="1" x14ac:dyDescent="0.4">
      <c r="D428" s="53"/>
      <c r="E428" s="52"/>
      <c r="F428" s="52"/>
      <c r="G428" s="52"/>
      <c r="H428" s="51" t="str">
        <f>IF($E428="","",IF($J428&gt;0,$J428*VLOOKUP($J428,个税参数!$D$5:$H$13,4,1)-VLOOKUP($J428,个税参数!$D$5:$H$13,5,1),0))</f>
        <v/>
      </c>
      <c r="I428" s="51" t="str">
        <f t="shared" si="6"/>
        <v/>
      </c>
      <c r="J428" s="51" t="str">
        <f>IF($E428="","",IF($E428-$F428-个税参数!$G$14-$G428&gt;0,$E428-$F428-个税参数!$G$14-$G428,0))</f>
        <v/>
      </c>
      <c r="K428" s="59" t="str">
        <f>IF($E428="","",IF($J428&gt;0,VLOOKUP($J428,个税参数!$D$5:$H$13,4,1),0))</f>
        <v/>
      </c>
      <c r="L428" s="60" t="str">
        <f>IF($E428="","",VLOOKUP($J428,个税参数!$D$5:$H$13,5,1))</f>
        <v/>
      </c>
    </row>
    <row r="429" spans="4:12" ht="23.15" customHeight="1" x14ac:dyDescent="0.4">
      <c r="D429" s="53"/>
      <c r="E429" s="52"/>
      <c r="F429" s="52"/>
      <c r="G429" s="52"/>
      <c r="H429" s="51" t="str">
        <f>IF($E429="","",IF($J429&gt;0,$J429*VLOOKUP($J429,个税参数!$D$5:$H$13,4,1)-VLOOKUP($J429,个税参数!$D$5:$H$13,5,1),0))</f>
        <v/>
      </c>
      <c r="I429" s="51" t="str">
        <f t="shared" si="6"/>
        <v/>
      </c>
      <c r="J429" s="51" t="str">
        <f>IF($E429="","",IF($E429-$F429-个税参数!$G$14-$G429&gt;0,$E429-$F429-个税参数!$G$14-$G429,0))</f>
        <v/>
      </c>
      <c r="K429" s="59" t="str">
        <f>IF($E429="","",IF($J429&gt;0,VLOOKUP($J429,个税参数!$D$5:$H$13,4,1),0))</f>
        <v/>
      </c>
      <c r="L429" s="60" t="str">
        <f>IF($E429="","",VLOOKUP($J429,个税参数!$D$5:$H$13,5,1))</f>
        <v/>
      </c>
    </row>
    <row r="430" spans="4:12" ht="23.15" customHeight="1" x14ac:dyDescent="0.4">
      <c r="D430" s="53"/>
      <c r="E430" s="52"/>
      <c r="F430" s="52"/>
      <c r="G430" s="52"/>
      <c r="H430" s="51" t="str">
        <f>IF($E430="","",IF($J430&gt;0,$J430*VLOOKUP($J430,个税参数!$D$5:$H$13,4,1)-VLOOKUP($J430,个税参数!$D$5:$H$13,5,1),0))</f>
        <v/>
      </c>
      <c r="I430" s="51" t="str">
        <f t="shared" si="6"/>
        <v/>
      </c>
      <c r="J430" s="51" t="str">
        <f>IF($E430="","",IF($E430-$F430-个税参数!$G$14-$G430&gt;0,$E430-$F430-个税参数!$G$14-$G430,0))</f>
        <v/>
      </c>
      <c r="K430" s="59" t="str">
        <f>IF($E430="","",IF($J430&gt;0,VLOOKUP($J430,个税参数!$D$5:$H$13,4,1),0))</f>
        <v/>
      </c>
      <c r="L430" s="60" t="str">
        <f>IF($E430="","",VLOOKUP($J430,个税参数!$D$5:$H$13,5,1))</f>
        <v/>
      </c>
    </row>
    <row r="431" spans="4:12" ht="23.15" customHeight="1" x14ac:dyDescent="0.4">
      <c r="D431" s="53"/>
      <c r="E431" s="52"/>
      <c r="F431" s="52"/>
      <c r="G431" s="52"/>
      <c r="H431" s="51" t="str">
        <f>IF($E431="","",IF($J431&gt;0,$J431*VLOOKUP($J431,个税参数!$D$5:$H$13,4,1)-VLOOKUP($J431,个税参数!$D$5:$H$13,5,1),0))</f>
        <v/>
      </c>
      <c r="I431" s="51" t="str">
        <f t="shared" si="6"/>
        <v/>
      </c>
      <c r="J431" s="51" t="str">
        <f>IF($E431="","",IF($E431-$F431-个税参数!$G$14-$G431&gt;0,$E431-$F431-个税参数!$G$14-$G431,0))</f>
        <v/>
      </c>
      <c r="K431" s="59" t="str">
        <f>IF($E431="","",IF($J431&gt;0,VLOOKUP($J431,个税参数!$D$5:$H$13,4,1),0))</f>
        <v/>
      </c>
      <c r="L431" s="60" t="str">
        <f>IF($E431="","",VLOOKUP($J431,个税参数!$D$5:$H$13,5,1))</f>
        <v/>
      </c>
    </row>
    <row r="432" spans="4:12" ht="23.15" customHeight="1" x14ac:dyDescent="0.4">
      <c r="D432" s="53"/>
      <c r="E432" s="52"/>
      <c r="F432" s="52"/>
      <c r="G432" s="52"/>
      <c r="H432" s="51" t="str">
        <f>IF($E432="","",IF($J432&gt;0,$J432*VLOOKUP($J432,个税参数!$D$5:$H$13,4,1)-VLOOKUP($J432,个税参数!$D$5:$H$13,5,1),0))</f>
        <v/>
      </c>
      <c r="I432" s="51" t="str">
        <f t="shared" si="6"/>
        <v/>
      </c>
      <c r="J432" s="51" t="str">
        <f>IF($E432="","",IF($E432-$F432-个税参数!$G$14-$G432&gt;0,$E432-$F432-个税参数!$G$14-$G432,0))</f>
        <v/>
      </c>
      <c r="K432" s="59" t="str">
        <f>IF($E432="","",IF($J432&gt;0,VLOOKUP($J432,个税参数!$D$5:$H$13,4,1),0))</f>
        <v/>
      </c>
      <c r="L432" s="60" t="str">
        <f>IF($E432="","",VLOOKUP($J432,个税参数!$D$5:$H$13,5,1))</f>
        <v/>
      </c>
    </row>
    <row r="433" spans="4:12" ht="23.15" customHeight="1" x14ac:dyDescent="0.4">
      <c r="D433" s="53"/>
      <c r="E433" s="52"/>
      <c r="F433" s="52"/>
      <c r="G433" s="52"/>
      <c r="H433" s="51" t="str">
        <f>IF($E433="","",IF($J433&gt;0,$J433*VLOOKUP($J433,个税参数!$D$5:$H$13,4,1)-VLOOKUP($J433,个税参数!$D$5:$H$13,5,1),0))</f>
        <v/>
      </c>
      <c r="I433" s="51" t="str">
        <f t="shared" si="6"/>
        <v/>
      </c>
      <c r="J433" s="51" t="str">
        <f>IF($E433="","",IF($E433-$F433-个税参数!$G$14-$G433&gt;0,$E433-$F433-个税参数!$G$14-$G433,0))</f>
        <v/>
      </c>
      <c r="K433" s="59" t="str">
        <f>IF($E433="","",IF($J433&gt;0,VLOOKUP($J433,个税参数!$D$5:$H$13,4,1),0))</f>
        <v/>
      </c>
      <c r="L433" s="60" t="str">
        <f>IF($E433="","",VLOOKUP($J433,个税参数!$D$5:$H$13,5,1))</f>
        <v/>
      </c>
    </row>
    <row r="434" spans="4:12" ht="23.15" customHeight="1" x14ac:dyDescent="0.4">
      <c r="D434" s="53"/>
      <c r="E434" s="52"/>
      <c r="F434" s="52"/>
      <c r="G434" s="52"/>
      <c r="H434" s="51" t="str">
        <f>IF($E434="","",IF($J434&gt;0,$J434*VLOOKUP($J434,个税参数!$D$5:$H$13,4,1)-VLOOKUP($J434,个税参数!$D$5:$H$13,5,1),0))</f>
        <v/>
      </c>
      <c r="I434" s="51" t="str">
        <f t="shared" si="6"/>
        <v/>
      </c>
      <c r="J434" s="51" t="str">
        <f>IF($E434="","",IF($E434-$F434-个税参数!$G$14-$G434&gt;0,$E434-$F434-个税参数!$G$14-$G434,0))</f>
        <v/>
      </c>
      <c r="K434" s="59" t="str">
        <f>IF($E434="","",IF($J434&gt;0,VLOOKUP($J434,个税参数!$D$5:$H$13,4,1),0))</f>
        <v/>
      </c>
      <c r="L434" s="60" t="str">
        <f>IF($E434="","",VLOOKUP($J434,个税参数!$D$5:$H$13,5,1))</f>
        <v/>
      </c>
    </row>
    <row r="435" spans="4:12" ht="23.15" customHeight="1" x14ac:dyDescent="0.4">
      <c r="D435" s="53"/>
      <c r="E435" s="52"/>
      <c r="F435" s="52"/>
      <c r="G435" s="52"/>
      <c r="H435" s="51" t="str">
        <f>IF($E435="","",IF($J435&gt;0,$J435*VLOOKUP($J435,个税参数!$D$5:$H$13,4,1)-VLOOKUP($J435,个税参数!$D$5:$H$13,5,1),0))</f>
        <v/>
      </c>
      <c r="I435" s="51" t="str">
        <f t="shared" si="6"/>
        <v/>
      </c>
      <c r="J435" s="51" t="str">
        <f>IF($E435="","",IF($E435-$F435-个税参数!$G$14-$G435&gt;0,$E435-$F435-个税参数!$G$14-$G435,0))</f>
        <v/>
      </c>
      <c r="K435" s="59" t="str">
        <f>IF($E435="","",IF($J435&gt;0,VLOOKUP($J435,个税参数!$D$5:$H$13,4,1),0))</f>
        <v/>
      </c>
      <c r="L435" s="60" t="str">
        <f>IF($E435="","",VLOOKUP($J435,个税参数!$D$5:$H$13,5,1))</f>
        <v/>
      </c>
    </row>
    <row r="436" spans="4:12" ht="23.15" customHeight="1" x14ac:dyDescent="0.4">
      <c r="D436" s="53"/>
      <c r="E436" s="52"/>
      <c r="F436" s="52"/>
      <c r="G436" s="52"/>
      <c r="H436" s="51" t="str">
        <f>IF($E436="","",IF($J436&gt;0,$J436*VLOOKUP($J436,个税参数!$D$5:$H$13,4,1)-VLOOKUP($J436,个税参数!$D$5:$H$13,5,1),0))</f>
        <v/>
      </c>
      <c r="I436" s="51" t="str">
        <f t="shared" si="6"/>
        <v/>
      </c>
      <c r="J436" s="51" t="str">
        <f>IF($E436="","",IF($E436-$F436-个税参数!$G$14-$G436&gt;0,$E436-$F436-个税参数!$G$14-$G436,0))</f>
        <v/>
      </c>
      <c r="K436" s="59" t="str">
        <f>IF($E436="","",IF($J436&gt;0,VLOOKUP($J436,个税参数!$D$5:$H$13,4,1),0))</f>
        <v/>
      </c>
      <c r="L436" s="60" t="str">
        <f>IF($E436="","",VLOOKUP($J436,个税参数!$D$5:$H$13,5,1))</f>
        <v/>
      </c>
    </row>
    <row r="437" spans="4:12" ht="23.15" customHeight="1" x14ac:dyDescent="0.4">
      <c r="D437" s="53"/>
      <c r="E437" s="52"/>
      <c r="F437" s="52"/>
      <c r="G437" s="52"/>
      <c r="H437" s="51" t="str">
        <f>IF($E437="","",IF($J437&gt;0,$J437*VLOOKUP($J437,个税参数!$D$5:$H$13,4,1)-VLOOKUP($J437,个税参数!$D$5:$H$13,5,1),0))</f>
        <v/>
      </c>
      <c r="I437" s="51" t="str">
        <f t="shared" si="6"/>
        <v/>
      </c>
      <c r="J437" s="51" t="str">
        <f>IF($E437="","",IF($E437-$F437-个税参数!$G$14-$G437&gt;0,$E437-$F437-个税参数!$G$14-$G437,0))</f>
        <v/>
      </c>
      <c r="K437" s="59" t="str">
        <f>IF($E437="","",IF($J437&gt;0,VLOOKUP($J437,个税参数!$D$5:$H$13,4,1),0))</f>
        <v/>
      </c>
      <c r="L437" s="60" t="str">
        <f>IF($E437="","",VLOOKUP($J437,个税参数!$D$5:$H$13,5,1))</f>
        <v/>
      </c>
    </row>
    <row r="438" spans="4:12" ht="23.15" customHeight="1" x14ac:dyDescent="0.4">
      <c r="D438" s="53"/>
      <c r="E438" s="52"/>
      <c r="F438" s="52"/>
      <c r="G438" s="52"/>
      <c r="H438" s="51" t="str">
        <f>IF($E438="","",IF($J438&gt;0,$J438*VLOOKUP($J438,个税参数!$D$5:$H$13,4,1)-VLOOKUP($J438,个税参数!$D$5:$H$13,5,1),0))</f>
        <v/>
      </c>
      <c r="I438" s="51" t="str">
        <f t="shared" si="6"/>
        <v/>
      </c>
      <c r="J438" s="51" t="str">
        <f>IF($E438="","",IF($E438-$F438-个税参数!$G$14-$G438&gt;0,$E438-$F438-个税参数!$G$14-$G438,0))</f>
        <v/>
      </c>
      <c r="K438" s="59" t="str">
        <f>IF($E438="","",IF($J438&gt;0,VLOOKUP($J438,个税参数!$D$5:$H$13,4,1),0))</f>
        <v/>
      </c>
      <c r="L438" s="60" t="str">
        <f>IF($E438="","",VLOOKUP($J438,个税参数!$D$5:$H$13,5,1))</f>
        <v/>
      </c>
    </row>
    <row r="439" spans="4:12" ht="23.15" customHeight="1" x14ac:dyDescent="0.4">
      <c r="D439" s="53"/>
      <c r="E439" s="52"/>
      <c r="F439" s="52"/>
      <c r="G439" s="52"/>
      <c r="H439" s="51" t="str">
        <f>IF($E439="","",IF($J439&gt;0,$J439*VLOOKUP($J439,个税参数!$D$5:$H$13,4,1)-VLOOKUP($J439,个税参数!$D$5:$H$13,5,1),0))</f>
        <v/>
      </c>
      <c r="I439" s="51" t="str">
        <f t="shared" si="6"/>
        <v/>
      </c>
      <c r="J439" s="51" t="str">
        <f>IF($E439="","",IF($E439-$F439-个税参数!$G$14-$G439&gt;0,$E439-$F439-个税参数!$G$14-$G439,0))</f>
        <v/>
      </c>
      <c r="K439" s="59" t="str">
        <f>IF($E439="","",IF($J439&gt;0,VLOOKUP($J439,个税参数!$D$5:$H$13,4,1),0))</f>
        <v/>
      </c>
      <c r="L439" s="60" t="str">
        <f>IF($E439="","",VLOOKUP($J439,个税参数!$D$5:$H$13,5,1))</f>
        <v/>
      </c>
    </row>
    <row r="440" spans="4:12" ht="23.15" customHeight="1" x14ac:dyDescent="0.4">
      <c r="D440" s="53"/>
      <c r="E440" s="52"/>
      <c r="F440" s="52"/>
      <c r="G440" s="52"/>
      <c r="H440" s="51" t="str">
        <f>IF($E440="","",IF($J440&gt;0,$J440*VLOOKUP($J440,个税参数!$D$5:$H$13,4,1)-VLOOKUP($J440,个税参数!$D$5:$H$13,5,1),0))</f>
        <v/>
      </c>
      <c r="I440" s="51" t="str">
        <f t="shared" si="6"/>
        <v/>
      </c>
      <c r="J440" s="51" t="str">
        <f>IF($E440="","",IF($E440-$F440-个税参数!$G$14-$G440&gt;0,$E440-$F440-个税参数!$G$14-$G440,0))</f>
        <v/>
      </c>
      <c r="K440" s="59" t="str">
        <f>IF($E440="","",IF($J440&gt;0,VLOOKUP($J440,个税参数!$D$5:$H$13,4,1),0))</f>
        <v/>
      </c>
      <c r="L440" s="60" t="str">
        <f>IF($E440="","",VLOOKUP($J440,个税参数!$D$5:$H$13,5,1))</f>
        <v/>
      </c>
    </row>
    <row r="441" spans="4:12" ht="23.15" customHeight="1" x14ac:dyDescent="0.4">
      <c r="D441" s="53"/>
      <c r="E441" s="52"/>
      <c r="F441" s="52"/>
      <c r="G441" s="52"/>
      <c r="H441" s="51" t="str">
        <f>IF($E441="","",IF($J441&gt;0,$J441*VLOOKUP($J441,个税参数!$D$5:$H$13,4,1)-VLOOKUP($J441,个税参数!$D$5:$H$13,5,1),0))</f>
        <v/>
      </c>
      <c r="I441" s="51" t="str">
        <f t="shared" si="6"/>
        <v/>
      </c>
      <c r="J441" s="51" t="str">
        <f>IF($E441="","",IF($E441-$F441-个税参数!$G$14-$G441&gt;0,$E441-$F441-个税参数!$G$14-$G441,0))</f>
        <v/>
      </c>
      <c r="K441" s="59" t="str">
        <f>IF($E441="","",IF($J441&gt;0,VLOOKUP($J441,个税参数!$D$5:$H$13,4,1),0))</f>
        <v/>
      </c>
      <c r="L441" s="60" t="str">
        <f>IF($E441="","",VLOOKUP($J441,个税参数!$D$5:$H$13,5,1))</f>
        <v/>
      </c>
    </row>
    <row r="442" spans="4:12" ht="23.15" customHeight="1" x14ac:dyDescent="0.4">
      <c r="D442" s="53"/>
      <c r="E442" s="52"/>
      <c r="F442" s="52"/>
      <c r="G442" s="52"/>
      <c r="H442" s="51" t="str">
        <f>IF($E442="","",IF($J442&gt;0,$J442*VLOOKUP($J442,个税参数!$D$5:$H$13,4,1)-VLOOKUP($J442,个税参数!$D$5:$H$13,5,1),0))</f>
        <v/>
      </c>
      <c r="I442" s="51" t="str">
        <f t="shared" si="6"/>
        <v/>
      </c>
      <c r="J442" s="51" t="str">
        <f>IF($E442="","",IF($E442-$F442-个税参数!$G$14-$G442&gt;0,$E442-$F442-个税参数!$G$14-$G442,0))</f>
        <v/>
      </c>
      <c r="K442" s="59" t="str">
        <f>IF($E442="","",IF($J442&gt;0,VLOOKUP($J442,个税参数!$D$5:$H$13,4,1),0))</f>
        <v/>
      </c>
      <c r="L442" s="60" t="str">
        <f>IF($E442="","",VLOOKUP($J442,个税参数!$D$5:$H$13,5,1))</f>
        <v/>
      </c>
    </row>
    <row r="443" spans="4:12" ht="23.15" customHeight="1" x14ac:dyDescent="0.4">
      <c r="D443" s="53"/>
      <c r="E443" s="52"/>
      <c r="F443" s="52"/>
      <c r="G443" s="52"/>
      <c r="H443" s="51" t="str">
        <f>IF($E443="","",IF($J443&gt;0,$J443*VLOOKUP($J443,个税参数!$D$5:$H$13,4,1)-VLOOKUP($J443,个税参数!$D$5:$H$13,5,1),0))</f>
        <v/>
      </c>
      <c r="I443" s="51" t="str">
        <f t="shared" si="6"/>
        <v/>
      </c>
      <c r="J443" s="51" t="str">
        <f>IF($E443="","",IF($E443-$F443-个税参数!$G$14-$G443&gt;0,$E443-$F443-个税参数!$G$14-$G443,0))</f>
        <v/>
      </c>
      <c r="K443" s="59" t="str">
        <f>IF($E443="","",IF($J443&gt;0,VLOOKUP($J443,个税参数!$D$5:$H$13,4,1),0))</f>
        <v/>
      </c>
      <c r="L443" s="60" t="str">
        <f>IF($E443="","",VLOOKUP($J443,个税参数!$D$5:$H$13,5,1))</f>
        <v/>
      </c>
    </row>
    <row r="444" spans="4:12" ht="23.15" customHeight="1" x14ac:dyDescent="0.4">
      <c r="D444" s="53"/>
      <c r="E444" s="52"/>
      <c r="F444" s="52"/>
      <c r="G444" s="52"/>
      <c r="H444" s="51" t="str">
        <f>IF($E444="","",IF($J444&gt;0,$J444*VLOOKUP($J444,个税参数!$D$5:$H$13,4,1)-VLOOKUP($J444,个税参数!$D$5:$H$13,5,1),0))</f>
        <v/>
      </c>
      <c r="I444" s="51" t="str">
        <f t="shared" si="6"/>
        <v/>
      </c>
      <c r="J444" s="51" t="str">
        <f>IF($E444="","",IF($E444-$F444-个税参数!$G$14-$G444&gt;0,$E444-$F444-个税参数!$G$14-$G444,0))</f>
        <v/>
      </c>
      <c r="K444" s="59" t="str">
        <f>IF($E444="","",IF($J444&gt;0,VLOOKUP($J444,个税参数!$D$5:$H$13,4,1),0))</f>
        <v/>
      </c>
      <c r="L444" s="60" t="str">
        <f>IF($E444="","",VLOOKUP($J444,个税参数!$D$5:$H$13,5,1))</f>
        <v/>
      </c>
    </row>
    <row r="445" spans="4:12" ht="23.15" customHeight="1" x14ac:dyDescent="0.4">
      <c r="D445" s="53"/>
      <c r="E445" s="52"/>
      <c r="F445" s="52"/>
      <c r="G445" s="52"/>
      <c r="H445" s="51" t="str">
        <f>IF($E445="","",IF($J445&gt;0,$J445*VLOOKUP($J445,个税参数!$D$5:$H$13,4,1)-VLOOKUP($J445,个税参数!$D$5:$H$13,5,1),0))</f>
        <v/>
      </c>
      <c r="I445" s="51" t="str">
        <f t="shared" si="6"/>
        <v/>
      </c>
      <c r="J445" s="51" t="str">
        <f>IF($E445="","",IF($E445-$F445-个税参数!$G$14-$G445&gt;0,$E445-$F445-个税参数!$G$14-$G445,0))</f>
        <v/>
      </c>
      <c r="K445" s="59" t="str">
        <f>IF($E445="","",IF($J445&gt;0,VLOOKUP($J445,个税参数!$D$5:$H$13,4,1),0))</f>
        <v/>
      </c>
      <c r="L445" s="60" t="str">
        <f>IF($E445="","",VLOOKUP($J445,个税参数!$D$5:$H$13,5,1))</f>
        <v/>
      </c>
    </row>
    <row r="446" spans="4:12" ht="23.15" customHeight="1" x14ac:dyDescent="0.4">
      <c r="D446" s="53"/>
      <c r="E446" s="52"/>
      <c r="F446" s="52"/>
      <c r="G446" s="52"/>
      <c r="H446" s="51" t="str">
        <f>IF($E446="","",IF($J446&gt;0,$J446*VLOOKUP($J446,个税参数!$D$5:$H$13,4,1)-VLOOKUP($J446,个税参数!$D$5:$H$13,5,1),0))</f>
        <v/>
      </c>
      <c r="I446" s="51" t="str">
        <f t="shared" si="6"/>
        <v/>
      </c>
      <c r="J446" s="51" t="str">
        <f>IF($E446="","",IF($E446-$F446-个税参数!$G$14-$G446&gt;0,$E446-$F446-个税参数!$G$14-$G446,0))</f>
        <v/>
      </c>
      <c r="K446" s="59" t="str">
        <f>IF($E446="","",IF($J446&gt;0,VLOOKUP($J446,个税参数!$D$5:$H$13,4,1),0))</f>
        <v/>
      </c>
      <c r="L446" s="60" t="str">
        <f>IF($E446="","",VLOOKUP($J446,个税参数!$D$5:$H$13,5,1))</f>
        <v/>
      </c>
    </row>
    <row r="447" spans="4:12" ht="23.15" customHeight="1" x14ac:dyDescent="0.4">
      <c r="D447" s="53"/>
      <c r="E447" s="52"/>
      <c r="F447" s="52"/>
      <c r="G447" s="52"/>
      <c r="H447" s="51" t="str">
        <f>IF($E447="","",IF($J447&gt;0,$J447*VLOOKUP($J447,个税参数!$D$5:$H$13,4,1)-VLOOKUP($J447,个税参数!$D$5:$H$13,5,1),0))</f>
        <v/>
      </c>
      <c r="I447" s="51" t="str">
        <f t="shared" si="6"/>
        <v/>
      </c>
      <c r="J447" s="51" t="str">
        <f>IF($E447="","",IF($E447-$F447-个税参数!$G$14-$G447&gt;0,$E447-$F447-个税参数!$G$14-$G447,0))</f>
        <v/>
      </c>
      <c r="K447" s="59" t="str">
        <f>IF($E447="","",IF($J447&gt;0,VLOOKUP($J447,个税参数!$D$5:$H$13,4,1),0))</f>
        <v/>
      </c>
      <c r="L447" s="60" t="str">
        <f>IF($E447="","",VLOOKUP($J447,个税参数!$D$5:$H$13,5,1))</f>
        <v/>
      </c>
    </row>
    <row r="448" spans="4:12" ht="23.15" customHeight="1" x14ac:dyDescent="0.4">
      <c r="D448" s="53"/>
      <c r="E448" s="52"/>
      <c r="F448" s="52"/>
      <c r="G448" s="52"/>
      <c r="H448" s="51" t="str">
        <f>IF($E448="","",IF($J448&gt;0,$J448*VLOOKUP($J448,个税参数!$D$5:$H$13,4,1)-VLOOKUP($J448,个税参数!$D$5:$H$13,5,1),0))</f>
        <v/>
      </c>
      <c r="I448" s="51" t="str">
        <f t="shared" si="6"/>
        <v/>
      </c>
      <c r="J448" s="51" t="str">
        <f>IF($E448="","",IF($E448-$F448-个税参数!$G$14-$G448&gt;0,$E448-$F448-个税参数!$G$14-$G448,0))</f>
        <v/>
      </c>
      <c r="K448" s="59" t="str">
        <f>IF($E448="","",IF($J448&gt;0,VLOOKUP($J448,个税参数!$D$5:$H$13,4,1),0))</f>
        <v/>
      </c>
      <c r="L448" s="60" t="str">
        <f>IF($E448="","",VLOOKUP($J448,个税参数!$D$5:$H$13,5,1))</f>
        <v/>
      </c>
    </row>
    <row r="449" spans="4:12" ht="23.15" customHeight="1" x14ac:dyDescent="0.4">
      <c r="D449" s="53"/>
      <c r="E449" s="52"/>
      <c r="F449" s="52"/>
      <c r="G449" s="52"/>
      <c r="H449" s="51" t="str">
        <f>IF($E449="","",IF($J449&gt;0,$J449*VLOOKUP($J449,个税参数!$D$5:$H$13,4,1)-VLOOKUP($J449,个税参数!$D$5:$H$13,5,1),0))</f>
        <v/>
      </c>
      <c r="I449" s="51" t="str">
        <f t="shared" si="6"/>
        <v/>
      </c>
      <c r="J449" s="51" t="str">
        <f>IF($E449="","",IF($E449-$F449-个税参数!$G$14-$G449&gt;0,$E449-$F449-个税参数!$G$14-$G449,0))</f>
        <v/>
      </c>
      <c r="K449" s="59" t="str">
        <f>IF($E449="","",IF($J449&gt;0,VLOOKUP($J449,个税参数!$D$5:$H$13,4,1),0))</f>
        <v/>
      </c>
      <c r="L449" s="60" t="str">
        <f>IF($E449="","",VLOOKUP($J449,个税参数!$D$5:$H$13,5,1))</f>
        <v/>
      </c>
    </row>
    <row r="450" spans="4:12" ht="23.15" customHeight="1" x14ac:dyDescent="0.4">
      <c r="D450" s="53"/>
      <c r="E450" s="52"/>
      <c r="F450" s="52"/>
      <c r="G450" s="52"/>
      <c r="H450" s="51" t="str">
        <f>IF($E450="","",IF($J450&gt;0,$J450*VLOOKUP($J450,个税参数!$D$5:$H$13,4,1)-VLOOKUP($J450,个税参数!$D$5:$H$13,5,1),0))</f>
        <v/>
      </c>
      <c r="I450" s="51" t="str">
        <f t="shared" si="6"/>
        <v/>
      </c>
      <c r="J450" s="51" t="str">
        <f>IF($E450="","",IF($E450-$F450-个税参数!$G$14-$G450&gt;0,$E450-$F450-个税参数!$G$14-$G450,0))</f>
        <v/>
      </c>
      <c r="K450" s="59" t="str">
        <f>IF($E450="","",IF($J450&gt;0,VLOOKUP($J450,个税参数!$D$5:$H$13,4,1),0))</f>
        <v/>
      </c>
      <c r="L450" s="60" t="str">
        <f>IF($E450="","",VLOOKUP($J450,个税参数!$D$5:$H$13,5,1))</f>
        <v/>
      </c>
    </row>
    <row r="451" spans="4:12" ht="23.15" customHeight="1" x14ac:dyDescent="0.4">
      <c r="D451" s="53"/>
      <c r="E451" s="52"/>
      <c r="F451" s="52"/>
      <c r="G451" s="52"/>
      <c r="H451" s="51" t="str">
        <f>IF($E451="","",IF($J451&gt;0,$J451*VLOOKUP($J451,个税参数!$D$5:$H$13,4,1)-VLOOKUP($J451,个税参数!$D$5:$H$13,5,1),0))</f>
        <v/>
      </c>
      <c r="I451" s="51" t="str">
        <f t="shared" si="6"/>
        <v/>
      </c>
      <c r="J451" s="51" t="str">
        <f>IF($E451="","",IF($E451-$F451-个税参数!$G$14-$G451&gt;0,$E451-$F451-个税参数!$G$14-$G451,0))</f>
        <v/>
      </c>
      <c r="K451" s="59" t="str">
        <f>IF($E451="","",IF($J451&gt;0,VLOOKUP($J451,个税参数!$D$5:$H$13,4,1),0))</f>
        <v/>
      </c>
      <c r="L451" s="60" t="str">
        <f>IF($E451="","",VLOOKUP($J451,个税参数!$D$5:$H$13,5,1))</f>
        <v/>
      </c>
    </row>
    <row r="452" spans="4:12" ht="23.15" customHeight="1" x14ac:dyDescent="0.4">
      <c r="D452" s="53"/>
      <c r="E452" s="52"/>
      <c r="F452" s="52"/>
      <c r="G452" s="52"/>
      <c r="H452" s="51" t="str">
        <f>IF($E452="","",IF($J452&gt;0,$J452*VLOOKUP($J452,个税参数!$D$5:$H$13,4,1)-VLOOKUP($J452,个税参数!$D$5:$H$13,5,1),0))</f>
        <v/>
      </c>
      <c r="I452" s="51" t="str">
        <f t="shared" si="6"/>
        <v/>
      </c>
      <c r="J452" s="51" t="str">
        <f>IF($E452="","",IF($E452-$F452-个税参数!$G$14-$G452&gt;0,$E452-$F452-个税参数!$G$14-$G452,0))</f>
        <v/>
      </c>
      <c r="K452" s="59" t="str">
        <f>IF($E452="","",IF($J452&gt;0,VLOOKUP($J452,个税参数!$D$5:$H$13,4,1),0))</f>
        <v/>
      </c>
      <c r="L452" s="60" t="str">
        <f>IF($E452="","",VLOOKUP($J452,个税参数!$D$5:$H$13,5,1))</f>
        <v/>
      </c>
    </row>
    <row r="453" spans="4:12" ht="23.15" customHeight="1" x14ac:dyDescent="0.4">
      <c r="D453" s="53"/>
      <c r="E453" s="52"/>
      <c r="F453" s="52"/>
      <c r="G453" s="52"/>
      <c r="H453" s="51" t="str">
        <f>IF($E453="","",IF($J453&gt;0,$J453*VLOOKUP($J453,个税参数!$D$5:$H$13,4,1)-VLOOKUP($J453,个税参数!$D$5:$H$13,5,1),0))</f>
        <v/>
      </c>
      <c r="I453" s="51" t="str">
        <f t="shared" si="6"/>
        <v/>
      </c>
      <c r="J453" s="51" t="str">
        <f>IF($E453="","",IF($E453-$F453-个税参数!$G$14-$G453&gt;0,$E453-$F453-个税参数!$G$14-$G453,0))</f>
        <v/>
      </c>
      <c r="K453" s="59" t="str">
        <f>IF($E453="","",IF($J453&gt;0,VLOOKUP($J453,个税参数!$D$5:$H$13,4,1),0))</f>
        <v/>
      </c>
      <c r="L453" s="60" t="str">
        <f>IF($E453="","",VLOOKUP($J453,个税参数!$D$5:$H$13,5,1))</f>
        <v/>
      </c>
    </row>
    <row r="454" spans="4:12" ht="23.15" customHeight="1" x14ac:dyDescent="0.4">
      <c r="D454" s="53"/>
      <c r="E454" s="52"/>
      <c r="F454" s="52"/>
      <c r="G454" s="52"/>
      <c r="H454" s="51" t="str">
        <f>IF($E454="","",IF($J454&gt;0,$J454*VLOOKUP($J454,个税参数!$D$5:$H$13,4,1)-VLOOKUP($J454,个税参数!$D$5:$H$13,5,1),0))</f>
        <v/>
      </c>
      <c r="I454" s="51" t="str">
        <f t="shared" si="6"/>
        <v/>
      </c>
      <c r="J454" s="51" t="str">
        <f>IF($E454="","",IF($E454-$F454-个税参数!$G$14-$G454&gt;0,$E454-$F454-个税参数!$G$14-$G454,0))</f>
        <v/>
      </c>
      <c r="K454" s="59" t="str">
        <f>IF($E454="","",IF($J454&gt;0,VLOOKUP($J454,个税参数!$D$5:$H$13,4,1),0))</f>
        <v/>
      </c>
      <c r="L454" s="60" t="str">
        <f>IF($E454="","",VLOOKUP($J454,个税参数!$D$5:$H$13,5,1))</f>
        <v/>
      </c>
    </row>
    <row r="455" spans="4:12" ht="23.15" customHeight="1" x14ac:dyDescent="0.4">
      <c r="D455" s="53"/>
      <c r="E455" s="52"/>
      <c r="F455" s="52"/>
      <c r="G455" s="52"/>
      <c r="H455" s="51" t="str">
        <f>IF($E455="","",IF($J455&gt;0,$J455*VLOOKUP($J455,个税参数!$D$5:$H$13,4,1)-VLOOKUP($J455,个税参数!$D$5:$H$13,5,1),0))</f>
        <v/>
      </c>
      <c r="I455" s="51" t="str">
        <f t="shared" si="6"/>
        <v/>
      </c>
      <c r="J455" s="51" t="str">
        <f>IF($E455="","",IF($E455-$F455-个税参数!$G$14-$G455&gt;0,$E455-$F455-个税参数!$G$14-$G455,0))</f>
        <v/>
      </c>
      <c r="K455" s="59" t="str">
        <f>IF($E455="","",IF($J455&gt;0,VLOOKUP($J455,个税参数!$D$5:$H$13,4,1),0))</f>
        <v/>
      </c>
      <c r="L455" s="60" t="str">
        <f>IF($E455="","",VLOOKUP($J455,个税参数!$D$5:$H$13,5,1))</f>
        <v/>
      </c>
    </row>
    <row r="456" spans="4:12" ht="23.15" customHeight="1" x14ac:dyDescent="0.4">
      <c r="D456" s="53"/>
      <c r="E456" s="52"/>
      <c r="F456" s="52"/>
      <c r="G456" s="52"/>
      <c r="H456" s="51" t="str">
        <f>IF($E456="","",IF($J456&gt;0,$J456*VLOOKUP($J456,个税参数!$D$5:$H$13,4,1)-VLOOKUP($J456,个税参数!$D$5:$H$13,5,1),0))</f>
        <v/>
      </c>
      <c r="I456" s="51" t="str">
        <f t="shared" si="6"/>
        <v/>
      </c>
      <c r="J456" s="51" t="str">
        <f>IF($E456="","",IF($E456-$F456-个税参数!$G$14-$G456&gt;0,$E456-$F456-个税参数!$G$14-$G456,0))</f>
        <v/>
      </c>
      <c r="K456" s="59" t="str">
        <f>IF($E456="","",IF($J456&gt;0,VLOOKUP($J456,个税参数!$D$5:$H$13,4,1),0))</f>
        <v/>
      </c>
      <c r="L456" s="60" t="str">
        <f>IF($E456="","",VLOOKUP($J456,个税参数!$D$5:$H$13,5,1))</f>
        <v/>
      </c>
    </row>
    <row r="457" spans="4:12" ht="23.15" customHeight="1" x14ac:dyDescent="0.4">
      <c r="D457" s="53"/>
      <c r="E457" s="52"/>
      <c r="F457" s="52"/>
      <c r="G457" s="52"/>
      <c r="H457" s="51" t="str">
        <f>IF($E457="","",IF($J457&gt;0,$J457*VLOOKUP($J457,个税参数!$D$5:$H$13,4,1)-VLOOKUP($J457,个税参数!$D$5:$H$13,5,1),0))</f>
        <v/>
      </c>
      <c r="I457" s="51" t="str">
        <f t="shared" si="6"/>
        <v/>
      </c>
      <c r="J457" s="51" t="str">
        <f>IF($E457="","",IF($E457-$F457-个税参数!$G$14-$G457&gt;0,$E457-$F457-个税参数!$G$14-$G457,0))</f>
        <v/>
      </c>
      <c r="K457" s="59" t="str">
        <f>IF($E457="","",IF($J457&gt;0,VLOOKUP($J457,个税参数!$D$5:$H$13,4,1),0))</f>
        <v/>
      </c>
      <c r="L457" s="60" t="str">
        <f>IF($E457="","",VLOOKUP($J457,个税参数!$D$5:$H$13,5,1))</f>
        <v/>
      </c>
    </row>
    <row r="458" spans="4:12" ht="23.15" customHeight="1" x14ac:dyDescent="0.4">
      <c r="D458" s="53"/>
      <c r="E458" s="52"/>
      <c r="F458" s="52"/>
      <c r="G458" s="52"/>
      <c r="H458" s="51" t="str">
        <f>IF($E458="","",IF($J458&gt;0,$J458*VLOOKUP($J458,个税参数!$D$5:$H$13,4,1)-VLOOKUP($J458,个税参数!$D$5:$H$13,5,1),0))</f>
        <v/>
      </c>
      <c r="I458" s="51" t="str">
        <f t="shared" si="6"/>
        <v/>
      </c>
      <c r="J458" s="51" t="str">
        <f>IF($E458="","",IF($E458-$F458-个税参数!$G$14-$G458&gt;0,$E458-$F458-个税参数!$G$14-$G458,0))</f>
        <v/>
      </c>
      <c r="K458" s="59" t="str">
        <f>IF($E458="","",IF($J458&gt;0,VLOOKUP($J458,个税参数!$D$5:$H$13,4,1),0))</f>
        <v/>
      </c>
      <c r="L458" s="60" t="str">
        <f>IF($E458="","",VLOOKUP($J458,个税参数!$D$5:$H$13,5,1))</f>
        <v/>
      </c>
    </row>
    <row r="459" spans="4:12" ht="23.15" customHeight="1" x14ac:dyDescent="0.4">
      <c r="D459" s="53"/>
      <c r="E459" s="52"/>
      <c r="F459" s="52"/>
      <c r="G459" s="52"/>
      <c r="H459" s="51" t="str">
        <f>IF($E459="","",IF($J459&gt;0,$J459*VLOOKUP($J459,个税参数!$D$5:$H$13,4,1)-VLOOKUP($J459,个税参数!$D$5:$H$13,5,1),0))</f>
        <v/>
      </c>
      <c r="I459" s="51" t="str">
        <f t="shared" ref="I459:I522" si="7">IF($E459="","",$E459-$H459-$F459)</f>
        <v/>
      </c>
      <c r="J459" s="51" t="str">
        <f>IF($E459="","",IF($E459-$F459-个税参数!$G$14-$G459&gt;0,$E459-$F459-个税参数!$G$14-$G459,0))</f>
        <v/>
      </c>
      <c r="K459" s="59" t="str">
        <f>IF($E459="","",IF($J459&gt;0,VLOOKUP($J459,个税参数!$D$5:$H$13,4,1),0))</f>
        <v/>
      </c>
      <c r="L459" s="60" t="str">
        <f>IF($E459="","",VLOOKUP($J459,个税参数!$D$5:$H$13,5,1))</f>
        <v/>
      </c>
    </row>
    <row r="460" spans="4:12" ht="23.15" customHeight="1" x14ac:dyDescent="0.4">
      <c r="D460" s="53"/>
      <c r="E460" s="52"/>
      <c r="F460" s="52"/>
      <c r="G460" s="52"/>
      <c r="H460" s="51" t="str">
        <f>IF($E460="","",IF($J460&gt;0,$J460*VLOOKUP($J460,个税参数!$D$5:$H$13,4,1)-VLOOKUP($J460,个税参数!$D$5:$H$13,5,1),0))</f>
        <v/>
      </c>
      <c r="I460" s="51" t="str">
        <f t="shared" si="7"/>
        <v/>
      </c>
      <c r="J460" s="51" t="str">
        <f>IF($E460="","",IF($E460-$F460-个税参数!$G$14-$G460&gt;0,$E460-$F460-个税参数!$G$14-$G460,0))</f>
        <v/>
      </c>
      <c r="K460" s="59" t="str">
        <f>IF($E460="","",IF($J460&gt;0,VLOOKUP($J460,个税参数!$D$5:$H$13,4,1),0))</f>
        <v/>
      </c>
      <c r="L460" s="60" t="str">
        <f>IF($E460="","",VLOOKUP($J460,个税参数!$D$5:$H$13,5,1))</f>
        <v/>
      </c>
    </row>
    <row r="461" spans="4:12" ht="23.15" customHeight="1" x14ac:dyDescent="0.4">
      <c r="D461" s="53"/>
      <c r="E461" s="52"/>
      <c r="F461" s="52"/>
      <c r="G461" s="52"/>
      <c r="H461" s="51" t="str">
        <f>IF($E461="","",IF($J461&gt;0,$J461*VLOOKUP($J461,个税参数!$D$5:$H$13,4,1)-VLOOKUP($J461,个税参数!$D$5:$H$13,5,1),0))</f>
        <v/>
      </c>
      <c r="I461" s="51" t="str">
        <f t="shared" si="7"/>
        <v/>
      </c>
      <c r="J461" s="51" t="str">
        <f>IF($E461="","",IF($E461-$F461-个税参数!$G$14-$G461&gt;0,$E461-$F461-个税参数!$G$14-$G461,0))</f>
        <v/>
      </c>
      <c r="K461" s="59" t="str">
        <f>IF($E461="","",IF($J461&gt;0,VLOOKUP($J461,个税参数!$D$5:$H$13,4,1),0))</f>
        <v/>
      </c>
      <c r="L461" s="60" t="str">
        <f>IF($E461="","",VLOOKUP($J461,个税参数!$D$5:$H$13,5,1))</f>
        <v/>
      </c>
    </row>
    <row r="462" spans="4:12" ht="23.15" customHeight="1" x14ac:dyDescent="0.4">
      <c r="D462" s="53"/>
      <c r="E462" s="52"/>
      <c r="F462" s="52"/>
      <c r="G462" s="52"/>
      <c r="H462" s="51" t="str">
        <f>IF($E462="","",IF($J462&gt;0,$J462*VLOOKUP($J462,个税参数!$D$5:$H$13,4,1)-VLOOKUP($J462,个税参数!$D$5:$H$13,5,1),0))</f>
        <v/>
      </c>
      <c r="I462" s="51" t="str">
        <f t="shared" si="7"/>
        <v/>
      </c>
      <c r="J462" s="51" t="str">
        <f>IF($E462="","",IF($E462-$F462-个税参数!$G$14-$G462&gt;0,$E462-$F462-个税参数!$G$14-$G462,0))</f>
        <v/>
      </c>
      <c r="K462" s="59" t="str">
        <f>IF($E462="","",IF($J462&gt;0,VLOOKUP($J462,个税参数!$D$5:$H$13,4,1),0))</f>
        <v/>
      </c>
      <c r="L462" s="60" t="str">
        <f>IF($E462="","",VLOOKUP($J462,个税参数!$D$5:$H$13,5,1))</f>
        <v/>
      </c>
    </row>
    <row r="463" spans="4:12" ht="23.15" customHeight="1" x14ac:dyDescent="0.4">
      <c r="D463" s="53"/>
      <c r="E463" s="52"/>
      <c r="F463" s="52"/>
      <c r="G463" s="52"/>
      <c r="H463" s="51" t="str">
        <f>IF($E463="","",IF($J463&gt;0,$J463*VLOOKUP($J463,个税参数!$D$5:$H$13,4,1)-VLOOKUP($J463,个税参数!$D$5:$H$13,5,1),0))</f>
        <v/>
      </c>
      <c r="I463" s="51" t="str">
        <f t="shared" si="7"/>
        <v/>
      </c>
      <c r="J463" s="51" t="str">
        <f>IF($E463="","",IF($E463-$F463-个税参数!$G$14-$G463&gt;0,$E463-$F463-个税参数!$G$14-$G463,0))</f>
        <v/>
      </c>
      <c r="K463" s="59" t="str">
        <f>IF($E463="","",IF($J463&gt;0,VLOOKUP($J463,个税参数!$D$5:$H$13,4,1),0))</f>
        <v/>
      </c>
      <c r="L463" s="60" t="str">
        <f>IF($E463="","",VLOOKUP($J463,个税参数!$D$5:$H$13,5,1))</f>
        <v/>
      </c>
    </row>
    <row r="464" spans="4:12" ht="23.15" customHeight="1" x14ac:dyDescent="0.4">
      <c r="D464" s="53"/>
      <c r="E464" s="52"/>
      <c r="F464" s="52"/>
      <c r="G464" s="52"/>
      <c r="H464" s="51" t="str">
        <f>IF($E464="","",IF($J464&gt;0,$J464*VLOOKUP($J464,个税参数!$D$5:$H$13,4,1)-VLOOKUP($J464,个税参数!$D$5:$H$13,5,1),0))</f>
        <v/>
      </c>
      <c r="I464" s="51" t="str">
        <f t="shared" si="7"/>
        <v/>
      </c>
      <c r="J464" s="51" t="str">
        <f>IF($E464="","",IF($E464-$F464-个税参数!$G$14-$G464&gt;0,$E464-$F464-个税参数!$G$14-$G464,0))</f>
        <v/>
      </c>
      <c r="K464" s="59" t="str">
        <f>IF($E464="","",IF($J464&gt;0,VLOOKUP($J464,个税参数!$D$5:$H$13,4,1),0))</f>
        <v/>
      </c>
      <c r="L464" s="60" t="str">
        <f>IF($E464="","",VLOOKUP($J464,个税参数!$D$5:$H$13,5,1))</f>
        <v/>
      </c>
    </row>
    <row r="465" spans="4:12" ht="23.15" customHeight="1" x14ac:dyDescent="0.4">
      <c r="D465" s="53"/>
      <c r="E465" s="52"/>
      <c r="F465" s="52"/>
      <c r="G465" s="52"/>
      <c r="H465" s="51" t="str">
        <f>IF($E465="","",IF($J465&gt;0,$J465*VLOOKUP($J465,个税参数!$D$5:$H$13,4,1)-VLOOKUP($J465,个税参数!$D$5:$H$13,5,1),0))</f>
        <v/>
      </c>
      <c r="I465" s="51" t="str">
        <f t="shared" si="7"/>
        <v/>
      </c>
      <c r="J465" s="51" t="str">
        <f>IF($E465="","",IF($E465-$F465-个税参数!$G$14-$G465&gt;0,$E465-$F465-个税参数!$G$14-$G465,0))</f>
        <v/>
      </c>
      <c r="K465" s="59" t="str">
        <f>IF($E465="","",IF($J465&gt;0,VLOOKUP($J465,个税参数!$D$5:$H$13,4,1),0))</f>
        <v/>
      </c>
      <c r="L465" s="60" t="str">
        <f>IF($E465="","",VLOOKUP($J465,个税参数!$D$5:$H$13,5,1))</f>
        <v/>
      </c>
    </row>
    <row r="466" spans="4:12" ht="23.15" customHeight="1" x14ac:dyDescent="0.4">
      <c r="D466" s="53"/>
      <c r="E466" s="52"/>
      <c r="F466" s="52"/>
      <c r="G466" s="52"/>
      <c r="H466" s="51" t="str">
        <f>IF($E466="","",IF($J466&gt;0,$J466*VLOOKUP($J466,个税参数!$D$5:$H$13,4,1)-VLOOKUP($J466,个税参数!$D$5:$H$13,5,1),0))</f>
        <v/>
      </c>
      <c r="I466" s="51" t="str">
        <f t="shared" si="7"/>
        <v/>
      </c>
      <c r="J466" s="51" t="str">
        <f>IF($E466="","",IF($E466-$F466-个税参数!$G$14-$G466&gt;0,$E466-$F466-个税参数!$G$14-$G466,0))</f>
        <v/>
      </c>
      <c r="K466" s="59" t="str">
        <f>IF($E466="","",IF($J466&gt;0,VLOOKUP($J466,个税参数!$D$5:$H$13,4,1),0))</f>
        <v/>
      </c>
      <c r="L466" s="60" t="str">
        <f>IF($E466="","",VLOOKUP($J466,个税参数!$D$5:$H$13,5,1))</f>
        <v/>
      </c>
    </row>
    <row r="467" spans="4:12" ht="23.15" customHeight="1" x14ac:dyDescent="0.4">
      <c r="D467" s="53"/>
      <c r="E467" s="52"/>
      <c r="F467" s="52"/>
      <c r="G467" s="52"/>
      <c r="H467" s="51" t="str">
        <f>IF($E467="","",IF($J467&gt;0,$J467*VLOOKUP($J467,个税参数!$D$5:$H$13,4,1)-VLOOKUP($J467,个税参数!$D$5:$H$13,5,1),0))</f>
        <v/>
      </c>
      <c r="I467" s="51" t="str">
        <f t="shared" si="7"/>
        <v/>
      </c>
      <c r="J467" s="51" t="str">
        <f>IF($E467="","",IF($E467-$F467-个税参数!$G$14-$G467&gt;0,$E467-$F467-个税参数!$G$14-$G467,0))</f>
        <v/>
      </c>
      <c r="K467" s="59" t="str">
        <f>IF($E467="","",IF($J467&gt;0,VLOOKUP($J467,个税参数!$D$5:$H$13,4,1),0))</f>
        <v/>
      </c>
      <c r="L467" s="60" t="str">
        <f>IF($E467="","",VLOOKUP($J467,个税参数!$D$5:$H$13,5,1))</f>
        <v/>
      </c>
    </row>
    <row r="468" spans="4:12" ht="23.15" customHeight="1" x14ac:dyDescent="0.4">
      <c r="D468" s="53"/>
      <c r="E468" s="52"/>
      <c r="F468" s="52"/>
      <c r="G468" s="52"/>
      <c r="H468" s="51" t="str">
        <f>IF($E468="","",IF($J468&gt;0,$J468*VLOOKUP($J468,个税参数!$D$5:$H$13,4,1)-VLOOKUP($J468,个税参数!$D$5:$H$13,5,1),0))</f>
        <v/>
      </c>
      <c r="I468" s="51" t="str">
        <f t="shared" si="7"/>
        <v/>
      </c>
      <c r="J468" s="51" t="str">
        <f>IF($E468="","",IF($E468-$F468-个税参数!$G$14-$G468&gt;0,$E468-$F468-个税参数!$G$14-$G468,0))</f>
        <v/>
      </c>
      <c r="K468" s="59" t="str">
        <f>IF($E468="","",IF($J468&gt;0,VLOOKUP($J468,个税参数!$D$5:$H$13,4,1),0))</f>
        <v/>
      </c>
      <c r="L468" s="60" t="str">
        <f>IF($E468="","",VLOOKUP($J468,个税参数!$D$5:$H$13,5,1))</f>
        <v/>
      </c>
    </row>
    <row r="469" spans="4:12" ht="23.15" customHeight="1" x14ac:dyDescent="0.4">
      <c r="D469" s="53"/>
      <c r="E469" s="52"/>
      <c r="F469" s="52"/>
      <c r="G469" s="52"/>
      <c r="H469" s="51" t="str">
        <f>IF($E469="","",IF($J469&gt;0,$J469*VLOOKUP($J469,个税参数!$D$5:$H$13,4,1)-VLOOKUP($J469,个税参数!$D$5:$H$13,5,1),0))</f>
        <v/>
      </c>
      <c r="I469" s="51" t="str">
        <f t="shared" si="7"/>
        <v/>
      </c>
      <c r="J469" s="51" t="str">
        <f>IF($E469="","",IF($E469-$F469-个税参数!$G$14-$G469&gt;0,$E469-$F469-个税参数!$G$14-$G469,0))</f>
        <v/>
      </c>
      <c r="K469" s="59" t="str">
        <f>IF($E469="","",IF($J469&gt;0,VLOOKUP($J469,个税参数!$D$5:$H$13,4,1),0))</f>
        <v/>
      </c>
      <c r="L469" s="60" t="str">
        <f>IF($E469="","",VLOOKUP($J469,个税参数!$D$5:$H$13,5,1))</f>
        <v/>
      </c>
    </row>
    <row r="470" spans="4:12" ht="23.15" customHeight="1" x14ac:dyDescent="0.4">
      <c r="D470" s="53"/>
      <c r="E470" s="52"/>
      <c r="F470" s="52"/>
      <c r="G470" s="52"/>
      <c r="H470" s="51" t="str">
        <f>IF($E470="","",IF($J470&gt;0,$J470*VLOOKUP($J470,个税参数!$D$5:$H$13,4,1)-VLOOKUP($J470,个税参数!$D$5:$H$13,5,1),0))</f>
        <v/>
      </c>
      <c r="I470" s="51" t="str">
        <f t="shared" si="7"/>
        <v/>
      </c>
      <c r="J470" s="51" t="str">
        <f>IF($E470="","",IF($E470-$F470-个税参数!$G$14-$G470&gt;0,$E470-$F470-个税参数!$G$14-$G470,0))</f>
        <v/>
      </c>
      <c r="K470" s="59" t="str">
        <f>IF($E470="","",IF($J470&gt;0,VLOOKUP($J470,个税参数!$D$5:$H$13,4,1),0))</f>
        <v/>
      </c>
      <c r="L470" s="60" t="str">
        <f>IF($E470="","",VLOOKUP($J470,个税参数!$D$5:$H$13,5,1))</f>
        <v/>
      </c>
    </row>
    <row r="471" spans="4:12" ht="23.15" customHeight="1" x14ac:dyDescent="0.4">
      <c r="D471" s="53"/>
      <c r="E471" s="52"/>
      <c r="F471" s="52"/>
      <c r="G471" s="52"/>
      <c r="H471" s="51" t="str">
        <f>IF($E471="","",IF($J471&gt;0,$J471*VLOOKUP($J471,个税参数!$D$5:$H$13,4,1)-VLOOKUP($J471,个税参数!$D$5:$H$13,5,1),0))</f>
        <v/>
      </c>
      <c r="I471" s="51" t="str">
        <f t="shared" si="7"/>
        <v/>
      </c>
      <c r="J471" s="51" t="str">
        <f>IF($E471="","",IF($E471-$F471-个税参数!$G$14-$G471&gt;0,$E471-$F471-个税参数!$G$14-$G471,0))</f>
        <v/>
      </c>
      <c r="K471" s="59" t="str">
        <f>IF($E471="","",IF($J471&gt;0,VLOOKUP($J471,个税参数!$D$5:$H$13,4,1),0))</f>
        <v/>
      </c>
      <c r="L471" s="60" t="str">
        <f>IF($E471="","",VLOOKUP($J471,个税参数!$D$5:$H$13,5,1))</f>
        <v/>
      </c>
    </row>
    <row r="472" spans="4:12" ht="23.15" customHeight="1" x14ac:dyDescent="0.4">
      <c r="D472" s="53"/>
      <c r="E472" s="52"/>
      <c r="F472" s="52"/>
      <c r="G472" s="52"/>
      <c r="H472" s="51" t="str">
        <f>IF($E472="","",IF($J472&gt;0,$J472*VLOOKUP($J472,个税参数!$D$5:$H$13,4,1)-VLOOKUP($J472,个税参数!$D$5:$H$13,5,1),0))</f>
        <v/>
      </c>
      <c r="I472" s="51" t="str">
        <f t="shared" si="7"/>
        <v/>
      </c>
      <c r="J472" s="51" t="str">
        <f>IF($E472="","",IF($E472-$F472-个税参数!$G$14-$G472&gt;0,$E472-$F472-个税参数!$G$14-$G472,0))</f>
        <v/>
      </c>
      <c r="K472" s="59" t="str">
        <f>IF($E472="","",IF($J472&gt;0,VLOOKUP($J472,个税参数!$D$5:$H$13,4,1),0))</f>
        <v/>
      </c>
      <c r="L472" s="60" t="str">
        <f>IF($E472="","",VLOOKUP($J472,个税参数!$D$5:$H$13,5,1))</f>
        <v/>
      </c>
    </row>
    <row r="473" spans="4:12" ht="23.15" customHeight="1" x14ac:dyDescent="0.4">
      <c r="D473" s="53"/>
      <c r="E473" s="52"/>
      <c r="F473" s="52"/>
      <c r="G473" s="52"/>
      <c r="H473" s="51" t="str">
        <f>IF($E473="","",IF($J473&gt;0,$J473*VLOOKUP($J473,个税参数!$D$5:$H$13,4,1)-VLOOKUP($J473,个税参数!$D$5:$H$13,5,1),0))</f>
        <v/>
      </c>
      <c r="I473" s="51" t="str">
        <f t="shared" si="7"/>
        <v/>
      </c>
      <c r="J473" s="51" t="str">
        <f>IF($E473="","",IF($E473-$F473-个税参数!$G$14-$G473&gt;0,$E473-$F473-个税参数!$G$14-$G473,0))</f>
        <v/>
      </c>
      <c r="K473" s="59" t="str">
        <f>IF($E473="","",IF($J473&gt;0,VLOOKUP($J473,个税参数!$D$5:$H$13,4,1),0))</f>
        <v/>
      </c>
      <c r="L473" s="60" t="str">
        <f>IF($E473="","",VLOOKUP($J473,个税参数!$D$5:$H$13,5,1))</f>
        <v/>
      </c>
    </row>
    <row r="474" spans="4:12" ht="23.15" customHeight="1" x14ac:dyDescent="0.4">
      <c r="D474" s="53"/>
      <c r="E474" s="52"/>
      <c r="F474" s="52"/>
      <c r="G474" s="52"/>
      <c r="H474" s="51" t="str">
        <f>IF($E474="","",IF($J474&gt;0,$J474*VLOOKUP($J474,个税参数!$D$5:$H$13,4,1)-VLOOKUP($J474,个税参数!$D$5:$H$13,5,1),0))</f>
        <v/>
      </c>
      <c r="I474" s="51" t="str">
        <f t="shared" si="7"/>
        <v/>
      </c>
      <c r="J474" s="51" t="str">
        <f>IF($E474="","",IF($E474-$F474-个税参数!$G$14-$G474&gt;0,$E474-$F474-个税参数!$G$14-$G474,0))</f>
        <v/>
      </c>
      <c r="K474" s="59" t="str">
        <f>IF($E474="","",IF($J474&gt;0,VLOOKUP($J474,个税参数!$D$5:$H$13,4,1),0))</f>
        <v/>
      </c>
      <c r="L474" s="60" t="str">
        <f>IF($E474="","",VLOOKUP($J474,个税参数!$D$5:$H$13,5,1))</f>
        <v/>
      </c>
    </row>
    <row r="475" spans="4:12" ht="23.15" customHeight="1" x14ac:dyDescent="0.4">
      <c r="D475" s="53"/>
      <c r="E475" s="52"/>
      <c r="F475" s="52"/>
      <c r="G475" s="52"/>
      <c r="H475" s="51" t="str">
        <f>IF($E475="","",IF($J475&gt;0,$J475*VLOOKUP($J475,个税参数!$D$5:$H$13,4,1)-VLOOKUP($J475,个税参数!$D$5:$H$13,5,1),0))</f>
        <v/>
      </c>
      <c r="I475" s="51" t="str">
        <f t="shared" si="7"/>
        <v/>
      </c>
      <c r="J475" s="51" t="str">
        <f>IF($E475="","",IF($E475-$F475-个税参数!$G$14-$G475&gt;0,$E475-$F475-个税参数!$G$14-$G475,0))</f>
        <v/>
      </c>
      <c r="K475" s="59" t="str">
        <f>IF($E475="","",IF($J475&gt;0,VLOOKUP($J475,个税参数!$D$5:$H$13,4,1),0))</f>
        <v/>
      </c>
      <c r="L475" s="60" t="str">
        <f>IF($E475="","",VLOOKUP($J475,个税参数!$D$5:$H$13,5,1))</f>
        <v/>
      </c>
    </row>
    <row r="476" spans="4:12" ht="23.15" customHeight="1" x14ac:dyDescent="0.4">
      <c r="D476" s="53"/>
      <c r="E476" s="52"/>
      <c r="F476" s="52"/>
      <c r="G476" s="52"/>
      <c r="H476" s="51" t="str">
        <f>IF($E476="","",IF($J476&gt;0,$J476*VLOOKUP($J476,个税参数!$D$5:$H$13,4,1)-VLOOKUP($J476,个税参数!$D$5:$H$13,5,1),0))</f>
        <v/>
      </c>
      <c r="I476" s="51" t="str">
        <f t="shared" si="7"/>
        <v/>
      </c>
      <c r="J476" s="51" t="str">
        <f>IF($E476="","",IF($E476-$F476-个税参数!$G$14-$G476&gt;0,$E476-$F476-个税参数!$G$14-$G476,0))</f>
        <v/>
      </c>
      <c r="K476" s="59" t="str">
        <f>IF($E476="","",IF($J476&gt;0,VLOOKUP($J476,个税参数!$D$5:$H$13,4,1),0))</f>
        <v/>
      </c>
      <c r="L476" s="60" t="str">
        <f>IF($E476="","",VLOOKUP($J476,个税参数!$D$5:$H$13,5,1))</f>
        <v/>
      </c>
    </row>
    <row r="477" spans="4:12" ht="23.15" customHeight="1" x14ac:dyDescent="0.4">
      <c r="D477" s="53"/>
      <c r="E477" s="52"/>
      <c r="F477" s="52"/>
      <c r="G477" s="52"/>
      <c r="H477" s="51" t="str">
        <f>IF($E477="","",IF($J477&gt;0,$J477*VLOOKUP($J477,个税参数!$D$5:$H$13,4,1)-VLOOKUP($J477,个税参数!$D$5:$H$13,5,1),0))</f>
        <v/>
      </c>
      <c r="I477" s="51" t="str">
        <f t="shared" si="7"/>
        <v/>
      </c>
      <c r="J477" s="51" t="str">
        <f>IF($E477="","",IF($E477-$F477-个税参数!$G$14-$G477&gt;0,$E477-$F477-个税参数!$G$14-$G477,0))</f>
        <v/>
      </c>
      <c r="K477" s="59" t="str">
        <f>IF($E477="","",IF($J477&gt;0,VLOOKUP($J477,个税参数!$D$5:$H$13,4,1),0))</f>
        <v/>
      </c>
      <c r="L477" s="60" t="str">
        <f>IF($E477="","",VLOOKUP($J477,个税参数!$D$5:$H$13,5,1))</f>
        <v/>
      </c>
    </row>
    <row r="478" spans="4:12" ht="23.15" customHeight="1" x14ac:dyDescent="0.4">
      <c r="D478" s="53"/>
      <c r="E478" s="52"/>
      <c r="F478" s="52"/>
      <c r="G478" s="52"/>
      <c r="H478" s="51" t="str">
        <f>IF($E478="","",IF($J478&gt;0,$J478*VLOOKUP($J478,个税参数!$D$5:$H$13,4,1)-VLOOKUP($J478,个税参数!$D$5:$H$13,5,1),0))</f>
        <v/>
      </c>
      <c r="I478" s="51" t="str">
        <f t="shared" si="7"/>
        <v/>
      </c>
      <c r="J478" s="51" t="str">
        <f>IF($E478="","",IF($E478-$F478-个税参数!$G$14-$G478&gt;0,$E478-$F478-个税参数!$G$14-$G478,0))</f>
        <v/>
      </c>
      <c r="K478" s="59" t="str">
        <f>IF($E478="","",IF($J478&gt;0,VLOOKUP($J478,个税参数!$D$5:$H$13,4,1),0))</f>
        <v/>
      </c>
      <c r="L478" s="60" t="str">
        <f>IF($E478="","",VLOOKUP($J478,个税参数!$D$5:$H$13,5,1))</f>
        <v/>
      </c>
    </row>
    <row r="479" spans="4:12" ht="23.15" customHeight="1" x14ac:dyDescent="0.4">
      <c r="D479" s="53"/>
      <c r="E479" s="52"/>
      <c r="F479" s="52"/>
      <c r="G479" s="52"/>
      <c r="H479" s="51" t="str">
        <f>IF($E479="","",IF($J479&gt;0,$J479*VLOOKUP($J479,个税参数!$D$5:$H$13,4,1)-VLOOKUP($J479,个税参数!$D$5:$H$13,5,1),0))</f>
        <v/>
      </c>
      <c r="I479" s="51" t="str">
        <f t="shared" si="7"/>
        <v/>
      </c>
      <c r="J479" s="51" t="str">
        <f>IF($E479="","",IF($E479-$F479-个税参数!$G$14-$G479&gt;0,$E479-$F479-个税参数!$G$14-$G479,0))</f>
        <v/>
      </c>
      <c r="K479" s="59" t="str">
        <f>IF($E479="","",IF($J479&gt;0,VLOOKUP($J479,个税参数!$D$5:$H$13,4,1),0))</f>
        <v/>
      </c>
      <c r="L479" s="60" t="str">
        <f>IF($E479="","",VLOOKUP($J479,个税参数!$D$5:$H$13,5,1))</f>
        <v/>
      </c>
    </row>
    <row r="480" spans="4:12" ht="23.15" customHeight="1" x14ac:dyDescent="0.4">
      <c r="D480" s="53"/>
      <c r="E480" s="52"/>
      <c r="F480" s="52"/>
      <c r="G480" s="52"/>
      <c r="H480" s="51" t="str">
        <f>IF($E480="","",IF($J480&gt;0,$J480*VLOOKUP($J480,个税参数!$D$5:$H$13,4,1)-VLOOKUP($J480,个税参数!$D$5:$H$13,5,1),0))</f>
        <v/>
      </c>
      <c r="I480" s="51" t="str">
        <f t="shared" si="7"/>
        <v/>
      </c>
      <c r="J480" s="51" t="str">
        <f>IF($E480="","",IF($E480-$F480-个税参数!$G$14-$G480&gt;0,$E480-$F480-个税参数!$G$14-$G480,0))</f>
        <v/>
      </c>
      <c r="K480" s="59" t="str">
        <f>IF($E480="","",IF($J480&gt;0,VLOOKUP($J480,个税参数!$D$5:$H$13,4,1),0))</f>
        <v/>
      </c>
      <c r="L480" s="60" t="str">
        <f>IF($E480="","",VLOOKUP($J480,个税参数!$D$5:$H$13,5,1))</f>
        <v/>
      </c>
    </row>
    <row r="481" spans="4:12" ht="23.15" customHeight="1" x14ac:dyDescent="0.4">
      <c r="D481" s="53"/>
      <c r="E481" s="52"/>
      <c r="F481" s="52"/>
      <c r="G481" s="52"/>
      <c r="H481" s="51" t="str">
        <f>IF($E481="","",IF($J481&gt;0,$J481*VLOOKUP($J481,个税参数!$D$5:$H$13,4,1)-VLOOKUP($J481,个税参数!$D$5:$H$13,5,1),0))</f>
        <v/>
      </c>
      <c r="I481" s="51" t="str">
        <f t="shared" si="7"/>
        <v/>
      </c>
      <c r="J481" s="51" t="str">
        <f>IF($E481="","",IF($E481-$F481-个税参数!$G$14-$G481&gt;0,$E481-$F481-个税参数!$G$14-$G481,0))</f>
        <v/>
      </c>
      <c r="K481" s="59" t="str">
        <f>IF($E481="","",IF($J481&gt;0,VLOOKUP($J481,个税参数!$D$5:$H$13,4,1),0))</f>
        <v/>
      </c>
      <c r="L481" s="60" t="str">
        <f>IF($E481="","",VLOOKUP($J481,个税参数!$D$5:$H$13,5,1))</f>
        <v/>
      </c>
    </row>
    <row r="482" spans="4:12" ht="23.15" customHeight="1" x14ac:dyDescent="0.4">
      <c r="D482" s="53"/>
      <c r="E482" s="52"/>
      <c r="F482" s="52"/>
      <c r="G482" s="52"/>
      <c r="H482" s="51" t="str">
        <f>IF($E482="","",IF($J482&gt;0,$J482*VLOOKUP($J482,个税参数!$D$5:$H$13,4,1)-VLOOKUP($J482,个税参数!$D$5:$H$13,5,1),0))</f>
        <v/>
      </c>
      <c r="I482" s="51" t="str">
        <f t="shared" si="7"/>
        <v/>
      </c>
      <c r="J482" s="51" t="str">
        <f>IF($E482="","",IF($E482-$F482-个税参数!$G$14-$G482&gt;0,$E482-$F482-个税参数!$G$14-$G482,0))</f>
        <v/>
      </c>
      <c r="K482" s="59" t="str">
        <f>IF($E482="","",IF($J482&gt;0,VLOOKUP($J482,个税参数!$D$5:$H$13,4,1),0))</f>
        <v/>
      </c>
      <c r="L482" s="60" t="str">
        <f>IF($E482="","",VLOOKUP($J482,个税参数!$D$5:$H$13,5,1))</f>
        <v/>
      </c>
    </row>
    <row r="483" spans="4:12" ht="23.15" customHeight="1" x14ac:dyDescent="0.4">
      <c r="D483" s="53"/>
      <c r="E483" s="52"/>
      <c r="F483" s="52"/>
      <c r="G483" s="52"/>
      <c r="H483" s="51" t="str">
        <f>IF($E483="","",IF($J483&gt;0,$J483*VLOOKUP($J483,个税参数!$D$5:$H$13,4,1)-VLOOKUP($J483,个税参数!$D$5:$H$13,5,1),0))</f>
        <v/>
      </c>
      <c r="I483" s="51" t="str">
        <f t="shared" si="7"/>
        <v/>
      </c>
      <c r="J483" s="51" t="str">
        <f>IF($E483="","",IF($E483-$F483-个税参数!$G$14-$G483&gt;0,$E483-$F483-个税参数!$G$14-$G483,0))</f>
        <v/>
      </c>
      <c r="K483" s="59" t="str">
        <f>IF($E483="","",IF($J483&gt;0,VLOOKUP($J483,个税参数!$D$5:$H$13,4,1),0))</f>
        <v/>
      </c>
      <c r="L483" s="60" t="str">
        <f>IF($E483="","",VLOOKUP($J483,个税参数!$D$5:$H$13,5,1))</f>
        <v/>
      </c>
    </row>
    <row r="484" spans="4:12" ht="23.15" customHeight="1" x14ac:dyDescent="0.4">
      <c r="D484" s="53"/>
      <c r="E484" s="52"/>
      <c r="F484" s="52"/>
      <c r="G484" s="52"/>
      <c r="H484" s="51" t="str">
        <f>IF($E484="","",IF($J484&gt;0,$J484*VLOOKUP($J484,个税参数!$D$5:$H$13,4,1)-VLOOKUP($J484,个税参数!$D$5:$H$13,5,1),0))</f>
        <v/>
      </c>
      <c r="I484" s="51" t="str">
        <f t="shared" si="7"/>
        <v/>
      </c>
      <c r="J484" s="51" t="str">
        <f>IF($E484="","",IF($E484-$F484-个税参数!$G$14-$G484&gt;0,$E484-$F484-个税参数!$G$14-$G484,0))</f>
        <v/>
      </c>
      <c r="K484" s="59" t="str">
        <f>IF($E484="","",IF($J484&gt;0,VLOOKUP($J484,个税参数!$D$5:$H$13,4,1),0))</f>
        <v/>
      </c>
      <c r="L484" s="60" t="str">
        <f>IF($E484="","",VLOOKUP($J484,个税参数!$D$5:$H$13,5,1))</f>
        <v/>
      </c>
    </row>
    <row r="485" spans="4:12" ht="23.15" customHeight="1" x14ac:dyDescent="0.4">
      <c r="D485" s="53"/>
      <c r="E485" s="52"/>
      <c r="F485" s="52"/>
      <c r="G485" s="52"/>
      <c r="H485" s="51" t="str">
        <f>IF($E485="","",IF($J485&gt;0,$J485*VLOOKUP($J485,个税参数!$D$5:$H$13,4,1)-VLOOKUP($J485,个税参数!$D$5:$H$13,5,1),0))</f>
        <v/>
      </c>
      <c r="I485" s="51" t="str">
        <f t="shared" si="7"/>
        <v/>
      </c>
      <c r="J485" s="51" t="str">
        <f>IF($E485="","",IF($E485-$F485-个税参数!$G$14-$G485&gt;0,$E485-$F485-个税参数!$G$14-$G485,0))</f>
        <v/>
      </c>
      <c r="K485" s="59" t="str">
        <f>IF($E485="","",IF($J485&gt;0,VLOOKUP($J485,个税参数!$D$5:$H$13,4,1),0))</f>
        <v/>
      </c>
      <c r="L485" s="60" t="str">
        <f>IF($E485="","",VLOOKUP($J485,个税参数!$D$5:$H$13,5,1))</f>
        <v/>
      </c>
    </row>
    <row r="486" spans="4:12" ht="23.15" customHeight="1" x14ac:dyDescent="0.4">
      <c r="D486" s="53"/>
      <c r="E486" s="52"/>
      <c r="F486" s="52"/>
      <c r="G486" s="52"/>
      <c r="H486" s="51" t="str">
        <f>IF($E486="","",IF($J486&gt;0,$J486*VLOOKUP($J486,个税参数!$D$5:$H$13,4,1)-VLOOKUP($J486,个税参数!$D$5:$H$13,5,1),0))</f>
        <v/>
      </c>
      <c r="I486" s="51" t="str">
        <f t="shared" si="7"/>
        <v/>
      </c>
      <c r="J486" s="51" t="str">
        <f>IF($E486="","",IF($E486-$F486-个税参数!$G$14-$G486&gt;0,$E486-$F486-个税参数!$G$14-$G486,0))</f>
        <v/>
      </c>
      <c r="K486" s="59" t="str">
        <f>IF($E486="","",IF($J486&gt;0,VLOOKUP($J486,个税参数!$D$5:$H$13,4,1),0))</f>
        <v/>
      </c>
      <c r="L486" s="60" t="str">
        <f>IF($E486="","",VLOOKUP($J486,个税参数!$D$5:$H$13,5,1))</f>
        <v/>
      </c>
    </row>
    <row r="487" spans="4:12" ht="23.15" customHeight="1" x14ac:dyDescent="0.4">
      <c r="D487" s="53"/>
      <c r="E487" s="52"/>
      <c r="F487" s="52"/>
      <c r="G487" s="52"/>
      <c r="H487" s="51" t="str">
        <f>IF($E487="","",IF($J487&gt;0,$J487*VLOOKUP($J487,个税参数!$D$5:$H$13,4,1)-VLOOKUP($J487,个税参数!$D$5:$H$13,5,1),0))</f>
        <v/>
      </c>
      <c r="I487" s="51" t="str">
        <f t="shared" si="7"/>
        <v/>
      </c>
      <c r="J487" s="51" t="str">
        <f>IF($E487="","",IF($E487-$F487-个税参数!$G$14-$G487&gt;0,$E487-$F487-个税参数!$G$14-$G487,0))</f>
        <v/>
      </c>
      <c r="K487" s="59" t="str">
        <f>IF($E487="","",IF($J487&gt;0,VLOOKUP($J487,个税参数!$D$5:$H$13,4,1),0))</f>
        <v/>
      </c>
      <c r="L487" s="60" t="str">
        <f>IF($E487="","",VLOOKUP($J487,个税参数!$D$5:$H$13,5,1))</f>
        <v/>
      </c>
    </row>
    <row r="488" spans="4:12" ht="23.15" customHeight="1" x14ac:dyDescent="0.4">
      <c r="D488" s="53"/>
      <c r="E488" s="52"/>
      <c r="F488" s="52"/>
      <c r="G488" s="52"/>
      <c r="H488" s="51" t="str">
        <f>IF($E488="","",IF($J488&gt;0,$J488*VLOOKUP($J488,个税参数!$D$5:$H$13,4,1)-VLOOKUP($J488,个税参数!$D$5:$H$13,5,1),0))</f>
        <v/>
      </c>
      <c r="I488" s="51" t="str">
        <f t="shared" si="7"/>
        <v/>
      </c>
      <c r="J488" s="51" t="str">
        <f>IF($E488="","",IF($E488-$F488-个税参数!$G$14-$G488&gt;0,$E488-$F488-个税参数!$G$14-$G488,0))</f>
        <v/>
      </c>
      <c r="K488" s="59" t="str">
        <f>IF($E488="","",IF($J488&gt;0,VLOOKUP($J488,个税参数!$D$5:$H$13,4,1),0))</f>
        <v/>
      </c>
      <c r="L488" s="60" t="str">
        <f>IF($E488="","",VLOOKUP($J488,个税参数!$D$5:$H$13,5,1))</f>
        <v/>
      </c>
    </row>
    <row r="489" spans="4:12" ht="23.15" customHeight="1" x14ac:dyDescent="0.4">
      <c r="D489" s="53"/>
      <c r="E489" s="52"/>
      <c r="F489" s="52"/>
      <c r="G489" s="52"/>
      <c r="H489" s="51" t="str">
        <f>IF($E489="","",IF($J489&gt;0,$J489*VLOOKUP($J489,个税参数!$D$5:$H$13,4,1)-VLOOKUP($J489,个税参数!$D$5:$H$13,5,1),0))</f>
        <v/>
      </c>
      <c r="I489" s="51" t="str">
        <f t="shared" si="7"/>
        <v/>
      </c>
      <c r="J489" s="51" t="str">
        <f>IF($E489="","",IF($E489-$F489-个税参数!$G$14-$G489&gt;0,$E489-$F489-个税参数!$G$14-$G489,0))</f>
        <v/>
      </c>
      <c r="K489" s="59" t="str">
        <f>IF($E489="","",IF($J489&gt;0,VLOOKUP($J489,个税参数!$D$5:$H$13,4,1),0))</f>
        <v/>
      </c>
      <c r="L489" s="60" t="str">
        <f>IF($E489="","",VLOOKUP($J489,个税参数!$D$5:$H$13,5,1))</f>
        <v/>
      </c>
    </row>
    <row r="490" spans="4:12" ht="23.15" customHeight="1" x14ac:dyDescent="0.4">
      <c r="D490" s="53"/>
      <c r="E490" s="52"/>
      <c r="F490" s="52"/>
      <c r="G490" s="52"/>
      <c r="H490" s="51" t="str">
        <f>IF($E490="","",IF($J490&gt;0,$J490*VLOOKUP($J490,个税参数!$D$5:$H$13,4,1)-VLOOKUP($J490,个税参数!$D$5:$H$13,5,1),0))</f>
        <v/>
      </c>
      <c r="I490" s="51" t="str">
        <f t="shared" si="7"/>
        <v/>
      </c>
      <c r="J490" s="51" t="str">
        <f>IF($E490="","",IF($E490-$F490-个税参数!$G$14-$G490&gt;0,$E490-$F490-个税参数!$G$14-$G490,0))</f>
        <v/>
      </c>
      <c r="K490" s="59" t="str">
        <f>IF($E490="","",IF($J490&gt;0,VLOOKUP($J490,个税参数!$D$5:$H$13,4,1),0))</f>
        <v/>
      </c>
      <c r="L490" s="60" t="str">
        <f>IF($E490="","",VLOOKUP($J490,个税参数!$D$5:$H$13,5,1))</f>
        <v/>
      </c>
    </row>
    <row r="491" spans="4:12" ht="23.15" customHeight="1" x14ac:dyDescent="0.4">
      <c r="D491" s="53"/>
      <c r="E491" s="52"/>
      <c r="F491" s="52"/>
      <c r="G491" s="52"/>
      <c r="H491" s="51" t="str">
        <f>IF($E491="","",IF($J491&gt;0,$J491*VLOOKUP($J491,个税参数!$D$5:$H$13,4,1)-VLOOKUP($J491,个税参数!$D$5:$H$13,5,1),0))</f>
        <v/>
      </c>
      <c r="I491" s="51" t="str">
        <f t="shared" si="7"/>
        <v/>
      </c>
      <c r="J491" s="51" t="str">
        <f>IF($E491="","",IF($E491-$F491-个税参数!$G$14-$G491&gt;0,$E491-$F491-个税参数!$G$14-$G491,0))</f>
        <v/>
      </c>
      <c r="K491" s="59" t="str">
        <f>IF($E491="","",IF($J491&gt;0,VLOOKUP($J491,个税参数!$D$5:$H$13,4,1),0))</f>
        <v/>
      </c>
      <c r="L491" s="60" t="str">
        <f>IF($E491="","",VLOOKUP($J491,个税参数!$D$5:$H$13,5,1))</f>
        <v/>
      </c>
    </row>
    <row r="492" spans="4:12" ht="23.15" customHeight="1" x14ac:dyDescent="0.4">
      <c r="D492" s="53"/>
      <c r="E492" s="52"/>
      <c r="F492" s="52"/>
      <c r="G492" s="52"/>
      <c r="H492" s="51" t="str">
        <f>IF($E492="","",IF($J492&gt;0,$J492*VLOOKUP($J492,个税参数!$D$5:$H$13,4,1)-VLOOKUP($J492,个税参数!$D$5:$H$13,5,1),0))</f>
        <v/>
      </c>
      <c r="I492" s="51" t="str">
        <f t="shared" si="7"/>
        <v/>
      </c>
      <c r="J492" s="51" t="str">
        <f>IF($E492="","",IF($E492-$F492-个税参数!$G$14-$G492&gt;0,$E492-$F492-个税参数!$G$14-$G492,0))</f>
        <v/>
      </c>
      <c r="K492" s="59" t="str">
        <f>IF($E492="","",IF($J492&gt;0,VLOOKUP($J492,个税参数!$D$5:$H$13,4,1),0))</f>
        <v/>
      </c>
      <c r="L492" s="60" t="str">
        <f>IF($E492="","",VLOOKUP($J492,个税参数!$D$5:$H$13,5,1))</f>
        <v/>
      </c>
    </row>
    <row r="493" spans="4:12" ht="23.15" customHeight="1" x14ac:dyDescent="0.4">
      <c r="D493" s="53"/>
      <c r="E493" s="52"/>
      <c r="F493" s="52"/>
      <c r="G493" s="52"/>
      <c r="H493" s="51" t="str">
        <f>IF($E493="","",IF($J493&gt;0,$J493*VLOOKUP($J493,个税参数!$D$5:$H$13,4,1)-VLOOKUP($J493,个税参数!$D$5:$H$13,5,1),0))</f>
        <v/>
      </c>
      <c r="I493" s="51" t="str">
        <f t="shared" si="7"/>
        <v/>
      </c>
      <c r="J493" s="51" t="str">
        <f>IF($E493="","",IF($E493-$F493-个税参数!$G$14-$G493&gt;0,$E493-$F493-个税参数!$G$14-$G493,0))</f>
        <v/>
      </c>
      <c r="K493" s="59" t="str">
        <f>IF($E493="","",IF($J493&gt;0,VLOOKUP($J493,个税参数!$D$5:$H$13,4,1),0))</f>
        <v/>
      </c>
      <c r="L493" s="60" t="str">
        <f>IF($E493="","",VLOOKUP($J493,个税参数!$D$5:$H$13,5,1))</f>
        <v/>
      </c>
    </row>
    <row r="494" spans="4:12" ht="23.15" customHeight="1" x14ac:dyDescent="0.4">
      <c r="D494" s="53"/>
      <c r="E494" s="52"/>
      <c r="F494" s="52"/>
      <c r="G494" s="52"/>
      <c r="H494" s="51" t="str">
        <f>IF($E494="","",IF($J494&gt;0,$J494*VLOOKUP($J494,个税参数!$D$5:$H$13,4,1)-VLOOKUP($J494,个税参数!$D$5:$H$13,5,1),0))</f>
        <v/>
      </c>
      <c r="I494" s="51" t="str">
        <f t="shared" si="7"/>
        <v/>
      </c>
      <c r="J494" s="51" t="str">
        <f>IF($E494="","",IF($E494-$F494-个税参数!$G$14-$G494&gt;0,$E494-$F494-个税参数!$G$14-$G494,0))</f>
        <v/>
      </c>
      <c r="K494" s="59" t="str">
        <f>IF($E494="","",IF($J494&gt;0,VLOOKUP($J494,个税参数!$D$5:$H$13,4,1),0))</f>
        <v/>
      </c>
      <c r="L494" s="60" t="str">
        <f>IF($E494="","",VLOOKUP($J494,个税参数!$D$5:$H$13,5,1))</f>
        <v/>
      </c>
    </row>
    <row r="495" spans="4:12" ht="23.15" customHeight="1" x14ac:dyDescent="0.4">
      <c r="D495" s="53"/>
      <c r="E495" s="52"/>
      <c r="F495" s="52"/>
      <c r="G495" s="52"/>
      <c r="H495" s="51" t="str">
        <f>IF($E495="","",IF($J495&gt;0,$J495*VLOOKUP($J495,个税参数!$D$5:$H$13,4,1)-VLOOKUP($J495,个税参数!$D$5:$H$13,5,1),0))</f>
        <v/>
      </c>
      <c r="I495" s="51" t="str">
        <f t="shared" si="7"/>
        <v/>
      </c>
      <c r="J495" s="51" t="str">
        <f>IF($E495="","",IF($E495-$F495-个税参数!$G$14-$G495&gt;0,$E495-$F495-个税参数!$G$14-$G495,0))</f>
        <v/>
      </c>
      <c r="K495" s="59" t="str">
        <f>IF($E495="","",IF($J495&gt;0,VLOOKUP($J495,个税参数!$D$5:$H$13,4,1),0))</f>
        <v/>
      </c>
      <c r="L495" s="60" t="str">
        <f>IF($E495="","",VLOOKUP($J495,个税参数!$D$5:$H$13,5,1))</f>
        <v/>
      </c>
    </row>
    <row r="496" spans="4:12" ht="23.15" customHeight="1" x14ac:dyDescent="0.4">
      <c r="D496" s="53"/>
      <c r="E496" s="52"/>
      <c r="F496" s="52"/>
      <c r="G496" s="52"/>
      <c r="H496" s="51" t="str">
        <f>IF($E496="","",IF($J496&gt;0,$J496*VLOOKUP($J496,个税参数!$D$5:$H$13,4,1)-VLOOKUP($J496,个税参数!$D$5:$H$13,5,1),0))</f>
        <v/>
      </c>
      <c r="I496" s="51" t="str">
        <f t="shared" si="7"/>
        <v/>
      </c>
      <c r="J496" s="51" t="str">
        <f>IF($E496="","",IF($E496-$F496-个税参数!$G$14-$G496&gt;0,$E496-$F496-个税参数!$G$14-$G496,0))</f>
        <v/>
      </c>
      <c r="K496" s="59" t="str">
        <f>IF($E496="","",IF($J496&gt;0,VLOOKUP($J496,个税参数!$D$5:$H$13,4,1),0))</f>
        <v/>
      </c>
      <c r="L496" s="60" t="str">
        <f>IF($E496="","",VLOOKUP($J496,个税参数!$D$5:$H$13,5,1))</f>
        <v/>
      </c>
    </row>
    <row r="497" spans="4:12" ht="23.15" customHeight="1" x14ac:dyDescent="0.4">
      <c r="D497" s="53"/>
      <c r="E497" s="52"/>
      <c r="F497" s="52"/>
      <c r="G497" s="52"/>
      <c r="H497" s="51" t="str">
        <f>IF($E497="","",IF($J497&gt;0,$J497*VLOOKUP($J497,个税参数!$D$5:$H$13,4,1)-VLOOKUP($J497,个税参数!$D$5:$H$13,5,1),0))</f>
        <v/>
      </c>
      <c r="I497" s="51" t="str">
        <f t="shared" si="7"/>
        <v/>
      </c>
      <c r="J497" s="51" t="str">
        <f>IF($E497="","",IF($E497-$F497-个税参数!$G$14-$G497&gt;0,$E497-$F497-个税参数!$G$14-$G497,0))</f>
        <v/>
      </c>
      <c r="K497" s="59" t="str">
        <f>IF($E497="","",IF($J497&gt;0,VLOOKUP($J497,个税参数!$D$5:$H$13,4,1),0))</f>
        <v/>
      </c>
      <c r="L497" s="60" t="str">
        <f>IF($E497="","",VLOOKUP($J497,个税参数!$D$5:$H$13,5,1))</f>
        <v/>
      </c>
    </row>
    <row r="498" spans="4:12" ht="23.15" customHeight="1" x14ac:dyDescent="0.4">
      <c r="D498" s="53"/>
      <c r="E498" s="52"/>
      <c r="F498" s="52"/>
      <c r="G498" s="52"/>
      <c r="H498" s="51" t="str">
        <f>IF($E498="","",IF($J498&gt;0,$J498*VLOOKUP($J498,个税参数!$D$5:$H$13,4,1)-VLOOKUP($J498,个税参数!$D$5:$H$13,5,1),0))</f>
        <v/>
      </c>
      <c r="I498" s="51" t="str">
        <f t="shared" si="7"/>
        <v/>
      </c>
      <c r="J498" s="51" t="str">
        <f>IF($E498="","",IF($E498-$F498-个税参数!$G$14-$G498&gt;0,$E498-$F498-个税参数!$G$14-$G498,0))</f>
        <v/>
      </c>
      <c r="K498" s="59" t="str">
        <f>IF($E498="","",IF($J498&gt;0,VLOOKUP($J498,个税参数!$D$5:$H$13,4,1),0))</f>
        <v/>
      </c>
      <c r="L498" s="60" t="str">
        <f>IF($E498="","",VLOOKUP($J498,个税参数!$D$5:$H$13,5,1))</f>
        <v/>
      </c>
    </row>
    <row r="499" spans="4:12" ht="23.15" customHeight="1" x14ac:dyDescent="0.4">
      <c r="D499" s="53"/>
      <c r="E499" s="52"/>
      <c r="F499" s="52"/>
      <c r="G499" s="52"/>
      <c r="H499" s="51" t="str">
        <f>IF($E499="","",IF($J499&gt;0,$J499*VLOOKUP($J499,个税参数!$D$5:$H$13,4,1)-VLOOKUP($J499,个税参数!$D$5:$H$13,5,1),0))</f>
        <v/>
      </c>
      <c r="I499" s="51" t="str">
        <f t="shared" si="7"/>
        <v/>
      </c>
      <c r="J499" s="51" t="str">
        <f>IF($E499="","",IF($E499-$F499-个税参数!$G$14-$G499&gt;0,$E499-$F499-个税参数!$G$14-$G499,0))</f>
        <v/>
      </c>
      <c r="K499" s="59" t="str">
        <f>IF($E499="","",IF($J499&gt;0,VLOOKUP($J499,个税参数!$D$5:$H$13,4,1),0))</f>
        <v/>
      </c>
      <c r="L499" s="60" t="str">
        <f>IF($E499="","",VLOOKUP($J499,个税参数!$D$5:$H$13,5,1))</f>
        <v/>
      </c>
    </row>
    <row r="500" spans="4:12" ht="23.15" customHeight="1" x14ac:dyDescent="0.4">
      <c r="D500" s="53"/>
      <c r="E500" s="52"/>
      <c r="F500" s="52"/>
      <c r="G500" s="52"/>
      <c r="H500" s="51" t="str">
        <f>IF($E500="","",IF($J500&gt;0,$J500*VLOOKUP($J500,个税参数!$D$5:$H$13,4,1)-VLOOKUP($J500,个税参数!$D$5:$H$13,5,1),0))</f>
        <v/>
      </c>
      <c r="I500" s="51" t="str">
        <f t="shared" si="7"/>
        <v/>
      </c>
      <c r="J500" s="51" t="str">
        <f>IF($E500="","",IF($E500-$F500-个税参数!$G$14-$G500&gt;0,$E500-$F500-个税参数!$G$14-$G500,0))</f>
        <v/>
      </c>
      <c r="K500" s="59" t="str">
        <f>IF($E500="","",IF($J500&gt;0,VLOOKUP($J500,个税参数!$D$5:$H$13,4,1),0))</f>
        <v/>
      </c>
      <c r="L500" s="60" t="str">
        <f>IF($E500="","",VLOOKUP($J500,个税参数!$D$5:$H$13,5,1))</f>
        <v/>
      </c>
    </row>
    <row r="501" spans="4:12" ht="23.15" customHeight="1" x14ac:dyDescent="0.4">
      <c r="D501" s="53"/>
      <c r="E501" s="52"/>
      <c r="F501" s="52"/>
      <c r="G501" s="52"/>
      <c r="H501" s="51" t="str">
        <f>IF($E501="","",IF($J501&gt;0,$J501*VLOOKUP($J501,个税参数!$D$5:$H$13,4,1)-VLOOKUP($J501,个税参数!$D$5:$H$13,5,1),0))</f>
        <v/>
      </c>
      <c r="I501" s="51" t="str">
        <f t="shared" si="7"/>
        <v/>
      </c>
      <c r="J501" s="51" t="str">
        <f>IF($E501="","",IF($E501-$F501-个税参数!$G$14-$G501&gt;0,$E501-$F501-个税参数!$G$14-$G501,0))</f>
        <v/>
      </c>
      <c r="K501" s="59" t="str">
        <f>IF($E501="","",IF($J501&gt;0,VLOOKUP($J501,个税参数!$D$5:$H$13,4,1),0))</f>
        <v/>
      </c>
      <c r="L501" s="60" t="str">
        <f>IF($E501="","",VLOOKUP($J501,个税参数!$D$5:$H$13,5,1))</f>
        <v/>
      </c>
    </row>
    <row r="502" spans="4:12" ht="23.15" customHeight="1" x14ac:dyDescent="0.4">
      <c r="D502" s="53"/>
      <c r="E502" s="52"/>
      <c r="F502" s="52"/>
      <c r="G502" s="52"/>
      <c r="H502" s="51" t="str">
        <f>IF($E502="","",IF($J502&gt;0,$J502*VLOOKUP($J502,个税参数!$D$5:$H$13,4,1)-VLOOKUP($J502,个税参数!$D$5:$H$13,5,1),0))</f>
        <v/>
      </c>
      <c r="I502" s="51" t="str">
        <f t="shared" si="7"/>
        <v/>
      </c>
      <c r="J502" s="51" t="str">
        <f>IF($E502="","",IF($E502-$F502-个税参数!$G$14-$G502&gt;0,$E502-$F502-个税参数!$G$14-$G502,0))</f>
        <v/>
      </c>
      <c r="K502" s="59" t="str">
        <f>IF($E502="","",IF($J502&gt;0,VLOOKUP($J502,个税参数!$D$5:$H$13,4,1),0))</f>
        <v/>
      </c>
      <c r="L502" s="60" t="str">
        <f>IF($E502="","",VLOOKUP($J502,个税参数!$D$5:$H$13,5,1))</f>
        <v/>
      </c>
    </row>
    <row r="503" spans="4:12" ht="23.15" customHeight="1" x14ac:dyDescent="0.4">
      <c r="D503" s="53"/>
      <c r="E503" s="52"/>
      <c r="F503" s="52"/>
      <c r="G503" s="52"/>
      <c r="H503" s="51" t="str">
        <f>IF($E503="","",IF($J503&gt;0,$J503*VLOOKUP($J503,个税参数!$D$5:$H$13,4,1)-VLOOKUP($J503,个税参数!$D$5:$H$13,5,1),0))</f>
        <v/>
      </c>
      <c r="I503" s="51" t="str">
        <f t="shared" si="7"/>
        <v/>
      </c>
      <c r="J503" s="51" t="str">
        <f>IF($E503="","",IF($E503-$F503-个税参数!$G$14-$G503&gt;0,$E503-$F503-个税参数!$G$14-$G503,0))</f>
        <v/>
      </c>
      <c r="K503" s="59" t="str">
        <f>IF($E503="","",IF($J503&gt;0,VLOOKUP($J503,个税参数!$D$5:$H$13,4,1),0))</f>
        <v/>
      </c>
      <c r="L503" s="60" t="str">
        <f>IF($E503="","",VLOOKUP($J503,个税参数!$D$5:$H$13,5,1))</f>
        <v/>
      </c>
    </row>
    <row r="504" spans="4:12" ht="23.15" customHeight="1" x14ac:dyDescent="0.4">
      <c r="D504" s="53"/>
      <c r="E504" s="52"/>
      <c r="F504" s="52"/>
      <c r="G504" s="52"/>
      <c r="H504" s="51" t="str">
        <f>IF($E504="","",IF($J504&gt;0,$J504*VLOOKUP($J504,个税参数!$D$5:$H$13,4,1)-VLOOKUP($J504,个税参数!$D$5:$H$13,5,1),0))</f>
        <v/>
      </c>
      <c r="I504" s="51" t="str">
        <f t="shared" si="7"/>
        <v/>
      </c>
      <c r="J504" s="51" t="str">
        <f>IF($E504="","",IF($E504-$F504-个税参数!$G$14-$G504&gt;0,$E504-$F504-个税参数!$G$14-$G504,0))</f>
        <v/>
      </c>
      <c r="K504" s="59" t="str">
        <f>IF($E504="","",IF($J504&gt;0,VLOOKUP($J504,个税参数!$D$5:$H$13,4,1),0))</f>
        <v/>
      </c>
      <c r="L504" s="60" t="str">
        <f>IF($E504="","",VLOOKUP($J504,个税参数!$D$5:$H$13,5,1))</f>
        <v/>
      </c>
    </row>
    <row r="505" spans="4:12" ht="23.15" customHeight="1" x14ac:dyDescent="0.4">
      <c r="D505" s="53"/>
      <c r="E505" s="52"/>
      <c r="F505" s="52"/>
      <c r="G505" s="52"/>
      <c r="H505" s="51" t="str">
        <f>IF($E505="","",IF($J505&gt;0,$J505*VLOOKUP($J505,个税参数!$D$5:$H$13,4,1)-VLOOKUP($J505,个税参数!$D$5:$H$13,5,1),0))</f>
        <v/>
      </c>
      <c r="I505" s="51" t="str">
        <f t="shared" si="7"/>
        <v/>
      </c>
      <c r="J505" s="51" t="str">
        <f>IF($E505="","",IF($E505-$F505-个税参数!$G$14-$G505&gt;0,$E505-$F505-个税参数!$G$14-$G505,0))</f>
        <v/>
      </c>
      <c r="K505" s="59" t="str">
        <f>IF($E505="","",IF($J505&gt;0,VLOOKUP($J505,个税参数!$D$5:$H$13,4,1),0))</f>
        <v/>
      </c>
      <c r="L505" s="60" t="str">
        <f>IF($E505="","",VLOOKUP($J505,个税参数!$D$5:$H$13,5,1))</f>
        <v/>
      </c>
    </row>
    <row r="506" spans="4:12" ht="23.15" customHeight="1" x14ac:dyDescent="0.4">
      <c r="D506" s="53"/>
      <c r="E506" s="52"/>
      <c r="F506" s="52"/>
      <c r="G506" s="52"/>
      <c r="H506" s="51" t="str">
        <f>IF($E506="","",IF($J506&gt;0,$J506*VLOOKUP($J506,个税参数!$D$5:$H$13,4,1)-VLOOKUP($J506,个税参数!$D$5:$H$13,5,1),0))</f>
        <v/>
      </c>
      <c r="I506" s="51" t="str">
        <f t="shared" si="7"/>
        <v/>
      </c>
      <c r="J506" s="51" t="str">
        <f>IF($E506="","",IF($E506-$F506-个税参数!$G$14-$G506&gt;0,$E506-$F506-个税参数!$G$14-$G506,0))</f>
        <v/>
      </c>
      <c r="K506" s="59" t="str">
        <f>IF($E506="","",IF($J506&gt;0,VLOOKUP($J506,个税参数!$D$5:$H$13,4,1),0))</f>
        <v/>
      </c>
      <c r="L506" s="60" t="str">
        <f>IF($E506="","",VLOOKUP($J506,个税参数!$D$5:$H$13,5,1))</f>
        <v/>
      </c>
    </row>
    <row r="507" spans="4:12" ht="23.15" customHeight="1" x14ac:dyDescent="0.4">
      <c r="D507" s="53"/>
      <c r="E507" s="52"/>
      <c r="F507" s="52"/>
      <c r="G507" s="52"/>
      <c r="H507" s="51" t="str">
        <f>IF($E507="","",IF($J507&gt;0,$J507*VLOOKUP($J507,个税参数!$D$5:$H$13,4,1)-VLOOKUP($J507,个税参数!$D$5:$H$13,5,1),0))</f>
        <v/>
      </c>
      <c r="I507" s="51" t="str">
        <f t="shared" si="7"/>
        <v/>
      </c>
      <c r="J507" s="51" t="str">
        <f>IF($E507="","",IF($E507-$F507-个税参数!$G$14-$G507&gt;0,$E507-$F507-个税参数!$G$14-$G507,0))</f>
        <v/>
      </c>
      <c r="K507" s="59" t="str">
        <f>IF($E507="","",IF($J507&gt;0,VLOOKUP($J507,个税参数!$D$5:$H$13,4,1),0))</f>
        <v/>
      </c>
      <c r="L507" s="60" t="str">
        <f>IF($E507="","",VLOOKUP($J507,个税参数!$D$5:$H$13,5,1))</f>
        <v/>
      </c>
    </row>
    <row r="508" spans="4:12" ht="23.15" customHeight="1" x14ac:dyDescent="0.4">
      <c r="D508" s="53"/>
      <c r="E508" s="52"/>
      <c r="F508" s="52"/>
      <c r="G508" s="52"/>
      <c r="H508" s="51" t="str">
        <f>IF($E508="","",IF($J508&gt;0,$J508*VLOOKUP($J508,个税参数!$D$5:$H$13,4,1)-VLOOKUP($J508,个税参数!$D$5:$H$13,5,1),0))</f>
        <v/>
      </c>
      <c r="I508" s="51" t="str">
        <f t="shared" si="7"/>
        <v/>
      </c>
      <c r="J508" s="51" t="str">
        <f>IF($E508="","",IF($E508-$F508-个税参数!$G$14-$G508&gt;0,$E508-$F508-个税参数!$G$14-$G508,0))</f>
        <v/>
      </c>
      <c r="K508" s="59" t="str">
        <f>IF($E508="","",IF($J508&gt;0,VLOOKUP($J508,个税参数!$D$5:$H$13,4,1),0))</f>
        <v/>
      </c>
      <c r="L508" s="60" t="str">
        <f>IF($E508="","",VLOOKUP($J508,个税参数!$D$5:$H$13,5,1))</f>
        <v/>
      </c>
    </row>
    <row r="509" spans="4:12" ht="23.15" customHeight="1" x14ac:dyDescent="0.4">
      <c r="D509" s="53"/>
      <c r="E509" s="52"/>
      <c r="F509" s="52"/>
      <c r="G509" s="52"/>
      <c r="H509" s="51" t="str">
        <f>IF($E509="","",IF($J509&gt;0,$J509*VLOOKUP($J509,个税参数!$D$5:$H$13,4,1)-VLOOKUP($J509,个税参数!$D$5:$H$13,5,1),0))</f>
        <v/>
      </c>
      <c r="I509" s="51" t="str">
        <f t="shared" si="7"/>
        <v/>
      </c>
      <c r="J509" s="51" t="str">
        <f>IF($E509="","",IF($E509-$F509-个税参数!$G$14-$G509&gt;0,$E509-$F509-个税参数!$G$14-$G509,0))</f>
        <v/>
      </c>
      <c r="K509" s="59" t="str">
        <f>IF($E509="","",IF($J509&gt;0,VLOOKUP($J509,个税参数!$D$5:$H$13,4,1),0))</f>
        <v/>
      </c>
      <c r="L509" s="60" t="str">
        <f>IF($E509="","",VLOOKUP($J509,个税参数!$D$5:$H$13,5,1))</f>
        <v/>
      </c>
    </row>
    <row r="510" spans="4:12" ht="23.15" customHeight="1" x14ac:dyDescent="0.4">
      <c r="D510" s="53"/>
      <c r="E510" s="52"/>
      <c r="F510" s="52"/>
      <c r="G510" s="52"/>
      <c r="H510" s="51" t="str">
        <f>IF($E510="","",IF($J510&gt;0,$J510*VLOOKUP($J510,个税参数!$D$5:$H$13,4,1)-VLOOKUP($J510,个税参数!$D$5:$H$13,5,1),0))</f>
        <v/>
      </c>
      <c r="I510" s="51" t="str">
        <f t="shared" si="7"/>
        <v/>
      </c>
      <c r="J510" s="51" t="str">
        <f>IF($E510="","",IF($E510-$F510-个税参数!$G$14-$G510&gt;0,$E510-$F510-个税参数!$G$14-$G510,0))</f>
        <v/>
      </c>
      <c r="K510" s="59" t="str">
        <f>IF($E510="","",IF($J510&gt;0,VLOOKUP($J510,个税参数!$D$5:$H$13,4,1),0))</f>
        <v/>
      </c>
      <c r="L510" s="60" t="str">
        <f>IF($E510="","",VLOOKUP($J510,个税参数!$D$5:$H$13,5,1))</f>
        <v/>
      </c>
    </row>
    <row r="511" spans="4:12" ht="23.15" customHeight="1" x14ac:dyDescent="0.4">
      <c r="D511" s="53"/>
      <c r="E511" s="52"/>
      <c r="F511" s="52"/>
      <c r="G511" s="52"/>
      <c r="H511" s="51" t="str">
        <f>IF($E511="","",IF($J511&gt;0,$J511*VLOOKUP($J511,个税参数!$D$5:$H$13,4,1)-VLOOKUP($J511,个税参数!$D$5:$H$13,5,1),0))</f>
        <v/>
      </c>
      <c r="I511" s="51" t="str">
        <f t="shared" si="7"/>
        <v/>
      </c>
      <c r="J511" s="51" t="str">
        <f>IF($E511="","",IF($E511-$F511-个税参数!$G$14-$G511&gt;0,$E511-$F511-个税参数!$G$14-$G511,0))</f>
        <v/>
      </c>
      <c r="K511" s="59" t="str">
        <f>IF($E511="","",IF($J511&gt;0,VLOOKUP($J511,个税参数!$D$5:$H$13,4,1),0))</f>
        <v/>
      </c>
      <c r="L511" s="60" t="str">
        <f>IF($E511="","",VLOOKUP($J511,个税参数!$D$5:$H$13,5,1))</f>
        <v/>
      </c>
    </row>
    <row r="512" spans="4:12" ht="23.15" customHeight="1" x14ac:dyDescent="0.4">
      <c r="D512" s="53"/>
      <c r="E512" s="52"/>
      <c r="F512" s="52"/>
      <c r="G512" s="52"/>
      <c r="H512" s="51" t="str">
        <f>IF($E512="","",IF($J512&gt;0,$J512*VLOOKUP($J512,个税参数!$D$5:$H$13,4,1)-VLOOKUP($J512,个税参数!$D$5:$H$13,5,1),0))</f>
        <v/>
      </c>
      <c r="I512" s="51" t="str">
        <f t="shared" si="7"/>
        <v/>
      </c>
      <c r="J512" s="51" t="str">
        <f>IF($E512="","",IF($E512-$F512-个税参数!$G$14-$G512&gt;0,$E512-$F512-个税参数!$G$14-$G512,0))</f>
        <v/>
      </c>
      <c r="K512" s="59" t="str">
        <f>IF($E512="","",IF($J512&gt;0,VLOOKUP($J512,个税参数!$D$5:$H$13,4,1),0))</f>
        <v/>
      </c>
      <c r="L512" s="60" t="str">
        <f>IF($E512="","",VLOOKUP($J512,个税参数!$D$5:$H$13,5,1))</f>
        <v/>
      </c>
    </row>
    <row r="513" spans="4:12" ht="23.15" customHeight="1" x14ac:dyDescent="0.4">
      <c r="D513" s="53"/>
      <c r="E513" s="52"/>
      <c r="F513" s="52"/>
      <c r="G513" s="52"/>
      <c r="H513" s="51" t="str">
        <f>IF($E513="","",IF($J513&gt;0,$J513*VLOOKUP($J513,个税参数!$D$5:$H$13,4,1)-VLOOKUP($J513,个税参数!$D$5:$H$13,5,1),0))</f>
        <v/>
      </c>
      <c r="I513" s="51" t="str">
        <f t="shared" si="7"/>
        <v/>
      </c>
      <c r="J513" s="51" t="str">
        <f>IF($E513="","",IF($E513-$F513-个税参数!$G$14-$G513&gt;0,$E513-$F513-个税参数!$G$14-$G513,0))</f>
        <v/>
      </c>
      <c r="K513" s="59" t="str">
        <f>IF($E513="","",IF($J513&gt;0,VLOOKUP($J513,个税参数!$D$5:$H$13,4,1),0))</f>
        <v/>
      </c>
      <c r="L513" s="60" t="str">
        <f>IF($E513="","",VLOOKUP($J513,个税参数!$D$5:$H$13,5,1))</f>
        <v/>
      </c>
    </row>
    <row r="514" spans="4:12" ht="23.15" customHeight="1" x14ac:dyDescent="0.4">
      <c r="D514" s="53"/>
      <c r="E514" s="52"/>
      <c r="F514" s="52"/>
      <c r="G514" s="52"/>
      <c r="H514" s="51" t="str">
        <f>IF($E514="","",IF($J514&gt;0,$J514*VLOOKUP($J514,个税参数!$D$5:$H$13,4,1)-VLOOKUP($J514,个税参数!$D$5:$H$13,5,1),0))</f>
        <v/>
      </c>
      <c r="I514" s="51" t="str">
        <f t="shared" si="7"/>
        <v/>
      </c>
      <c r="J514" s="51" t="str">
        <f>IF($E514="","",IF($E514-$F514-个税参数!$G$14-$G514&gt;0,$E514-$F514-个税参数!$G$14-$G514,0))</f>
        <v/>
      </c>
      <c r="K514" s="59" t="str">
        <f>IF($E514="","",IF($J514&gt;0,VLOOKUP($J514,个税参数!$D$5:$H$13,4,1),0))</f>
        <v/>
      </c>
      <c r="L514" s="60" t="str">
        <f>IF($E514="","",VLOOKUP($J514,个税参数!$D$5:$H$13,5,1))</f>
        <v/>
      </c>
    </row>
    <row r="515" spans="4:12" ht="23.15" customHeight="1" x14ac:dyDescent="0.4">
      <c r="D515" s="53"/>
      <c r="E515" s="52"/>
      <c r="F515" s="52"/>
      <c r="G515" s="52"/>
      <c r="H515" s="51" t="str">
        <f>IF($E515="","",IF($J515&gt;0,$J515*VLOOKUP($J515,个税参数!$D$5:$H$13,4,1)-VLOOKUP($J515,个税参数!$D$5:$H$13,5,1),0))</f>
        <v/>
      </c>
      <c r="I515" s="51" t="str">
        <f t="shared" si="7"/>
        <v/>
      </c>
      <c r="J515" s="51" t="str">
        <f>IF($E515="","",IF($E515-$F515-个税参数!$G$14-$G515&gt;0,$E515-$F515-个税参数!$G$14-$G515,0))</f>
        <v/>
      </c>
      <c r="K515" s="59" t="str">
        <f>IF($E515="","",IF($J515&gt;0,VLOOKUP($J515,个税参数!$D$5:$H$13,4,1),0))</f>
        <v/>
      </c>
      <c r="L515" s="60" t="str">
        <f>IF($E515="","",VLOOKUP($J515,个税参数!$D$5:$H$13,5,1))</f>
        <v/>
      </c>
    </row>
    <row r="516" spans="4:12" ht="23.15" customHeight="1" x14ac:dyDescent="0.4">
      <c r="D516" s="53"/>
      <c r="E516" s="52"/>
      <c r="F516" s="52"/>
      <c r="G516" s="52"/>
      <c r="H516" s="51" t="str">
        <f>IF($E516="","",IF($J516&gt;0,$J516*VLOOKUP($J516,个税参数!$D$5:$H$13,4,1)-VLOOKUP($J516,个税参数!$D$5:$H$13,5,1),0))</f>
        <v/>
      </c>
      <c r="I516" s="51" t="str">
        <f t="shared" si="7"/>
        <v/>
      </c>
      <c r="J516" s="51" t="str">
        <f>IF($E516="","",IF($E516-$F516-个税参数!$G$14-$G516&gt;0,$E516-$F516-个税参数!$G$14-$G516,0))</f>
        <v/>
      </c>
      <c r="K516" s="59" t="str">
        <f>IF($E516="","",IF($J516&gt;0,VLOOKUP($J516,个税参数!$D$5:$H$13,4,1),0))</f>
        <v/>
      </c>
      <c r="L516" s="60" t="str">
        <f>IF($E516="","",VLOOKUP($J516,个税参数!$D$5:$H$13,5,1))</f>
        <v/>
      </c>
    </row>
    <row r="517" spans="4:12" ht="23.15" customHeight="1" x14ac:dyDescent="0.4">
      <c r="D517" s="53"/>
      <c r="E517" s="52"/>
      <c r="F517" s="52"/>
      <c r="G517" s="52"/>
      <c r="H517" s="51" t="str">
        <f>IF($E517="","",IF($J517&gt;0,$J517*VLOOKUP($J517,个税参数!$D$5:$H$13,4,1)-VLOOKUP($J517,个税参数!$D$5:$H$13,5,1),0))</f>
        <v/>
      </c>
      <c r="I517" s="51" t="str">
        <f t="shared" si="7"/>
        <v/>
      </c>
      <c r="J517" s="51" t="str">
        <f>IF($E517="","",IF($E517-$F517-个税参数!$G$14-$G517&gt;0,$E517-$F517-个税参数!$G$14-$G517,0))</f>
        <v/>
      </c>
      <c r="K517" s="59" t="str">
        <f>IF($E517="","",IF($J517&gt;0,VLOOKUP($J517,个税参数!$D$5:$H$13,4,1),0))</f>
        <v/>
      </c>
      <c r="L517" s="60" t="str">
        <f>IF($E517="","",VLOOKUP($J517,个税参数!$D$5:$H$13,5,1))</f>
        <v/>
      </c>
    </row>
    <row r="518" spans="4:12" ht="23.15" customHeight="1" x14ac:dyDescent="0.4">
      <c r="D518" s="53"/>
      <c r="E518" s="52"/>
      <c r="F518" s="52"/>
      <c r="G518" s="52"/>
      <c r="H518" s="51" t="str">
        <f>IF($E518="","",IF($J518&gt;0,$J518*VLOOKUP($J518,个税参数!$D$5:$H$13,4,1)-VLOOKUP($J518,个税参数!$D$5:$H$13,5,1),0))</f>
        <v/>
      </c>
      <c r="I518" s="51" t="str">
        <f t="shared" si="7"/>
        <v/>
      </c>
      <c r="J518" s="51" t="str">
        <f>IF($E518="","",IF($E518-$F518-个税参数!$G$14-$G518&gt;0,$E518-$F518-个税参数!$G$14-$G518,0))</f>
        <v/>
      </c>
      <c r="K518" s="59" t="str">
        <f>IF($E518="","",IF($J518&gt;0,VLOOKUP($J518,个税参数!$D$5:$H$13,4,1),0))</f>
        <v/>
      </c>
      <c r="L518" s="60" t="str">
        <f>IF($E518="","",VLOOKUP($J518,个税参数!$D$5:$H$13,5,1))</f>
        <v/>
      </c>
    </row>
    <row r="519" spans="4:12" ht="23.15" customHeight="1" x14ac:dyDescent="0.4">
      <c r="D519" s="53"/>
      <c r="E519" s="52"/>
      <c r="F519" s="52"/>
      <c r="G519" s="52"/>
      <c r="H519" s="51" t="str">
        <f>IF($E519="","",IF($J519&gt;0,$J519*VLOOKUP($J519,个税参数!$D$5:$H$13,4,1)-VLOOKUP($J519,个税参数!$D$5:$H$13,5,1),0))</f>
        <v/>
      </c>
      <c r="I519" s="51" t="str">
        <f t="shared" si="7"/>
        <v/>
      </c>
      <c r="J519" s="51" t="str">
        <f>IF($E519="","",IF($E519-$F519-个税参数!$G$14-$G519&gt;0,$E519-$F519-个税参数!$G$14-$G519,0))</f>
        <v/>
      </c>
      <c r="K519" s="59" t="str">
        <f>IF($E519="","",IF($J519&gt;0,VLOOKUP($J519,个税参数!$D$5:$H$13,4,1),0))</f>
        <v/>
      </c>
      <c r="L519" s="60" t="str">
        <f>IF($E519="","",VLOOKUP($J519,个税参数!$D$5:$H$13,5,1))</f>
        <v/>
      </c>
    </row>
    <row r="520" spans="4:12" ht="23.15" customHeight="1" x14ac:dyDescent="0.4">
      <c r="D520" s="53"/>
      <c r="E520" s="52"/>
      <c r="F520" s="52"/>
      <c r="G520" s="52"/>
      <c r="H520" s="51" t="str">
        <f>IF($E520="","",IF($J520&gt;0,$J520*VLOOKUP($J520,个税参数!$D$5:$H$13,4,1)-VLOOKUP($J520,个税参数!$D$5:$H$13,5,1),0))</f>
        <v/>
      </c>
      <c r="I520" s="51" t="str">
        <f t="shared" si="7"/>
        <v/>
      </c>
      <c r="J520" s="51" t="str">
        <f>IF($E520="","",IF($E520-$F520-个税参数!$G$14-$G520&gt;0,$E520-$F520-个税参数!$G$14-$G520,0))</f>
        <v/>
      </c>
      <c r="K520" s="59" t="str">
        <f>IF($E520="","",IF($J520&gt;0,VLOOKUP($J520,个税参数!$D$5:$H$13,4,1),0))</f>
        <v/>
      </c>
      <c r="L520" s="60" t="str">
        <f>IF($E520="","",VLOOKUP($J520,个税参数!$D$5:$H$13,5,1))</f>
        <v/>
      </c>
    </row>
    <row r="521" spans="4:12" ht="23.15" customHeight="1" x14ac:dyDescent="0.4">
      <c r="D521" s="53"/>
      <c r="E521" s="52"/>
      <c r="F521" s="52"/>
      <c r="G521" s="52"/>
      <c r="H521" s="51" t="str">
        <f>IF($E521="","",IF($J521&gt;0,$J521*VLOOKUP($J521,个税参数!$D$5:$H$13,4,1)-VLOOKUP($J521,个税参数!$D$5:$H$13,5,1),0))</f>
        <v/>
      </c>
      <c r="I521" s="51" t="str">
        <f t="shared" si="7"/>
        <v/>
      </c>
      <c r="J521" s="51" t="str">
        <f>IF($E521="","",IF($E521-$F521-个税参数!$G$14-$G521&gt;0,$E521-$F521-个税参数!$G$14-$G521,0))</f>
        <v/>
      </c>
      <c r="K521" s="59" t="str">
        <f>IF($E521="","",IF($J521&gt;0,VLOOKUP($J521,个税参数!$D$5:$H$13,4,1),0))</f>
        <v/>
      </c>
      <c r="L521" s="60" t="str">
        <f>IF($E521="","",VLOOKUP($J521,个税参数!$D$5:$H$13,5,1))</f>
        <v/>
      </c>
    </row>
    <row r="522" spans="4:12" ht="23.15" customHeight="1" x14ac:dyDescent="0.4">
      <c r="D522" s="53"/>
      <c r="E522" s="52"/>
      <c r="F522" s="52"/>
      <c r="G522" s="52"/>
      <c r="H522" s="51" t="str">
        <f>IF($E522="","",IF($J522&gt;0,$J522*VLOOKUP($J522,个税参数!$D$5:$H$13,4,1)-VLOOKUP($J522,个税参数!$D$5:$H$13,5,1),0))</f>
        <v/>
      </c>
      <c r="I522" s="51" t="str">
        <f t="shared" si="7"/>
        <v/>
      </c>
      <c r="J522" s="51" t="str">
        <f>IF($E522="","",IF($E522-$F522-个税参数!$G$14-$G522&gt;0,$E522-$F522-个税参数!$G$14-$G522,0))</f>
        <v/>
      </c>
      <c r="K522" s="59" t="str">
        <f>IF($E522="","",IF($J522&gt;0,VLOOKUP($J522,个税参数!$D$5:$H$13,4,1),0))</f>
        <v/>
      </c>
      <c r="L522" s="60" t="str">
        <f>IF($E522="","",VLOOKUP($J522,个税参数!$D$5:$H$13,5,1))</f>
        <v/>
      </c>
    </row>
    <row r="523" spans="4:12" ht="23.15" customHeight="1" x14ac:dyDescent="0.4">
      <c r="D523" s="53"/>
      <c r="E523" s="52"/>
      <c r="F523" s="52"/>
      <c r="G523" s="52"/>
      <c r="H523" s="51" t="str">
        <f>IF($E523="","",IF($J523&gt;0,$J523*VLOOKUP($J523,个税参数!$D$5:$H$13,4,1)-VLOOKUP($J523,个税参数!$D$5:$H$13,5,1),0))</f>
        <v/>
      </c>
      <c r="I523" s="51" t="str">
        <f t="shared" ref="I523:I586" si="8">IF($E523="","",$E523-$H523-$F523)</f>
        <v/>
      </c>
      <c r="J523" s="51" t="str">
        <f>IF($E523="","",IF($E523-$F523-个税参数!$G$14-$G523&gt;0,$E523-$F523-个税参数!$G$14-$G523,0))</f>
        <v/>
      </c>
      <c r="K523" s="59" t="str">
        <f>IF($E523="","",IF($J523&gt;0,VLOOKUP($J523,个税参数!$D$5:$H$13,4,1),0))</f>
        <v/>
      </c>
      <c r="L523" s="60" t="str">
        <f>IF($E523="","",VLOOKUP($J523,个税参数!$D$5:$H$13,5,1))</f>
        <v/>
      </c>
    </row>
    <row r="524" spans="4:12" ht="23.15" customHeight="1" x14ac:dyDescent="0.4">
      <c r="D524" s="53"/>
      <c r="E524" s="52"/>
      <c r="F524" s="52"/>
      <c r="G524" s="52"/>
      <c r="H524" s="51" t="str">
        <f>IF($E524="","",IF($J524&gt;0,$J524*VLOOKUP($J524,个税参数!$D$5:$H$13,4,1)-VLOOKUP($J524,个税参数!$D$5:$H$13,5,1),0))</f>
        <v/>
      </c>
      <c r="I524" s="51" t="str">
        <f t="shared" si="8"/>
        <v/>
      </c>
      <c r="J524" s="51" t="str">
        <f>IF($E524="","",IF($E524-$F524-个税参数!$G$14-$G524&gt;0,$E524-$F524-个税参数!$G$14-$G524,0))</f>
        <v/>
      </c>
      <c r="K524" s="59" t="str">
        <f>IF($E524="","",IF($J524&gt;0,VLOOKUP($J524,个税参数!$D$5:$H$13,4,1),0))</f>
        <v/>
      </c>
      <c r="L524" s="60" t="str">
        <f>IF($E524="","",VLOOKUP($J524,个税参数!$D$5:$H$13,5,1))</f>
        <v/>
      </c>
    </row>
    <row r="525" spans="4:12" ht="23.15" customHeight="1" x14ac:dyDescent="0.4">
      <c r="D525" s="53"/>
      <c r="E525" s="52"/>
      <c r="F525" s="52"/>
      <c r="G525" s="52"/>
      <c r="H525" s="51" t="str">
        <f>IF($E525="","",IF($J525&gt;0,$J525*VLOOKUP($J525,个税参数!$D$5:$H$13,4,1)-VLOOKUP($J525,个税参数!$D$5:$H$13,5,1),0))</f>
        <v/>
      </c>
      <c r="I525" s="51" t="str">
        <f t="shared" si="8"/>
        <v/>
      </c>
      <c r="J525" s="51" t="str">
        <f>IF($E525="","",IF($E525-$F525-个税参数!$G$14-$G525&gt;0,$E525-$F525-个税参数!$G$14-$G525,0))</f>
        <v/>
      </c>
      <c r="K525" s="59" t="str">
        <f>IF($E525="","",IF($J525&gt;0,VLOOKUP($J525,个税参数!$D$5:$H$13,4,1),0))</f>
        <v/>
      </c>
      <c r="L525" s="60" t="str">
        <f>IF($E525="","",VLOOKUP($J525,个税参数!$D$5:$H$13,5,1))</f>
        <v/>
      </c>
    </row>
    <row r="526" spans="4:12" ht="23.15" customHeight="1" x14ac:dyDescent="0.4">
      <c r="D526" s="53"/>
      <c r="E526" s="52"/>
      <c r="F526" s="52"/>
      <c r="G526" s="52"/>
      <c r="H526" s="51" t="str">
        <f>IF($E526="","",IF($J526&gt;0,$J526*VLOOKUP($J526,个税参数!$D$5:$H$13,4,1)-VLOOKUP($J526,个税参数!$D$5:$H$13,5,1),0))</f>
        <v/>
      </c>
      <c r="I526" s="51" t="str">
        <f t="shared" si="8"/>
        <v/>
      </c>
      <c r="J526" s="51" t="str">
        <f>IF($E526="","",IF($E526-$F526-个税参数!$G$14-$G526&gt;0,$E526-$F526-个税参数!$G$14-$G526,0))</f>
        <v/>
      </c>
      <c r="K526" s="59" t="str">
        <f>IF($E526="","",IF($J526&gt;0,VLOOKUP($J526,个税参数!$D$5:$H$13,4,1),0))</f>
        <v/>
      </c>
      <c r="L526" s="60" t="str">
        <f>IF($E526="","",VLOOKUP($J526,个税参数!$D$5:$H$13,5,1))</f>
        <v/>
      </c>
    </row>
    <row r="527" spans="4:12" ht="23.15" customHeight="1" x14ac:dyDescent="0.4">
      <c r="D527" s="53"/>
      <c r="E527" s="52"/>
      <c r="F527" s="52"/>
      <c r="G527" s="52"/>
      <c r="H527" s="51" t="str">
        <f>IF($E527="","",IF($J527&gt;0,$J527*VLOOKUP($J527,个税参数!$D$5:$H$13,4,1)-VLOOKUP($J527,个税参数!$D$5:$H$13,5,1),0))</f>
        <v/>
      </c>
      <c r="I527" s="51" t="str">
        <f t="shared" si="8"/>
        <v/>
      </c>
      <c r="J527" s="51" t="str">
        <f>IF($E527="","",IF($E527-$F527-个税参数!$G$14-$G527&gt;0,$E527-$F527-个税参数!$G$14-$G527,0))</f>
        <v/>
      </c>
      <c r="K527" s="59" t="str">
        <f>IF($E527="","",IF($J527&gt;0,VLOOKUP($J527,个税参数!$D$5:$H$13,4,1),0))</f>
        <v/>
      </c>
      <c r="L527" s="60" t="str">
        <f>IF($E527="","",VLOOKUP($J527,个税参数!$D$5:$H$13,5,1))</f>
        <v/>
      </c>
    </row>
    <row r="528" spans="4:12" ht="23.15" customHeight="1" x14ac:dyDescent="0.4">
      <c r="D528" s="53"/>
      <c r="E528" s="52"/>
      <c r="F528" s="52"/>
      <c r="G528" s="52"/>
      <c r="H528" s="51" t="str">
        <f>IF($E528="","",IF($J528&gt;0,$J528*VLOOKUP($J528,个税参数!$D$5:$H$13,4,1)-VLOOKUP($J528,个税参数!$D$5:$H$13,5,1),0))</f>
        <v/>
      </c>
      <c r="I528" s="51" t="str">
        <f t="shared" si="8"/>
        <v/>
      </c>
      <c r="J528" s="51" t="str">
        <f>IF($E528="","",IF($E528-$F528-个税参数!$G$14-$G528&gt;0,$E528-$F528-个税参数!$G$14-$G528,0))</f>
        <v/>
      </c>
      <c r="K528" s="59" t="str">
        <f>IF($E528="","",IF($J528&gt;0,VLOOKUP($J528,个税参数!$D$5:$H$13,4,1),0))</f>
        <v/>
      </c>
      <c r="L528" s="60" t="str">
        <f>IF($E528="","",VLOOKUP($J528,个税参数!$D$5:$H$13,5,1))</f>
        <v/>
      </c>
    </row>
    <row r="529" spans="4:12" ht="23.15" customHeight="1" x14ac:dyDescent="0.4">
      <c r="D529" s="53"/>
      <c r="E529" s="52"/>
      <c r="F529" s="52"/>
      <c r="G529" s="52"/>
      <c r="H529" s="51" t="str">
        <f>IF($E529="","",IF($J529&gt;0,$J529*VLOOKUP($J529,个税参数!$D$5:$H$13,4,1)-VLOOKUP($J529,个税参数!$D$5:$H$13,5,1),0))</f>
        <v/>
      </c>
      <c r="I529" s="51" t="str">
        <f t="shared" si="8"/>
        <v/>
      </c>
      <c r="J529" s="51" t="str">
        <f>IF($E529="","",IF($E529-$F529-个税参数!$G$14-$G529&gt;0,$E529-$F529-个税参数!$G$14-$G529,0))</f>
        <v/>
      </c>
      <c r="K529" s="59" t="str">
        <f>IF($E529="","",IF($J529&gt;0,VLOOKUP($J529,个税参数!$D$5:$H$13,4,1),0))</f>
        <v/>
      </c>
      <c r="L529" s="60" t="str">
        <f>IF($E529="","",VLOOKUP($J529,个税参数!$D$5:$H$13,5,1))</f>
        <v/>
      </c>
    </row>
    <row r="530" spans="4:12" ht="23.15" customHeight="1" x14ac:dyDescent="0.4">
      <c r="D530" s="53"/>
      <c r="E530" s="52"/>
      <c r="F530" s="52"/>
      <c r="G530" s="52"/>
      <c r="H530" s="51" t="str">
        <f>IF($E530="","",IF($J530&gt;0,$J530*VLOOKUP($J530,个税参数!$D$5:$H$13,4,1)-VLOOKUP($J530,个税参数!$D$5:$H$13,5,1),0))</f>
        <v/>
      </c>
      <c r="I530" s="51" t="str">
        <f t="shared" si="8"/>
        <v/>
      </c>
      <c r="J530" s="51" t="str">
        <f>IF($E530="","",IF($E530-$F530-个税参数!$G$14-$G530&gt;0,$E530-$F530-个税参数!$G$14-$G530,0))</f>
        <v/>
      </c>
      <c r="K530" s="59" t="str">
        <f>IF($E530="","",IF($J530&gt;0,VLOOKUP($J530,个税参数!$D$5:$H$13,4,1),0))</f>
        <v/>
      </c>
      <c r="L530" s="60" t="str">
        <f>IF($E530="","",VLOOKUP($J530,个税参数!$D$5:$H$13,5,1))</f>
        <v/>
      </c>
    </row>
    <row r="531" spans="4:12" ht="23.15" customHeight="1" x14ac:dyDescent="0.4">
      <c r="D531" s="53"/>
      <c r="E531" s="52"/>
      <c r="F531" s="52"/>
      <c r="G531" s="52"/>
      <c r="H531" s="51" t="str">
        <f>IF($E531="","",IF($J531&gt;0,$J531*VLOOKUP($J531,个税参数!$D$5:$H$13,4,1)-VLOOKUP($J531,个税参数!$D$5:$H$13,5,1),0))</f>
        <v/>
      </c>
      <c r="I531" s="51" t="str">
        <f t="shared" si="8"/>
        <v/>
      </c>
      <c r="J531" s="51" t="str">
        <f>IF($E531="","",IF($E531-$F531-个税参数!$G$14-$G531&gt;0,$E531-$F531-个税参数!$G$14-$G531,0))</f>
        <v/>
      </c>
      <c r="K531" s="59" t="str">
        <f>IF($E531="","",IF($J531&gt;0,VLOOKUP($J531,个税参数!$D$5:$H$13,4,1),0))</f>
        <v/>
      </c>
      <c r="L531" s="60" t="str">
        <f>IF($E531="","",VLOOKUP($J531,个税参数!$D$5:$H$13,5,1))</f>
        <v/>
      </c>
    </row>
    <row r="532" spans="4:12" ht="23.15" customHeight="1" x14ac:dyDescent="0.4">
      <c r="D532" s="53"/>
      <c r="E532" s="52"/>
      <c r="F532" s="52"/>
      <c r="G532" s="52"/>
      <c r="H532" s="51" t="str">
        <f>IF($E532="","",IF($J532&gt;0,$J532*VLOOKUP($J532,个税参数!$D$5:$H$13,4,1)-VLOOKUP($J532,个税参数!$D$5:$H$13,5,1),0))</f>
        <v/>
      </c>
      <c r="I532" s="51" t="str">
        <f t="shared" si="8"/>
        <v/>
      </c>
      <c r="J532" s="51" t="str">
        <f>IF($E532="","",IF($E532-$F532-个税参数!$G$14-$G532&gt;0,$E532-$F532-个税参数!$G$14-$G532,0))</f>
        <v/>
      </c>
      <c r="K532" s="59" t="str">
        <f>IF($E532="","",IF($J532&gt;0,VLOOKUP($J532,个税参数!$D$5:$H$13,4,1),0))</f>
        <v/>
      </c>
      <c r="L532" s="60" t="str">
        <f>IF($E532="","",VLOOKUP($J532,个税参数!$D$5:$H$13,5,1))</f>
        <v/>
      </c>
    </row>
    <row r="533" spans="4:12" ht="23.15" customHeight="1" x14ac:dyDescent="0.4">
      <c r="D533" s="53"/>
      <c r="E533" s="52"/>
      <c r="F533" s="52"/>
      <c r="G533" s="52"/>
      <c r="H533" s="51" t="str">
        <f>IF($E533="","",IF($J533&gt;0,$J533*VLOOKUP($J533,个税参数!$D$5:$H$13,4,1)-VLOOKUP($J533,个税参数!$D$5:$H$13,5,1),0))</f>
        <v/>
      </c>
      <c r="I533" s="51" t="str">
        <f t="shared" si="8"/>
        <v/>
      </c>
      <c r="J533" s="51" t="str">
        <f>IF($E533="","",IF($E533-$F533-个税参数!$G$14-$G533&gt;0,$E533-$F533-个税参数!$G$14-$G533,0))</f>
        <v/>
      </c>
      <c r="K533" s="59" t="str">
        <f>IF($E533="","",IF($J533&gt;0,VLOOKUP($J533,个税参数!$D$5:$H$13,4,1),0))</f>
        <v/>
      </c>
      <c r="L533" s="60" t="str">
        <f>IF($E533="","",VLOOKUP($J533,个税参数!$D$5:$H$13,5,1))</f>
        <v/>
      </c>
    </row>
    <row r="534" spans="4:12" ht="23.15" customHeight="1" x14ac:dyDescent="0.4">
      <c r="D534" s="53"/>
      <c r="E534" s="52"/>
      <c r="F534" s="52"/>
      <c r="G534" s="52"/>
      <c r="H534" s="51" t="str">
        <f>IF($E534="","",IF($J534&gt;0,$J534*VLOOKUP($J534,个税参数!$D$5:$H$13,4,1)-VLOOKUP($J534,个税参数!$D$5:$H$13,5,1),0))</f>
        <v/>
      </c>
      <c r="I534" s="51" t="str">
        <f t="shared" si="8"/>
        <v/>
      </c>
      <c r="J534" s="51" t="str">
        <f>IF($E534="","",IF($E534-$F534-个税参数!$G$14-$G534&gt;0,$E534-$F534-个税参数!$G$14-$G534,0))</f>
        <v/>
      </c>
      <c r="K534" s="59" t="str">
        <f>IF($E534="","",IF($J534&gt;0,VLOOKUP($J534,个税参数!$D$5:$H$13,4,1),0))</f>
        <v/>
      </c>
      <c r="L534" s="60" t="str">
        <f>IF($E534="","",VLOOKUP($J534,个税参数!$D$5:$H$13,5,1))</f>
        <v/>
      </c>
    </row>
    <row r="535" spans="4:12" ht="23.15" customHeight="1" x14ac:dyDescent="0.4">
      <c r="D535" s="53"/>
      <c r="E535" s="52"/>
      <c r="F535" s="52"/>
      <c r="G535" s="52"/>
      <c r="H535" s="51" t="str">
        <f>IF($E535="","",IF($J535&gt;0,$J535*VLOOKUP($J535,个税参数!$D$5:$H$13,4,1)-VLOOKUP($J535,个税参数!$D$5:$H$13,5,1),0))</f>
        <v/>
      </c>
      <c r="I535" s="51" t="str">
        <f t="shared" si="8"/>
        <v/>
      </c>
      <c r="J535" s="51" t="str">
        <f>IF($E535="","",IF($E535-$F535-个税参数!$G$14-$G535&gt;0,$E535-$F535-个税参数!$G$14-$G535,0))</f>
        <v/>
      </c>
      <c r="K535" s="59" t="str">
        <f>IF($E535="","",IF($J535&gt;0,VLOOKUP($J535,个税参数!$D$5:$H$13,4,1),0))</f>
        <v/>
      </c>
      <c r="L535" s="60" t="str">
        <f>IF($E535="","",VLOOKUP($J535,个税参数!$D$5:$H$13,5,1))</f>
        <v/>
      </c>
    </row>
    <row r="536" spans="4:12" ht="23.15" customHeight="1" x14ac:dyDescent="0.4">
      <c r="D536" s="53"/>
      <c r="E536" s="52"/>
      <c r="F536" s="52"/>
      <c r="G536" s="52"/>
      <c r="H536" s="51" t="str">
        <f>IF($E536="","",IF($J536&gt;0,$J536*VLOOKUP($J536,个税参数!$D$5:$H$13,4,1)-VLOOKUP($J536,个税参数!$D$5:$H$13,5,1),0))</f>
        <v/>
      </c>
      <c r="I536" s="51" t="str">
        <f t="shared" si="8"/>
        <v/>
      </c>
      <c r="J536" s="51" t="str">
        <f>IF($E536="","",IF($E536-$F536-个税参数!$G$14-$G536&gt;0,$E536-$F536-个税参数!$G$14-$G536,0))</f>
        <v/>
      </c>
      <c r="K536" s="59" t="str">
        <f>IF($E536="","",IF($J536&gt;0,VLOOKUP($J536,个税参数!$D$5:$H$13,4,1),0))</f>
        <v/>
      </c>
      <c r="L536" s="60" t="str">
        <f>IF($E536="","",VLOOKUP($J536,个税参数!$D$5:$H$13,5,1))</f>
        <v/>
      </c>
    </row>
    <row r="537" spans="4:12" ht="23.15" customHeight="1" x14ac:dyDescent="0.4">
      <c r="D537" s="53"/>
      <c r="E537" s="52"/>
      <c r="F537" s="52"/>
      <c r="G537" s="52"/>
      <c r="H537" s="51" t="str">
        <f>IF($E537="","",IF($J537&gt;0,$J537*VLOOKUP($J537,个税参数!$D$5:$H$13,4,1)-VLOOKUP($J537,个税参数!$D$5:$H$13,5,1),0))</f>
        <v/>
      </c>
      <c r="I537" s="51" t="str">
        <f t="shared" si="8"/>
        <v/>
      </c>
      <c r="J537" s="51" t="str">
        <f>IF($E537="","",IF($E537-$F537-个税参数!$G$14-$G537&gt;0,$E537-$F537-个税参数!$G$14-$G537,0))</f>
        <v/>
      </c>
      <c r="K537" s="59" t="str">
        <f>IF($E537="","",IF($J537&gt;0,VLOOKUP($J537,个税参数!$D$5:$H$13,4,1),0))</f>
        <v/>
      </c>
      <c r="L537" s="60" t="str">
        <f>IF($E537="","",VLOOKUP($J537,个税参数!$D$5:$H$13,5,1))</f>
        <v/>
      </c>
    </row>
    <row r="538" spans="4:12" ht="23.15" customHeight="1" x14ac:dyDescent="0.4">
      <c r="D538" s="53"/>
      <c r="E538" s="52"/>
      <c r="F538" s="52"/>
      <c r="G538" s="52"/>
      <c r="H538" s="51" t="str">
        <f>IF($E538="","",IF($J538&gt;0,$J538*VLOOKUP($J538,个税参数!$D$5:$H$13,4,1)-VLOOKUP($J538,个税参数!$D$5:$H$13,5,1),0))</f>
        <v/>
      </c>
      <c r="I538" s="51" t="str">
        <f t="shared" si="8"/>
        <v/>
      </c>
      <c r="J538" s="51" t="str">
        <f>IF($E538="","",IF($E538-$F538-个税参数!$G$14-$G538&gt;0,$E538-$F538-个税参数!$G$14-$G538,0))</f>
        <v/>
      </c>
      <c r="K538" s="59" t="str">
        <f>IF($E538="","",IF($J538&gt;0,VLOOKUP($J538,个税参数!$D$5:$H$13,4,1),0))</f>
        <v/>
      </c>
      <c r="L538" s="60" t="str">
        <f>IF($E538="","",VLOOKUP($J538,个税参数!$D$5:$H$13,5,1))</f>
        <v/>
      </c>
    </row>
    <row r="539" spans="4:12" ht="23.15" customHeight="1" x14ac:dyDescent="0.4">
      <c r="D539" s="53"/>
      <c r="E539" s="52"/>
      <c r="F539" s="52"/>
      <c r="G539" s="52"/>
      <c r="H539" s="51" t="str">
        <f>IF($E539="","",IF($J539&gt;0,$J539*VLOOKUP($J539,个税参数!$D$5:$H$13,4,1)-VLOOKUP($J539,个税参数!$D$5:$H$13,5,1),0))</f>
        <v/>
      </c>
      <c r="I539" s="51" t="str">
        <f t="shared" si="8"/>
        <v/>
      </c>
      <c r="J539" s="51" t="str">
        <f>IF($E539="","",IF($E539-$F539-个税参数!$G$14-$G539&gt;0,$E539-$F539-个税参数!$G$14-$G539,0))</f>
        <v/>
      </c>
      <c r="K539" s="59" t="str">
        <f>IF($E539="","",IF($J539&gt;0,VLOOKUP($J539,个税参数!$D$5:$H$13,4,1),0))</f>
        <v/>
      </c>
      <c r="L539" s="60" t="str">
        <f>IF($E539="","",VLOOKUP($J539,个税参数!$D$5:$H$13,5,1))</f>
        <v/>
      </c>
    </row>
    <row r="540" spans="4:12" ht="23.15" customHeight="1" x14ac:dyDescent="0.4">
      <c r="D540" s="53"/>
      <c r="E540" s="52"/>
      <c r="F540" s="52"/>
      <c r="G540" s="52"/>
      <c r="H540" s="51" t="str">
        <f>IF($E540="","",IF($J540&gt;0,$J540*VLOOKUP($J540,个税参数!$D$5:$H$13,4,1)-VLOOKUP($J540,个税参数!$D$5:$H$13,5,1),0))</f>
        <v/>
      </c>
      <c r="I540" s="51" t="str">
        <f t="shared" si="8"/>
        <v/>
      </c>
      <c r="J540" s="51" t="str">
        <f>IF($E540="","",IF($E540-$F540-个税参数!$G$14-$G540&gt;0,$E540-$F540-个税参数!$G$14-$G540,0))</f>
        <v/>
      </c>
      <c r="K540" s="59" t="str">
        <f>IF($E540="","",IF($J540&gt;0,VLOOKUP($J540,个税参数!$D$5:$H$13,4,1),0))</f>
        <v/>
      </c>
      <c r="L540" s="60" t="str">
        <f>IF($E540="","",VLOOKUP($J540,个税参数!$D$5:$H$13,5,1))</f>
        <v/>
      </c>
    </row>
    <row r="541" spans="4:12" ht="23.15" customHeight="1" x14ac:dyDescent="0.4">
      <c r="D541" s="53"/>
      <c r="E541" s="52"/>
      <c r="F541" s="52"/>
      <c r="G541" s="52"/>
      <c r="H541" s="51" t="str">
        <f>IF($E541="","",IF($J541&gt;0,$J541*VLOOKUP($J541,个税参数!$D$5:$H$13,4,1)-VLOOKUP($J541,个税参数!$D$5:$H$13,5,1),0))</f>
        <v/>
      </c>
      <c r="I541" s="51" t="str">
        <f t="shared" si="8"/>
        <v/>
      </c>
      <c r="J541" s="51" t="str">
        <f>IF($E541="","",IF($E541-$F541-个税参数!$G$14-$G541&gt;0,$E541-$F541-个税参数!$G$14-$G541,0))</f>
        <v/>
      </c>
      <c r="K541" s="59" t="str">
        <f>IF($E541="","",IF($J541&gt;0,VLOOKUP($J541,个税参数!$D$5:$H$13,4,1),0))</f>
        <v/>
      </c>
      <c r="L541" s="60" t="str">
        <f>IF($E541="","",VLOOKUP($J541,个税参数!$D$5:$H$13,5,1))</f>
        <v/>
      </c>
    </row>
    <row r="542" spans="4:12" ht="23.15" customHeight="1" x14ac:dyDescent="0.4">
      <c r="D542" s="53"/>
      <c r="E542" s="52"/>
      <c r="F542" s="52"/>
      <c r="G542" s="52"/>
      <c r="H542" s="51" t="str">
        <f>IF($E542="","",IF($J542&gt;0,$J542*VLOOKUP($J542,个税参数!$D$5:$H$13,4,1)-VLOOKUP($J542,个税参数!$D$5:$H$13,5,1),0))</f>
        <v/>
      </c>
      <c r="I542" s="51" t="str">
        <f t="shared" si="8"/>
        <v/>
      </c>
      <c r="J542" s="51" t="str">
        <f>IF($E542="","",IF($E542-$F542-个税参数!$G$14-$G542&gt;0,$E542-$F542-个税参数!$G$14-$G542,0))</f>
        <v/>
      </c>
      <c r="K542" s="59" t="str">
        <f>IF($E542="","",IF($J542&gt;0,VLOOKUP($J542,个税参数!$D$5:$H$13,4,1),0))</f>
        <v/>
      </c>
      <c r="L542" s="60" t="str">
        <f>IF($E542="","",VLOOKUP($J542,个税参数!$D$5:$H$13,5,1))</f>
        <v/>
      </c>
    </row>
    <row r="543" spans="4:12" ht="23.15" customHeight="1" x14ac:dyDescent="0.4">
      <c r="D543" s="53"/>
      <c r="E543" s="52"/>
      <c r="F543" s="52"/>
      <c r="G543" s="52"/>
      <c r="H543" s="51" t="str">
        <f>IF($E543="","",IF($J543&gt;0,$J543*VLOOKUP($J543,个税参数!$D$5:$H$13,4,1)-VLOOKUP($J543,个税参数!$D$5:$H$13,5,1),0))</f>
        <v/>
      </c>
      <c r="I543" s="51" t="str">
        <f t="shared" si="8"/>
        <v/>
      </c>
      <c r="J543" s="51" t="str">
        <f>IF($E543="","",IF($E543-$F543-个税参数!$G$14-$G543&gt;0,$E543-$F543-个税参数!$G$14-$G543,0))</f>
        <v/>
      </c>
      <c r="K543" s="59" t="str">
        <f>IF($E543="","",IF($J543&gt;0,VLOOKUP($J543,个税参数!$D$5:$H$13,4,1),0))</f>
        <v/>
      </c>
      <c r="L543" s="60" t="str">
        <f>IF($E543="","",VLOOKUP($J543,个税参数!$D$5:$H$13,5,1))</f>
        <v/>
      </c>
    </row>
    <row r="544" spans="4:12" ht="23.15" customHeight="1" x14ac:dyDescent="0.4">
      <c r="D544" s="53"/>
      <c r="E544" s="52"/>
      <c r="F544" s="52"/>
      <c r="G544" s="52"/>
      <c r="H544" s="51" t="str">
        <f>IF($E544="","",IF($J544&gt;0,$J544*VLOOKUP($J544,个税参数!$D$5:$H$13,4,1)-VLOOKUP($J544,个税参数!$D$5:$H$13,5,1),0))</f>
        <v/>
      </c>
      <c r="I544" s="51" t="str">
        <f t="shared" si="8"/>
        <v/>
      </c>
      <c r="J544" s="51" t="str">
        <f>IF($E544="","",IF($E544-$F544-个税参数!$G$14-$G544&gt;0,$E544-$F544-个税参数!$G$14-$G544,0))</f>
        <v/>
      </c>
      <c r="K544" s="59" t="str">
        <f>IF($E544="","",IF($J544&gt;0,VLOOKUP($J544,个税参数!$D$5:$H$13,4,1),0))</f>
        <v/>
      </c>
      <c r="L544" s="60" t="str">
        <f>IF($E544="","",VLOOKUP($J544,个税参数!$D$5:$H$13,5,1))</f>
        <v/>
      </c>
    </row>
    <row r="545" spans="4:12" ht="23.15" customHeight="1" x14ac:dyDescent="0.4">
      <c r="D545" s="53"/>
      <c r="E545" s="52"/>
      <c r="F545" s="52"/>
      <c r="G545" s="52"/>
      <c r="H545" s="51" t="str">
        <f>IF($E545="","",IF($J545&gt;0,$J545*VLOOKUP($J545,个税参数!$D$5:$H$13,4,1)-VLOOKUP($J545,个税参数!$D$5:$H$13,5,1),0))</f>
        <v/>
      </c>
      <c r="I545" s="51" t="str">
        <f t="shared" si="8"/>
        <v/>
      </c>
      <c r="J545" s="51" t="str">
        <f>IF($E545="","",IF($E545-$F545-个税参数!$G$14-$G545&gt;0,$E545-$F545-个税参数!$G$14-$G545,0))</f>
        <v/>
      </c>
      <c r="K545" s="59" t="str">
        <f>IF($E545="","",IF($J545&gt;0,VLOOKUP($J545,个税参数!$D$5:$H$13,4,1),0))</f>
        <v/>
      </c>
      <c r="L545" s="60" t="str">
        <f>IF($E545="","",VLOOKUP($J545,个税参数!$D$5:$H$13,5,1))</f>
        <v/>
      </c>
    </row>
    <row r="546" spans="4:12" ht="23.15" customHeight="1" x14ac:dyDescent="0.4">
      <c r="D546" s="53"/>
      <c r="E546" s="52"/>
      <c r="F546" s="52"/>
      <c r="G546" s="52"/>
      <c r="H546" s="51" t="str">
        <f>IF($E546="","",IF($J546&gt;0,$J546*VLOOKUP($J546,个税参数!$D$5:$H$13,4,1)-VLOOKUP($J546,个税参数!$D$5:$H$13,5,1),0))</f>
        <v/>
      </c>
      <c r="I546" s="51" t="str">
        <f t="shared" si="8"/>
        <v/>
      </c>
      <c r="J546" s="51" t="str">
        <f>IF($E546="","",IF($E546-$F546-个税参数!$G$14-$G546&gt;0,$E546-$F546-个税参数!$G$14-$G546,0))</f>
        <v/>
      </c>
      <c r="K546" s="59" t="str">
        <f>IF($E546="","",IF($J546&gt;0,VLOOKUP($J546,个税参数!$D$5:$H$13,4,1),0))</f>
        <v/>
      </c>
      <c r="L546" s="60" t="str">
        <f>IF($E546="","",VLOOKUP($J546,个税参数!$D$5:$H$13,5,1))</f>
        <v/>
      </c>
    </row>
    <row r="547" spans="4:12" ht="23.15" customHeight="1" x14ac:dyDescent="0.4">
      <c r="D547" s="53"/>
      <c r="E547" s="52"/>
      <c r="F547" s="52"/>
      <c r="G547" s="52"/>
      <c r="H547" s="51" t="str">
        <f>IF($E547="","",IF($J547&gt;0,$J547*VLOOKUP($J547,个税参数!$D$5:$H$13,4,1)-VLOOKUP($J547,个税参数!$D$5:$H$13,5,1),0))</f>
        <v/>
      </c>
      <c r="I547" s="51" t="str">
        <f t="shared" si="8"/>
        <v/>
      </c>
      <c r="J547" s="51" t="str">
        <f>IF($E547="","",IF($E547-$F547-个税参数!$G$14-$G547&gt;0,$E547-$F547-个税参数!$G$14-$G547,0))</f>
        <v/>
      </c>
      <c r="K547" s="59" t="str">
        <f>IF($E547="","",IF($J547&gt;0,VLOOKUP($J547,个税参数!$D$5:$H$13,4,1),0))</f>
        <v/>
      </c>
      <c r="L547" s="60" t="str">
        <f>IF($E547="","",VLOOKUP($J547,个税参数!$D$5:$H$13,5,1))</f>
        <v/>
      </c>
    </row>
    <row r="548" spans="4:12" ht="23.15" customHeight="1" x14ac:dyDescent="0.4">
      <c r="D548" s="53"/>
      <c r="E548" s="52"/>
      <c r="F548" s="52"/>
      <c r="G548" s="52"/>
      <c r="H548" s="51" t="str">
        <f>IF($E548="","",IF($J548&gt;0,$J548*VLOOKUP($J548,个税参数!$D$5:$H$13,4,1)-VLOOKUP($J548,个税参数!$D$5:$H$13,5,1),0))</f>
        <v/>
      </c>
      <c r="I548" s="51" t="str">
        <f t="shared" si="8"/>
        <v/>
      </c>
      <c r="J548" s="51" t="str">
        <f>IF($E548="","",IF($E548-$F548-个税参数!$G$14-$G548&gt;0,$E548-$F548-个税参数!$G$14-$G548,0))</f>
        <v/>
      </c>
      <c r="K548" s="59" t="str">
        <f>IF($E548="","",IF($J548&gt;0,VLOOKUP($J548,个税参数!$D$5:$H$13,4,1),0))</f>
        <v/>
      </c>
      <c r="L548" s="60" t="str">
        <f>IF($E548="","",VLOOKUP($J548,个税参数!$D$5:$H$13,5,1))</f>
        <v/>
      </c>
    </row>
    <row r="549" spans="4:12" ht="23.15" customHeight="1" x14ac:dyDescent="0.4">
      <c r="D549" s="53"/>
      <c r="E549" s="52"/>
      <c r="F549" s="52"/>
      <c r="G549" s="52"/>
      <c r="H549" s="51" t="str">
        <f>IF($E549="","",IF($J549&gt;0,$J549*VLOOKUP($J549,个税参数!$D$5:$H$13,4,1)-VLOOKUP($J549,个税参数!$D$5:$H$13,5,1),0))</f>
        <v/>
      </c>
      <c r="I549" s="51" t="str">
        <f t="shared" si="8"/>
        <v/>
      </c>
      <c r="J549" s="51" t="str">
        <f>IF($E549="","",IF($E549-$F549-个税参数!$G$14-$G549&gt;0,$E549-$F549-个税参数!$G$14-$G549,0))</f>
        <v/>
      </c>
      <c r="K549" s="59" t="str">
        <f>IF($E549="","",IF($J549&gt;0,VLOOKUP($J549,个税参数!$D$5:$H$13,4,1),0))</f>
        <v/>
      </c>
      <c r="L549" s="60" t="str">
        <f>IF($E549="","",VLOOKUP($J549,个税参数!$D$5:$H$13,5,1))</f>
        <v/>
      </c>
    </row>
    <row r="550" spans="4:12" ht="23.15" customHeight="1" x14ac:dyDescent="0.4">
      <c r="D550" s="53"/>
      <c r="E550" s="52"/>
      <c r="F550" s="52"/>
      <c r="G550" s="52"/>
      <c r="H550" s="51" t="str">
        <f>IF($E550="","",IF($J550&gt;0,$J550*VLOOKUP($J550,个税参数!$D$5:$H$13,4,1)-VLOOKUP($J550,个税参数!$D$5:$H$13,5,1),0))</f>
        <v/>
      </c>
      <c r="I550" s="51" t="str">
        <f t="shared" si="8"/>
        <v/>
      </c>
      <c r="J550" s="51" t="str">
        <f>IF($E550="","",IF($E550-$F550-个税参数!$G$14-$G550&gt;0,$E550-$F550-个税参数!$G$14-$G550,0))</f>
        <v/>
      </c>
      <c r="K550" s="59" t="str">
        <f>IF($E550="","",IF($J550&gt;0,VLOOKUP($J550,个税参数!$D$5:$H$13,4,1),0))</f>
        <v/>
      </c>
      <c r="L550" s="60" t="str">
        <f>IF($E550="","",VLOOKUP($J550,个税参数!$D$5:$H$13,5,1))</f>
        <v/>
      </c>
    </row>
    <row r="551" spans="4:12" ht="23.15" customHeight="1" x14ac:dyDescent="0.4">
      <c r="D551" s="53"/>
      <c r="E551" s="52"/>
      <c r="F551" s="52"/>
      <c r="G551" s="52"/>
      <c r="H551" s="51" t="str">
        <f>IF($E551="","",IF($J551&gt;0,$J551*VLOOKUP($J551,个税参数!$D$5:$H$13,4,1)-VLOOKUP($J551,个税参数!$D$5:$H$13,5,1),0))</f>
        <v/>
      </c>
      <c r="I551" s="51" t="str">
        <f t="shared" si="8"/>
        <v/>
      </c>
      <c r="J551" s="51" t="str">
        <f>IF($E551="","",IF($E551-$F551-个税参数!$G$14-$G551&gt;0,$E551-$F551-个税参数!$G$14-$G551,0))</f>
        <v/>
      </c>
      <c r="K551" s="59" t="str">
        <f>IF($E551="","",IF($J551&gt;0,VLOOKUP($J551,个税参数!$D$5:$H$13,4,1),0))</f>
        <v/>
      </c>
      <c r="L551" s="60" t="str">
        <f>IF($E551="","",VLOOKUP($J551,个税参数!$D$5:$H$13,5,1))</f>
        <v/>
      </c>
    </row>
    <row r="552" spans="4:12" ht="23.15" customHeight="1" x14ac:dyDescent="0.4">
      <c r="D552" s="53"/>
      <c r="E552" s="52"/>
      <c r="F552" s="52"/>
      <c r="G552" s="52"/>
      <c r="H552" s="51" t="str">
        <f>IF($E552="","",IF($J552&gt;0,$J552*VLOOKUP($J552,个税参数!$D$5:$H$13,4,1)-VLOOKUP($J552,个税参数!$D$5:$H$13,5,1),0))</f>
        <v/>
      </c>
      <c r="I552" s="51" t="str">
        <f t="shared" si="8"/>
        <v/>
      </c>
      <c r="J552" s="51" t="str">
        <f>IF($E552="","",IF($E552-$F552-个税参数!$G$14-$G552&gt;0,$E552-$F552-个税参数!$G$14-$G552,0))</f>
        <v/>
      </c>
      <c r="K552" s="59" t="str">
        <f>IF($E552="","",IF($J552&gt;0,VLOOKUP($J552,个税参数!$D$5:$H$13,4,1),0))</f>
        <v/>
      </c>
      <c r="L552" s="60" t="str">
        <f>IF($E552="","",VLOOKUP($J552,个税参数!$D$5:$H$13,5,1))</f>
        <v/>
      </c>
    </row>
    <row r="553" spans="4:12" ht="23.15" customHeight="1" x14ac:dyDescent="0.4">
      <c r="D553" s="53"/>
      <c r="E553" s="52"/>
      <c r="F553" s="52"/>
      <c r="G553" s="52"/>
      <c r="H553" s="51" t="str">
        <f>IF($E553="","",IF($J553&gt;0,$J553*VLOOKUP($J553,个税参数!$D$5:$H$13,4,1)-VLOOKUP($J553,个税参数!$D$5:$H$13,5,1),0))</f>
        <v/>
      </c>
      <c r="I553" s="51" t="str">
        <f t="shared" si="8"/>
        <v/>
      </c>
      <c r="J553" s="51" t="str">
        <f>IF($E553="","",IF($E553-$F553-个税参数!$G$14-$G553&gt;0,$E553-$F553-个税参数!$G$14-$G553,0))</f>
        <v/>
      </c>
      <c r="K553" s="59" t="str">
        <f>IF($E553="","",IF($J553&gt;0,VLOOKUP($J553,个税参数!$D$5:$H$13,4,1),0))</f>
        <v/>
      </c>
      <c r="L553" s="60" t="str">
        <f>IF($E553="","",VLOOKUP($J553,个税参数!$D$5:$H$13,5,1))</f>
        <v/>
      </c>
    </row>
    <row r="554" spans="4:12" ht="23.15" customHeight="1" x14ac:dyDescent="0.4">
      <c r="D554" s="53"/>
      <c r="E554" s="52"/>
      <c r="F554" s="52"/>
      <c r="G554" s="52"/>
      <c r="H554" s="51" t="str">
        <f>IF($E554="","",IF($J554&gt;0,$J554*VLOOKUP($J554,个税参数!$D$5:$H$13,4,1)-VLOOKUP($J554,个税参数!$D$5:$H$13,5,1),0))</f>
        <v/>
      </c>
      <c r="I554" s="51" t="str">
        <f t="shared" si="8"/>
        <v/>
      </c>
      <c r="J554" s="51" t="str">
        <f>IF($E554="","",IF($E554-$F554-个税参数!$G$14-$G554&gt;0,$E554-$F554-个税参数!$G$14-$G554,0))</f>
        <v/>
      </c>
      <c r="K554" s="59" t="str">
        <f>IF($E554="","",IF($J554&gt;0,VLOOKUP($J554,个税参数!$D$5:$H$13,4,1),0))</f>
        <v/>
      </c>
      <c r="L554" s="60" t="str">
        <f>IF($E554="","",VLOOKUP($J554,个税参数!$D$5:$H$13,5,1))</f>
        <v/>
      </c>
    </row>
    <row r="555" spans="4:12" ht="23.15" customHeight="1" x14ac:dyDescent="0.4">
      <c r="D555" s="53"/>
      <c r="E555" s="52"/>
      <c r="F555" s="52"/>
      <c r="G555" s="52"/>
      <c r="H555" s="51" t="str">
        <f>IF($E555="","",IF($J555&gt;0,$J555*VLOOKUP($J555,个税参数!$D$5:$H$13,4,1)-VLOOKUP($J555,个税参数!$D$5:$H$13,5,1),0))</f>
        <v/>
      </c>
      <c r="I555" s="51" t="str">
        <f t="shared" si="8"/>
        <v/>
      </c>
      <c r="J555" s="51" t="str">
        <f>IF($E555="","",IF($E555-$F555-个税参数!$G$14-$G555&gt;0,$E555-$F555-个税参数!$G$14-$G555,0))</f>
        <v/>
      </c>
      <c r="K555" s="59" t="str">
        <f>IF($E555="","",IF($J555&gt;0,VLOOKUP($J555,个税参数!$D$5:$H$13,4,1),0))</f>
        <v/>
      </c>
      <c r="L555" s="60" t="str">
        <f>IF($E555="","",VLOOKUP($J555,个税参数!$D$5:$H$13,5,1))</f>
        <v/>
      </c>
    </row>
    <row r="556" spans="4:12" ht="23.15" customHeight="1" x14ac:dyDescent="0.4">
      <c r="D556" s="53"/>
      <c r="E556" s="52"/>
      <c r="F556" s="52"/>
      <c r="G556" s="52"/>
      <c r="H556" s="51" t="str">
        <f>IF($E556="","",IF($J556&gt;0,$J556*VLOOKUP($J556,个税参数!$D$5:$H$13,4,1)-VLOOKUP($J556,个税参数!$D$5:$H$13,5,1),0))</f>
        <v/>
      </c>
      <c r="I556" s="51" t="str">
        <f t="shared" si="8"/>
        <v/>
      </c>
      <c r="J556" s="51" t="str">
        <f>IF($E556="","",IF($E556-$F556-个税参数!$G$14-$G556&gt;0,$E556-$F556-个税参数!$G$14-$G556,0))</f>
        <v/>
      </c>
      <c r="K556" s="59" t="str">
        <f>IF($E556="","",IF($J556&gt;0,VLOOKUP($J556,个税参数!$D$5:$H$13,4,1),0))</f>
        <v/>
      </c>
      <c r="L556" s="60" t="str">
        <f>IF($E556="","",VLOOKUP($J556,个税参数!$D$5:$H$13,5,1))</f>
        <v/>
      </c>
    </row>
    <row r="557" spans="4:12" ht="23.15" customHeight="1" x14ac:dyDescent="0.4">
      <c r="D557" s="53"/>
      <c r="E557" s="52"/>
      <c r="F557" s="52"/>
      <c r="G557" s="52"/>
      <c r="H557" s="51" t="str">
        <f>IF($E557="","",IF($J557&gt;0,$J557*VLOOKUP($J557,个税参数!$D$5:$H$13,4,1)-VLOOKUP($J557,个税参数!$D$5:$H$13,5,1),0))</f>
        <v/>
      </c>
      <c r="I557" s="51" t="str">
        <f t="shared" si="8"/>
        <v/>
      </c>
      <c r="J557" s="51" t="str">
        <f>IF($E557="","",IF($E557-$F557-个税参数!$G$14-$G557&gt;0,$E557-$F557-个税参数!$G$14-$G557,0))</f>
        <v/>
      </c>
      <c r="K557" s="59" t="str">
        <f>IF($E557="","",IF($J557&gt;0,VLOOKUP($J557,个税参数!$D$5:$H$13,4,1),0))</f>
        <v/>
      </c>
      <c r="L557" s="60" t="str">
        <f>IF($E557="","",VLOOKUP($J557,个税参数!$D$5:$H$13,5,1))</f>
        <v/>
      </c>
    </row>
    <row r="558" spans="4:12" ht="23.15" customHeight="1" x14ac:dyDescent="0.4">
      <c r="D558" s="53"/>
      <c r="E558" s="52"/>
      <c r="F558" s="52"/>
      <c r="G558" s="52"/>
      <c r="H558" s="51" t="str">
        <f>IF($E558="","",IF($J558&gt;0,$J558*VLOOKUP($J558,个税参数!$D$5:$H$13,4,1)-VLOOKUP($J558,个税参数!$D$5:$H$13,5,1),0))</f>
        <v/>
      </c>
      <c r="I558" s="51" t="str">
        <f t="shared" si="8"/>
        <v/>
      </c>
      <c r="J558" s="51" t="str">
        <f>IF($E558="","",IF($E558-$F558-个税参数!$G$14-$G558&gt;0,$E558-$F558-个税参数!$G$14-$G558,0))</f>
        <v/>
      </c>
      <c r="K558" s="59" t="str">
        <f>IF($E558="","",IF($J558&gt;0,VLOOKUP($J558,个税参数!$D$5:$H$13,4,1),0))</f>
        <v/>
      </c>
      <c r="L558" s="60" t="str">
        <f>IF($E558="","",VLOOKUP($J558,个税参数!$D$5:$H$13,5,1))</f>
        <v/>
      </c>
    </row>
    <row r="559" spans="4:12" ht="23.15" customHeight="1" x14ac:dyDescent="0.4">
      <c r="D559" s="53"/>
      <c r="E559" s="52"/>
      <c r="F559" s="52"/>
      <c r="G559" s="52"/>
      <c r="H559" s="51" t="str">
        <f>IF($E559="","",IF($J559&gt;0,$J559*VLOOKUP($J559,个税参数!$D$5:$H$13,4,1)-VLOOKUP($J559,个税参数!$D$5:$H$13,5,1),0))</f>
        <v/>
      </c>
      <c r="I559" s="51" t="str">
        <f t="shared" si="8"/>
        <v/>
      </c>
      <c r="J559" s="51" t="str">
        <f>IF($E559="","",IF($E559-$F559-个税参数!$G$14-$G559&gt;0,$E559-$F559-个税参数!$G$14-$G559,0))</f>
        <v/>
      </c>
      <c r="K559" s="59" t="str">
        <f>IF($E559="","",IF($J559&gt;0,VLOOKUP($J559,个税参数!$D$5:$H$13,4,1),0))</f>
        <v/>
      </c>
      <c r="L559" s="60" t="str">
        <f>IF($E559="","",VLOOKUP($J559,个税参数!$D$5:$H$13,5,1))</f>
        <v/>
      </c>
    </row>
    <row r="560" spans="4:12" ht="23.15" customHeight="1" x14ac:dyDescent="0.4">
      <c r="D560" s="53"/>
      <c r="E560" s="52"/>
      <c r="F560" s="52"/>
      <c r="G560" s="52"/>
      <c r="H560" s="51" t="str">
        <f>IF($E560="","",IF($J560&gt;0,$J560*VLOOKUP($J560,个税参数!$D$5:$H$13,4,1)-VLOOKUP($J560,个税参数!$D$5:$H$13,5,1),0))</f>
        <v/>
      </c>
      <c r="I560" s="51" t="str">
        <f t="shared" si="8"/>
        <v/>
      </c>
      <c r="J560" s="51" t="str">
        <f>IF($E560="","",IF($E560-$F560-个税参数!$G$14-$G560&gt;0,$E560-$F560-个税参数!$G$14-$G560,0))</f>
        <v/>
      </c>
      <c r="K560" s="59" t="str">
        <f>IF($E560="","",IF($J560&gt;0,VLOOKUP($J560,个税参数!$D$5:$H$13,4,1),0))</f>
        <v/>
      </c>
      <c r="L560" s="60" t="str">
        <f>IF($E560="","",VLOOKUP($J560,个税参数!$D$5:$H$13,5,1))</f>
        <v/>
      </c>
    </row>
    <row r="561" spans="4:12" ht="23.15" customHeight="1" x14ac:dyDescent="0.4">
      <c r="D561" s="53"/>
      <c r="E561" s="52"/>
      <c r="F561" s="52"/>
      <c r="G561" s="52"/>
      <c r="H561" s="51" t="str">
        <f>IF($E561="","",IF($J561&gt;0,$J561*VLOOKUP($J561,个税参数!$D$5:$H$13,4,1)-VLOOKUP($J561,个税参数!$D$5:$H$13,5,1),0))</f>
        <v/>
      </c>
      <c r="I561" s="51" t="str">
        <f t="shared" si="8"/>
        <v/>
      </c>
      <c r="J561" s="51" t="str">
        <f>IF($E561="","",IF($E561-$F561-个税参数!$G$14-$G561&gt;0,$E561-$F561-个税参数!$G$14-$G561,0))</f>
        <v/>
      </c>
      <c r="K561" s="59" t="str">
        <f>IF($E561="","",IF($J561&gt;0,VLOOKUP($J561,个税参数!$D$5:$H$13,4,1),0))</f>
        <v/>
      </c>
      <c r="L561" s="60" t="str">
        <f>IF($E561="","",VLOOKUP($J561,个税参数!$D$5:$H$13,5,1))</f>
        <v/>
      </c>
    </row>
    <row r="562" spans="4:12" ht="23.15" customHeight="1" x14ac:dyDescent="0.4">
      <c r="D562" s="53"/>
      <c r="E562" s="52"/>
      <c r="F562" s="52"/>
      <c r="G562" s="52"/>
      <c r="H562" s="51" t="str">
        <f>IF($E562="","",IF($J562&gt;0,$J562*VLOOKUP($J562,个税参数!$D$5:$H$13,4,1)-VLOOKUP($J562,个税参数!$D$5:$H$13,5,1),0))</f>
        <v/>
      </c>
      <c r="I562" s="51" t="str">
        <f t="shared" si="8"/>
        <v/>
      </c>
      <c r="J562" s="51" t="str">
        <f>IF($E562="","",IF($E562-$F562-个税参数!$G$14-$G562&gt;0,$E562-$F562-个税参数!$G$14-$G562,0))</f>
        <v/>
      </c>
      <c r="K562" s="59" t="str">
        <f>IF($E562="","",IF($J562&gt;0,VLOOKUP($J562,个税参数!$D$5:$H$13,4,1),0))</f>
        <v/>
      </c>
      <c r="L562" s="60" t="str">
        <f>IF($E562="","",VLOOKUP($J562,个税参数!$D$5:$H$13,5,1))</f>
        <v/>
      </c>
    </row>
    <row r="563" spans="4:12" ht="23.15" customHeight="1" x14ac:dyDescent="0.4">
      <c r="D563" s="53"/>
      <c r="E563" s="52"/>
      <c r="F563" s="52"/>
      <c r="G563" s="52"/>
      <c r="H563" s="51" t="str">
        <f>IF($E563="","",IF($J563&gt;0,$J563*VLOOKUP($J563,个税参数!$D$5:$H$13,4,1)-VLOOKUP($J563,个税参数!$D$5:$H$13,5,1),0))</f>
        <v/>
      </c>
      <c r="I563" s="51" t="str">
        <f t="shared" si="8"/>
        <v/>
      </c>
      <c r="J563" s="51" t="str">
        <f>IF($E563="","",IF($E563-$F563-个税参数!$G$14-$G563&gt;0,$E563-$F563-个税参数!$G$14-$G563,0))</f>
        <v/>
      </c>
      <c r="K563" s="59" t="str">
        <f>IF($E563="","",IF($J563&gt;0,VLOOKUP($J563,个税参数!$D$5:$H$13,4,1),0))</f>
        <v/>
      </c>
      <c r="L563" s="60" t="str">
        <f>IF($E563="","",VLOOKUP($J563,个税参数!$D$5:$H$13,5,1))</f>
        <v/>
      </c>
    </row>
    <row r="564" spans="4:12" ht="23.15" customHeight="1" x14ac:dyDescent="0.4">
      <c r="D564" s="53"/>
      <c r="E564" s="52"/>
      <c r="F564" s="52"/>
      <c r="G564" s="52"/>
      <c r="H564" s="51" t="str">
        <f>IF($E564="","",IF($J564&gt;0,$J564*VLOOKUP($J564,个税参数!$D$5:$H$13,4,1)-VLOOKUP($J564,个税参数!$D$5:$H$13,5,1),0))</f>
        <v/>
      </c>
      <c r="I564" s="51" t="str">
        <f t="shared" si="8"/>
        <v/>
      </c>
      <c r="J564" s="51" t="str">
        <f>IF($E564="","",IF($E564-$F564-个税参数!$G$14-$G564&gt;0,$E564-$F564-个税参数!$G$14-$G564,0))</f>
        <v/>
      </c>
      <c r="K564" s="59" t="str">
        <f>IF($E564="","",IF($J564&gt;0,VLOOKUP($J564,个税参数!$D$5:$H$13,4,1),0))</f>
        <v/>
      </c>
      <c r="L564" s="60" t="str">
        <f>IF($E564="","",VLOOKUP($J564,个税参数!$D$5:$H$13,5,1))</f>
        <v/>
      </c>
    </row>
    <row r="565" spans="4:12" ht="23.15" customHeight="1" x14ac:dyDescent="0.4">
      <c r="D565" s="53"/>
      <c r="E565" s="52"/>
      <c r="F565" s="52"/>
      <c r="G565" s="52"/>
      <c r="H565" s="51" t="str">
        <f>IF($E565="","",IF($J565&gt;0,$J565*VLOOKUP($J565,个税参数!$D$5:$H$13,4,1)-VLOOKUP($J565,个税参数!$D$5:$H$13,5,1),0))</f>
        <v/>
      </c>
      <c r="I565" s="51" t="str">
        <f t="shared" si="8"/>
        <v/>
      </c>
      <c r="J565" s="51" t="str">
        <f>IF($E565="","",IF($E565-$F565-个税参数!$G$14-$G565&gt;0,$E565-$F565-个税参数!$G$14-$G565,0))</f>
        <v/>
      </c>
      <c r="K565" s="59" t="str">
        <f>IF($E565="","",IF($J565&gt;0,VLOOKUP($J565,个税参数!$D$5:$H$13,4,1),0))</f>
        <v/>
      </c>
      <c r="L565" s="60" t="str">
        <f>IF($E565="","",VLOOKUP($J565,个税参数!$D$5:$H$13,5,1))</f>
        <v/>
      </c>
    </row>
    <row r="566" spans="4:12" ht="23.15" customHeight="1" x14ac:dyDescent="0.4">
      <c r="D566" s="53"/>
      <c r="E566" s="52"/>
      <c r="F566" s="52"/>
      <c r="G566" s="52"/>
      <c r="H566" s="51" t="str">
        <f>IF($E566="","",IF($J566&gt;0,$J566*VLOOKUP($J566,个税参数!$D$5:$H$13,4,1)-VLOOKUP($J566,个税参数!$D$5:$H$13,5,1),0))</f>
        <v/>
      </c>
      <c r="I566" s="51" t="str">
        <f t="shared" si="8"/>
        <v/>
      </c>
      <c r="J566" s="51" t="str">
        <f>IF($E566="","",IF($E566-$F566-个税参数!$G$14-$G566&gt;0,$E566-$F566-个税参数!$G$14-$G566,0))</f>
        <v/>
      </c>
      <c r="K566" s="59" t="str">
        <f>IF($E566="","",IF($J566&gt;0,VLOOKUP($J566,个税参数!$D$5:$H$13,4,1),0))</f>
        <v/>
      </c>
      <c r="L566" s="60" t="str">
        <f>IF($E566="","",VLOOKUP($J566,个税参数!$D$5:$H$13,5,1))</f>
        <v/>
      </c>
    </row>
    <row r="567" spans="4:12" ht="23.15" customHeight="1" x14ac:dyDescent="0.4">
      <c r="D567" s="53"/>
      <c r="E567" s="52"/>
      <c r="F567" s="52"/>
      <c r="G567" s="52"/>
      <c r="H567" s="51" t="str">
        <f>IF($E567="","",IF($J567&gt;0,$J567*VLOOKUP($J567,个税参数!$D$5:$H$13,4,1)-VLOOKUP($J567,个税参数!$D$5:$H$13,5,1),0))</f>
        <v/>
      </c>
      <c r="I567" s="51" t="str">
        <f t="shared" si="8"/>
        <v/>
      </c>
      <c r="J567" s="51" t="str">
        <f>IF($E567="","",IF($E567-$F567-个税参数!$G$14-$G567&gt;0,$E567-$F567-个税参数!$G$14-$G567,0))</f>
        <v/>
      </c>
      <c r="K567" s="59" t="str">
        <f>IF($E567="","",IF($J567&gt;0,VLOOKUP($J567,个税参数!$D$5:$H$13,4,1),0))</f>
        <v/>
      </c>
      <c r="L567" s="60" t="str">
        <f>IF($E567="","",VLOOKUP($J567,个税参数!$D$5:$H$13,5,1))</f>
        <v/>
      </c>
    </row>
    <row r="568" spans="4:12" ht="23.15" customHeight="1" x14ac:dyDescent="0.4">
      <c r="D568" s="53"/>
      <c r="E568" s="52"/>
      <c r="F568" s="52"/>
      <c r="G568" s="52"/>
      <c r="H568" s="51" t="str">
        <f>IF($E568="","",IF($J568&gt;0,$J568*VLOOKUP($J568,个税参数!$D$5:$H$13,4,1)-VLOOKUP($J568,个税参数!$D$5:$H$13,5,1),0))</f>
        <v/>
      </c>
      <c r="I568" s="51" t="str">
        <f t="shared" si="8"/>
        <v/>
      </c>
      <c r="J568" s="51" t="str">
        <f>IF($E568="","",IF($E568-$F568-个税参数!$G$14-$G568&gt;0,$E568-$F568-个税参数!$G$14-$G568,0))</f>
        <v/>
      </c>
      <c r="K568" s="59" t="str">
        <f>IF($E568="","",IF($J568&gt;0,VLOOKUP($J568,个税参数!$D$5:$H$13,4,1),0))</f>
        <v/>
      </c>
      <c r="L568" s="60" t="str">
        <f>IF($E568="","",VLOOKUP($J568,个税参数!$D$5:$H$13,5,1))</f>
        <v/>
      </c>
    </row>
    <row r="569" spans="4:12" ht="23.15" customHeight="1" x14ac:dyDescent="0.4">
      <c r="D569" s="53"/>
      <c r="E569" s="52"/>
      <c r="F569" s="52"/>
      <c r="G569" s="52"/>
      <c r="H569" s="51" t="str">
        <f>IF($E569="","",IF($J569&gt;0,$J569*VLOOKUP($J569,个税参数!$D$5:$H$13,4,1)-VLOOKUP($J569,个税参数!$D$5:$H$13,5,1),0))</f>
        <v/>
      </c>
      <c r="I569" s="51" t="str">
        <f t="shared" si="8"/>
        <v/>
      </c>
      <c r="J569" s="51" t="str">
        <f>IF($E569="","",IF($E569-$F569-个税参数!$G$14-$G569&gt;0,$E569-$F569-个税参数!$G$14-$G569,0))</f>
        <v/>
      </c>
      <c r="K569" s="59" t="str">
        <f>IF($E569="","",IF($J569&gt;0,VLOOKUP($J569,个税参数!$D$5:$H$13,4,1),0))</f>
        <v/>
      </c>
      <c r="L569" s="60" t="str">
        <f>IF($E569="","",VLOOKUP($J569,个税参数!$D$5:$H$13,5,1))</f>
        <v/>
      </c>
    </row>
    <row r="570" spans="4:12" ht="23.15" customHeight="1" x14ac:dyDescent="0.4">
      <c r="D570" s="53"/>
      <c r="E570" s="52"/>
      <c r="F570" s="52"/>
      <c r="G570" s="52"/>
      <c r="H570" s="51" t="str">
        <f>IF($E570="","",IF($J570&gt;0,$J570*VLOOKUP($J570,个税参数!$D$5:$H$13,4,1)-VLOOKUP($J570,个税参数!$D$5:$H$13,5,1),0))</f>
        <v/>
      </c>
      <c r="I570" s="51" t="str">
        <f t="shared" si="8"/>
        <v/>
      </c>
      <c r="J570" s="51" t="str">
        <f>IF($E570="","",IF($E570-$F570-个税参数!$G$14-$G570&gt;0,$E570-$F570-个税参数!$G$14-$G570,0))</f>
        <v/>
      </c>
      <c r="K570" s="59" t="str">
        <f>IF($E570="","",IF($J570&gt;0,VLOOKUP($J570,个税参数!$D$5:$H$13,4,1),0))</f>
        <v/>
      </c>
      <c r="L570" s="60" t="str">
        <f>IF($E570="","",VLOOKUP($J570,个税参数!$D$5:$H$13,5,1))</f>
        <v/>
      </c>
    </row>
    <row r="571" spans="4:12" ht="23.15" customHeight="1" x14ac:dyDescent="0.4">
      <c r="D571" s="53"/>
      <c r="E571" s="52"/>
      <c r="F571" s="52"/>
      <c r="G571" s="52"/>
      <c r="H571" s="51" t="str">
        <f>IF($E571="","",IF($J571&gt;0,$J571*VLOOKUP($J571,个税参数!$D$5:$H$13,4,1)-VLOOKUP($J571,个税参数!$D$5:$H$13,5,1),0))</f>
        <v/>
      </c>
      <c r="I571" s="51" t="str">
        <f t="shared" si="8"/>
        <v/>
      </c>
      <c r="J571" s="51" t="str">
        <f>IF($E571="","",IF($E571-$F571-个税参数!$G$14-$G571&gt;0,$E571-$F571-个税参数!$G$14-$G571,0))</f>
        <v/>
      </c>
      <c r="K571" s="59" t="str">
        <f>IF($E571="","",IF($J571&gt;0,VLOOKUP($J571,个税参数!$D$5:$H$13,4,1),0))</f>
        <v/>
      </c>
      <c r="L571" s="60" t="str">
        <f>IF($E571="","",VLOOKUP($J571,个税参数!$D$5:$H$13,5,1))</f>
        <v/>
      </c>
    </row>
    <row r="572" spans="4:12" ht="23.15" customHeight="1" x14ac:dyDescent="0.4">
      <c r="D572" s="53"/>
      <c r="E572" s="52"/>
      <c r="F572" s="52"/>
      <c r="G572" s="52"/>
      <c r="H572" s="51" t="str">
        <f>IF($E572="","",IF($J572&gt;0,$J572*VLOOKUP($J572,个税参数!$D$5:$H$13,4,1)-VLOOKUP($J572,个税参数!$D$5:$H$13,5,1),0))</f>
        <v/>
      </c>
      <c r="I572" s="51" t="str">
        <f t="shared" si="8"/>
        <v/>
      </c>
      <c r="J572" s="51" t="str">
        <f>IF($E572="","",IF($E572-$F572-个税参数!$G$14-$G572&gt;0,$E572-$F572-个税参数!$G$14-$G572,0))</f>
        <v/>
      </c>
      <c r="K572" s="59" t="str">
        <f>IF($E572="","",IF($J572&gt;0,VLOOKUP($J572,个税参数!$D$5:$H$13,4,1),0))</f>
        <v/>
      </c>
      <c r="L572" s="60" t="str">
        <f>IF($E572="","",VLOOKUP($J572,个税参数!$D$5:$H$13,5,1))</f>
        <v/>
      </c>
    </row>
    <row r="573" spans="4:12" ht="23.15" customHeight="1" x14ac:dyDescent="0.4">
      <c r="D573" s="53"/>
      <c r="E573" s="52"/>
      <c r="F573" s="52"/>
      <c r="G573" s="52"/>
      <c r="H573" s="51" t="str">
        <f>IF($E573="","",IF($J573&gt;0,$J573*VLOOKUP($J573,个税参数!$D$5:$H$13,4,1)-VLOOKUP($J573,个税参数!$D$5:$H$13,5,1),0))</f>
        <v/>
      </c>
      <c r="I573" s="51" t="str">
        <f t="shared" si="8"/>
        <v/>
      </c>
      <c r="J573" s="51" t="str">
        <f>IF($E573="","",IF($E573-$F573-个税参数!$G$14-$G573&gt;0,$E573-$F573-个税参数!$G$14-$G573,0))</f>
        <v/>
      </c>
      <c r="K573" s="59" t="str">
        <f>IF($E573="","",IF($J573&gt;0,VLOOKUP($J573,个税参数!$D$5:$H$13,4,1),0))</f>
        <v/>
      </c>
      <c r="L573" s="60" t="str">
        <f>IF($E573="","",VLOOKUP($J573,个税参数!$D$5:$H$13,5,1))</f>
        <v/>
      </c>
    </row>
    <row r="574" spans="4:12" ht="23.15" customHeight="1" x14ac:dyDescent="0.4">
      <c r="D574" s="53"/>
      <c r="E574" s="52"/>
      <c r="F574" s="52"/>
      <c r="G574" s="52"/>
      <c r="H574" s="51" t="str">
        <f>IF($E574="","",IF($J574&gt;0,$J574*VLOOKUP($J574,个税参数!$D$5:$H$13,4,1)-VLOOKUP($J574,个税参数!$D$5:$H$13,5,1),0))</f>
        <v/>
      </c>
      <c r="I574" s="51" t="str">
        <f t="shared" si="8"/>
        <v/>
      </c>
      <c r="J574" s="51" t="str">
        <f>IF($E574="","",IF($E574-$F574-个税参数!$G$14-$G574&gt;0,$E574-$F574-个税参数!$G$14-$G574,0))</f>
        <v/>
      </c>
      <c r="K574" s="59" t="str">
        <f>IF($E574="","",IF($J574&gt;0,VLOOKUP($J574,个税参数!$D$5:$H$13,4,1),0))</f>
        <v/>
      </c>
      <c r="L574" s="60" t="str">
        <f>IF($E574="","",VLOOKUP($J574,个税参数!$D$5:$H$13,5,1))</f>
        <v/>
      </c>
    </row>
    <row r="575" spans="4:12" ht="23.15" customHeight="1" x14ac:dyDescent="0.4">
      <c r="D575" s="53"/>
      <c r="E575" s="52"/>
      <c r="F575" s="52"/>
      <c r="G575" s="52"/>
      <c r="H575" s="51" t="str">
        <f>IF($E575="","",IF($J575&gt;0,$J575*VLOOKUP($J575,个税参数!$D$5:$H$13,4,1)-VLOOKUP($J575,个税参数!$D$5:$H$13,5,1),0))</f>
        <v/>
      </c>
      <c r="I575" s="51" t="str">
        <f t="shared" si="8"/>
        <v/>
      </c>
      <c r="J575" s="51" t="str">
        <f>IF($E575="","",IF($E575-$F575-个税参数!$G$14-$G575&gt;0,$E575-$F575-个税参数!$G$14-$G575,0))</f>
        <v/>
      </c>
      <c r="K575" s="59" t="str">
        <f>IF($E575="","",IF($J575&gt;0,VLOOKUP($J575,个税参数!$D$5:$H$13,4,1),0))</f>
        <v/>
      </c>
      <c r="L575" s="60" t="str">
        <f>IF($E575="","",VLOOKUP($J575,个税参数!$D$5:$H$13,5,1))</f>
        <v/>
      </c>
    </row>
    <row r="576" spans="4:12" ht="23.15" customHeight="1" x14ac:dyDescent="0.4">
      <c r="D576" s="53"/>
      <c r="E576" s="52"/>
      <c r="F576" s="52"/>
      <c r="G576" s="52"/>
      <c r="H576" s="51" t="str">
        <f>IF($E576="","",IF($J576&gt;0,$J576*VLOOKUP($J576,个税参数!$D$5:$H$13,4,1)-VLOOKUP($J576,个税参数!$D$5:$H$13,5,1),0))</f>
        <v/>
      </c>
      <c r="I576" s="51" t="str">
        <f t="shared" si="8"/>
        <v/>
      </c>
      <c r="J576" s="51" t="str">
        <f>IF($E576="","",IF($E576-$F576-个税参数!$G$14-$G576&gt;0,$E576-$F576-个税参数!$G$14-$G576,0))</f>
        <v/>
      </c>
      <c r="K576" s="59" t="str">
        <f>IF($E576="","",IF($J576&gt;0,VLOOKUP($J576,个税参数!$D$5:$H$13,4,1),0))</f>
        <v/>
      </c>
      <c r="L576" s="60" t="str">
        <f>IF($E576="","",VLOOKUP($J576,个税参数!$D$5:$H$13,5,1))</f>
        <v/>
      </c>
    </row>
    <row r="577" spans="4:12" ht="23.15" customHeight="1" x14ac:dyDescent="0.4">
      <c r="D577" s="53"/>
      <c r="E577" s="52"/>
      <c r="F577" s="52"/>
      <c r="G577" s="52"/>
      <c r="H577" s="51" t="str">
        <f>IF($E577="","",IF($J577&gt;0,$J577*VLOOKUP($J577,个税参数!$D$5:$H$13,4,1)-VLOOKUP($J577,个税参数!$D$5:$H$13,5,1),0))</f>
        <v/>
      </c>
      <c r="I577" s="51" t="str">
        <f t="shared" si="8"/>
        <v/>
      </c>
      <c r="J577" s="51" t="str">
        <f>IF($E577="","",IF($E577-$F577-个税参数!$G$14-$G577&gt;0,$E577-$F577-个税参数!$G$14-$G577,0))</f>
        <v/>
      </c>
      <c r="K577" s="59" t="str">
        <f>IF($E577="","",IF($J577&gt;0,VLOOKUP($J577,个税参数!$D$5:$H$13,4,1),0))</f>
        <v/>
      </c>
      <c r="L577" s="60" t="str">
        <f>IF($E577="","",VLOOKUP($J577,个税参数!$D$5:$H$13,5,1))</f>
        <v/>
      </c>
    </row>
    <row r="578" spans="4:12" ht="23.15" customHeight="1" x14ac:dyDescent="0.4">
      <c r="D578" s="53"/>
      <c r="E578" s="52"/>
      <c r="F578" s="52"/>
      <c r="G578" s="52"/>
      <c r="H578" s="51" t="str">
        <f>IF($E578="","",IF($J578&gt;0,$J578*VLOOKUP($J578,个税参数!$D$5:$H$13,4,1)-VLOOKUP($J578,个税参数!$D$5:$H$13,5,1),0))</f>
        <v/>
      </c>
      <c r="I578" s="51" t="str">
        <f t="shared" si="8"/>
        <v/>
      </c>
      <c r="J578" s="51" t="str">
        <f>IF($E578="","",IF($E578-$F578-个税参数!$G$14-$G578&gt;0,$E578-$F578-个税参数!$G$14-$G578,0))</f>
        <v/>
      </c>
      <c r="K578" s="59" t="str">
        <f>IF($E578="","",IF($J578&gt;0,VLOOKUP($J578,个税参数!$D$5:$H$13,4,1),0))</f>
        <v/>
      </c>
      <c r="L578" s="60" t="str">
        <f>IF($E578="","",VLOOKUP($J578,个税参数!$D$5:$H$13,5,1))</f>
        <v/>
      </c>
    </row>
    <row r="579" spans="4:12" ht="23.15" customHeight="1" x14ac:dyDescent="0.4">
      <c r="D579" s="53"/>
      <c r="E579" s="52"/>
      <c r="F579" s="52"/>
      <c r="G579" s="52"/>
      <c r="H579" s="51" t="str">
        <f>IF($E579="","",IF($J579&gt;0,$J579*VLOOKUP($J579,个税参数!$D$5:$H$13,4,1)-VLOOKUP($J579,个税参数!$D$5:$H$13,5,1),0))</f>
        <v/>
      </c>
      <c r="I579" s="51" t="str">
        <f t="shared" si="8"/>
        <v/>
      </c>
      <c r="J579" s="51" t="str">
        <f>IF($E579="","",IF($E579-$F579-个税参数!$G$14-$G579&gt;0,$E579-$F579-个税参数!$G$14-$G579,0))</f>
        <v/>
      </c>
      <c r="K579" s="59" t="str">
        <f>IF($E579="","",IF($J579&gt;0,VLOOKUP($J579,个税参数!$D$5:$H$13,4,1),0))</f>
        <v/>
      </c>
      <c r="L579" s="60" t="str">
        <f>IF($E579="","",VLOOKUP($J579,个税参数!$D$5:$H$13,5,1))</f>
        <v/>
      </c>
    </row>
    <row r="580" spans="4:12" ht="23.15" customHeight="1" x14ac:dyDescent="0.4">
      <c r="D580" s="53"/>
      <c r="E580" s="52"/>
      <c r="F580" s="52"/>
      <c r="G580" s="52"/>
      <c r="H580" s="51" t="str">
        <f>IF($E580="","",IF($J580&gt;0,$J580*VLOOKUP($J580,个税参数!$D$5:$H$13,4,1)-VLOOKUP($J580,个税参数!$D$5:$H$13,5,1),0))</f>
        <v/>
      </c>
      <c r="I580" s="51" t="str">
        <f t="shared" si="8"/>
        <v/>
      </c>
      <c r="J580" s="51" t="str">
        <f>IF($E580="","",IF($E580-$F580-个税参数!$G$14-$G580&gt;0,$E580-$F580-个税参数!$G$14-$G580,0))</f>
        <v/>
      </c>
      <c r="K580" s="59" t="str">
        <f>IF($E580="","",IF($J580&gt;0,VLOOKUP($J580,个税参数!$D$5:$H$13,4,1),0))</f>
        <v/>
      </c>
      <c r="L580" s="60" t="str">
        <f>IF($E580="","",VLOOKUP($J580,个税参数!$D$5:$H$13,5,1))</f>
        <v/>
      </c>
    </row>
    <row r="581" spans="4:12" ht="23.15" customHeight="1" x14ac:dyDescent="0.4">
      <c r="D581" s="53"/>
      <c r="E581" s="52"/>
      <c r="F581" s="52"/>
      <c r="G581" s="52"/>
      <c r="H581" s="51" t="str">
        <f>IF($E581="","",IF($J581&gt;0,$J581*VLOOKUP($J581,个税参数!$D$5:$H$13,4,1)-VLOOKUP($J581,个税参数!$D$5:$H$13,5,1),0))</f>
        <v/>
      </c>
      <c r="I581" s="51" t="str">
        <f t="shared" si="8"/>
        <v/>
      </c>
      <c r="J581" s="51" t="str">
        <f>IF($E581="","",IF($E581-$F581-个税参数!$G$14-$G581&gt;0,$E581-$F581-个税参数!$G$14-$G581,0))</f>
        <v/>
      </c>
      <c r="K581" s="59" t="str">
        <f>IF($E581="","",IF($J581&gt;0,VLOOKUP($J581,个税参数!$D$5:$H$13,4,1),0))</f>
        <v/>
      </c>
      <c r="L581" s="60" t="str">
        <f>IF($E581="","",VLOOKUP($J581,个税参数!$D$5:$H$13,5,1))</f>
        <v/>
      </c>
    </row>
    <row r="582" spans="4:12" ht="23.15" customHeight="1" x14ac:dyDescent="0.4">
      <c r="D582" s="53"/>
      <c r="E582" s="52"/>
      <c r="F582" s="52"/>
      <c r="G582" s="52"/>
      <c r="H582" s="51" t="str">
        <f>IF($E582="","",IF($J582&gt;0,$J582*VLOOKUP($J582,个税参数!$D$5:$H$13,4,1)-VLOOKUP($J582,个税参数!$D$5:$H$13,5,1),0))</f>
        <v/>
      </c>
      <c r="I582" s="51" t="str">
        <f t="shared" si="8"/>
        <v/>
      </c>
      <c r="J582" s="51" t="str">
        <f>IF($E582="","",IF($E582-$F582-个税参数!$G$14-$G582&gt;0,$E582-$F582-个税参数!$G$14-$G582,0))</f>
        <v/>
      </c>
      <c r="K582" s="59" t="str">
        <f>IF($E582="","",IF($J582&gt;0,VLOOKUP($J582,个税参数!$D$5:$H$13,4,1),0))</f>
        <v/>
      </c>
      <c r="L582" s="60" t="str">
        <f>IF($E582="","",VLOOKUP($J582,个税参数!$D$5:$H$13,5,1))</f>
        <v/>
      </c>
    </row>
    <row r="583" spans="4:12" ht="23.15" customHeight="1" x14ac:dyDescent="0.4">
      <c r="D583" s="53"/>
      <c r="E583" s="52"/>
      <c r="F583" s="52"/>
      <c r="G583" s="52"/>
      <c r="H583" s="51" t="str">
        <f>IF($E583="","",IF($J583&gt;0,$J583*VLOOKUP($J583,个税参数!$D$5:$H$13,4,1)-VLOOKUP($J583,个税参数!$D$5:$H$13,5,1),0))</f>
        <v/>
      </c>
      <c r="I583" s="51" t="str">
        <f t="shared" si="8"/>
        <v/>
      </c>
      <c r="J583" s="51" t="str">
        <f>IF($E583="","",IF($E583-$F583-个税参数!$G$14-$G583&gt;0,$E583-$F583-个税参数!$G$14-$G583,0))</f>
        <v/>
      </c>
      <c r="K583" s="59" t="str">
        <f>IF($E583="","",IF($J583&gt;0,VLOOKUP($J583,个税参数!$D$5:$H$13,4,1),0))</f>
        <v/>
      </c>
      <c r="L583" s="60" t="str">
        <f>IF($E583="","",VLOOKUP($J583,个税参数!$D$5:$H$13,5,1))</f>
        <v/>
      </c>
    </row>
    <row r="584" spans="4:12" ht="23.15" customHeight="1" x14ac:dyDescent="0.4">
      <c r="D584" s="53"/>
      <c r="E584" s="52"/>
      <c r="F584" s="52"/>
      <c r="G584" s="52"/>
      <c r="H584" s="51" t="str">
        <f>IF($E584="","",IF($J584&gt;0,$J584*VLOOKUP($J584,个税参数!$D$5:$H$13,4,1)-VLOOKUP($J584,个税参数!$D$5:$H$13,5,1),0))</f>
        <v/>
      </c>
      <c r="I584" s="51" t="str">
        <f t="shared" si="8"/>
        <v/>
      </c>
      <c r="J584" s="51" t="str">
        <f>IF($E584="","",IF($E584-$F584-个税参数!$G$14-$G584&gt;0,$E584-$F584-个税参数!$G$14-$G584,0))</f>
        <v/>
      </c>
      <c r="K584" s="59" t="str">
        <f>IF($E584="","",IF($J584&gt;0,VLOOKUP($J584,个税参数!$D$5:$H$13,4,1),0))</f>
        <v/>
      </c>
      <c r="L584" s="60" t="str">
        <f>IF($E584="","",VLOOKUP($J584,个税参数!$D$5:$H$13,5,1))</f>
        <v/>
      </c>
    </row>
    <row r="585" spans="4:12" ht="23.15" customHeight="1" x14ac:dyDescent="0.4">
      <c r="D585" s="53"/>
      <c r="E585" s="52"/>
      <c r="F585" s="52"/>
      <c r="G585" s="52"/>
      <c r="H585" s="51" t="str">
        <f>IF($E585="","",IF($J585&gt;0,$J585*VLOOKUP($J585,个税参数!$D$5:$H$13,4,1)-VLOOKUP($J585,个税参数!$D$5:$H$13,5,1),0))</f>
        <v/>
      </c>
      <c r="I585" s="51" t="str">
        <f t="shared" si="8"/>
        <v/>
      </c>
      <c r="J585" s="51" t="str">
        <f>IF($E585="","",IF($E585-$F585-个税参数!$G$14-$G585&gt;0,$E585-$F585-个税参数!$G$14-$G585,0))</f>
        <v/>
      </c>
      <c r="K585" s="59" t="str">
        <f>IF($E585="","",IF($J585&gt;0,VLOOKUP($J585,个税参数!$D$5:$H$13,4,1),0))</f>
        <v/>
      </c>
      <c r="L585" s="60" t="str">
        <f>IF($E585="","",VLOOKUP($J585,个税参数!$D$5:$H$13,5,1))</f>
        <v/>
      </c>
    </row>
    <row r="586" spans="4:12" ht="23.15" customHeight="1" x14ac:dyDescent="0.4">
      <c r="D586" s="53"/>
      <c r="E586" s="52"/>
      <c r="F586" s="52"/>
      <c r="G586" s="52"/>
      <c r="H586" s="51" t="str">
        <f>IF($E586="","",IF($J586&gt;0,$J586*VLOOKUP($J586,个税参数!$D$5:$H$13,4,1)-VLOOKUP($J586,个税参数!$D$5:$H$13,5,1),0))</f>
        <v/>
      </c>
      <c r="I586" s="51" t="str">
        <f t="shared" si="8"/>
        <v/>
      </c>
      <c r="J586" s="51" t="str">
        <f>IF($E586="","",IF($E586-$F586-个税参数!$G$14-$G586&gt;0,$E586-$F586-个税参数!$G$14-$G586,0))</f>
        <v/>
      </c>
      <c r="K586" s="59" t="str">
        <f>IF($E586="","",IF($J586&gt;0,VLOOKUP($J586,个税参数!$D$5:$H$13,4,1),0))</f>
        <v/>
      </c>
      <c r="L586" s="60" t="str">
        <f>IF($E586="","",VLOOKUP($J586,个税参数!$D$5:$H$13,5,1))</f>
        <v/>
      </c>
    </row>
    <row r="587" spans="4:12" ht="23.15" customHeight="1" x14ac:dyDescent="0.4">
      <c r="D587" s="53"/>
      <c r="E587" s="52"/>
      <c r="F587" s="52"/>
      <c r="G587" s="52"/>
      <c r="H587" s="51" t="str">
        <f>IF($E587="","",IF($J587&gt;0,$J587*VLOOKUP($J587,个税参数!$D$5:$H$13,4,1)-VLOOKUP($J587,个税参数!$D$5:$H$13,5,1),0))</f>
        <v/>
      </c>
      <c r="I587" s="51" t="str">
        <f t="shared" ref="I587:I650" si="9">IF($E587="","",$E587-$H587-$F587)</f>
        <v/>
      </c>
      <c r="J587" s="51" t="str">
        <f>IF($E587="","",IF($E587-$F587-个税参数!$G$14-$G587&gt;0,$E587-$F587-个税参数!$G$14-$G587,0))</f>
        <v/>
      </c>
      <c r="K587" s="59" t="str">
        <f>IF($E587="","",IF($J587&gt;0,VLOOKUP($J587,个税参数!$D$5:$H$13,4,1),0))</f>
        <v/>
      </c>
      <c r="L587" s="60" t="str">
        <f>IF($E587="","",VLOOKUP($J587,个税参数!$D$5:$H$13,5,1))</f>
        <v/>
      </c>
    </row>
    <row r="588" spans="4:12" ht="23.15" customHeight="1" x14ac:dyDescent="0.4">
      <c r="D588" s="53"/>
      <c r="E588" s="52"/>
      <c r="F588" s="52"/>
      <c r="G588" s="52"/>
      <c r="H588" s="51" t="str">
        <f>IF($E588="","",IF($J588&gt;0,$J588*VLOOKUP($J588,个税参数!$D$5:$H$13,4,1)-VLOOKUP($J588,个税参数!$D$5:$H$13,5,1),0))</f>
        <v/>
      </c>
      <c r="I588" s="51" t="str">
        <f t="shared" si="9"/>
        <v/>
      </c>
      <c r="J588" s="51" t="str">
        <f>IF($E588="","",IF($E588-$F588-个税参数!$G$14-$G588&gt;0,$E588-$F588-个税参数!$G$14-$G588,0))</f>
        <v/>
      </c>
      <c r="K588" s="59" t="str">
        <f>IF($E588="","",IF($J588&gt;0,VLOOKUP($J588,个税参数!$D$5:$H$13,4,1),0))</f>
        <v/>
      </c>
      <c r="L588" s="60" t="str">
        <f>IF($E588="","",VLOOKUP($J588,个税参数!$D$5:$H$13,5,1))</f>
        <v/>
      </c>
    </row>
    <row r="589" spans="4:12" ht="23.15" customHeight="1" x14ac:dyDescent="0.4">
      <c r="D589" s="53"/>
      <c r="E589" s="52"/>
      <c r="F589" s="52"/>
      <c r="G589" s="52"/>
      <c r="H589" s="51" t="str">
        <f>IF($E589="","",IF($J589&gt;0,$J589*VLOOKUP($J589,个税参数!$D$5:$H$13,4,1)-VLOOKUP($J589,个税参数!$D$5:$H$13,5,1),0))</f>
        <v/>
      </c>
      <c r="I589" s="51" t="str">
        <f t="shared" si="9"/>
        <v/>
      </c>
      <c r="J589" s="51" t="str">
        <f>IF($E589="","",IF($E589-$F589-个税参数!$G$14-$G589&gt;0,$E589-$F589-个税参数!$G$14-$G589,0))</f>
        <v/>
      </c>
      <c r="K589" s="59" t="str">
        <f>IF($E589="","",IF($J589&gt;0,VLOOKUP($J589,个税参数!$D$5:$H$13,4,1),0))</f>
        <v/>
      </c>
      <c r="L589" s="60" t="str">
        <f>IF($E589="","",VLOOKUP($J589,个税参数!$D$5:$H$13,5,1))</f>
        <v/>
      </c>
    </row>
    <row r="590" spans="4:12" ht="23.15" customHeight="1" x14ac:dyDescent="0.4">
      <c r="D590" s="53"/>
      <c r="E590" s="52"/>
      <c r="F590" s="52"/>
      <c r="G590" s="52"/>
      <c r="H590" s="51" t="str">
        <f>IF($E590="","",IF($J590&gt;0,$J590*VLOOKUP($J590,个税参数!$D$5:$H$13,4,1)-VLOOKUP($J590,个税参数!$D$5:$H$13,5,1),0))</f>
        <v/>
      </c>
      <c r="I590" s="51" t="str">
        <f t="shared" si="9"/>
        <v/>
      </c>
      <c r="J590" s="51" t="str">
        <f>IF($E590="","",IF($E590-$F590-个税参数!$G$14-$G590&gt;0,$E590-$F590-个税参数!$G$14-$G590,0))</f>
        <v/>
      </c>
      <c r="K590" s="59" t="str">
        <f>IF($E590="","",IF($J590&gt;0,VLOOKUP($J590,个税参数!$D$5:$H$13,4,1),0))</f>
        <v/>
      </c>
      <c r="L590" s="60" t="str">
        <f>IF($E590="","",VLOOKUP($J590,个税参数!$D$5:$H$13,5,1))</f>
        <v/>
      </c>
    </row>
    <row r="591" spans="4:12" ht="23.15" customHeight="1" x14ac:dyDescent="0.4">
      <c r="D591" s="53"/>
      <c r="E591" s="52"/>
      <c r="F591" s="52"/>
      <c r="G591" s="52"/>
      <c r="H591" s="51" t="str">
        <f>IF($E591="","",IF($J591&gt;0,$J591*VLOOKUP($J591,个税参数!$D$5:$H$13,4,1)-VLOOKUP($J591,个税参数!$D$5:$H$13,5,1),0))</f>
        <v/>
      </c>
      <c r="I591" s="51" t="str">
        <f t="shared" si="9"/>
        <v/>
      </c>
      <c r="J591" s="51" t="str">
        <f>IF($E591="","",IF($E591-$F591-个税参数!$G$14-$G591&gt;0,$E591-$F591-个税参数!$G$14-$G591,0))</f>
        <v/>
      </c>
      <c r="K591" s="59" t="str">
        <f>IF($E591="","",IF($J591&gt;0,VLOOKUP($J591,个税参数!$D$5:$H$13,4,1),0))</f>
        <v/>
      </c>
      <c r="L591" s="60" t="str">
        <f>IF($E591="","",VLOOKUP($J591,个税参数!$D$5:$H$13,5,1))</f>
        <v/>
      </c>
    </row>
    <row r="592" spans="4:12" ht="23.15" customHeight="1" x14ac:dyDescent="0.4">
      <c r="D592" s="53"/>
      <c r="E592" s="52"/>
      <c r="F592" s="52"/>
      <c r="G592" s="52"/>
      <c r="H592" s="51" t="str">
        <f>IF($E592="","",IF($J592&gt;0,$J592*VLOOKUP($J592,个税参数!$D$5:$H$13,4,1)-VLOOKUP($J592,个税参数!$D$5:$H$13,5,1),0))</f>
        <v/>
      </c>
      <c r="I592" s="51" t="str">
        <f t="shared" si="9"/>
        <v/>
      </c>
      <c r="J592" s="51" t="str">
        <f>IF($E592="","",IF($E592-$F592-个税参数!$G$14-$G592&gt;0,$E592-$F592-个税参数!$G$14-$G592,0))</f>
        <v/>
      </c>
      <c r="K592" s="59" t="str">
        <f>IF($E592="","",IF($J592&gt;0,VLOOKUP($J592,个税参数!$D$5:$H$13,4,1),0))</f>
        <v/>
      </c>
      <c r="L592" s="60" t="str">
        <f>IF($E592="","",VLOOKUP($J592,个税参数!$D$5:$H$13,5,1))</f>
        <v/>
      </c>
    </row>
    <row r="593" spans="4:12" ht="23.15" customHeight="1" x14ac:dyDescent="0.4">
      <c r="D593" s="53"/>
      <c r="E593" s="52"/>
      <c r="F593" s="52"/>
      <c r="G593" s="52"/>
      <c r="H593" s="51" t="str">
        <f>IF($E593="","",IF($J593&gt;0,$J593*VLOOKUP($J593,个税参数!$D$5:$H$13,4,1)-VLOOKUP($J593,个税参数!$D$5:$H$13,5,1),0))</f>
        <v/>
      </c>
      <c r="I593" s="51" t="str">
        <f t="shared" si="9"/>
        <v/>
      </c>
      <c r="J593" s="51" t="str">
        <f>IF($E593="","",IF($E593-$F593-个税参数!$G$14-$G593&gt;0,$E593-$F593-个税参数!$G$14-$G593,0))</f>
        <v/>
      </c>
      <c r="K593" s="59" t="str">
        <f>IF($E593="","",IF($J593&gt;0,VLOOKUP($J593,个税参数!$D$5:$H$13,4,1),0))</f>
        <v/>
      </c>
      <c r="L593" s="60" t="str">
        <f>IF($E593="","",VLOOKUP($J593,个税参数!$D$5:$H$13,5,1))</f>
        <v/>
      </c>
    </row>
    <row r="594" spans="4:12" ht="23.15" customHeight="1" x14ac:dyDescent="0.4">
      <c r="D594" s="53"/>
      <c r="E594" s="52"/>
      <c r="F594" s="52"/>
      <c r="G594" s="52"/>
      <c r="H594" s="51" t="str">
        <f>IF($E594="","",IF($J594&gt;0,$J594*VLOOKUP($J594,个税参数!$D$5:$H$13,4,1)-VLOOKUP($J594,个税参数!$D$5:$H$13,5,1),0))</f>
        <v/>
      </c>
      <c r="I594" s="51" t="str">
        <f t="shared" si="9"/>
        <v/>
      </c>
      <c r="J594" s="51" t="str">
        <f>IF($E594="","",IF($E594-$F594-个税参数!$G$14-$G594&gt;0,$E594-$F594-个税参数!$G$14-$G594,0))</f>
        <v/>
      </c>
      <c r="K594" s="59" t="str">
        <f>IF($E594="","",IF($J594&gt;0,VLOOKUP($J594,个税参数!$D$5:$H$13,4,1),0))</f>
        <v/>
      </c>
      <c r="L594" s="60" t="str">
        <f>IF($E594="","",VLOOKUP($J594,个税参数!$D$5:$H$13,5,1))</f>
        <v/>
      </c>
    </row>
    <row r="595" spans="4:12" ht="23.15" customHeight="1" x14ac:dyDescent="0.4">
      <c r="D595" s="53"/>
      <c r="E595" s="52"/>
      <c r="F595" s="52"/>
      <c r="G595" s="52"/>
      <c r="H595" s="51" t="str">
        <f>IF($E595="","",IF($J595&gt;0,$J595*VLOOKUP($J595,个税参数!$D$5:$H$13,4,1)-VLOOKUP($J595,个税参数!$D$5:$H$13,5,1),0))</f>
        <v/>
      </c>
      <c r="I595" s="51" t="str">
        <f t="shared" si="9"/>
        <v/>
      </c>
      <c r="J595" s="51" t="str">
        <f>IF($E595="","",IF($E595-$F595-个税参数!$G$14-$G595&gt;0,$E595-$F595-个税参数!$G$14-$G595,0))</f>
        <v/>
      </c>
      <c r="K595" s="59" t="str">
        <f>IF($E595="","",IF($J595&gt;0,VLOOKUP($J595,个税参数!$D$5:$H$13,4,1),0))</f>
        <v/>
      </c>
      <c r="L595" s="60" t="str">
        <f>IF($E595="","",VLOOKUP($J595,个税参数!$D$5:$H$13,5,1))</f>
        <v/>
      </c>
    </row>
    <row r="596" spans="4:12" ht="23.15" customHeight="1" x14ac:dyDescent="0.4">
      <c r="D596" s="53"/>
      <c r="E596" s="52"/>
      <c r="F596" s="52"/>
      <c r="G596" s="52"/>
      <c r="H596" s="51" t="str">
        <f>IF($E596="","",IF($J596&gt;0,$J596*VLOOKUP($J596,个税参数!$D$5:$H$13,4,1)-VLOOKUP($J596,个税参数!$D$5:$H$13,5,1),0))</f>
        <v/>
      </c>
      <c r="I596" s="51" t="str">
        <f t="shared" si="9"/>
        <v/>
      </c>
      <c r="J596" s="51" t="str">
        <f>IF($E596="","",IF($E596-$F596-个税参数!$G$14-$G596&gt;0,$E596-$F596-个税参数!$G$14-$G596,0))</f>
        <v/>
      </c>
      <c r="K596" s="59" t="str">
        <f>IF($E596="","",IF($J596&gt;0,VLOOKUP($J596,个税参数!$D$5:$H$13,4,1),0))</f>
        <v/>
      </c>
      <c r="L596" s="60" t="str">
        <f>IF($E596="","",VLOOKUP($J596,个税参数!$D$5:$H$13,5,1))</f>
        <v/>
      </c>
    </row>
    <row r="597" spans="4:12" ht="23.15" customHeight="1" x14ac:dyDescent="0.4">
      <c r="D597" s="53"/>
      <c r="E597" s="52"/>
      <c r="F597" s="52"/>
      <c r="G597" s="52"/>
      <c r="H597" s="51" t="str">
        <f>IF($E597="","",IF($J597&gt;0,$J597*VLOOKUP($J597,个税参数!$D$5:$H$13,4,1)-VLOOKUP($J597,个税参数!$D$5:$H$13,5,1),0))</f>
        <v/>
      </c>
      <c r="I597" s="51" t="str">
        <f t="shared" si="9"/>
        <v/>
      </c>
      <c r="J597" s="51" t="str">
        <f>IF($E597="","",IF($E597-$F597-个税参数!$G$14-$G597&gt;0,$E597-$F597-个税参数!$G$14-$G597,0))</f>
        <v/>
      </c>
      <c r="K597" s="59" t="str">
        <f>IF($E597="","",IF($J597&gt;0,VLOOKUP($J597,个税参数!$D$5:$H$13,4,1),0))</f>
        <v/>
      </c>
      <c r="L597" s="60" t="str">
        <f>IF($E597="","",VLOOKUP($J597,个税参数!$D$5:$H$13,5,1))</f>
        <v/>
      </c>
    </row>
    <row r="598" spans="4:12" ht="23.15" customHeight="1" x14ac:dyDescent="0.4">
      <c r="D598" s="53"/>
      <c r="E598" s="52"/>
      <c r="F598" s="52"/>
      <c r="G598" s="52"/>
      <c r="H598" s="51" t="str">
        <f>IF($E598="","",IF($J598&gt;0,$J598*VLOOKUP($J598,个税参数!$D$5:$H$13,4,1)-VLOOKUP($J598,个税参数!$D$5:$H$13,5,1),0))</f>
        <v/>
      </c>
      <c r="I598" s="51" t="str">
        <f t="shared" si="9"/>
        <v/>
      </c>
      <c r="J598" s="51" t="str">
        <f>IF($E598="","",IF($E598-$F598-个税参数!$G$14-$G598&gt;0,$E598-$F598-个税参数!$G$14-$G598,0))</f>
        <v/>
      </c>
      <c r="K598" s="59" t="str">
        <f>IF($E598="","",IF($J598&gt;0,VLOOKUP($J598,个税参数!$D$5:$H$13,4,1),0))</f>
        <v/>
      </c>
      <c r="L598" s="60" t="str">
        <f>IF($E598="","",VLOOKUP($J598,个税参数!$D$5:$H$13,5,1))</f>
        <v/>
      </c>
    </row>
    <row r="599" spans="4:12" ht="23.15" customHeight="1" x14ac:dyDescent="0.4">
      <c r="D599" s="53"/>
      <c r="E599" s="52"/>
      <c r="F599" s="52"/>
      <c r="G599" s="52"/>
      <c r="H599" s="51" t="str">
        <f>IF($E599="","",IF($J599&gt;0,$J599*VLOOKUP($J599,个税参数!$D$5:$H$13,4,1)-VLOOKUP($J599,个税参数!$D$5:$H$13,5,1),0))</f>
        <v/>
      </c>
      <c r="I599" s="51" t="str">
        <f t="shared" si="9"/>
        <v/>
      </c>
      <c r="J599" s="51" t="str">
        <f>IF($E599="","",IF($E599-$F599-个税参数!$G$14-$G599&gt;0,$E599-$F599-个税参数!$G$14-$G599,0))</f>
        <v/>
      </c>
      <c r="K599" s="59" t="str">
        <f>IF($E599="","",IF($J599&gt;0,VLOOKUP($J599,个税参数!$D$5:$H$13,4,1),0))</f>
        <v/>
      </c>
      <c r="L599" s="60" t="str">
        <f>IF($E599="","",VLOOKUP($J599,个税参数!$D$5:$H$13,5,1))</f>
        <v/>
      </c>
    </row>
    <row r="600" spans="4:12" ht="23.15" customHeight="1" x14ac:dyDescent="0.4">
      <c r="D600" s="53"/>
      <c r="E600" s="52"/>
      <c r="F600" s="52"/>
      <c r="G600" s="52"/>
      <c r="H600" s="51" t="str">
        <f>IF($E600="","",IF($J600&gt;0,$J600*VLOOKUP($J600,个税参数!$D$5:$H$13,4,1)-VLOOKUP($J600,个税参数!$D$5:$H$13,5,1),0))</f>
        <v/>
      </c>
      <c r="I600" s="51" t="str">
        <f t="shared" si="9"/>
        <v/>
      </c>
      <c r="J600" s="51" t="str">
        <f>IF($E600="","",IF($E600-$F600-个税参数!$G$14-$G600&gt;0,$E600-$F600-个税参数!$G$14-$G600,0))</f>
        <v/>
      </c>
      <c r="K600" s="59" t="str">
        <f>IF($E600="","",IF($J600&gt;0,VLOOKUP($J600,个税参数!$D$5:$H$13,4,1),0))</f>
        <v/>
      </c>
      <c r="L600" s="60" t="str">
        <f>IF($E600="","",VLOOKUP($J600,个税参数!$D$5:$H$13,5,1))</f>
        <v/>
      </c>
    </row>
    <row r="601" spans="4:12" ht="23.15" customHeight="1" x14ac:dyDescent="0.4">
      <c r="D601" s="53"/>
      <c r="E601" s="52"/>
      <c r="F601" s="52"/>
      <c r="G601" s="52"/>
      <c r="H601" s="51" t="str">
        <f>IF($E601="","",IF($J601&gt;0,$J601*VLOOKUP($J601,个税参数!$D$5:$H$13,4,1)-VLOOKUP($J601,个税参数!$D$5:$H$13,5,1),0))</f>
        <v/>
      </c>
      <c r="I601" s="51" t="str">
        <f t="shared" si="9"/>
        <v/>
      </c>
      <c r="J601" s="51" t="str">
        <f>IF($E601="","",IF($E601-$F601-个税参数!$G$14-$G601&gt;0,$E601-$F601-个税参数!$G$14-$G601,0))</f>
        <v/>
      </c>
      <c r="K601" s="59" t="str">
        <f>IF($E601="","",IF($J601&gt;0,VLOOKUP($J601,个税参数!$D$5:$H$13,4,1),0))</f>
        <v/>
      </c>
      <c r="L601" s="60" t="str">
        <f>IF($E601="","",VLOOKUP($J601,个税参数!$D$5:$H$13,5,1))</f>
        <v/>
      </c>
    </row>
    <row r="602" spans="4:12" ht="23.15" customHeight="1" x14ac:dyDescent="0.4">
      <c r="D602" s="53"/>
      <c r="E602" s="52"/>
      <c r="F602" s="52"/>
      <c r="G602" s="52"/>
      <c r="H602" s="51" t="str">
        <f>IF($E602="","",IF($J602&gt;0,$J602*VLOOKUP($J602,个税参数!$D$5:$H$13,4,1)-VLOOKUP($J602,个税参数!$D$5:$H$13,5,1),0))</f>
        <v/>
      </c>
      <c r="I602" s="51" t="str">
        <f t="shared" si="9"/>
        <v/>
      </c>
      <c r="J602" s="51" t="str">
        <f>IF($E602="","",IF($E602-$F602-个税参数!$G$14-$G602&gt;0,$E602-$F602-个税参数!$G$14-$G602,0))</f>
        <v/>
      </c>
      <c r="K602" s="59" t="str">
        <f>IF($E602="","",IF($J602&gt;0,VLOOKUP($J602,个税参数!$D$5:$H$13,4,1),0))</f>
        <v/>
      </c>
      <c r="L602" s="60" t="str">
        <f>IF($E602="","",VLOOKUP($J602,个税参数!$D$5:$H$13,5,1))</f>
        <v/>
      </c>
    </row>
    <row r="603" spans="4:12" ht="23.15" customHeight="1" x14ac:dyDescent="0.4">
      <c r="D603" s="53"/>
      <c r="E603" s="52"/>
      <c r="F603" s="52"/>
      <c r="G603" s="52"/>
      <c r="H603" s="51" t="str">
        <f>IF($E603="","",IF($J603&gt;0,$J603*VLOOKUP($J603,个税参数!$D$5:$H$13,4,1)-VLOOKUP($J603,个税参数!$D$5:$H$13,5,1),0))</f>
        <v/>
      </c>
      <c r="I603" s="51" t="str">
        <f t="shared" si="9"/>
        <v/>
      </c>
      <c r="J603" s="51" t="str">
        <f>IF($E603="","",IF($E603-$F603-个税参数!$G$14-$G603&gt;0,$E603-$F603-个税参数!$G$14-$G603,0))</f>
        <v/>
      </c>
      <c r="K603" s="59" t="str">
        <f>IF($E603="","",IF($J603&gt;0,VLOOKUP($J603,个税参数!$D$5:$H$13,4,1),0))</f>
        <v/>
      </c>
      <c r="L603" s="60" t="str">
        <f>IF($E603="","",VLOOKUP($J603,个税参数!$D$5:$H$13,5,1))</f>
        <v/>
      </c>
    </row>
    <row r="604" spans="4:12" ht="23.15" customHeight="1" x14ac:dyDescent="0.4">
      <c r="D604" s="53"/>
      <c r="E604" s="52"/>
      <c r="F604" s="52"/>
      <c r="G604" s="52"/>
      <c r="H604" s="51" t="str">
        <f>IF($E604="","",IF($J604&gt;0,$J604*VLOOKUP($J604,个税参数!$D$5:$H$13,4,1)-VLOOKUP($J604,个税参数!$D$5:$H$13,5,1),0))</f>
        <v/>
      </c>
      <c r="I604" s="51" t="str">
        <f t="shared" si="9"/>
        <v/>
      </c>
      <c r="J604" s="51" t="str">
        <f>IF($E604="","",IF($E604-$F604-个税参数!$G$14-$G604&gt;0,$E604-$F604-个税参数!$G$14-$G604,0))</f>
        <v/>
      </c>
      <c r="K604" s="59" t="str">
        <f>IF($E604="","",IF($J604&gt;0,VLOOKUP($J604,个税参数!$D$5:$H$13,4,1),0))</f>
        <v/>
      </c>
      <c r="L604" s="60" t="str">
        <f>IF($E604="","",VLOOKUP($J604,个税参数!$D$5:$H$13,5,1))</f>
        <v/>
      </c>
    </row>
    <row r="605" spans="4:12" ht="23.15" customHeight="1" x14ac:dyDescent="0.4">
      <c r="D605" s="53"/>
      <c r="E605" s="52"/>
      <c r="F605" s="52"/>
      <c r="G605" s="52"/>
      <c r="H605" s="51" t="str">
        <f>IF($E605="","",IF($J605&gt;0,$J605*VLOOKUP($J605,个税参数!$D$5:$H$13,4,1)-VLOOKUP($J605,个税参数!$D$5:$H$13,5,1),0))</f>
        <v/>
      </c>
      <c r="I605" s="51" t="str">
        <f t="shared" si="9"/>
        <v/>
      </c>
      <c r="J605" s="51" t="str">
        <f>IF($E605="","",IF($E605-$F605-个税参数!$G$14-$G605&gt;0,$E605-$F605-个税参数!$G$14-$G605,0))</f>
        <v/>
      </c>
      <c r="K605" s="59" t="str">
        <f>IF($E605="","",IF($J605&gt;0,VLOOKUP($J605,个税参数!$D$5:$H$13,4,1),0))</f>
        <v/>
      </c>
      <c r="L605" s="60" t="str">
        <f>IF($E605="","",VLOOKUP($J605,个税参数!$D$5:$H$13,5,1))</f>
        <v/>
      </c>
    </row>
    <row r="606" spans="4:12" ht="23.15" customHeight="1" x14ac:dyDescent="0.4">
      <c r="D606" s="53"/>
      <c r="E606" s="52"/>
      <c r="F606" s="52"/>
      <c r="G606" s="52"/>
      <c r="H606" s="51" t="str">
        <f>IF($E606="","",IF($J606&gt;0,$J606*VLOOKUP($J606,个税参数!$D$5:$H$13,4,1)-VLOOKUP($J606,个税参数!$D$5:$H$13,5,1),0))</f>
        <v/>
      </c>
      <c r="I606" s="51" t="str">
        <f t="shared" si="9"/>
        <v/>
      </c>
      <c r="J606" s="51" t="str">
        <f>IF($E606="","",IF($E606-$F606-个税参数!$G$14-$G606&gt;0,$E606-$F606-个税参数!$G$14-$G606,0))</f>
        <v/>
      </c>
      <c r="K606" s="59" t="str">
        <f>IF($E606="","",IF($J606&gt;0,VLOOKUP($J606,个税参数!$D$5:$H$13,4,1),0))</f>
        <v/>
      </c>
      <c r="L606" s="60" t="str">
        <f>IF($E606="","",VLOOKUP($J606,个税参数!$D$5:$H$13,5,1))</f>
        <v/>
      </c>
    </row>
    <row r="607" spans="4:12" ht="23.15" customHeight="1" x14ac:dyDescent="0.4">
      <c r="D607" s="53"/>
      <c r="E607" s="52"/>
      <c r="F607" s="52"/>
      <c r="G607" s="52"/>
      <c r="H607" s="51" t="str">
        <f>IF($E607="","",IF($J607&gt;0,$J607*VLOOKUP($J607,个税参数!$D$5:$H$13,4,1)-VLOOKUP($J607,个税参数!$D$5:$H$13,5,1),0))</f>
        <v/>
      </c>
      <c r="I607" s="51" t="str">
        <f t="shared" si="9"/>
        <v/>
      </c>
      <c r="J607" s="51" t="str">
        <f>IF($E607="","",IF($E607-$F607-个税参数!$G$14-$G607&gt;0,$E607-$F607-个税参数!$G$14-$G607,0))</f>
        <v/>
      </c>
      <c r="K607" s="59" t="str">
        <f>IF($E607="","",IF($J607&gt;0,VLOOKUP($J607,个税参数!$D$5:$H$13,4,1),0))</f>
        <v/>
      </c>
      <c r="L607" s="60" t="str">
        <f>IF($E607="","",VLOOKUP($J607,个税参数!$D$5:$H$13,5,1))</f>
        <v/>
      </c>
    </row>
    <row r="608" spans="4:12" ht="23.15" customHeight="1" x14ac:dyDescent="0.4">
      <c r="D608" s="53"/>
      <c r="E608" s="52"/>
      <c r="F608" s="52"/>
      <c r="G608" s="52"/>
      <c r="H608" s="51" t="str">
        <f>IF($E608="","",IF($J608&gt;0,$J608*VLOOKUP($J608,个税参数!$D$5:$H$13,4,1)-VLOOKUP($J608,个税参数!$D$5:$H$13,5,1),0))</f>
        <v/>
      </c>
      <c r="I608" s="51" t="str">
        <f t="shared" si="9"/>
        <v/>
      </c>
      <c r="J608" s="51" t="str">
        <f>IF($E608="","",IF($E608-$F608-个税参数!$G$14-$G608&gt;0,$E608-$F608-个税参数!$G$14-$G608,0))</f>
        <v/>
      </c>
      <c r="K608" s="59" t="str">
        <f>IF($E608="","",IF($J608&gt;0,VLOOKUP($J608,个税参数!$D$5:$H$13,4,1),0))</f>
        <v/>
      </c>
      <c r="L608" s="60" t="str">
        <f>IF($E608="","",VLOOKUP($J608,个税参数!$D$5:$H$13,5,1))</f>
        <v/>
      </c>
    </row>
    <row r="609" spans="4:12" ht="23.15" customHeight="1" x14ac:dyDescent="0.4">
      <c r="D609" s="53"/>
      <c r="E609" s="52"/>
      <c r="F609" s="52"/>
      <c r="G609" s="52"/>
      <c r="H609" s="51" t="str">
        <f>IF($E609="","",IF($J609&gt;0,$J609*VLOOKUP($J609,个税参数!$D$5:$H$13,4,1)-VLOOKUP($J609,个税参数!$D$5:$H$13,5,1),0))</f>
        <v/>
      </c>
      <c r="I609" s="51" t="str">
        <f t="shared" si="9"/>
        <v/>
      </c>
      <c r="J609" s="51" t="str">
        <f>IF($E609="","",IF($E609-$F609-个税参数!$G$14-$G609&gt;0,$E609-$F609-个税参数!$G$14-$G609,0))</f>
        <v/>
      </c>
      <c r="K609" s="59" t="str">
        <f>IF($E609="","",IF($J609&gt;0,VLOOKUP($J609,个税参数!$D$5:$H$13,4,1),0))</f>
        <v/>
      </c>
      <c r="L609" s="60" t="str">
        <f>IF($E609="","",VLOOKUP($J609,个税参数!$D$5:$H$13,5,1))</f>
        <v/>
      </c>
    </row>
    <row r="610" spans="4:12" ht="23.15" customHeight="1" x14ac:dyDescent="0.4">
      <c r="D610" s="53"/>
      <c r="E610" s="52"/>
      <c r="F610" s="52"/>
      <c r="G610" s="52"/>
      <c r="H610" s="51" t="str">
        <f>IF($E610="","",IF($J610&gt;0,$J610*VLOOKUP($J610,个税参数!$D$5:$H$13,4,1)-VLOOKUP($J610,个税参数!$D$5:$H$13,5,1),0))</f>
        <v/>
      </c>
      <c r="I610" s="51" t="str">
        <f t="shared" si="9"/>
        <v/>
      </c>
      <c r="J610" s="51" t="str">
        <f>IF($E610="","",IF($E610-$F610-个税参数!$G$14-$G610&gt;0,$E610-$F610-个税参数!$G$14-$G610,0))</f>
        <v/>
      </c>
      <c r="K610" s="59" t="str">
        <f>IF($E610="","",IF($J610&gt;0,VLOOKUP($J610,个税参数!$D$5:$H$13,4,1),0))</f>
        <v/>
      </c>
      <c r="L610" s="60" t="str">
        <f>IF($E610="","",VLOOKUP($J610,个税参数!$D$5:$H$13,5,1))</f>
        <v/>
      </c>
    </row>
    <row r="611" spans="4:12" ht="23.15" customHeight="1" x14ac:dyDescent="0.4">
      <c r="D611" s="53"/>
      <c r="E611" s="52"/>
      <c r="F611" s="52"/>
      <c r="G611" s="52"/>
      <c r="H611" s="51" t="str">
        <f>IF($E611="","",IF($J611&gt;0,$J611*VLOOKUP($J611,个税参数!$D$5:$H$13,4,1)-VLOOKUP($J611,个税参数!$D$5:$H$13,5,1),0))</f>
        <v/>
      </c>
      <c r="I611" s="51" t="str">
        <f t="shared" si="9"/>
        <v/>
      </c>
      <c r="J611" s="51" t="str">
        <f>IF($E611="","",IF($E611-$F611-个税参数!$G$14-$G611&gt;0,$E611-$F611-个税参数!$G$14-$G611,0))</f>
        <v/>
      </c>
      <c r="K611" s="59" t="str">
        <f>IF($E611="","",IF($J611&gt;0,VLOOKUP($J611,个税参数!$D$5:$H$13,4,1),0))</f>
        <v/>
      </c>
      <c r="L611" s="60" t="str">
        <f>IF($E611="","",VLOOKUP($J611,个税参数!$D$5:$H$13,5,1))</f>
        <v/>
      </c>
    </row>
    <row r="612" spans="4:12" ht="23.15" customHeight="1" x14ac:dyDescent="0.4">
      <c r="D612" s="53"/>
      <c r="E612" s="52"/>
      <c r="F612" s="52"/>
      <c r="G612" s="52"/>
      <c r="H612" s="51" t="str">
        <f>IF($E612="","",IF($J612&gt;0,$J612*VLOOKUP($J612,个税参数!$D$5:$H$13,4,1)-VLOOKUP($J612,个税参数!$D$5:$H$13,5,1),0))</f>
        <v/>
      </c>
      <c r="I612" s="51" t="str">
        <f t="shared" si="9"/>
        <v/>
      </c>
      <c r="J612" s="51" t="str">
        <f>IF($E612="","",IF($E612-$F612-个税参数!$G$14-$G612&gt;0,$E612-$F612-个税参数!$G$14-$G612,0))</f>
        <v/>
      </c>
      <c r="K612" s="59" t="str">
        <f>IF($E612="","",IF($J612&gt;0,VLOOKUP($J612,个税参数!$D$5:$H$13,4,1),0))</f>
        <v/>
      </c>
      <c r="L612" s="60" t="str">
        <f>IF($E612="","",VLOOKUP($J612,个税参数!$D$5:$H$13,5,1))</f>
        <v/>
      </c>
    </row>
    <row r="613" spans="4:12" ht="23.15" customHeight="1" x14ac:dyDescent="0.4">
      <c r="D613" s="53"/>
      <c r="E613" s="52"/>
      <c r="F613" s="52"/>
      <c r="G613" s="52"/>
      <c r="H613" s="51" t="str">
        <f>IF($E613="","",IF($J613&gt;0,$J613*VLOOKUP($J613,个税参数!$D$5:$H$13,4,1)-VLOOKUP($J613,个税参数!$D$5:$H$13,5,1),0))</f>
        <v/>
      </c>
      <c r="I613" s="51" t="str">
        <f t="shared" si="9"/>
        <v/>
      </c>
      <c r="J613" s="51" t="str">
        <f>IF($E613="","",IF($E613-$F613-个税参数!$G$14-$G613&gt;0,$E613-$F613-个税参数!$G$14-$G613,0))</f>
        <v/>
      </c>
      <c r="K613" s="59" t="str">
        <f>IF($E613="","",IF($J613&gt;0,VLOOKUP($J613,个税参数!$D$5:$H$13,4,1),0))</f>
        <v/>
      </c>
      <c r="L613" s="60" t="str">
        <f>IF($E613="","",VLOOKUP($J613,个税参数!$D$5:$H$13,5,1))</f>
        <v/>
      </c>
    </row>
    <row r="614" spans="4:12" ht="23.15" customHeight="1" x14ac:dyDescent="0.4">
      <c r="D614" s="53"/>
      <c r="E614" s="52"/>
      <c r="F614" s="52"/>
      <c r="G614" s="52"/>
      <c r="H614" s="51" t="str">
        <f>IF($E614="","",IF($J614&gt;0,$J614*VLOOKUP($J614,个税参数!$D$5:$H$13,4,1)-VLOOKUP($J614,个税参数!$D$5:$H$13,5,1),0))</f>
        <v/>
      </c>
      <c r="I614" s="51" t="str">
        <f t="shared" si="9"/>
        <v/>
      </c>
      <c r="J614" s="51" t="str">
        <f>IF($E614="","",IF($E614-$F614-个税参数!$G$14-$G614&gt;0,$E614-$F614-个税参数!$G$14-$G614,0))</f>
        <v/>
      </c>
      <c r="K614" s="59" t="str">
        <f>IF($E614="","",IF($J614&gt;0,VLOOKUP($J614,个税参数!$D$5:$H$13,4,1),0))</f>
        <v/>
      </c>
      <c r="L614" s="60" t="str">
        <f>IF($E614="","",VLOOKUP($J614,个税参数!$D$5:$H$13,5,1))</f>
        <v/>
      </c>
    </row>
    <row r="615" spans="4:12" ht="23.15" customHeight="1" x14ac:dyDescent="0.4">
      <c r="D615" s="53"/>
      <c r="E615" s="52"/>
      <c r="F615" s="52"/>
      <c r="G615" s="52"/>
      <c r="H615" s="51" t="str">
        <f>IF($E615="","",IF($J615&gt;0,$J615*VLOOKUP($J615,个税参数!$D$5:$H$13,4,1)-VLOOKUP($J615,个税参数!$D$5:$H$13,5,1),0))</f>
        <v/>
      </c>
      <c r="I615" s="51" t="str">
        <f t="shared" si="9"/>
        <v/>
      </c>
      <c r="J615" s="51" t="str">
        <f>IF($E615="","",IF($E615-$F615-个税参数!$G$14-$G615&gt;0,$E615-$F615-个税参数!$G$14-$G615,0))</f>
        <v/>
      </c>
      <c r="K615" s="59" t="str">
        <f>IF($E615="","",IF($J615&gt;0,VLOOKUP($J615,个税参数!$D$5:$H$13,4,1),0))</f>
        <v/>
      </c>
      <c r="L615" s="60" t="str">
        <f>IF($E615="","",VLOOKUP($J615,个税参数!$D$5:$H$13,5,1))</f>
        <v/>
      </c>
    </row>
    <row r="616" spans="4:12" ht="23.15" customHeight="1" x14ac:dyDescent="0.4">
      <c r="D616" s="53"/>
      <c r="E616" s="52"/>
      <c r="F616" s="52"/>
      <c r="G616" s="52"/>
      <c r="H616" s="51" t="str">
        <f>IF($E616="","",IF($J616&gt;0,$J616*VLOOKUP($J616,个税参数!$D$5:$H$13,4,1)-VLOOKUP($J616,个税参数!$D$5:$H$13,5,1),0))</f>
        <v/>
      </c>
      <c r="I616" s="51" t="str">
        <f t="shared" si="9"/>
        <v/>
      </c>
      <c r="J616" s="51" t="str">
        <f>IF($E616="","",IF($E616-$F616-个税参数!$G$14-$G616&gt;0,$E616-$F616-个税参数!$G$14-$G616,0))</f>
        <v/>
      </c>
      <c r="K616" s="59" t="str">
        <f>IF($E616="","",IF($J616&gt;0,VLOOKUP($J616,个税参数!$D$5:$H$13,4,1),0))</f>
        <v/>
      </c>
      <c r="L616" s="60" t="str">
        <f>IF($E616="","",VLOOKUP($J616,个税参数!$D$5:$H$13,5,1))</f>
        <v/>
      </c>
    </row>
    <row r="617" spans="4:12" ht="23.15" customHeight="1" x14ac:dyDescent="0.4">
      <c r="D617" s="53"/>
      <c r="E617" s="52"/>
      <c r="F617" s="52"/>
      <c r="G617" s="52"/>
      <c r="H617" s="51" t="str">
        <f>IF($E617="","",IF($J617&gt;0,$J617*VLOOKUP($J617,个税参数!$D$5:$H$13,4,1)-VLOOKUP($J617,个税参数!$D$5:$H$13,5,1),0))</f>
        <v/>
      </c>
      <c r="I617" s="51" t="str">
        <f t="shared" si="9"/>
        <v/>
      </c>
      <c r="J617" s="51" t="str">
        <f>IF($E617="","",IF($E617-$F617-个税参数!$G$14-$G617&gt;0,$E617-$F617-个税参数!$G$14-$G617,0))</f>
        <v/>
      </c>
      <c r="K617" s="59" t="str">
        <f>IF($E617="","",IF($J617&gt;0,VLOOKUP($J617,个税参数!$D$5:$H$13,4,1),0))</f>
        <v/>
      </c>
      <c r="L617" s="60" t="str">
        <f>IF($E617="","",VLOOKUP($J617,个税参数!$D$5:$H$13,5,1))</f>
        <v/>
      </c>
    </row>
    <row r="618" spans="4:12" ht="23.15" customHeight="1" x14ac:dyDescent="0.4">
      <c r="D618" s="53"/>
      <c r="E618" s="52"/>
      <c r="F618" s="52"/>
      <c r="G618" s="52"/>
      <c r="H618" s="51" t="str">
        <f>IF($E618="","",IF($J618&gt;0,$J618*VLOOKUP($J618,个税参数!$D$5:$H$13,4,1)-VLOOKUP($J618,个税参数!$D$5:$H$13,5,1),0))</f>
        <v/>
      </c>
      <c r="I618" s="51" t="str">
        <f t="shared" si="9"/>
        <v/>
      </c>
      <c r="J618" s="51" t="str">
        <f>IF($E618="","",IF($E618-$F618-个税参数!$G$14-$G618&gt;0,$E618-$F618-个税参数!$G$14-$G618,0))</f>
        <v/>
      </c>
      <c r="K618" s="59" t="str">
        <f>IF($E618="","",IF($J618&gt;0,VLOOKUP($J618,个税参数!$D$5:$H$13,4,1),0))</f>
        <v/>
      </c>
      <c r="L618" s="60" t="str">
        <f>IF($E618="","",VLOOKUP($J618,个税参数!$D$5:$H$13,5,1))</f>
        <v/>
      </c>
    </row>
    <row r="619" spans="4:12" ht="23.15" customHeight="1" x14ac:dyDescent="0.4">
      <c r="D619" s="53"/>
      <c r="E619" s="52"/>
      <c r="F619" s="52"/>
      <c r="G619" s="52"/>
      <c r="H619" s="51" t="str">
        <f>IF($E619="","",IF($J619&gt;0,$J619*VLOOKUP($J619,个税参数!$D$5:$H$13,4,1)-VLOOKUP($J619,个税参数!$D$5:$H$13,5,1),0))</f>
        <v/>
      </c>
      <c r="I619" s="51" t="str">
        <f t="shared" si="9"/>
        <v/>
      </c>
      <c r="J619" s="51" t="str">
        <f>IF($E619="","",IF($E619-$F619-个税参数!$G$14-$G619&gt;0,$E619-$F619-个税参数!$G$14-$G619,0))</f>
        <v/>
      </c>
      <c r="K619" s="59" t="str">
        <f>IF($E619="","",IF($J619&gt;0,VLOOKUP($J619,个税参数!$D$5:$H$13,4,1),0))</f>
        <v/>
      </c>
      <c r="L619" s="60" t="str">
        <f>IF($E619="","",VLOOKUP($J619,个税参数!$D$5:$H$13,5,1))</f>
        <v/>
      </c>
    </row>
    <row r="620" spans="4:12" ht="23.15" customHeight="1" x14ac:dyDescent="0.4">
      <c r="D620" s="53"/>
      <c r="E620" s="52"/>
      <c r="F620" s="52"/>
      <c r="G620" s="52"/>
      <c r="H620" s="51" t="str">
        <f>IF($E620="","",IF($J620&gt;0,$J620*VLOOKUP($J620,个税参数!$D$5:$H$13,4,1)-VLOOKUP($J620,个税参数!$D$5:$H$13,5,1),0))</f>
        <v/>
      </c>
      <c r="I620" s="51" t="str">
        <f t="shared" si="9"/>
        <v/>
      </c>
      <c r="J620" s="51" t="str">
        <f>IF($E620="","",IF($E620-$F620-个税参数!$G$14-$G620&gt;0,$E620-$F620-个税参数!$G$14-$G620,0))</f>
        <v/>
      </c>
      <c r="K620" s="59" t="str">
        <f>IF($E620="","",IF($J620&gt;0,VLOOKUP($J620,个税参数!$D$5:$H$13,4,1),0))</f>
        <v/>
      </c>
      <c r="L620" s="60" t="str">
        <f>IF($E620="","",VLOOKUP($J620,个税参数!$D$5:$H$13,5,1))</f>
        <v/>
      </c>
    </row>
    <row r="621" spans="4:12" ht="23.15" customHeight="1" x14ac:dyDescent="0.4">
      <c r="D621" s="53"/>
      <c r="E621" s="52"/>
      <c r="F621" s="52"/>
      <c r="G621" s="52"/>
      <c r="H621" s="51" t="str">
        <f>IF($E621="","",IF($J621&gt;0,$J621*VLOOKUP($J621,个税参数!$D$5:$H$13,4,1)-VLOOKUP($J621,个税参数!$D$5:$H$13,5,1),0))</f>
        <v/>
      </c>
      <c r="I621" s="51" t="str">
        <f t="shared" si="9"/>
        <v/>
      </c>
      <c r="J621" s="51" t="str">
        <f>IF($E621="","",IF($E621-$F621-个税参数!$G$14-$G621&gt;0,$E621-$F621-个税参数!$G$14-$G621,0))</f>
        <v/>
      </c>
      <c r="K621" s="59" t="str">
        <f>IF($E621="","",IF($J621&gt;0,VLOOKUP($J621,个税参数!$D$5:$H$13,4,1),0))</f>
        <v/>
      </c>
      <c r="L621" s="60" t="str">
        <f>IF($E621="","",VLOOKUP($J621,个税参数!$D$5:$H$13,5,1))</f>
        <v/>
      </c>
    </row>
    <row r="622" spans="4:12" ht="23.15" customHeight="1" x14ac:dyDescent="0.4">
      <c r="D622" s="53"/>
      <c r="E622" s="52"/>
      <c r="F622" s="52"/>
      <c r="G622" s="52"/>
      <c r="H622" s="51" t="str">
        <f>IF($E622="","",IF($J622&gt;0,$J622*VLOOKUP($J622,个税参数!$D$5:$H$13,4,1)-VLOOKUP($J622,个税参数!$D$5:$H$13,5,1),0))</f>
        <v/>
      </c>
      <c r="I622" s="51" t="str">
        <f t="shared" si="9"/>
        <v/>
      </c>
      <c r="J622" s="51" t="str">
        <f>IF($E622="","",IF($E622-$F622-个税参数!$G$14-$G622&gt;0,$E622-$F622-个税参数!$G$14-$G622,0))</f>
        <v/>
      </c>
      <c r="K622" s="59" t="str">
        <f>IF($E622="","",IF($J622&gt;0,VLOOKUP($J622,个税参数!$D$5:$H$13,4,1),0))</f>
        <v/>
      </c>
      <c r="L622" s="60" t="str">
        <f>IF($E622="","",VLOOKUP($J622,个税参数!$D$5:$H$13,5,1))</f>
        <v/>
      </c>
    </row>
    <row r="623" spans="4:12" ht="23.15" customHeight="1" x14ac:dyDescent="0.4">
      <c r="D623" s="53"/>
      <c r="E623" s="52"/>
      <c r="F623" s="52"/>
      <c r="G623" s="52"/>
      <c r="H623" s="51" t="str">
        <f>IF($E623="","",IF($J623&gt;0,$J623*VLOOKUP($J623,个税参数!$D$5:$H$13,4,1)-VLOOKUP($J623,个税参数!$D$5:$H$13,5,1),0))</f>
        <v/>
      </c>
      <c r="I623" s="51" t="str">
        <f t="shared" si="9"/>
        <v/>
      </c>
      <c r="J623" s="51" t="str">
        <f>IF($E623="","",IF($E623-$F623-个税参数!$G$14-$G623&gt;0,$E623-$F623-个税参数!$G$14-$G623,0))</f>
        <v/>
      </c>
      <c r="K623" s="59" t="str">
        <f>IF($E623="","",IF($J623&gt;0,VLOOKUP($J623,个税参数!$D$5:$H$13,4,1),0))</f>
        <v/>
      </c>
      <c r="L623" s="60" t="str">
        <f>IF($E623="","",VLOOKUP($J623,个税参数!$D$5:$H$13,5,1))</f>
        <v/>
      </c>
    </row>
    <row r="624" spans="4:12" ht="23.15" customHeight="1" x14ac:dyDescent="0.4">
      <c r="D624" s="53"/>
      <c r="E624" s="52"/>
      <c r="F624" s="52"/>
      <c r="G624" s="52"/>
      <c r="H624" s="51" t="str">
        <f>IF($E624="","",IF($J624&gt;0,$J624*VLOOKUP($J624,个税参数!$D$5:$H$13,4,1)-VLOOKUP($J624,个税参数!$D$5:$H$13,5,1),0))</f>
        <v/>
      </c>
      <c r="I624" s="51" t="str">
        <f t="shared" si="9"/>
        <v/>
      </c>
      <c r="J624" s="51" t="str">
        <f>IF($E624="","",IF($E624-$F624-个税参数!$G$14-$G624&gt;0,$E624-$F624-个税参数!$G$14-$G624,0))</f>
        <v/>
      </c>
      <c r="K624" s="59" t="str">
        <f>IF($E624="","",IF($J624&gt;0,VLOOKUP($J624,个税参数!$D$5:$H$13,4,1),0))</f>
        <v/>
      </c>
      <c r="L624" s="60" t="str">
        <f>IF($E624="","",VLOOKUP($J624,个税参数!$D$5:$H$13,5,1))</f>
        <v/>
      </c>
    </row>
    <row r="625" spans="4:12" ht="23.15" customHeight="1" x14ac:dyDescent="0.4">
      <c r="D625" s="53"/>
      <c r="E625" s="52"/>
      <c r="F625" s="52"/>
      <c r="G625" s="52"/>
      <c r="H625" s="51" t="str">
        <f>IF($E625="","",IF($J625&gt;0,$J625*VLOOKUP($J625,个税参数!$D$5:$H$13,4,1)-VLOOKUP($J625,个税参数!$D$5:$H$13,5,1),0))</f>
        <v/>
      </c>
      <c r="I625" s="51" t="str">
        <f t="shared" si="9"/>
        <v/>
      </c>
      <c r="J625" s="51" t="str">
        <f>IF($E625="","",IF($E625-$F625-个税参数!$G$14-$G625&gt;0,$E625-$F625-个税参数!$G$14-$G625,0))</f>
        <v/>
      </c>
      <c r="K625" s="59" t="str">
        <f>IF($E625="","",IF($J625&gt;0,VLOOKUP($J625,个税参数!$D$5:$H$13,4,1),0))</f>
        <v/>
      </c>
      <c r="L625" s="60" t="str">
        <f>IF($E625="","",VLOOKUP($J625,个税参数!$D$5:$H$13,5,1))</f>
        <v/>
      </c>
    </row>
    <row r="626" spans="4:12" ht="23.15" customHeight="1" x14ac:dyDescent="0.4">
      <c r="D626" s="53"/>
      <c r="E626" s="52"/>
      <c r="F626" s="52"/>
      <c r="G626" s="52"/>
      <c r="H626" s="51" t="str">
        <f>IF($E626="","",IF($J626&gt;0,$J626*VLOOKUP($J626,个税参数!$D$5:$H$13,4,1)-VLOOKUP($J626,个税参数!$D$5:$H$13,5,1),0))</f>
        <v/>
      </c>
      <c r="I626" s="51" t="str">
        <f t="shared" si="9"/>
        <v/>
      </c>
      <c r="J626" s="51" t="str">
        <f>IF($E626="","",IF($E626-$F626-个税参数!$G$14-$G626&gt;0,$E626-$F626-个税参数!$G$14-$G626,0))</f>
        <v/>
      </c>
      <c r="K626" s="59" t="str">
        <f>IF($E626="","",IF($J626&gt;0,VLOOKUP($J626,个税参数!$D$5:$H$13,4,1),0))</f>
        <v/>
      </c>
      <c r="L626" s="60" t="str">
        <f>IF($E626="","",VLOOKUP($J626,个税参数!$D$5:$H$13,5,1))</f>
        <v/>
      </c>
    </row>
    <row r="627" spans="4:12" ht="23.15" customHeight="1" x14ac:dyDescent="0.4">
      <c r="D627" s="53"/>
      <c r="E627" s="52"/>
      <c r="F627" s="52"/>
      <c r="G627" s="52"/>
      <c r="H627" s="51" t="str">
        <f>IF($E627="","",IF($J627&gt;0,$J627*VLOOKUP($J627,个税参数!$D$5:$H$13,4,1)-VLOOKUP($J627,个税参数!$D$5:$H$13,5,1),0))</f>
        <v/>
      </c>
      <c r="I627" s="51" t="str">
        <f t="shared" si="9"/>
        <v/>
      </c>
      <c r="J627" s="51" t="str">
        <f>IF($E627="","",IF($E627-$F627-个税参数!$G$14-$G627&gt;0,$E627-$F627-个税参数!$G$14-$G627,0))</f>
        <v/>
      </c>
      <c r="K627" s="59" t="str">
        <f>IF($E627="","",IF($J627&gt;0,VLOOKUP($J627,个税参数!$D$5:$H$13,4,1),0))</f>
        <v/>
      </c>
      <c r="L627" s="60" t="str">
        <f>IF($E627="","",VLOOKUP($J627,个税参数!$D$5:$H$13,5,1))</f>
        <v/>
      </c>
    </row>
    <row r="628" spans="4:12" ht="23.15" customHeight="1" x14ac:dyDescent="0.4">
      <c r="D628" s="53"/>
      <c r="E628" s="52"/>
      <c r="F628" s="52"/>
      <c r="G628" s="52"/>
      <c r="H628" s="51" t="str">
        <f>IF($E628="","",IF($J628&gt;0,$J628*VLOOKUP($J628,个税参数!$D$5:$H$13,4,1)-VLOOKUP($J628,个税参数!$D$5:$H$13,5,1),0))</f>
        <v/>
      </c>
      <c r="I628" s="51" t="str">
        <f t="shared" si="9"/>
        <v/>
      </c>
      <c r="J628" s="51" t="str">
        <f>IF($E628="","",IF($E628-$F628-个税参数!$G$14-$G628&gt;0,$E628-$F628-个税参数!$G$14-$G628,0))</f>
        <v/>
      </c>
      <c r="K628" s="59" t="str">
        <f>IF($E628="","",IF($J628&gt;0,VLOOKUP($J628,个税参数!$D$5:$H$13,4,1),0))</f>
        <v/>
      </c>
      <c r="L628" s="60" t="str">
        <f>IF($E628="","",VLOOKUP($J628,个税参数!$D$5:$H$13,5,1))</f>
        <v/>
      </c>
    </row>
    <row r="629" spans="4:12" ht="23.15" customHeight="1" x14ac:dyDescent="0.4">
      <c r="D629" s="53"/>
      <c r="E629" s="52"/>
      <c r="F629" s="52"/>
      <c r="G629" s="52"/>
      <c r="H629" s="51" t="str">
        <f>IF($E629="","",IF($J629&gt;0,$J629*VLOOKUP($J629,个税参数!$D$5:$H$13,4,1)-VLOOKUP($J629,个税参数!$D$5:$H$13,5,1),0))</f>
        <v/>
      </c>
      <c r="I629" s="51" t="str">
        <f t="shared" si="9"/>
        <v/>
      </c>
      <c r="J629" s="51" t="str">
        <f>IF($E629="","",IF($E629-$F629-个税参数!$G$14-$G629&gt;0,$E629-$F629-个税参数!$G$14-$G629,0))</f>
        <v/>
      </c>
      <c r="K629" s="59" t="str">
        <f>IF($E629="","",IF($J629&gt;0,VLOOKUP($J629,个税参数!$D$5:$H$13,4,1),0))</f>
        <v/>
      </c>
      <c r="L629" s="60" t="str">
        <f>IF($E629="","",VLOOKUP($J629,个税参数!$D$5:$H$13,5,1))</f>
        <v/>
      </c>
    </row>
    <row r="630" spans="4:12" ht="23.15" customHeight="1" x14ac:dyDescent="0.4">
      <c r="D630" s="53"/>
      <c r="E630" s="52"/>
      <c r="F630" s="52"/>
      <c r="G630" s="52"/>
      <c r="H630" s="51" t="str">
        <f>IF($E630="","",IF($J630&gt;0,$J630*VLOOKUP($J630,个税参数!$D$5:$H$13,4,1)-VLOOKUP($J630,个税参数!$D$5:$H$13,5,1),0))</f>
        <v/>
      </c>
      <c r="I630" s="51" t="str">
        <f t="shared" si="9"/>
        <v/>
      </c>
      <c r="J630" s="51" t="str">
        <f>IF($E630="","",IF($E630-$F630-个税参数!$G$14-$G630&gt;0,$E630-$F630-个税参数!$G$14-$G630,0))</f>
        <v/>
      </c>
      <c r="K630" s="59" t="str">
        <f>IF($E630="","",IF($J630&gt;0,VLOOKUP($J630,个税参数!$D$5:$H$13,4,1),0))</f>
        <v/>
      </c>
      <c r="L630" s="60" t="str">
        <f>IF($E630="","",VLOOKUP($J630,个税参数!$D$5:$H$13,5,1))</f>
        <v/>
      </c>
    </row>
    <row r="631" spans="4:12" ht="23.15" customHeight="1" x14ac:dyDescent="0.4">
      <c r="D631" s="53"/>
      <c r="E631" s="52"/>
      <c r="F631" s="52"/>
      <c r="G631" s="52"/>
      <c r="H631" s="51" t="str">
        <f>IF($E631="","",IF($J631&gt;0,$J631*VLOOKUP($J631,个税参数!$D$5:$H$13,4,1)-VLOOKUP($J631,个税参数!$D$5:$H$13,5,1),0))</f>
        <v/>
      </c>
      <c r="I631" s="51" t="str">
        <f t="shared" si="9"/>
        <v/>
      </c>
      <c r="J631" s="51" t="str">
        <f>IF($E631="","",IF($E631-$F631-个税参数!$G$14-$G631&gt;0,$E631-$F631-个税参数!$G$14-$G631,0))</f>
        <v/>
      </c>
      <c r="K631" s="59" t="str">
        <f>IF($E631="","",IF($J631&gt;0,VLOOKUP($J631,个税参数!$D$5:$H$13,4,1),0))</f>
        <v/>
      </c>
      <c r="L631" s="60" t="str">
        <f>IF($E631="","",VLOOKUP($J631,个税参数!$D$5:$H$13,5,1))</f>
        <v/>
      </c>
    </row>
    <row r="632" spans="4:12" ht="23.15" customHeight="1" x14ac:dyDescent="0.4">
      <c r="D632" s="53"/>
      <c r="E632" s="52"/>
      <c r="F632" s="52"/>
      <c r="G632" s="52"/>
      <c r="H632" s="51" t="str">
        <f>IF($E632="","",IF($J632&gt;0,$J632*VLOOKUP($J632,个税参数!$D$5:$H$13,4,1)-VLOOKUP($J632,个税参数!$D$5:$H$13,5,1),0))</f>
        <v/>
      </c>
      <c r="I632" s="51" t="str">
        <f t="shared" si="9"/>
        <v/>
      </c>
      <c r="J632" s="51" t="str">
        <f>IF($E632="","",IF($E632-$F632-个税参数!$G$14-$G632&gt;0,$E632-$F632-个税参数!$G$14-$G632,0))</f>
        <v/>
      </c>
      <c r="K632" s="59" t="str">
        <f>IF($E632="","",IF($J632&gt;0,VLOOKUP($J632,个税参数!$D$5:$H$13,4,1),0))</f>
        <v/>
      </c>
      <c r="L632" s="60" t="str">
        <f>IF($E632="","",VLOOKUP($J632,个税参数!$D$5:$H$13,5,1))</f>
        <v/>
      </c>
    </row>
    <row r="633" spans="4:12" ht="23.15" customHeight="1" x14ac:dyDescent="0.4">
      <c r="D633" s="53"/>
      <c r="E633" s="52"/>
      <c r="F633" s="52"/>
      <c r="G633" s="52"/>
      <c r="H633" s="51" t="str">
        <f>IF($E633="","",IF($J633&gt;0,$J633*VLOOKUP($J633,个税参数!$D$5:$H$13,4,1)-VLOOKUP($J633,个税参数!$D$5:$H$13,5,1),0))</f>
        <v/>
      </c>
      <c r="I633" s="51" t="str">
        <f t="shared" si="9"/>
        <v/>
      </c>
      <c r="J633" s="51" t="str">
        <f>IF($E633="","",IF($E633-$F633-个税参数!$G$14-$G633&gt;0,$E633-$F633-个税参数!$G$14-$G633,0))</f>
        <v/>
      </c>
      <c r="K633" s="59" t="str">
        <f>IF($E633="","",IF($J633&gt;0,VLOOKUP($J633,个税参数!$D$5:$H$13,4,1),0))</f>
        <v/>
      </c>
      <c r="L633" s="60" t="str">
        <f>IF($E633="","",VLOOKUP($J633,个税参数!$D$5:$H$13,5,1))</f>
        <v/>
      </c>
    </row>
    <row r="634" spans="4:12" ht="23.15" customHeight="1" x14ac:dyDescent="0.4">
      <c r="D634" s="53"/>
      <c r="E634" s="52"/>
      <c r="F634" s="52"/>
      <c r="G634" s="52"/>
      <c r="H634" s="51" t="str">
        <f>IF($E634="","",IF($J634&gt;0,$J634*VLOOKUP($J634,个税参数!$D$5:$H$13,4,1)-VLOOKUP($J634,个税参数!$D$5:$H$13,5,1),0))</f>
        <v/>
      </c>
      <c r="I634" s="51" t="str">
        <f t="shared" si="9"/>
        <v/>
      </c>
      <c r="J634" s="51" t="str">
        <f>IF($E634="","",IF($E634-$F634-个税参数!$G$14-$G634&gt;0,$E634-$F634-个税参数!$G$14-$G634,0))</f>
        <v/>
      </c>
      <c r="K634" s="59" t="str">
        <f>IF($E634="","",IF($J634&gt;0,VLOOKUP($J634,个税参数!$D$5:$H$13,4,1),0))</f>
        <v/>
      </c>
      <c r="L634" s="60" t="str">
        <f>IF($E634="","",VLOOKUP($J634,个税参数!$D$5:$H$13,5,1))</f>
        <v/>
      </c>
    </row>
    <row r="635" spans="4:12" ht="23.15" customHeight="1" x14ac:dyDescent="0.4">
      <c r="D635" s="53"/>
      <c r="E635" s="52"/>
      <c r="F635" s="52"/>
      <c r="G635" s="52"/>
      <c r="H635" s="51" t="str">
        <f>IF($E635="","",IF($J635&gt;0,$J635*VLOOKUP($J635,个税参数!$D$5:$H$13,4,1)-VLOOKUP($J635,个税参数!$D$5:$H$13,5,1),0))</f>
        <v/>
      </c>
      <c r="I635" s="51" t="str">
        <f t="shared" si="9"/>
        <v/>
      </c>
      <c r="J635" s="51" t="str">
        <f>IF($E635="","",IF($E635-$F635-个税参数!$G$14-$G635&gt;0,$E635-$F635-个税参数!$G$14-$G635,0))</f>
        <v/>
      </c>
      <c r="K635" s="59" t="str">
        <f>IF($E635="","",IF($J635&gt;0,VLOOKUP($J635,个税参数!$D$5:$H$13,4,1),0))</f>
        <v/>
      </c>
      <c r="L635" s="60" t="str">
        <f>IF($E635="","",VLOOKUP($J635,个税参数!$D$5:$H$13,5,1))</f>
        <v/>
      </c>
    </row>
    <row r="636" spans="4:12" ht="23.15" customHeight="1" x14ac:dyDescent="0.4">
      <c r="D636" s="53"/>
      <c r="E636" s="52"/>
      <c r="F636" s="52"/>
      <c r="G636" s="52"/>
      <c r="H636" s="51" t="str">
        <f>IF($E636="","",IF($J636&gt;0,$J636*VLOOKUP($J636,个税参数!$D$5:$H$13,4,1)-VLOOKUP($J636,个税参数!$D$5:$H$13,5,1),0))</f>
        <v/>
      </c>
      <c r="I636" s="51" t="str">
        <f t="shared" si="9"/>
        <v/>
      </c>
      <c r="J636" s="51" t="str">
        <f>IF($E636="","",IF($E636-$F636-个税参数!$G$14-$G636&gt;0,$E636-$F636-个税参数!$G$14-$G636,0))</f>
        <v/>
      </c>
      <c r="K636" s="59" t="str">
        <f>IF($E636="","",IF($J636&gt;0,VLOOKUP($J636,个税参数!$D$5:$H$13,4,1),0))</f>
        <v/>
      </c>
      <c r="L636" s="60" t="str">
        <f>IF($E636="","",VLOOKUP($J636,个税参数!$D$5:$H$13,5,1))</f>
        <v/>
      </c>
    </row>
    <row r="637" spans="4:12" ht="23.15" customHeight="1" x14ac:dyDescent="0.4">
      <c r="D637" s="53"/>
      <c r="E637" s="52"/>
      <c r="F637" s="52"/>
      <c r="G637" s="52"/>
      <c r="H637" s="51" t="str">
        <f>IF($E637="","",IF($J637&gt;0,$J637*VLOOKUP($J637,个税参数!$D$5:$H$13,4,1)-VLOOKUP($J637,个税参数!$D$5:$H$13,5,1),0))</f>
        <v/>
      </c>
      <c r="I637" s="51" t="str">
        <f t="shared" si="9"/>
        <v/>
      </c>
      <c r="J637" s="51" t="str">
        <f>IF($E637="","",IF($E637-$F637-个税参数!$G$14-$G637&gt;0,$E637-$F637-个税参数!$G$14-$G637,0))</f>
        <v/>
      </c>
      <c r="K637" s="59" t="str">
        <f>IF($E637="","",IF($J637&gt;0,VLOOKUP($J637,个税参数!$D$5:$H$13,4,1),0))</f>
        <v/>
      </c>
      <c r="L637" s="60" t="str">
        <f>IF($E637="","",VLOOKUP($J637,个税参数!$D$5:$H$13,5,1))</f>
        <v/>
      </c>
    </row>
    <row r="638" spans="4:12" ht="23.15" customHeight="1" x14ac:dyDescent="0.4">
      <c r="D638" s="53"/>
      <c r="E638" s="52"/>
      <c r="F638" s="52"/>
      <c r="G638" s="52"/>
      <c r="H638" s="51" t="str">
        <f>IF($E638="","",IF($J638&gt;0,$J638*VLOOKUP($J638,个税参数!$D$5:$H$13,4,1)-VLOOKUP($J638,个税参数!$D$5:$H$13,5,1),0))</f>
        <v/>
      </c>
      <c r="I638" s="51" t="str">
        <f t="shared" si="9"/>
        <v/>
      </c>
      <c r="J638" s="51" t="str">
        <f>IF($E638="","",IF($E638-$F638-个税参数!$G$14-$G638&gt;0,$E638-$F638-个税参数!$G$14-$G638,0))</f>
        <v/>
      </c>
      <c r="K638" s="59" t="str">
        <f>IF($E638="","",IF($J638&gt;0,VLOOKUP($J638,个税参数!$D$5:$H$13,4,1),0))</f>
        <v/>
      </c>
      <c r="L638" s="60" t="str">
        <f>IF($E638="","",VLOOKUP($J638,个税参数!$D$5:$H$13,5,1))</f>
        <v/>
      </c>
    </row>
    <row r="639" spans="4:12" ht="23.15" customHeight="1" x14ac:dyDescent="0.4">
      <c r="D639" s="53"/>
      <c r="E639" s="52"/>
      <c r="F639" s="52"/>
      <c r="G639" s="52"/>
      <c r="H639" s="51" t="str">
        <f>IF($E639="","",IF($J639&gt;0,$J639*VLOOKUP($J639,个税参数!$D$5:$H$13,4,1)-VLOOKUP($J639,个税参数!$D$5:$H$13,5,1),0))</f>
        <v/>
      </c>
      <c r="I639" s="51" t="str">
        <f t="shared" si="9"/>
        <v/>
      </c>
      <c r="J639" s="51" t="str">
        <f>IF($E639="","",IF($E639-$F639-个税参数!$G$14-$G639&gt;0,$E639-$F639-个税参数!$G$14-$G639,0))</f>
        <v/>
      </c>
      <c r="K639" s="59" t="str">
        <f>IF($E639="","",IF($J639&gt;0,VLOOKUP($J639,个税参数!$D$5:$H$13,4,1),0))</f>
        <v/>
      </c>
      <c r="L639" s="60" t="str">
        <f>IF($E639="","",VLOOKUP($J639,个税参数!$D$5:$H$13,5,1))</f>
        <v/>
      </c>
    </row>
    <row r="640" spans="4:12" ht="23.15" customHeight="1" x14ac:dyDescent="0.4">
      <c r="D640" s="53"/>
      <c r="E640" s="52"/>
      <c r="F640" s="52"/>
      <c r="G640" s="52"/>
      <c r="H640" s="51" t="str">
        <f>IF($E640="","",IF($J640&gt;0,$J640*VLOOKUP($J640,个税参数!$D$5:$H$13,4,1)-VLOOKUP($J640,个税参数!$D$5:$H$13,5,1),0))</f>
        <v/>
      </c>
      <c r="I640" s="51" t="str">
        <f t="shared" si="9"/>
        <v/>
      </c>
      <c r="J640" s="51" t="str">
        <f>IF($E640="","",IF($E640-$F640-个税参数!$G$14-$G640&gt;0,$E640-$F640-个税参数!$G$14-$G640,0))</f>
        <v/>
      </c>
      <c r="K640" s="59" t="str">
        <f>IF($E640="","",IF($J640&gt;0,VLOOKUP($J640,个税参数!$D$5:$H$13,4,1),0))</f>
        <v/>
      </c>
      <c r="L640" s="60" t="str">
        <f>IF($E640="","",VLOOKUP($J640,个税参数!$D$5:$H$13,5,1))</f>
        <v/>
      </c>
    </row>
    <row r="641" spans="4:12" ht="23.15" customHeight="1" x14ac:dyDescent="0.4">
      <c r="D641" s="53"/>
      <c r="E641" s="52"/>
      <c r="F641" s="52"/>
      <c r="G641" s="52"/>
      <c r="H641" s="51" t="str">
        <f>IF($E641="","",IF($J641&gt;0,$J641*VLOOKUP($J641,个税参数!$D$5:$H$13,4,1)-VLOOKUP($J641,个税参数!$D$5:$H$13,5,1),0))</f>
        <v/>
      </c>
      <c r="I641" s="51" t="str">
        <f t="shared" si="9"/>
        <v/>
      </c>
      <c r="J641" s="51" t="str">
        <f>IF($E641="","",IF($E641-$F641-个税参数!$G$14-$G641&gt;0,$E641-$F641-个税参数!$G$14-$G641,0))</f>
        <v/>
      </c>
      <c r="K641" s="59" t="str">
        <f>IF($E641="","",IF($J641&gt;0,VLOOKUP($J641,个税参数!$D$5:$H$13,4,1),0))</f>
        <v/>
      </c>
      <c r="L641" s="60" t="str">
        <f>IF($E641="","",VLOOKUP($J641,个税参数!$D$5:$H$13,5,1))</f>
        <v/>
      </c>
    </row>
    <row r="642" spans="4:12" ht="23.15" customHeight="1" x14ac:dyDescent="0.4">
      <c r="D642" s="53"/>
      <c r="E642" s="52"/>
      <c r="F642" s="52"/>
      <c r="G642" s="52"/>
      <c r="H642" s="51" t="str">
        <f>IF($E642="","",IF($J642&gt;0,$J642*VLOOKUP($J642,个税参数!$D$5:$H$13,4,1)-VLOOKUP($J642,个税参数!$D$5:$H$13,5,1),0))</f>
        <v/>
      </c>
      <c r="I642" s="51" t="str">
        <f t="shared" si="9"/>
        <v/>
      </c>
      <c r="J642" s="51" t="str">
        <f>IF($E642="","",IF($E642-$F642-个税参数!$G$14-$G642&gt;0,$E642-$F642-个税参数!$G$14-$G642,0))</f>
        <v/>
      </c>
      <c r="K642" s="59" t="str">
        <f>IF($E642="","",IF($J642&gt;0,VLOOKUP($J642,个税参数!$D$5:$H$13,4,1),0))</f>
        <v/>
      </c>
      <c r="L642" s="60" t="str">
        <f>IF($E642="","",VLOOKUP($J642,个税参数!$D$5:$H$13,5,1))</f>
        <v/>
      </c>
    </row>
    <row r="643" spans="4:12" ht="23.15" customHeight="1" x14ac:dyDescent="0.4">
      <c r="D643" s="53"/>
      <c r="E643" s="52"/>
      <c r="F643" s="52"/>
      <c r="G643" s="52"/>
      <c r="H643" s="51" t="str">
        <f>IF($E643="","",IF($J643&gt;0,$J643*VLOOKUP($J643,个税参数!$D$5:$H$13,4,1)-VLOOKUP($J643,个税参数!$D$5:$H$13,5,1),0))</f>
        <v/>
      </c>
      <c r="I643" s="51" t="str">
        <f t="shared" si="9"/>
        <v/>
      </c>
      <c r="J643" s="51" t="str">
        <f>IF($E643="","",IF($E643-$F643-个税参数!$G$14-$G643&gt;0,$E643-$F643-个税参数!$G$14-$G643,0))</f>
        <v/>
      </c>
      <c r="K643" s="59" t="str">
        <f>IF($E643="","",IF($J643&gt;0,VLOOKUP($J643,个税参数!$D$5:$H$13,4,1),0))</f>
        <v/>
      </c>
      <c r="L643" s="60" t="str">
        <f>IF($E643="","",VLOOKUP($J643,个税参数!$D$5:$H$13,5,1))</f>
        <v/>
      </c>
    </row>
    <row r="644" spans="4:12" ht="23.15" customHeight="1" x14ac:dyDescent="0.4">
      <c r="D644" s="53"/>
      <c r="E644" s="52"/>
      <c r="F644" s="52"/>
      <c r="G644" s="52"/>
      <c r="H644" s="51" t="str">
        <f>IF($E644="","",IF($J644&gt;0,$J644*VLOOKUP($J644,个税参数!$D$5:$H$13,4,1)-VLOOKUP($J644,个税参数!$D$5:$H$13,5,1),0))</f>
        <v/>
      </c>
      <c r="I644" s="51" t="str">
        <f t="shared" si="9"/>
        <v/>
      </c>
      <c r="J644" s="51" t="str">
        <f>IF($E644="","",IF($E644-$F644-个税参数!$G$14-$G644&gt;0,$E644-$F644-个税参数!$G$14-$G644,0))</f>
        <v/>
      </c>
      <c r="K644" s="59" t="str">
        <f>IF($E644="","",IF($J644&gt;0,VLOOKUP($J644,个税参数!$D$5:$H$13,4,1),0))</f>
        <v/>
      </c>
      <c r="L644" s="60" t="str">
        <f>IF($E644="","",VLOOKUP($J644,个税参数!$D$5:$H$13,5,1))</f>
        <v/>
      </c>
    </row>
    <row r="645" spans="4:12" ht="23.15" customHeight="1" x14ac:dyDescent="0.4">
      <c r="D645" s="53"/>
      <c r="E645" s="52"/>
      <c r="F645" s="52"/>
      <c r="G645" s="52"/>
      <c r="H645" s="51" t="str">
        <f>IF($E645="","",IF($J645&gt;0,$J645*VLOOKUP($J645,个税参数!$D$5:$H$13,4,1)-VLOOKUP($J645,个税参数!$D$5:$H$13,5,1),0))</f>
        <v/>
      </c>
      <c r="I645" s="51" t="str">
        <f t="shared" si="9"/>
        <v/>
      </c>
      <c r="J645" s="51" t="str">
        <f>IF($E645="","",IF($E645-$F645-个税参数!$G$14-$G645&gt;0,$E645-$F645-个税参数!$G$14-$G645,0))</f>
        <v/>
      </c>
      <c r="K645" s="59" t="str">
        <f>IF($E645="","",IF($J645&gt;0,VLOOKUP($J645,个税参数!$D$5:$H$13,4,1),0))</f>
        <v/>
      </c>
      <c r="L645" s="60" t="str">
        <f>IF($E645="","",VLOOKUP($J645,个税参数!$D$5:$H$13,5,1))</f>
        <v/>
      </c>
    </row>
    <row r="646" spans="4:12" ht="23.15" customHeight="1" x14ac:dyDescent="0.4">
      <c r="D646" s="53"/>
      <c r="E646" s="52"/>
      <c r="F646" s="52"/>
      <c r="G646" s="52"/>
      <c r="H646" s="51" t="str">
        <f>IF($E646="","",IF($J646&gt;0,$J646*VLOOKUP($J646,个税参数!$D$5:$H$13,4,1)-VLOOKUP($J646,个税参数!$D$5:$H$13,5,1),0))</f>
        <v/>
      </c>
      <c r="I646" s="51" t="str">
        <f t="shared" si="9"/>
        <v/>
      </c>
      <c r="J646" s="51" t="str">
        <f>IF($E646="","",IF($E646-$F646-个税参数!$G$14-$G646&gt;0,$E646-$F646-个税参数!$G$14-$G646,0))</f>
        <v/>
      </c>
      <c r="K646" s="59" t="str">
        <f>IF($E646="","",IF($J646&gt;0,VLOOKUP($J646,个税参数!$D$5:$H$13,4,1),0))</f>
        <v/>
      </c>
      <c r="L646" s="60" t="str">
        <f>IF($E646="","",VLOOKUP($J646,个税参数!$D$5:$H$13,5,1))</f>
        <v/>
      </c>
    </row>
    <row r="647" spans="4:12" ht="23.15" customHeight="1" x14ac:dyDescent="0.4">
      <c r="D647" s="53"/>
      <c r="E647" s="52"/>
      <c r="F647" s="52"/>
      <c r="G647" s="52"/>
      <c r="H647" s="51" t="str">
        <f>IF($E647="","",IF($J647&gt;0,$J647*VLOOKUP($J647,个税参数!$D$5:$H$13,4,1)-VLOOKUP($J647,个税参数!$D$5:$H$13,5,1),0))</f>
        <v/>
      </c>
      <c r="I647" s="51" t="str">
        <f t="shared" si="9"/>
        <v/>
      </c>
      <c r="J647" s="51" t="str">
        <f>IF($E647="","",IF($E647-$F647-个税参数!$G$14-$G647&gt;0,$E647-$F647-个税参数!$G$14-$G647,0))</f>
        <v/>
      </c>
      <c r="K647" s="59" t="str">
        <f>IF($E647="","",IF($J647&gt;0,VLOOKUP($J647,个税参数!$D$5:$H$13,4,1),0))</f>
        <v/>
      </c>
      <c r="L647" s="60" t="str">
        <f>IF($E647="","",VLOOKUP($J647,个税参数!$D$5:$H$13,5,1))</f>
        <v/>
      </c>
    </row>
    <row r="648" spans="4:12" ht="23.15" customHeight="1" x14ac:dyDescent="0.4">
      <c r="D648" s="53"/>
      <c r="E648" s="52"/>
      <c r="F648" s="52"/>
      <c r="G648" s="52"/>
      <c r="H648" s="51" t="str">
        <f>IF($E648="","",IF($J648&gt;0,$J648*VLOOKUP($J648,个税参数!$D$5:$H$13,4,1)-VLOOKUP($J648,个税参数!$D$5:$H$13,5,1),0))</f>
        <v/>
      </c>
      <c r="I648" s="51" t="str">
        <f t="shared" si="9"/>
        <v/>
      </c>
      <c r="J648" s="51" t="str">
        <f>IF($E648="","",IF($E648-$F648-个税参数!$G$14-$G648&gt;0,$E648-$F648-个税参数!$G$14-$G648,0))</f>
        <v/>
      </c>
      <c r="K648" s="59" t="str">
        <f>IF($E648="","",IF($J648&gt;0,VLOOKUP($J648,个税参数!$D$5:$H$13,4,1),0))</f>
        <v/>
      </c>
      <c r="L648" s="60" t="str">
        <f>IF($E648="","",VLOOKUP($J648,个税参数!$D$5:$H$13,5,1))</f>
        <v/>
      </c>
    </row>
    <row r="649" spans="4:12" ht="23.15" customHeight="1" x14ac:dyDescent="0.4">
      <c r="D649" s="53"/>
      <c r="E649" s="52"/>
      <c r="F649" s="52"/>
      <c r="G649" s="52"/>
      <c r="H649" s="51" t="str">
        <f>IF($E649="","",IF($J649&gt;0,$J649*VLOOKUP($J649,个税参数!$D$5:$H$13,4,1)-VLOOKUP($J649,个税参数!$D$5:$H$13,5,1),0))</f>
        <v/>
      </c>
      <c r="I649" s="51" t="str">
        <f t="shared" si="9"/>
        <v/>
      </c>
      <c r="J649" s="51" t="str">
        <f>IF($E649="","",IF($E649-$F649-个税参数!$G$14-$G649&gt;0,$E649-$F649-个税参数!$G$14-$G649,0))</f>
        <v/>
      </c>
      <c r="K649" s="59" t="str">
        <f>IF($E649="","",IF($J649&gt;0,VLOOKUP($J649,个税参数!$D$5:$H$13,4,1),0))</f>
        <v/>
      </c>
      <c r="L649" s="60" t="str">
        <f>IF($E649="","",VLOOKUP($J649,个税参数!$D$5:$H$13,5,1))</f>
        <v/>
      </c>
    </row>
    <row r="650" spans="4:12" ht="23.15" customHeight="1" x14ac:dyDescent="0.4">
      <c r="D650" s="53"/>
      <c r="E650" s="52"/>
      <c r="F650" s="52"/>
      <c r="G650" s="52"/>
      <c r="H650" s="51" t="str">
        <f>IF($E650="","",IF($J650&gt;0,$J650*VLOOKUP($J650,个税参数!$D$5:$H$13,4,1)-VLOOKUP($J650,个税参数!$D$5:$H$13,5,1),0))</f>
        <v/>
      </c>
      <c r="I650" s="51" t="str">
        <f t="shared" si="9"/>
        <v/>
      </c>
      <c r="J650" s="51" t="str">
        <f>IF($E650="","",IF($E650-$F650-个税参数!$G$14-$G650&gt;0,$E650-$F650-个税参数!$G$14-$G650,0))</f>
        <v/>
      </c>
      <c r="K650" s="59" t="str">
        <f>IF($E650="","",IF($J650&gt;0,VLOOKUP($J650,个税参数!$D$5:$H$13,4,1),0))</f>
        <v/>
      </c>
      <c r="L650" s="60" t="str">
        <f>IF($E650="","",VLOOKUP($J650,个税参数!$D$5:$H$13,5,1))</f>
        <v/>
      </c>
    </row>
    <row r="651" spans="4:12" ht="23.15" customHeight="1" x14ac:dyDescent="0.4">
      <c r="D651" s="53"/>
      <c r="E651" s="52"/>
      <c r="F651" s="52"/>
      <c r="G651" s="52"/>
      <c r="H651" s="51" t="str">
        <f>IF($E651="","",IF($J651&gt;0,$J651*VLOOKUP($J651,个税参数!$D$5:$H$13,4,1)-VLOOKUP($J651,个税参数!$D$5:$H$13,5,1),0))</f>
        <v/>
      </c>
      <c r="I651" s="51" t="str">
        <f t="shared" ref="I651:I714" si="10">IF($E651="","",$E651-$H651-$F651)</f>
        <v/>
      </c>
      <c r="J651" s="51" t="str">
        <f>IF($E651="","",IF($E651-$F651-个税参数!$G$14-$G651&gt;0,$E651-$F651-个税参数!$G$14-$G651,0))</f>
        <v/>
      </c>
      <c r="K651" s="59" t="str">
        <f>IF($E651="","",IF($J651&gt;0,VLOOKUP($J651,个税参数!$D$5:$H$13,4,1),0))</f>
        <v/>
      </c>
      <c r="L651" s="60" t="str">
        <f>IF($E651="","",VLOOKUP($J651,个税参数!$D$5:$H$13,5,1))</f>
        <v/>
      </c>
    </row>
    <row r="652" spans="4:12" ht="23.15" customHeight="1" x14ac:dyDescent="0.4">
      <c r="D652" s="53"/>
      <c r="E652" s="52"/>
      <c r="F652" s="52"/>
      <c r="G652" s="52"/>
      <c r="H652" s="51" t="str">
        <f>IF($E652="","",IF($J652&gt;0,$J652*VLOOKUP($J652,个税参数!$D$5:$H$13,4,1)-VLOOKUP($J652,个税参数!$D$5:$H$13,5,1),0))</f>
        <v/>
      </c>
      <c r="I652" s="51" t="str">
        <f t="shared" si="10"/>
        <v/>
      </c>
      <c r="J652" s="51" t="str">
        <f>IF($E652="","",IF($E652-$F652-个税参数!$G$14-$G652&gt;0,$E652-$F652-个税参数!$G$14-$G652,0))</f>
        <v/>
      </c>
      <c r="K652" s="59" t="str">
        <f>IF($E652="","",IF($J652&gt;0,VLOOKUP($J652,个税参数!$D$5:$H$13,4,1),0))</f>
        <v/>
      </c>
      <c r="L652" s="60" t="str">
        <f>IF($E652="","",VLOOKUP($J652,个税参数!$D$5:$H$13,5,1))</f>
        <v/>
      </c>
    </row>
    <row r="653" spans="4:12" ht="23.15" customHeight="1" x14ac:dyDescent="0.4">
      <c r="D653" s="53"/>
      <c r="E653" s="52"/>
      <c r="F653" s="52"/>
      <c r="G653" s="52"/>
      <c r="H653" s="51" t="str">
        <f>IF($E653="","",IF($J653&gt;0,$J653*VLOOKUP($J653,个税参数!$D$5:$H$13,4,1)-VLOOKUP($J653,个税参数!$D$5:$H$13,5,1),0))</f>
        <v/>
      </c>
      <c r="I653" s="51" t="str">
        <f t="shared" si="10"/>
        <v/>
      </c>
      <c r="J653" s="51" t="str">
        <f>IF($E653="","",IF($E653-$F653-个税参数!$G$14-$G653&gt;0,$E653-$F653-个税参数!$G$14-$G653,0))</f>
        <v/>
      </c>
      <c r="K653" s="59" t="str">
        <f>IF($E653="","",IF($J653&gt;0,VLOOKUP($J653,个税参数!$D$5:$H$13,4,1),0))</f>
        <v/>
      </c>
      <c r="L653" s="60" t="str">
        <f>IF($E653="","",VLOOKUP($J653,个税参数!$D$5:$H$13,5,1))</f>
        <v/>
      </c>
    </row>
    <row r="654" spans="4:12" ht="23.15" customHeight="1" x14ac:dyDescent="0.4">
      <c r="D654" s="53"/>
      <c r="E654" s="52"/>
      <c r="F654" s="52"/>
      <c r="G654" s="52"/>
      <c r="H654" s="51" t="str">
        <f>IF($E654="","",IF($J654&gt;0,$J654*VLOOKUP($J654,个税参数!$D$5:$H$13,4,1)-VLOOKUP($J654,个税参数!$D$5:$H$13,5,1),0))</f>
        <v/>
      </c>
      <c r="I654" s="51" t="str">
        <f t="shared" si="10"/>
        <v/>
      </c>
      <c r="J654" s="51" t="str">
        <f>IF($E654="","",IF($E654-$F654-个税参数!$G$14-$G654&gt;0,$E654-$F654-个税参数!$G$14-$G654,0))</f>
        <v/>
      </c>
      <c r="K654" s="59" t="str">
        <f>IF($E654="","",IF($J654&gt;0,VLOOKUP($J654,个税参数!$D$5:$H$13,4,1),0))</f>
        <v/>
      </c>
      <c r="L654" s="60" t="str">
        <f>IF($E654="","",VLOOKUP($J654,个税参数!$D$5:$H$13,5,1))</f>
        <v/>
      </c>
    </row>
    <row r="655" spans="4:12" ht="23.15" customHeight="1" x14ac:dyDescent="0.4">
      <c r="D655" s="53"/>
      <c r="E655" s="52"/>
      <c r="F655" s="52"/>
      <c r="G655" s="52"/>
      <c r="H655" s="51" t="str">
        <f>IF($E655="","",IF($J655&gt;0,$J655*VLOOKUP($J655,个税参数!$D$5:$H$13,4,1)-VLOOKUP($J655,个税参数!$D$5:$H$13,5,1),0))</f>
        <v/>
      </c>
      <c r="I655" s="51" t="str">
        <f t="shared" si="10"/>
        <v/>
      </c>
      <c r="J655" s="51" t="str">
        <f>IF($E655="","",IF($E655-$F655-个税参数!$G$14-$G655&gt;0,$E655-$F655-个税参数!$G$14-$G655,0))</f>
        <v/>
      </c>
      <c r="K655" s="59" t="str">
        <f>IF($E655="","",IF($J655&gt;0,VLOOKUP($J655,个税参数!$D$5:$H$13,4,1),0))</f>
        <v/>
      </c>
      <c r="L655" s="60" t="str">
        <f>IF($E655="","",VLOOKUP($J655,个税参数!$D$5:$H$13,5,1))</f>
        <v/>
      </c>
    </row>
    <row r="656" spans="4:12" ht="23.15" customHeight="1" x14ac:dyDescent="0.4">
      <c r="D656" s="53"/>
      <c r="E656" s="52"/>
      <c r="F656" s="52"/>
      <c r="G656" s="52"/>
      <c r="H656" s="51" t="str">
        <f>IF($E656="","",IF($J656&gt;0,$J656*VLOOKUP($J656,个税参数!$D$5:$H$13,4,1)-VLOOKUP($J656,个税参数!$D$5:$H$13,5,1),0))</f>
        <v/>
      </c>
      <c r="I656" s="51" t="str">
        <f t="shared" si="10"/>
        <v/>
      </c>
      <c r="J656" s="51" t="str">
        <f>IF($E656="","",IF($E656-$F656-个税参数!$G$14-$G656&gt;0,$E656-$F656-个税参数!$G$14-$G656,0))</f>
        <v/>
      </c>
      <c r="K656" s="59" t="str">
        <f>IF($E656="","",IF($J656&gt;0,VLOOKUP($J656,个税参数!$D$5:$H$13,4,1),0))</f>
        <v/>
      </c>
      <c r="L656" s="60" t="str">
        <f>IF($E656="","",VLOOKUP($J656,个税参数!$D$5:$H$13,5,1))</f>
        <v/>
      </c>
    </row>
    <row r="657" spans="4:12" ht="23.15" customHeight="1" x14ac:dyDescent="0.4">
      <c r="D657" s="53"/>
      <c r="E657" s="52"/>
      <c r="F657" s="52"/>
      <c r="G657" s="52"/>
      <c r="H657" s="51" t="str">
        <f>IF($E657="","",IF($J657&gt;0,$J657*VLOOKUP($J657,个税参数!$D$5:$H$13,4,1)-VLOOKUP($J657,个税参数!$D$5:$H$13,5,1),0))</f>
        <v/>
      </c>
      <c r="I657" s="51" t="str">
        <f t="shared" si="10"/>
        <v/>
      </c>
      <c r="J657" s="51" t="str">
        <f>IF($E657="","",IF($E657-$F657-个税参数!$G$14-$G657&gt;0,$E657-$F657-个税参数!$G$14-$G657,0))</f>
        <v/>
      </c>
      <c r="K657" s="59" t="str">
        <f>IF($E657="","",IF($J657&gt;0,VLOOKUP($J657,个税参数!$D$5:$H$13,4,1),0))</f>
        <v/>
      </c>
      <c r="L657" s="60" t="str">
        <f>IF($E657="","",VLOOKUP($J657,个税参数!$D$5:$H$13,5,1))</f>
        <v/>
      </c>
    </row>
    <row r="658" spans="4:12" ht="23.15" customHeight="1" x14ac:dyDescent="0.4">
      <c r="D658" s="53"/>
      <c r="E658" s="52"/>
      <c r="F658" s="52"/>
      <c r="G658" s="52"/>
      <c r="H658" s="51" t="str">
        <f>IF($E658="","",IF($J658&gt;0,$J658*VLOOKUP($J658,个税参数!$D$5:$H$13,4,1)-VLOOKUP($J658,个税参数!$D$5:$H$13,5,1),0))</f>
        <v/>
      </c>
      <c r="I658" s="51" t="str">
        <f t="shared" si="10"/>
        <v/>
      </c>
      <c r="J658" s="51" t="str">
        <f>IF($E658="","",IF($E658-$F658-个税参数!$G$14-$G658&gt;0,$E658-$F658-个税参数!$G$14-$G658,0))</f>
        <v/>
      </c>
      <c r="K658" s="59" t="str">
        <f>IF($E658="","",IF($J658&gt;0,VLOOKUP($J658,个税参数!$D$5:$H$13,4,1),0))</f>
        <v/>
      </c>
      <c r="L658" s="60" t="str">
        <f>IF($E658="","",VLOOKUP($J658,个税参数!$D$5:$H$13,5,1))</f>
        <v/>
      </c>
    </row>
    <row r="659" spans="4:12" ht="23.15" customHeight="1" x14ac:dyDescent="0.4">
      <c r="D659" s="53"/>
      <c r="E659" s="52"/>
      <c r="F659" s="52"/>
      <c r="G659" s="52"/>
      <c r="H659" s="51" t="str">
        <f>IF($E659="","",IF($J659&gt;0,$J659*VLOOKUP($J659,个税参数!$D$5:$H$13,4,1)-VLOOKUP($J659,个税参数!$D$5:$H$13,5,1),0))</f>
        <v/>
      </c>
      <c r="I659" s="51" t="str">
        <f t="shared" si="10"/>
        <v/>
      </c>
      <c r="J659" s="51" t="str">
        <f>IF($E659="","",IF($E659-$F659-个税参数!$G$14-$G659&gt;0,$E659-$F659-个税参数!$G$14-$G659,0))</f>
        <v/>
      </c>
      <c r="K659" s="59" t="str">
        <f>IF($E659="","",IF($J659&gt;0,VLOOKUP($J659,个税参数!$D$5:$H$13,4,1),0))</f>
        <v/>
      </c>
      <c r="L659" s="60" t="str">
        <f>IF($E659="","",VLOOKUP($J659,个税参数!$D$5:$H$13,5,1))</f>
        <v/>
      </c>
    </row>
    <row r="660" spans="4:12" ht="23.15" customHeight="1" x14ac:dyDescent="0.4">
      <c r="D660" s="53"/>
      <c r="E660" s="52"/>
      <c r="F660" s="52"/>
      <c r="G660" s="52"/>
      <c r="H660" s="51" t="str">
        <f>IF($E660="","",IF($J660&gt;0,$J660*VLOOKUP($J660,个税参数!$D$5:$H$13,4,1)-VLOOKUP($J660,个税参数!$D$5:$H$13,5,1),0))</f>
        <v/>
      </c>
      <c r="I660" s="51" t="str">
        <f t="shared" si="10"/>
        <v/>
      </c>
      <c r="J660" s="51" t="str">
        <f>IF($E660="","",IF($E660-$F660-个税参数!$G$14-$G660&gt;0,$E660-$F660-个税参数!$G$14-$G660,0))</f>
        <v/>
      </c>
      <c r="K660" s="59" t="str">
        <f>IF($E660="","",IF($J660&gt;0,VLOOKUP($J660,个税参数!$D$5:$H$13,4,1),0))</f>
        <v/>
      </c>
      <c r="L660" s="60" t="str">
        <f>IF($E660="","",VLOOKUP($J660,个税参数!$D$5:$H$13,5,1))</f>
        <v/>
      </c>
    </row>
    <row r="661" spans="4:12" ht="23.15" customHeight="1" x14ac:dyDescent="0.4">
      <c r="D661" s="53"/>
      <c r="E661" s="52"/>
      <c r="F661" s="52"/>
      <c r="G661" s="52"/>
      <c r="H661" s="51" t="str">
        <f>IF($E661="","",IF($J661&gt;0,$J661*VLOOKUP($J661,个税参数!$D$5:$H$13,4,1)-VLOOKUP($J661,个税参数!$D$5:$H$13,5,1),0))</f>
        <v/>
      </c>
      <c r="I661" s="51" t="str">
        <f t="shared" si="10"/>
        <v/>
      </c>
      <c r="J661" s="51" t="str">
        <f>IF($E661="","",IF($E661-$F661-个税参数!$G$14-$G661&gt;0,$E661-$F661-个税参数!$G$14-$G661,0))</f>
        <v/>
      </c>
      <c r="K661" s="59" t="str">
        <f>IF($E661="","",IF($J661&gt;0,VLOOKUP($J661,个税参数!$D$5:$H$13,4,1),0))</f>
        <v/>
      </c>
      <c r="L661" s="60" t="str">
        <f>IF($E661="","",VLOOKUP($J661,个税参数!$D$5:$H$13,5,1))</f>
        <v/>
      </c>
    </row>
    <row r="662" spans="4:12" ht="23.15" customHeight="1" x14ac:dyDescent="0.4">
      <c r="D662" s="53"/>
      <c r="E662" s="52"/>
      <c r="F662" s="52"/>
      <c r="G662" s="52"/>
      <c r="H662" s="51" t="str">
        <f>IF($E662="","",IF($J662&gt;0,$J662*VLOOKUP($J662,个税参数!$D$5:$H$13,4,1)-VLOOKUP($J662,个税参数!$D$5:$H$13,5,1),0))</f>
        <v/>
      </c>
      <c r="I662" s="51" t="str">
        <f t="shared" si="10"/>
        <v/>
      </c>
      <c r="J662" s="51" t="str">
        <f>IF($E662="","",IF($E662-$F662-个税参数!$G$14-$G662&gt;0,$E662-$F662-个税参数!$G$14-$G662,0))</f>
        <v/>
      </c>
      <c r="K662" s="59" t="str">
        <f>IF($E662="","",IF($J662&gt;0,VLOOKUP($J662,个税参数!$D$5:$H$13,4,1),0))</f>
        <v/>
      </c>
      <c r="L662" s="60" t="str">
        <f>IF($E662="","",VLOOKUP($J662,个税参数!$D$5:$H$13,5,1))</f>
        <v/>
      </c>
    </row>
    <row r="663" spans="4:12" ht="23.15" customHeight="1" x14ac:dyDescent="0.4">
      <c r="D663" s="53"/>
      <c r="E663" s="52"/>
      <c r="F663" s="52"/>
      <c r="G663" s="52"/>
      <c r="H663" s="51" t="str">
        <f>IF($E663="","",IF($J663&gt;0,$J663*VLOOKUP($J663,个税参数!$D$5:$H$13,4,1)-VLOOKUP($J663,个税参数!$D$5:$H$13,5,1),0))</f>
        <v/>
      </c>
      <c r="I663" s="51" t="str">
        <f t="shared" si="10"/>
        <v/>
      </c>
      <c r="J663" s="51" t="str">
        <f>IF($E663="","",IF($E663-$F663-个税参数!$G$14-$G663&gt;0,$E663-$F663-个税参数!$G$14-$G663,0))</f>
        <v/>
      </c>
      <c r="K663" s="59" t="str">
        <f>IF($E663="","",IF($J663&gt;0,VLOOKUP($J663,个税参数!$D$5:$H$13,4,1),0))</f>
        <v/>
      </c>
      <c r="L663" s="60" t="str">
        <f>IF($E663="","",VLOOKUP($J663,个税参数!$D$5:$H$13,5,1))</f>
        <v/>
      </c>
    </row>
    <row r="664" spans="4:12" ht="23.15" customHeight="1" x14ac:dyDescent="0.4">
      <c r="D664" s="53"/>
      <c r="E664" s="52"/>
      <c r="F664" s="52"/>
      <c r="G664" s="52"/>
      <c r="H664" s="51" t="str">
        <f>IF($E664="","",IF($J664&gt;0,$J664*VLOOKUP($J664,个税参数!$D$5:$H$13,4,1)-VLOOKUP($J664,个税参数!$D$5:$H$13,5,1),0))</f>
        <v/>
      </c>
      <c r="I664" s="51" t="str">
        <f t="shared" si="10"/>
        <v/>
      </c>
      <c r="J664" s="51" t="str">
        <f>IF($E664="","",IF($E664-$F664-个税参数!$G$14-$G664&gt;0,$E664-$F664-个税参数!$G$14-$G664,0))</f>
        <v/>
      </c>
      <c r="K664" s="59" t="str">
        <f>IF($E664="","",IF($J664&gt;0,VLOOKUP($J664,个税参数!$D$5:$H$13,4,1),0))</f>
        <v/>
      </c>
      <c r="L664" s="60" t="str">
        <f>IF($E664="","",VLOOKUP($J664,个税参数!$D$5:$H$13,5,1))</f>
        <v/>
      </c>
    </row>
    <row r="665" spans="4:12" ht="23.15" customHeight="1" x14ac:dyDescent="0.4">
      <c r="D665" s="53"/>
      <c r="E665" s="52"/>
      <c r="F665" s="52"/>
      <c r="G665" s="52"/>
      <c r="H665" s="51" t="str">
        <f>IF($E665="","",IF($J665&gt;0,$J665*VLOOKUP($J665,个税参数!$D$5:$H$13,4,1)-VLOOKUP($J665,个税参数!$D$5:$H$13,5,1),0))</f>
        <v/>
      </c>
      <c r="I665" s="51" t="str">
        <f t="shared" si="10"/>
        <v/>
      </c>
      <c r="J665" s="51" t="str">
        <f>IF($E665="","",IF($E665-$F665-个税参数!$G$14-$G665&gt;0,$E665-$F665-个税参数!$G$14-$G665,0))</f>
        <v/>
      </c>
      <c r="K665" s="59" t="str">
        <f>IF($E665="","",IF($J665&gt;0,VLOOKUP($J665,个税参数!$D$5:$H$13,4,1),0))</f>
        <v/>
      </c>
      <c r="L665" s="60" t="str">
        <f>IF($E665="","",VLOOKUP($J665,个税参数!$D$5:$H$13,5,1))</f>
        <v/>
      </c>
    </row>
    <row r="666" spans="4:12" ht="23.15" customHeight="1" x14ac:dyDescent="0.4">
      <c r="D666" s="53"/>
      <c r="E666" s="52"/>
      <c r="F666" s="52"/>
      <c r="G666" s="52"/>
      <c r="H666" s="51" t="str">
        <f>IF($E666="","",IF($J666&gt;0,$J666*VLOOKUP($J666,个税参数!$D$5:$H$13,4,1)-VLOOKUP($J666,个税参数!$D$5:$H$13,5,1),0))</f>
        <v/>
      </c>
      <c r="I666" s="51" t="str">
        <f t="shared" si="10"/>
        <v/>
      </c>
      <c r="J666" s="51" t="str">
        <f>IF($E666="","",IF($E666-$F666-个税参数!$G$14-$G666&gt;0,$E666-$F666-个税参数!$G$14-$G666,0))</f>
        <v/>
      </c>
      <c r="K666" s="59" t="str">
        <f>IF($E666="","",IF($J666&gt;0,VLOOKUP($J666,个税参数!$D$5:$H$13,4,1),0))</f>
        <v/>
      </c>
      <c r="L666" s="60" t="str">
        <f>IF($E666="","",VLOOKUP($J666,个税参数!$D$5:$H$13,5,1))</f>
        <v/>
      </c>
    </row>
    <row r="667" spans="4:12" ht="23.15" customHeight="1" x14ac:dyDescent="0.4">
      <c r="D667" s="53"/>
      <c r="E667" s="52"/>
      <c r="F667" s="52"/>
      <c r="G667" s="52"/>
      <c r="H667" s="51" t="str">
        <f>IF($E667="","",IF($J667&gt;0,$J667*VLOOKUP($J667,个税参数!$D$5:$H$13,4,1)-VLOOKUP($J667,个税参数!$D$5:$H$13,5,1),0))</f>
        <v/>
      </c>
      <c r="I667" s="51" t="str">
        <f t="shared" si="10"/>
        <v/>
      </c>
      <c r="J667" s="51" t="str">
        <f>IF($E667="","",IF($E667-$F667-个税参数!$G$14-$G667&gt;0,$E667-$F667-个税参数!$G$14-$G667,0))</f>
        <v/>
      </c>
      <c r="K667" s="59" t="str">
        <f>IF($E667="","",IF($J667&gt;0,VLOOKUP($J667,个税参数!$D$5:$H$13,4,1),0))</f>
        <v/>
      </c>
      <c r="L667" s="60" t="str">
        <f>IF($E667="","",VLOOKUP($J667,个税参数!$D$5:$H$13,5,1))</f>
        <v/>
      </c>
    </row>
    <row r="668" spans="4:12" ht="23.15" customHeight="1" x14ac:dyDescent="0.4">
      <c r="D668" s="53"/>
      <c r="E668" s="52"/>
      <c r="F668" s="52"/>
      <c r="G668" s="52"/>
      <c r="H668" s="51" t="str">
        <f>IF($E668="","",IF($J668&gt;0,$J668*VLOOKUP($J668,个税参数!$D$5:$H$13,4,1)-VLOOKUP($J668,个税参数!$D$5:$H$13,5,1),0))</f>
        <v/>
      </c>
      <c r="I668" s="51" t="str">
        <f t="shared" si="10"/>
        <v/>
      </c>
      <c r="J668" s="51" t="str">
        <f>IF($E668="","",IF($E668-$F668-个税参数!$G$14-$G668&gt;0,$E668-$F668-个税参数!$G$14-$G668,0))</f>
        <v/>
      </c>
      <c r="K668" s="59" t="str">
        <f>IF($E668="","",IF($J668&gt;0,VLOOKUP($J668,个税参数!$D$5:$H$13,4,1),0))</f>
        <v/>
      </c>
      <c r="L668" s="60" t="str">
        <f>IF($E668="","",VLOOKUP($J668,个税参数!$D$5:$H$13,5,1))</f>
        <v/>
      </c>
    </row>
    <row r="669" spans="4:12" ht="23.15" customHeight="1" x14ac:dyDescent="0.4">
      <c r="D669" s="53"/>
      <c r="E669" s="52"/>
      <c r="F669" s="52"/>
      <c r="G669" s="52"/>
      <c r="H669" s="51" t="str">
        <f>IF($E669="","",IF($J669&gt;0,$J669*VLOOKUP($J669,个税参数!$D$5:$H$13,4,1)-VLOOKUP($J669,个税参数!$D$5:$H$13,5,1),0))</f>
        <v/>
      </c>
      <c r="I669" s="51" t="str">
        <f t="shared" si="10"/>
        <v/>
      </c>
      <c r="J669" s="51" t="str">
        <f>IF($E669="","",IF($E669-$F669-个税参数!$G$14-$G669&gt;0,$E669-$F669-个税参数!$G$14-$G669,0))</f>
        <v/>
      </c>
      <c r="K669" s="59" t="str">
        <f>IF($E669="","",IF($J669&gt;0,VLOOKUP($J669,个税参数!$D$5:$H$13,4,1),0))</f>
        <v/>
      </c>
      <c r="L669" s="60" t="str">
        <f>IF($E669="","",VLOOKUP($J669,个税参数!$D$5:$H$13,5,1))</f>
        <v/>
      </c>
    </row>
    <row r="670" spans="4:12" ht="23.15" customHeight="1" x14ac:dyDescent="0.4">
      <c r="D670" s="53"/>
      <c r="E670" s="52"/>
      <c r="F670" s="52"/>
      <c r="G670" s="52"/>
      <c r="H670" s="51" t="str">
        <f>IF($E670="","",IF($J670&gt;0,$J670*VLOOKUP($J670,个税参数!$D$5:$H$13,4,1)-VLOOKUP($J670,个税参数!$D$5:$H$13,5,1),0))</f>
        <v/>
      </c>
      <c r="I670" s="51" t="str">
        <f t="shared" si="10"/>
        <v/>
      </c>
      <c r="J670" s="51" t="str">
        <f>IF($E670="","",IF($E670-$F670-个税参数!$G$14-$G670&gt;0,$E670-$F670-个税参数!$G$14-$G670,0))</f>
        <v/>
      </c>
      <c r="K670" s="59" t="str">
        <f>IF($E670="","",IF($J670&gt;0,VLOOKUP($J670,个税参数!$D$5:$H$13,4,1),0))</f>
        <v/>
      </c>
      <c r="L670" s="60" t="str">
        <f>IF($E670="","",VLOOKUP($J670,个税参数!$D$5:$H$13,5,1))</f>
        <v/>
      </c>
    </row>
    <row r="671" spans="4:12" ht="23.15" customHeight="1" x14ac:dyDescent="0.4">
      <c r="D671" s="53"/>
      <c r="E671" s="52"/>
      <c r="F671" s="52"/>
      <c r="G671" s="52"/>
      <c r="H671" s="51" t="str">
        <f>IF($E671="","",IF($J671&gt;0,$J671*VLOOKUP($J671,个税参数!$D$5:$H$13,4,1)-VLOOKUP($J671,个税参数!$D$5:$H$13,5,1),0))</f>
        <v/>
      </c>
      <c r="I671" s="51" t="str">
        <f t="shared" si="10"/>
        <v/>
      </c>
      <c r="J671" s="51" t="str">
        <f>IF($E671="","",IF($E671-$F671-个税参数!$G$14-$G671&gt;0,$E671-$F671-个税参数!$G$14-$G671,0))</f>
        <v/>
      </c>
      <c r="K671" s="59" t="str">
        <f>IF($E671="","",IF($J671&gt;0,VLOOKUP($J671,个税参数!$D$5:$H$13,4,1),0))</f>
        <v/>
      </c>
      <c r="L671" s="60" t="str">
        <f>IF($E671="","",VLOOKUP($J671,个税参数!$D$5:$H$13,5,1))</f>
        <v/>
      </c>
    </row>
    <row r="672" spans="4:12" ht="23.15" customHeight="1" x14ac:dyDescent="0.4">
      <c r="D672" s="53"/>
      <c r="E672" s="52"/>
      <c r="F672" s="52"/>
      <c r="G672" s="52"/>
      <c r="H672" s="51" t="str">
        <f>IF($E672="","",IF($J672&gt;0,$J672*VLOOKUP($J672,个税参数!$D$5:$H$13,4,1)-VLOOKUP($J672,个税参数!$D$5:$H$13,5,1),0))</f>
        <v/>
      </c>
      <c r="I672" s="51" t="str">
        <f t="shared" si="10"/>
        <v/>
      </c>
      <c r="J672" s="51" t="str">
        <f>IF($E672="","",IF($E672-$F672-个税参数!$G$14-$G672&gt;0,$E672-$F672-个税参数!$G$14-$G672,0))</f>
        <v/>
      </c>
      <c r="K672" s="59" t="str">
        <f>IF($E672="","",IF($J672&gt;0,VLOOKUP($J672,个税参数!$D$5:$H$13,4,1),0))</f>
        <v/>
      </c>
      <c r="L672" s="60" t="str">
        <f>IF($E672="","",VLOOKUP($J672,个税参数!$D$5:$H$13,5,1))</f>
        <v/>
      </c>
    </row>
    <row r="673" spans="4:12" ht="23.15" customHeight="1" x14ac:dyDescent="0.4">
      <c r="D673" s="53"/>
      <c r="E673" s="52"/>
      <c r="F673" s="52"/>
      <c r="G673" s="52"/>
      <c r="H673" s="51" t="str">
        <f>IF($E673="","",IF($J673&gt;0,$J673*VLOOKUP($J673,个税参数!$D$5:$H$13,4,1)-VLOOKUP($J673,个税参数!$D$5:$H$13,5,1),0))</f>
        <v/>
      </c>
      <c r="I673" s="51" t="str">
        <f t="shared" si="10"/>
        <v/>
      </c>
      <c r="J673" s="51" t="str">
        <f>IF($E673="","",IF($E673-$F673-个税参数!$G$14-$G673&gt;0,$E673-$F673-个税参数!$G$14-$G673,0))</f>
        <v/>
      </c>
      <c r="K673" s="59" t="str">
        <f>IF($E673="","",IF($J673&gt;0,VLOOKUP($J673,个税参数!$D$5:$H$13,4,1),0))</f>
        <v/>
      </c>
      <c r="L673" s="60" t="str">
        <f>IF($E673="","",VLOOKUP($J673,个税参数!$D$5:$H$13,5,1))</f>
        <v/>
      </c>
    </row>
    <row r="674" spans="4:12" ht="23.15" customHeight="1" x14ac:dyDescent="0.4">
      <c r="D674" s="53"/>
      <c r="E674" s="52"/>
      <c r="F674" s="52"/>
      <c r="G674" s="52"/>
      <c r="H674" s="51" t="str">
        <f>IF($E674="","",IF($J674&gt;0,$J674*VLOOKUP($J674,个税参数!$D$5:$H$13,4,1)-VLOOKUP($J674,个税参数!$D$5:$H$13,5,1),0))</f>
        <v/>
      </c>
      <c r="I674" s="51" t="str">
        <f t="shared" si="10"/>
        <v/>
      </c>
      <c r="J674" s="51" t="str">
        <f>IF($E674="","",IF($E674-$F674-个税参数!$G$14-$G674&gt;0,$E674-$F674-个税参数!$G$14-$G674,0))</f>
        <v/>
      </c>
      <c r="K674" s="59" t="str">
        <f>IF($E674="","",IF($J674&gt;0,VLOOKUP($J674,个税参数!$D$5:$H$13,4,1),0))</f>
        <v/>
      </c>
      <c r="L674" s="60" t="str">
        <f>IF($E674="","",VLOOKUP($J674,个税参数!$D$5:$H$13,5,1))</f>
        <v/>
      </c>
    </row>
    <row r="675" spans="4:12" ht="23.15" customHeight="1" x14ac:dyDescent="0.4">
      <c r="D675" s="53"/>
      <c r="E675" s="52"/>
      <c r="F675" s="52"/>
      <c r="G675" s="52"/>
      <c r="H675" s="51" t="str">
        <f>IF($E675="","",IF($J675&gt;0,$J675*VLOOKUP($J675,个税参数!$D$5:$H$13,4,1)-VLOOKUP($J675,个税参数!$D$5:$H$13,5,1),0))</f>
        <v/>
      </c>
      <c r="I675" s="51" t="str">
        <f t="shared" si="10"/>
        <v/>
      </c>
      <c r="J675" s="51" t="str">
        <f>IF($E675="","",IF($E675-$F675-个税参数!$G$14-$G675&gt;0,$E675-$F675-个税参数!$G$14-$G675,0))</f>
        <v/>
      </c>
      <c r="K675" s="59" t="str">
        <f>IF($E675="","",IF($J675&gt;0,VLOOKUP($J675,个税参数!$D$5:$H$13,4,1),0))</f>
        <v/>
      </c>
      <c r="L675" s="60" t="str">
        <f>IF($E675="","",VLOOKUP($J675,个税参数!$D$5:$H$13,5,1))</f>
        <v/>
      </c>
    </row>
    <row r="676" spans="4:12" ht="23.15" customHeight="1" x14ac:dyDescent="0.4">
      <c r="D676" s="53"/>
      <c r="E676" s="52"/>
      <c r="F676" s="52"/>
      <c r="G676" s="52"/>
      <c r="H676" s="51" t="str">
        <f>IF($E676="","",IF($J676&gt;0,$J676*VLOOKUP($J676,个税参数!$D$5:$H$13,4,1)-VLOOKUP($J676,个税参数!$D$5:$H$13,5,1),0))</f>
        <v/>
      </c>
      <c r="I676" s="51" t="str">
        <f t="shared" si="10"/>
        <v/>
      </c>
      <c r="J676" s="51" t="str">
        <f>IF($E676="","",IF($E676-$F676-个税参数!$G$14-$G676&gt;0,$E676-$F676-个税参数!$G$14-$G676,0))</f>
        <v/>
      </c>
      <c r="K676" s="59" t="str">
        <f>IF($E676="","",IF($J676&gt;0,VLOOKUP($J676,个税参数!$D$5:$H$13,4,1),0))</f>
        <v/>
      </c>
      <c r="L676" s="60" t="str">
        <f>IF($E676="","",VLOOKUP($J676,个税参数!$D$5:$H$13,5,1))</f>
        <v/>
      </c>
    </row>
    <row r="677" spans="4:12" ht="23.15" customHeight="1" x14ac:dyDescent="0.4">
      <c r="D677" s="53"/>
      <c r="E677" s="52"/>
      <c r="F677" s="52"/>
      <c r="G677" s="52"/>
      <c r="H677" s="51" t="str">
        <f>IF($E677="","",IF($J677&gt;0,$J677*VLOOKUP($J677,个税参数!$D$5:$H$13,4,1)-VLOOKUP($J677,个税参数!$D$5:$H$13,5,1),0))</f>
        <v/>
      </c>
      <c r="I677" s="51" t="str">
        <f t="shared" si="10"/>
        <v/>
      </c>
      <c r="J677" s="51" t="str">
        <f>IF($E677="","",IF($E677-$F677-个税参数!$G$14-$G677&gt;0,$E677-$F677-个税参数!$G$14-$G677,0))</f>
        <v/>
      </c>
      <c r="K677" s="59" t="str">
        <f>IF($E677="","",IF($J677&gt;0,VLOOKUP($J677,个税参数!$D$5:$H$13,4,1),0))</f>
        <v/>
      </c>
      <c r="L677" s="60" t="str">
        <f>IF($E677="","",VLOOKUP($J677,个税参数!$D$5:$H$13,5,1))</f>
        <v/>
      </c>
    </row>
    <row r="678" spans="4:12" ht="23.15" customHeight="1" x14ac:dyDescent="0.4">
      <c r="D678" s="53"/>
      <c r="E678" s="52"/>
      <c r="F678" s="52"/>
      <c r="G678" s="52"/>
      <c r="H678" s="51" t="str">
        <f>IF($E678="","",IF($J678&gt;0,$J678*VLOOKUP($J678,个税参数!$D$5:$H$13,4,1)-VLOOKUP($J678,个税参数!$D$5:$H$13,5,1),0))</f>
        <v/>
      </c>
      <c r="I678" s="51" t="str">
        <f t="shared" si="10"/>
        <v/>
      </c>
      <c r="J678" s="51" t="str">
        <f>IF($E678="","",IF($E678-$F678-个税参数!$G$14-$G678&gt;0,$E678-$F678-个税参数!$G$14-$G678,0))</f>
        <v/>
      </c>
      <c r="K678" s="59" t="str">
        <f>IF($E678="","",IF($J678&gt;0,VLOOKUP($J678,个税参数!$D$5:$H$13,4,1),0))</f>
        <v/>
      </c>
      <c r="L678" s="60" t="str">
        <f>IF($E678="","",VLOOKUP($J678,个税参数!$D$5:$H$13,5,1))</f>
        <v/>
      </c>
    </row>
    <row r="679" spans="4:12" ht="23.15" customHeight="1" x14ac:dyDescent="0.4">
      <c r="D679" s="53"/>
      <c r="E679" s="52"/>
      <c r="F679" s="52"/>
      <c r="G679" s="52"/>
      <c r="H679" s="51" t="str">
        <f>IF($E679="","",IF($J679&gt;0,$J679*VLOOKUP($J679,个税参数!$D$5:$H$13,4,1)-VLOOKUP($J679,个税参数!$D$5:$H$13,5,1),0))</f>
        <v/>
      </c>
      <c r="I679" s="51" t="str">
        <f t="shared" si="10"/>
        <v/>
      </c>
      <c r="J679" s="51" t="str">
        <f>IF($E679="","",IF($E679-$F679-个税参数!$G$14-$G679&gt;0,$E679-$F679-个税参数!$G$14-$G679,0))</f>
        <v/>
      </c>
      <c r="K679" s="59" t="str">
        <f>IF($E679="","",IF($J679&gt;0,VLOOKUP($J679,个税参数!$D$5:$H$13,4,1),0))</f>
        <v/>
      </c>
      <c r="L679" s="60" t="str">
        <f>IF($E679="","",VLOOKUP($J679,个税参数!$D$5:$H$13,5,1))</f>
        <v/>
      </c>
    </row>
    <row r="680" spans="4:12" ht="23.15" customHeight="1" x14ac:dyDescent="0.4">
      <c r="D680" s="53"/>
      <c r="E680" s="52"/>
      <c r="F680" s="52"/>
      <c r="G680" s="52"/>
      <c r="H680" s="51" t="str">
        <f>IF($E680="","",IF($J680&gt;0,$J680*VLOOKUP($J680,个税参数!$D$5:$H$13,4,1)-VLOOKUP($J680,个税参数!$D$5:$H$13,5,1),0))</f>
        <v/>
      </c>
      <c r="I680" s="51" t="str">
        <f t="shared" si="10"/>
        <v/>
      </c>
      <c r="J680" s="51" t="str">
        <f>IF($E680="","",IF($E680-$F680-个税参数!$G$14-$G680&gt;0,$E680-$F680-个税参数!$G$14-$G680,0))</f>
        <v/>
      </c>
      <c r="K680" s="59" t="str">
        <f>IF($E680="","",IF($J680&gt;0,VLOOKUP($J680,个税参数!$D$5:$H$13,4,1),0))</f>
        <v/>
      </c>
      <c r="L680" s="60" t="str">
        <f>IF($E680="","",VLOOKUP($J680,个税参数!$D$5:$H$13,5,1))</f>
        <v/>
      </c>
    </row>
    <row r="681" spans="4:12" ht="23.15" customHeight="1" x14ac:dyDescent="0.4">
      <c r="D681" s="53"/>
      <c r="E681" s="52"/>
      <c r="F681" s="52"/>
      <c r="G681" s="52"/>
      <c r="H681" s="51" t="str">
        <f>IF($E681="","",IF($J681&gt;0,$J681*VLOOKUP($J681,个税参数!$D$5:$H$13,4,1)-VLOOKUP($J681,个税参数!$D$5:$H$13,5,1),0))</f>
        <v/>
      </c>
      <c r="I681" s="51" t="str">
        <f t="shared" si="10"/>
        <v/>
      </c>
      <c r="J681" s="51" t="str">
        <f>IF($E681="","",IF($E681-$F681-个税参数!$G$14-$G681&gt;0,$E681-$F681-个税参数!$G$14-$G681,0))</f>
        <v/>
      </c>
      <c r="K681" s="59" t="str">
        <f>IF($E681="","",IF($J681&gt;0,VLOOKUP($J681,个税参数!$D$5:$H$13,4,1),0))</f>
        <v/>
      </c>
      <c r="L681" s="60" t="str">
        <f>IF($E681="","",VLOOKUP($J681,个税参数!$D$5:$H$13,5,1))</f>
        <v/>
      </c>
    </row>
    <row r="682" spans="4:12" ht="23.15" customHeight="1" x14ac:dyDescent="0.4">
      <c r="D682" s="53"/>
      <c r="E682" s="52"/>
      <c r="F682" s="52"/>
      <c r="G682" s="52"/>
      <c r="H682" s="51" t="str">
        <f>IF($E682="","",IF($J682&gt;0,$J682*VLOOKUP($J682,个税参数!$D$5:$H$13,4,1)-VLOOKUP($J682,个税参数!$D$5:$H$13,5,1),0))</f>
        <v/>
      </c>
      <c r="I682" s="51" t="str">
        <f t="shared" si="10"/>
        <v/>
      </c>
      <c r="J682" s="51" t="str">
        <f>IF($E682="","",IF($E682-$F682-个税参数!$G$14-$G682&gt;0,$E682-$F682-个税参数!$G$14-$G682,0))</f>
        <v/>
      </c>
      <c r="K682" s="59" t="str">
        <f>IF($E682="","",IF($J682&gt;0,VLOOKUP($J682,个税参数!$D$5:$H$13,4,1),0))</f>
        <v/>
      </c>
      <c r="L682" s="60" t="str">
        <f>IF($E682="","",VLOOKUP($J682,个税参数!$D$5:$H$13,5,1))</f>
        <v/>
      </c>
    </row>
    <row r="683" spans="4:12" ht="23.15" customHeight="1" x14ac:dyDescent="0.4">
      <c r="D683" s="53"/>
      <c r="E683" s="52"/>
      <c r="F683" s="52"/>
      <c r="G683" s="52"/>
      <c r="H683" s="51" t="str">
        <f>IF($E683="","",IF($J683&gt;0,$J683*VLOOKUP($J683,个税参数!$D$5:$H$13,4,1)-VLOOKUP($J683,个税参数!$D$5:$H$13,5,1),0))</f>
        <v/>
      </c>
      <c r="I683" s="51" t="str">
        <f t="shared" si="10"/>
        <v/>
      </c>
      <c r="J683" s="51" t="str">
        <f>IF($E683="","",IF($E683-$F683-个税参数!$G$14-$G683&gt;0,$E683-$F683-个税参数!$G$14-$G683,0))</f>
        <v/>
      </c>
      <c r="K683" s="59" t="str">
        <f>IF($E683="","",IF($J683&gt;0,VLOOKUP($J683,个税参数!$D$5:$H$13,4,1),0))</f>
        <v/>
      </c>
      <c r="L683" s="60" t="str">
        <f>IF($E683="","",VLOOKUP($J683,个税参数!$D$5:$H$13,5,1))</f>
        <v/>
      </c>
    </row>
    <row r="684" spans="4:12" ht="23.15" customHeight="1" x14ac:dyDescent="0.4">
      <c r="D684" s="53"/>
      <c r="E684" s="52"/>
      <c r="F684" s="52"/>
      <c r="G684" s="52"/>
      <c r="H684" s="51" t="str">
        <f>IF($E684="","",IF($J684&gt;0,$J684*VLOOKUP($J684,个税参数!$D$5:$H$13,4,1)-VLOOKUP($J684,个税参数!$D$5:$H$13,5,1),0))</f>
        <v/>
      </c>
      <c r="I684" s="51" t="str">
        <f t="shared" si="10"/>
        <v/>
      </c>
      <c r="J684" s="51" t="str">
        <f>IF($E684="","",IF($E684-$F684-个税参数!$G$14-$G684&gt;0,$E684-$F684-个税参数!$G$14-$G684,0))</f>
        <v/>
      </c>
      <c r="K684" s="59" t="str">
        <f>IF($E684="","",IF($J684&gt;0,VLOOKUP($J684,个税参数!$D$5:$H$13,4,1),0))</f>
        <v/>
      </c>
      <c r="L684" s="60" t="str">
        <f>IF($E684="","",VLOOKUP($J684,个税参数!$D$5:$H$13,5,1))</f>
        <v/>
      </c>
    </row>
    <row r="685" spans="4:12" ht="23.15" customHeight="1" x14ac:dyDescent="0.4">
      <c r="D685" s="53"/>
      <c r="E685" s="52"/>
      <c r="F685" s="52"/>
      <c r="G685" s="52"/>
      <c r="H685" s="51" t="str">
        <f>IF($E685="","",IF($J685&gt;0,$J685*VLOOKUP($J685,个税参数!$D$5:$H$13,4,1)-VLOOKUP($J685,个税参数!$D$5:$H$13,5,1),0))</f>
        <v/>
      </c>
      <c r="I685" s="51" t="str">
        <f t="shared" si="10"/>
        <v/>
      </c>
      <c r="J685" s="51" t="str">
        <f>IF($E685="","",IF($E685-$F685-个税参数!$G$14-$G685&gt;0,$E685-$F685-个税参数!$G$14-$G685,0))</f>
        <v/>
      </c>
      <c r="K685" s="59" t="str">
        <f>IF($E685="","",IF($J685&gt;0,VLOOKUP($J685,个税参数!$D$5:$H$13,4,1),0))</f>
        <v/>
      </c>
      <c r="L685" s="60" t="str">
        <f>IF($E685="","",VLOOKUP($J685,个税参数!$D$5:$H$13,5,1))</f>
        <v/>
      </c>
    </row>
    <row r="686" spans="4:12" ht="23.15" customHeight="1" x14ac:dyDescent="0.4">
      <c r="D686" s="53"/>
      <c r="E686" s="52"/>
      <c r="F686" s="52"/>
      <c r="G686" s="52"/>
      <c r="H686" s="51" t="str">
        <f>IF($E686="","",IF($J686&gt;0,$J686*VLOOKUP($J686,个税参数!$D$5:$H$13,4,1)-VLOOKUP($J686,个税参数!$D$5:$H$13,5,1),0))</f>
        <v/>
      </c>
      <c r="I686" s="51" t="str">
        <f t="shared" si="10"/>
        <v/>
      </c>
      <c r="J686" s="51" t="str">
        <f>IF($E686="","",IF($E686-$F686-个税参数!$G$14-$G686&gt;0,$E686-$F686-个税参数!$G$14-$G686,0))</f>
        <v/>
      </c>
      <c r="K686" s="59" t="str">
        <f>IF($E686="","",IF($J686&gt;0,VLOOKUP($J686,个税参数!$D$5:$H$13,4,1),0))</f>
        <v/>
      </c>
      <c r="L686" s="60" t="str">
        <f>IF($E686="","",VLOOKUP($J686,个税参数!$D$5:$H$13,5,1))</f>
        <v/>
      </c>
    </row>
    <row r="687" spans="4:12" ht="23.15" customHeight="1" x14ac:dyDescent="0.4">
      <c r="D687" s="53"/>
      <c r="E687" s="52"/>
      <c r="F687" s="52"/>
      <c r="G687" s="52"/>
      <c r="H687" s="51" t="str">
        <f>IF($E687="","",IF($J687&gt;0,$J687*VLOOKUP($J687,个税参数!$D$5:$H$13,4,1)-VLOOKUP($J687,个税参数!$D$5:$H$13,5,1),0))</f>
        <v/>
      </c>
      <c r="I687" s="51" t="str">
        <f t="shared" si="10"/>
        <v/>
      </c>
      <c r="J687" s="51" t="str">
        <f>IF($E687="","",IF($E687-$F687-个税参数!$G$14-$G687&gt;0,$E687-$F687-个税参数!$G$14-$G687,0))</f>
        <v/>
      </c>
      <c r="K687" s="59" t="str">
        <f>IF($E687="","",IF($J687&gt;0,VLOOKUP($J687,个税参数!$D$5:$H$13,4,1),0))</f>
        <v/>
      </c>
      <c r="L687" s="60" t="str">
        <f>IF($E687="","",VLOOKUP($J687,个税参数!$D$5:$H$13,5,1))</f>
        <v/>
      </c>
    </row>
    <row r="688" spans="4:12" ht="23.15" customHeight="1" x14ac:dyDescent="0.4">
      <c r="D688" s="53"/>
      <c r="E688" s="52"/>
      <c r="F688" s="52"/>
      <c r="G688" s="52"/>
      <c r="H688" s="51" t="str">
        <f>IF($E688="","",IF($J688&gt;0,$J688*VLOOKUP($J688,个税参数!$D$5:$H$13,4,1)-VLOOKUP($J688,个税参数!$D$5:$H$13,5,1),0))</f>
        <v/>
      </c>
      <c r="I688" s="51" t="str">
        <f t="shared" si="10"/>
        <v/>
      </c>
      <c r="J688" s="51" t="str">
        <f>IF($E688="","",IF($E688-$F688-个税参数!$G$14-$G688&gt;0,$E688-$F688-个税参数!$G$14-$G688,0))</f>
        <v/>
      </c>
      <c r="K688" s="59" t="str">
        <f>IF($E688="","",IF($J688&gt;0,VLOOKUP($J688,个税参数!$D$5:$H$13,4,1),0))</f>
        <v/>
      </c>
      <c r="L688" s="60" t="str">
        <f>IF($E688="","",VLOOKUP($J688,个税参数!$D$5:$H$13,5,1))</f>
        <v/>
      </c>
    </row>
    <row r="689" spans="4:12" ht="23.15" customHeight="1" x14ac:dyDescent="0.4">
      <c r="D689" s="53"/>
      <c r="E689" s="52"/>
      <c r="F689" s="52"/>
      <c r="G689" s="52"/>
      <c r="H689" s="51" t="str">
        <f>IF($E689="","",IF($J689&gt;0,$J689*VLOOKUP($J689,个税参数!$D$5:$H$13,4,1)-VLOOKUP($J689,个税参数!$D$5:$H$13,5,1),0))</f>
        <v/>
      </c>
      <c r="I689" s="51" t="str">
        <f t="shared" si="10"/>
        <v/>
      </c>
      <c r="J689" s="51" t="str">
        <f>IF($E689="","",IF($E689-$F689-个税参数!$G$14-$G689&gt;0,$E689-$F689-个税参数!$G$14-$G689,0))</f>
        <v/>
      </c>
      <c r="K689" s="59" t="str">
        <f>IF($E689="","",IF($J689&gt;0,VLOOKUP($J689,个税参数!$D$5:$H$13,4,1),0))</f>
        <v/>
      </c>
      <c r="L689" s="60" t="str">
        <f>IF($E689="","",VLOOKUP($J689,个税参数!$D$5:$H$13,5,1))</f>
        <v/>
      </c>
    </row>
    <row r="690" spans="4:12" ht="23.15" customHeight="1" x14ac:dyDescent="0.4">
      <c r="D690" s="53"/>
      <c r="E690" s="52"/>
      <c r="F690" s="52"/>
      <c r="G690" s="52"/>
      <c r="H690" s="51" t="str">
        <f>IF($E690="","",IF($J690&gt;0,$J690*VLOOKUP($J690,个税参数!$D$5:$H$13,4,1)-VLOOKUP($J690,个税参数!$D$5:$H$13,5,1),0))</f>
        <v/>
      </c>
      <c r="I690" s="51" t="str">
        <f t="shared" si="10"/>
        <v/>
      </c>
      <c r="J690" s="51" t="str">
        <f>IF($E690="","",IF($E690-$F690-个税参数!$G$14-$G690&gt;0,$E690-$F690-个税参数!$G$14-$G690,0))</f>
        <v/>
      </c>
      <c r="K690" s="59" t="str">
        <f>IF($E690="","",IF($J690&gt;0,VLOOKUP($J690,个税参数!$D$5:$H$13,4,1),0))</f>
        <v/>
      </c>
      <c r="L690" s="60" t="str">
        <f>IF($E690="","",VLOOKUP($J690,个税参数!$D$5:$H$13,5,1))</f>
        <v/>
      </c>
    </row>
    <row r="691" spans="4:12" ht="23.15" customHeight="1" x14ac:dyDescent="0.4">
      <c r="D691" s="53"/>
      <c r="E691" s="52"/>
      <c r="F691" s="52"/>
      <c r="G691" s="52"/>
      <c r="H691" s="51" t="str">
        <f>IF($E691="","",IF($J691&gt;0,$J691*VLOOKUP($J691,个税参数!$D$5:$H$13,4,1)-VLOOKUP($J691,个税参数!$D$5:$H$13,5,1),0))</f>
        <v/>
      </c>
      <c r="I691" s="51" t="str">
        <f t="shared" si="10"/>
        <v/>
      </c>
      <c r="J691" s="51" t="str">
        <f>IF($E691="","",IF($E691-$F691-个税参数!$G$14-$G691&gt;0,$E691-$F691-个税参数!$G$14-$G691,0))</f>
        <v/>
      </c>
      <c r="K691" s="59" t="str">
        <f>IF($E691="","",IF($J691&gt;0,VLOOKUP($J691,个税参数!$D$5:$H$13,4,1),0))</f>
        <v/>
      </c>
      <c r="L691" s="60" t="str">
        <f>IF($E691="","",VLOOKUP($J691,个税参数!$D$5:$H$13,5,1))</f>
        <v/>
      </c>
    </row>
    <row r="692" spans="4:12" ht="23.15" customHeight="1" x14ac:dyDescent="0.4">
      <c r="D692" s="53"/>
      <c r="E692" s="52"/>
      <c r="F692" s="52"/>
      <c r="G692" s="52"/>
      <c r="H692" s="51" t="str">
        <f>IF($E692="","",IF($J692&gt;0,$J692*VLOOKUP($J692,个税参数!$D$5:$H$13,4,1)-VLOOKUP($J692,个税参数!$D$5:$H$13,5,1),0))</f>
        <v/>
      </c>
      <c r="I692" s="51" t="str">
        <f t="shared" si="10"/>
        <v/>
      </c>
      <c r="J692" s="51" t="str">
        <f>IF($E692="","",IF($E692-$F692-个税参数!$G$14-$G692&gt;0,$E692-$F692-个税参数!$G$14-$G692,0))</f>
        <v/>
      </c>
      <c r="K692" s="59" t="str">
        <f>IF($E692="","",IF($J692&gt;0,VLOOKUP($J692,个税参数!$D$5:$H$13,4,1),0))</f>
        <v/>
      </c>
      <c r="L692" s="60" t="str">
        <f>IF($E692="","",VLOOKUP($J692,个税参数!$D$5:$H$13,5,1))</f>
        <v/>
      </c>
    </row>
    <row r="693" spans="4:12" ht="23.15" customHeight="1" x14ac:dyDescent="0.4">
      <c r="D693" s="53"/>
      <c r="E693" s="52"/>
      <c r="F693" s="52"/>
      <c r="G693" s="52"/>
      <c r="H693" s="51" t="str">
        <f>IF($E693="","",IF($J693&gt;0,$J693*VLOOKUP($J693,个税参数!$D$5:$H$13,4,1)-VLOOKUP($J693,个税参数!$D$5:$H$13,5,1),0))</f>
        <v/>
      </c>
      <c r="I693" s="51" t="str">
        <f t="shared" si="10"/>
        <v/>
      </c>
      <c r="J693" s="51" t="str">
        <f>IF($E693="","",IF($E693-$F693-个税参数!$G$14-$G693&gt;0,$E693-$F693-个税参数!$G$14-$G693,0))</f>
        <v/>
      </c>
      <c r="K693" s="59" t="str">
        <f>IF($E693="","",IF($J693&gt;0,VLOOKUP($J693,个税参数!$D$5:$H$13,4,1),0))</f>
        <v/>
      </c>
      <c r="L693" s="60" t="str">
        <f>IF($E693="","",VLOOKUP($J693,个税参数!$D$5:$H$13,5,1))</f>
        <v/>
      </c>
    </row>
    <row r="694" spans="4:12" ht="23.15" customHeight="1" x14ac:dyDescent="0.4">
      <c r="D694" s="53"/>
      <c r="E694" s="52"/>
      <c r="F694" s="52"/>
      <c r="G694" s="52"/>
      <c r="H694" s="51" t="str">
        <f>IF($E694="","",IF($J694&gt;0,$J694*VLOOKUP($J694,个税参数!$D$5:$H$13,4,1)-VLOOKUP($J694,个税参数!$D$5:$H$13,5,1),0))</f>
        <v/>
      </c>
      <c r="I694" s="51" t="str">
        <f t="shared" si="10"/>
        <v/>
      </c>
      <c r="J694" s="51" t="str">
        <f>IF($E694="","",IF($E694-$F694-个税参数!$G$14-$G694&gt;0,$E694-$F694-个税参数!$G$14-$G694,0))</f>
        <v/>
      </c>
      <c r="K694" s="59" t="str">
        <f>IF($E694="","",IF($J694&gt;0,VLOOKUP($J694,个税参数!$D$5:$H$13,4,1),0))</f>
        <v/>
      </c>
      <c r="L694" s="60" t="str">
        <f>IF($E694="","",VLOOKUP($J694,个税参数!$D$5:$H$13,5,1))</f>
        <v/>
      </c>
    </row>
    <row r="695" spans="4:12" ht="23.15" customHeight="1" x14ac:dyDescent="0.4">
      <c r="D695" s="53"/>
      <c r="E695" s="52"/>
      <c r="F695" s="52"/>
      <c r="G695" s="52"/>
      <c r="H695" s="51" t="str">
        <f>IF($E695="","",IF($J695&gt;0,$J695*VLOOKUP($J695,个税参数!$D$5:$H$13,4,1)-VLOOKUP($J695,个税参数!$D$5:$H$13,5,1),0))</f>
        <v/>
      </c>
      <c r="I695" s="51" t="str">
        <f t="shared" si="10"/>
        <v/>
      </c>
      <c r="J695" s="51" t="str">
        <f>IF($E695="","",IF($E695-$F695-个税参数!$G$14-$G695&gt;0,$E695-$F695-个税参数!$G$14-$G695,0))</f>
        <v/>
      </c>
      <c r="K695" s="59" t="str">
        <f>IF($E695="","",IF($J695&gt;0,VLOOKUP($J695,个税参数!$D$5:$H$13,4,1),0))</f>
        <v/>
      </c>
      <c r="L695" s="60" t="str">
        <f>IF($E695="","",VLOOKUP($J695,个税参数!$D$5:$H$13,5,1))</f>
        <v/>
      </c>
    </row>
    <row r="696" spans="4:12" ht="23.15" customHeight="1" x14ac:dyDescent="0.4">
      <c r="D696" s="53"/>
      <c r="E696" s="52"/>
      <c r="F696" s="52"/>
      <c r="G696" s="52"/>
      <c r="H696" s="51" t="str">
        <f>IF($E696="","",IF($J696&gt;0,$J696*VLOOKUP($J696,个税参数!$D$5:$H$13,4,1)-VLOOKUP($J696,个税参数!$D$5:$H$13,5,1),0))</f>
        <v/>
      </c>
      <c r="I696" s="51" t="str">
        <f t="shared" si="10"/>
        <v/>
      </c>
      <c r="J696" s="51" t="str">
        <f>IF($E696="","",IF($E696-$F696-个税参数!$G$14-$G696&gt;0,$E696-$F696-个税参数!$G$14-$G696,0))</f>
        <v/>
      </c>
      <c r="K696" s="59" t="str">
        <f>IF($E696="","",IF($J696&gt;0,VLOOKUP($J696,个税参数!$D$5:$H$13,4,1),0))</f>
        <v/>
      </c>
      <c r="L696" s="60" t="str">
        <f>IF($E696="","",VLOOKUP($J696,个税参数!$D$5:$H$13,5,1))</f>
        <v/>
      </c>
    </row>
    <row r="697" spans="4:12" ht="23.15" customHeight="1" x14ac:dyDescent="0.4">
      <c r="D697" s="53"/>
      <c r="E697" s="52"/>
      <c r="F697" s="52"/>
      <c r="G697" s="52"/>
      <c r="H697" s="51" t="str">
        <f>IF($E697="","",IF($J697&gt;0,$J697*VLOOKUP($J697,个税参数!$D$5:$H$13,4,1)-VLOOKUP($J697,个税参数!$D$5:$H$13,5,1),0))</f>
        <v/>
      </c>
      <c r="I697" s="51" t="str">
        <f t="shared" si="10"/>
        <v/>
      </c>
      <c r="J697" s="51" t="str">
        <f>IF($E697="","",IF($E697-$F697-个税参数!$G$14-$G697&gt;0,$E697-$F697-个税参数!$G$14-$G697,0))</f>
        <v/>
      </c>
      <c r="K697" s="59" t="str">
        <f>IF($E697="","",IF($J697&gt;0,VLOOKUP($J697,个税参数!$D$5:$H$13,4,1),0))</f>
        <v/>
      </c>
      <c r="L697" s="60" t="str">
        <f>IF($E697="","",VLOOKUP($J697,个税参数!$D$5:$H$13,5,1))</f>
        <v/>
      </c>
    </row>
    <row r="698" spans="4:12" ht="23.15" customHeight="1" x14ac:dyDescent="0.4">
      <c r="D698" s="53"/>
      <c r="E698" s="52"/>
      <c r="F698" s="52"/>
      <c r="G698" s="52"/>
      <c r="H698" s="51" t="str">
        <f>IF($E698="","",IF($J698&gt;0,$J698*VLOOKUP($J698,个税参数!$D$5:$H$13,4,1)-VLOOKUP($J698,个税参数!$D$5:$H$13,5,1),0))</f>
        <v/>
      </c>
      <c r="I698" s="51" t="str">
        <f t="shared" si="10"/>
        <v/>
      </c>
      <c r="J698" s="51" t="str">
        <f>IF($E698="","",IF($E698-$F698-个税参数!$G$14-$G698&gt;0,$E698-$F698-个税参数!$G$14-$G698,0))</f>
        <v/>
      </c>
      <c r="K698" s="59" t="str">
        <f>IF($E698="","",IF($J698&gt;0,VLOOKUP($J698,个税参数!$D$5:$H$13,4,1),0))</f>
        <v/>
      </c>
      <c r="L698" s="60" t="str">
        <f>IF($E698="","",VLOOKUP($J698,个税参数!$D$5:$H$13,5,1))</f>
        <v/>
      </c>
    </row>
    <row r="699" spans="4:12" ht="23.15" customHeight="1" x14ac:dyDescent="0.4">
      <c r="D699" s="53"/>
      <c r="E699" s="52"/>
      <c r="F699" s="52"/>
      <c r="G699" s="52"/>
      <c r="H699" s="51" t="str">
        <f>IF($E699="","",IF($J699&gt;0,$J699*VLOOKUP($J699,个税参数!$D$5:$H$13,4,1)-VLOOKUP($J699,个税参数!$D$5:$H$13,5,1),0))</f>
        <v/>
      </c>
      <c r="I699" s="51" t="str">
        <f t="shared" si="10"/>
        <v/>
      </c>
      <c r="J699" s="51" t="str">
        <f>IF($E699="","",IF($E699-$F699-个税参数!$G$14-$G699&gt;0,$E699-$F699-个税参数!$G$14-$G699,0))</f>
        <v/>
      </c>
      <c r="K699" s="59" t="str">
        <f>IF($E699="","",IF($J699&gt;0,VLOOKUP($J699,个税参数!$D$5:$H$13,4,1),0))</f>
        <v/>
      </c>
      <c r="L699" s="60" t="str">
        <f>IF($E699="","",VLOOKUP($J699,个税参数!$D$5:$H$13,5,1))</f>
        <v/>
      </c>
    </row>
    <row r="700" spans="4:12" ht="23.15" customHeight="1" x14ac:dyDescent="0.4">
      <c r="D700" s="53"/>
      <c r="E700" s="52"/>
      <c r="F700" s="52"/>
      <c r="G700" s="52"/>
      <c r="H700" s="51" t="str">
        <f>IF($E700="","",IF($J700&gt;0,$J700*VLOOKUP($J700,个税参数!$D$5:$H$13,4,1)-VLOOKUP($J700,个税参数!$D$5:$H$13,5,1),0))</f>
        <v/>
      </c>
      <c r="I700" s="51" t="str">
        <f t="shared" si="10"/>
        <v/>
      </c>
      <c r="J700" s="51" t="str">
        <f>IF($E700="","",IF($E700-$F700-个税参数!$G$14-$G700&gt;0,$E700-$F700-个税参数!$G$14-$G700,0))</f>
        <v/>
      </c>
      <c r="K700" s="59" t="str">
        <f>IF($E700="","",IF($J700&gt;0,VLOOKUP($J700,个税参数!$D$5:$H$13,4,1),0))</f>
        <v/>
      </c>
      <c r="L700" s="60" t="str">
        <f>IF($E700="","",VLOOKUP($J700,个税参数!$D$5:$H$13,5,1))</f>
        <v/>
      </c>
    </row>
    <row r="701" spans="4:12" ht="23.15" customHeight="1" x14ac:dyDescent="0.4">
      <c r="D701" s="53"/>
      <c r="E701" s="52"/>
      <c r="F701" s="52"/>
      <c r="G701" s="52"/>
      <c r="H701" s="51" t="str">
        <f>IF($E701="","",IF($J701&gt;0,$J701*VLOOKUP($J701,个税参数!$D$5:$H$13,4,1)-VLOOKUP($J701,个税参数!$D$5:$H$13,5,1),0))</f>
        <v/>
      </c>
      <c r="I701" s="51" t="str">
        <f t="shared" si="10"/>
        <v/>
      </c>
      <c r="J701" s="51" t="str">
        <f>IF($E701="","",IF($E701-$F701-个税参数!$G$14-$G701&gt;0,$E701-$F701-个税参数!$G$14-$G701,0))</f>
        <v/>
      </c>
      <c r="K701" s="59" t="str">
        <f>IF($E701="","",IF($J701&gt;0,VLOOKUP($J701,个税参数!$D$5:$H$13,4,1),0))</f>
        <v/>
      </c>
      <c r="L701" s="60" t="str">
        <f>IF($E701="","",VLOOKUP($J701,个税参数!$D$5:$H$13,5,1))</f>
        <v/>
      </c>
    </row>
    <row r="702" spans="4:12" ht="23.15" customHeight="1" x14ac:dyDescent="0.4">
      <c r="D702" s="53"/>
      <c r="E702" s="52"/>
      <c r="F702" s="52"/>
      <c r="G702" s="52"/>
      <c r="H702" s="51" t="str">
        <f>IF($E702="","",IF($J702&gt;0,$J702*VLOOKUP($J702,个税参数!$D$5:$H$13,4,1)-VLOOKUP($J702,个税参数!$D$5:$H$13,5,1),0))</f>
        <v/>
      </c>
      <c r="I702" s="51" t="str">
        <f t="shared" si="10"/>
        <v/>
      </c>
      <c r="J702" s="51" t="str">
        <f>IF($E702="","",IF($E702-$F702-个税参数!$G$14-$G702&gt;0,$E702-$F702-个税参数!$G$14-$G702,0))</f>
        <v/>
      </c>
      <c r="K702" s="59" t="str">
        <f>IF($E702="","",IF($J702&gt;0,VLOOKUP($J702,个税参数!$D$5:$H$13,4,1),0))</f>
        <v/>
      </c>
      <c r="L702" s="60" t="str">
        <f>IF($E702="","",VLOOKUP($J702,个税参数!$D$5:$H$13,5,1))</f>
        <v/>
      </c>
    </row>
    <row r="703" spans="4:12" ht="23.15" customHeight="1" x14ac:dyDescent="0.4">
      <c r="D703" s="53"/>
      <c r="E703" s="52"/>
      <c r="F703" s="52"/>
      <c r="G703" s="52"/>
      <c r="H703" s="51" t="str">
        <f>IF($E703="","",IF($J703&gt;0,$J703*VLOOKUP($J703,个税参数!$D$5:$H$13,4,1)-VLOOKUP($J703,个税参数!$D$5:$H$13,5,1),0))</f>
        <v/>
      </c>
      <c r="I703" s="51" t="str">
        <f t="shared" si="10"/>
        <v/>
      </c>
      <c r="J703" s="51" t="str">
        <f>IF($E703="","",IF($E703-$F703-个税参数!$G$14-$G703&gt;0,$E703-$F703-个税参数!$G$14-$G703,0))</f>
        <v/>
      </c>
      <c r="K703" s="59" t="str">
        <f>IF($E703="","",IF($J703&gt;0,VLOOKUP($J703,个税参数!$D$5:$H$13,4,1),0))</f>
        <v/>
      </c>
      <c r="L703" s="60" t="str">
        <f>IF($E703="","",VLOOKUP($J703,个税参数!$D$5:$H$13,5,1))</f>
        <v/>
      </c>
    </row>
    <row r="704" spans="4:12" ht="23.15" customHeight="1" x14ac:dyDescent="0.4">
      <c r="D704" s="53"/>
      <c r="E704" s="52"/>
      <c r="F704" s="52"/>
      <c r="G704" s="52"/>
      <c r="H704" s="51" t="str">
        <f>IF($E704="","",IF($J704&gt;0,$J704*VLOOKUP($J704,个税参数!$D$5:$H$13,4,1)-VLOOKUP($J704,个税参数!$D$5:$H$13,5,1),0))</f>
        <v/>
      </c>
      <c r="I704" s="51" t="str">
        <f t="shared" si="10"/>
        <v/>
      </c>
      <c r="J704" s="51" t="str">
        <f>IF($E704="","",IF($E704-$F704-个税参数!$G$14-$G704&gt;0,$E704-$F704-个税参数!$G$14-$G704,0))</f>
        <v/>
      </c>
      <c r="K704" s="59" t="str">
        <f>IF($E704="","",IF($J704&gt;0,VLOOKUP($J704,个税参数!$D$5:$H$13,4,1),0))</f>
        <v/>
      </c>
      <c r="L704" s="60" t="str">
        <f>IF($E704="","",VLOOKUP($J704,个税参数!$D$5:$H$13,5,1))</f>
        <v/>
      </c>
    </row>
    <row r="705" spans="4:12" ht="23.15" customHeight="1" x14ac:dyDescent="0.4">
      <c r="D705" s="53"/>
      <c r="E705" s="52"/>
      <c r="F705" s="52"/>
      <c r="G705" s="52"/>
      <c r="H705" s="51" t="str">
        <f>IF($E705="","",IF($J705&gt;0,$J705*VLOOKUP($J705,个税参数!$D$5:$H$13,4,1)-VLOOKUP($J705,个税参数!$D$5:$H$13,5,1),0))</f>
        <v/>
      </c>
      <c r="I705" s="51" t="str">
        <f t="shared" si="10"/>
        <v/>
      </c>
      <c r="J705" s="51" t="str">
        <f>IF($E705="","",IF($E705-$F705-个税参数!$G$14-$G705&gt;0,$E705-$F705-个税参数!$G$14-$G705,0))</f>
        <v/>
      </c>
      <c r="K705" s="59" t="str">
        <f>IF($E705="","",IF($J705&gt;0,VLOOKUP($J705,个税参数!$D$5:$H$13,4,1),0))</f>
        <v/>
      </c>
      <c r="L705" s="60" t="str">
        <f>IF($E705="","",VLOOKUP($J705,个税参数!$D$5:$H$13,5,1))</f>
        <v/>
      </c>
    </row>
    <row r="706" spans="4:12" ht="23.15" customHeight="1" x14ac:dyDescent="0.4">
      <c r="D706" s="53"/>
      <c r="E706" s="52"/>
      <c r="F706" s="52"/>
      <c r="G706" s="52"/>
      <c r="H706" s="51" t="str">
        <f>IF($E706="","",IF($J706&gt;0,$J706*VLOOKUP($J706,个税参数!$D$5:$H$13,4,1)-VLOOKUP($J706,个税参数!$D$5:$H$13,5,1),0))</f>
        <v/>
      </c>
      <c r="I706" s="51" t="str">
        <f t="shared" si="10"/>
        <v/>
      </c>
      <c r="J706" s="51" t="str">
        <f>IF($E706="","",IF($E706-$F706-个税参数!$G$14-$G706&gt;0,$E706-$F706-个税参数!$G$14-$G706,0))</f>
        <v/>
      </c>
      <c r="K706" s="59" t="str">
        <f>IF($E706="","",IF($J706&gt;0,VLOOKUP($J706,个税参数!$D$5:$H$13,4,1),0))</f>
        <v/>
      </c>
      <c r="L706" s="60" t="str">
        <f>IF($E706="","",VLOOKUP($J706,个税参数!$D$5:$H$13,5,1))</f>
        <v/>
      </c>
    </row>
    <row r="707" spans="4:12" ht="23.15" customHeight="1" x14ac:dyDescent="0.4">
      <c r="D707" s="53"/>
      <c r="E707" s="52"/>
      <c r="F707" s="52"/>
      <c r="G707" s="52"/>
      <c r="H707" s="51" t="str">
        <f>IF($E707="","",IF($J707&gt;0,$J707*VLOOKUP($J707,个税参数!$D$5:$H$13,4,1)-VLOOKUP($J707,个税参数!$D$5:$H$13,5,1),0))</f>
        <v/>
      </c>
      <c r="I707" s="51" t="str">
        <f t="shared" si="10"/>
        <v/>
      </c>
      <c r="J707" s="51" t="str">
        <f>IF($E707="","",IF($E707-$F707-个税参数!$G$14-$G707&gt;0,$E707-$F707-个税参数!$G$14-$G707,0))</f>
        <v/>
      </c>
      <c r="K707" s="59" t="str">
        <f>IF($E707="","",IF($J707&gt;0,VLOOKUP($J707,个税参数!$D$5:$H$13,4,1),0))</f>
        <v/>
      </c>
      <c r="L707" s="60" t="str">
        <f>IF($E707="","",VLOOKUP($J707,个税参数!$D$5:$H$13,5,1))</f>
        <v/>
      </c>
    </row>
    <row r="708" spans="4:12" ht="23.15" customHeight="1" x14ac:dyDescent="0.4">
      <c r="D708" s="53"/>
      <c r="E708" s="52"/>
      <c r="F708" s="52"/>
      <c r="G708" s="52"/>
      <c r="H708" s="51" t="str">
        <f>IF($E708="","",IF($J708&gt;0,$J708*VLOOKUP($J708,个税参数!$D$5:$H$13,4,1)-VLOOKUP($J708,个税参数!$D$5:$H$13,5,1),0))</f>
        <v/>
      </c>
      <c r="I708" s="51" t="str">
        <f t="shared" si="10"/>
        <v/>
      </c>
      <c r="J708" s="51" t="str">
        <f>IF($E708="","",IF($E708-$F708-个税参数!$G$14-$G708&gt;0,$E708-$F708-个税参数!$G$14-$G708,0))</f>
        <v/>
      </c>
      <c r="K708" s="59" t="str">
        <f>IF($E708="","",IF($J708&gt;0,VLOOKUP($J708,个税参数!$D$5:$H$13,4,1),0))</f>
        <v/>
      </c>
      <c r="L708" s="60" t="str">
        <f>IF($E708="","",VLOOKUP($J708,个税参数!$D$5:$H$13,5,1))</f>
        <v/>
      </c>
    </row>
    <row r="709" spans="4:12" ht="23.15" customHeight="1" x14ac:dyDescent="0.4">
      <c r="D709" s="53"/>
      <c r="E709" s="52"/>
      <c r="F709" s="52"/>
      <c r="G709" s="52"/>
      <c r="H709" s="51" t="str">
        <f>IF($E709="","",IF($J709&gt;0,$J709*VLOOKUP($J709,个税参数!$D$5:$H$13,4,1)-VLOOKUP($J709,个税参数!$D$5:$H$13,5,1),0))</f>
        <v/>
      </c>
      <c r="I709" s="51" t="str">
        <f t="shared" si="10"/>
        <v/>
      </c>
      <c r="J709" s="51" t="str">
        <f>IF($E709="","",IF($E709-$F709-个税参数!$G$14-$G709&gt;0,$E709-$F709-个税参数!$G$14-$G709,0))</f>
        <v/>
      </c>
      <c r="K709" s="59" t="str">
        <f>IF($E709="","",IF($J709&gt;0,VLOOKUP($J709,个税参数!$D$5:$H$13,4,1),0))</f>
        <v/>
      </c>
      <c r="L709" s="60" t="str">
        <f>IF($E709="","",VLOOKUP($J709,个税参数!$D$5:$H$13,5,1))</f>
        <v/>
      </c>
    </row>
    <row r="710" spans="4:12" ht="23.15" customHeight="1" x14ac:dyDescent="0.4">
      <c r="D710" s="53"/>
      <c r="E710" s="52"/>
      <c r="F710" s="52"/>
      <c r="G710" s="52"/>
      <c r="H710" s="51" t="str">
        <f>IF($E710="","",IF($J710&gt;0,$J710*VLOOKUP($J710,个税参数!$D$5:$H$13,4,1)-VLOOKUP($J710,个税参数!$D$5:$H$13,5,1),0))</f>
        <v/>
      </c>
      <c r="I710" s="51" t="str">
        <f t="shared" si="10"/>
        <v/>
      </c>
      <c r="J710" s="51" t="str">
        <f>IF($E710="","",IF($E710-$F710-个税参数!$G$14-$G710&gt;0,$E710-$F710-个税参数!$G$14-$G710,0))</f>
        <v/>
      </c>
      <c r="K710" s="59" t="str">
        <f>IF($E710="","",IF($J710&gt;0,VLOOKUP($J710,个税参数!$D$5:$H$13,4,1),0))</f>
        <v/>
      </c>
      <c r="L710" s="60" t="str">
        <f>IF($E710="","",VLOOKUP($J710,个税参数!$D$5:$H$13,5,1))</f>
        <v/>
      </c>
    </row>
    <row r="711" spans="4:12" ht="23.15" customHeight="1" x14ac:dyDescent="0.4">
      <c r="D711" s="53"/>
      <c r="E711" s="52"/>
      <c r="F711" s="52"/>
      <c r="G711" s="52"/>
      <c r="H711" s="51" t="str">
        <f>IF($E711="","",IF($J711&gt;0,$J711*VLOOKUP($J711,个税参数!$D$5:$H$13,4,1)-VLOOKUP($J711,个税参数!$D$5:$H$13,5,1),0))</f>
        <v/>
      </c>
      <c r="I711" s="51" t="str">
        <f t="shared" si="10"/>
        <v/>
      </c>
      <c r="J711" s="51" t="str">
        <f>IF($E711="","",IF($E711-$F711-个税参数!$G$14-$G711&gt;0,$E711-$F711-个税参数!$G$14-$G711,0))</f>
        <v/>
      </c>
      <c r="K711" s="59" t="str">
        <f>IF($E711="","",IF($J711&gt;0,VLOOKUP($J711,个税参数!$D$5:$H$13,4,1),0))</f>
        <v/>
      </c>
      <c r="L711" s="60" t="str">
        <f>IF($E711="","",VLOOKUP($J711,个税参数!$D$5:$H$13,5,1))</f>
        <v/>
      </c>
    </row>
    <row r="712" spans="4:12" ht="23.15" customHeight="1" x14ac:dyDescent="0.4">
      <c r="D712" s="53"/>
      <c r="E712" s="52"/>
      <c r="F712" s="52"/>
      <c r="G712" s="52"/>
      <c r="H712" s="51" t="str">
        <f>IF($E712="","",IF($J712&gt;0,$J712*VLOOKUP($J712,个税参数!$D$5:$H$13,4,1)-VLOOKUP($J712,个税参数!$D$5:$H$13,5,1),0))</f>
        <v/>
      </c>
      <c r="I712" s="51" t="str">
        <f t="shared" si="10"/>
        <v/>
      </c>
      <c r="J712" s="51" t="str">
        <f>IF($E712="","",IF($E712-$F712-个税参数!$G$14-$G712&gt;0,$E712-$F712-个税参数!$G$14-$G712,0))</f>
        <v/>
      </c>
      <c r="K712" s="59" t="str">
        <f>IF($E712="","",IF($J712&gt;0,VLOOKUP($J712,个税参数!$D$5:$H$13,4,1),0))</f>
        <v/>
      </c>
      <c r="L712" s="60" t="str">
        <f>IF($E712="","",VLOOKUP($J712,个税参数!$D$5:$H$13,5,1))</f>
        <v/>
      </c>
    </row>
    <row r="713" spans="4:12" ht="23.15" customHeight="1" x14ac:dyDescent="0.4">
      <c r="D713" s="53"/>
      <c r="E713" s="52"/>
      <c r="F713" s="52"/>
      <c r="G713" s="52"/>
      <c r="H713" s="51" t="str">
        <f>IF($E713="","",IF($J713&gt;0,$J713*VLOOKUP($J713,个税参数!$D$5:$H$13,4,1)-VLOOKUP($J713,个税参数!$D$5:$H$13,5,1),0))</f>
        <v/>
      </c>
      <c r="I713" s="51" t="str">
        <f t="shared" si="10"/>
        <v/>
      </c>
      <c r="J713" s="51" t="str">
        <f>IF($E713="","",IF($E713-$F713-个税参数!$G$14-$G713&gt;0,$E713-$F713-个税参数!$G$14-$G713,0))</f>
        <v/>
      </c>
      <c r="K713" s="59" t="str">
        <f>IF($E713="","",IF($J713&gt;0,VLOOKUP($J713,个税参数!$D$5:$H$13,4,1),0))</f>
        <v/>
      </c>
      <c r="L713" s="60" t="str">
        <f>IF($E713="","",VLOOKUP($J713,个税参数!$D$5:$H$13,5,1))</f>
        <v/>
      </c>
    </row>
    <row r="714" spans="4:12" ht="23.15" customHeight="1" x14ac:dyDescent="0.4">
      <c r="D714" s="53"/>
      <c r="E714" s="52"/>
      <c r="F714" s="52"/>
      <c r="G714" s="52"/>
      <c r="H714" s="51" t="str">
        <f>IF($E714="","",IF($J714&gt;0,$J714*VLOOKUP($J714,个税参数!$D$5:$H$13,4,1)-VLOOKUP($J714,个税参数!$D$5:$H$13,5,1),0))</f>
        <v/>
      </c>
      <c r="I714" s="51" t="str">
        <f t="shared" si="10"/>
        <v/>
      </c>
      <c r="J714" s="51" t="str">
        <f>IF($E714="","",IF($E714-$F714-个税参数!$G$14-$G714&gt;0,$E714-$F714-个税参数!$G$14-$G714,0))</f>
        <v/>
      </c>
      <c r="K714" s="59" t="str">
        <f>IF($E714="","",IF($J714&gt;0,VLOOKUP($J714,个税参数!$D$5:$H$13,4,1),0))</f>
        <v/>
      </c>
      <c r="L714" s="60" t="str">
        <f>IF($E714="","",VLOOKUP($J714,个税参数!$D$5:$H$13,5,1))</f>
        <v/>
      </c>
    </row>
    <row r="715" spans="4:12" ht="23.15" customHeight="1" x14ac:dyDescent="0.4">
      <c r="D715" s="53"/>
      <c r="E715" s="52"/>
      <c r="F715" s="52"/>
      <c r="G715" s="52"/>
      <c r="H715" s="51" t="str">
        <f>IF($E715="","",IF($J715&gt;0,$J715*VLOOKUP($J715,个税参数!$D$5:$H$13,4,1)-VLOOKUP($J715,个税参数!$D$5:$H$13,5,1),0))</f>
        <v/>
      </c>
      <c r="I715" s="51" t="str">
        <f t="shared" ref="I715:I732" si="11">IF($E715="","",$E715-$H715-$F715)</f>
        <v/>
      </c>
      <c r="J715" s="51" t="str">
        <f>IF($E715="","",IF($E715-$F715-个税参数!$G$14-$G715&gt;0,$E715-$F715-个税参数!$G$14-$G715,0))</f>
        <v/>
      </c>
      <c r="K715" s="59" t="str">
        <f>IF($E715="","",IF($J715&gt;0,VLOOKUP($J715,个税参数!$D$5:$H$13,4,1),0))</f>
        <v/>
      </c>
      <c r="L715" s="60" t="str">
        <f>IF($E715="","",VLOOKUP($J715,个税参数!$D$5:$H$13,5,1))</f>
        <v/>
      </c>
    </row>
    <row r="716" spans="4:12" ht="23.15" customHeight="1" x14ac:dyDescent="0.4">
      <c r="D716" s="53"/>
      <c r="E716" s="52"/>
      <c r="F716" s="52"/>
      <c r="G716" s="52"/>
      <c r="H716" s="51" t="str">
        <f>IF($E716="","",IF($J716&gt;0,$J716*VLOOKUP($J716,个税参数!$D$5:$H$13,4,1)-VLOOKUP($J716,个税参数!$D$5:$H$13,5,1),0))</f>
        <v/>
      </c>
      <c r="I716" s="51" t="str">
        <f t="shared" si="11"/>
        <v/>
      </c>
      <c r="J716" s="51" t="str">
        <f>IF($E716="","",IF($E716-$F716-个税参数!$G$14-$G716&gt;0,$E716-$F716-个税参数!$G$14-$G716,0))</f>
        <v/>
      </c>
      <c r="K716" s="59" t="str">
        <f>IF($E716="","",IF($J716&gt;0,VLOOKUP($J716,个税参数!$D$5:$H$13,4,1),0))</f>
        <v/>
      </c>
      <c r="L716" s="60" t="str">
        <f>IF($E716="","",VLOOKUP($J716,个税参数!$D$5:$H$13,5,1))</f>
        <v/>
      </c>
    </row>
    <row r="717" spans="4:12" ht="23.15" customHeight="1" x14ac:dyDescent="0.4">
      <c r="D717" s="53"/>
      <c r="E717" s="52"/>
      <c r="F717" s="52"/>
      <c r="G717" s="52"/>
      <c r="H717" s="51" t="str">
        <f>IF($E717="","",IF($J717&gt;0,$J717*VLOOKUP($J717,个税参数!$D$5:$H$13,4,1)-VLOOKUP($J717,个税参数!$D$5:$H$13,5,1),0))</f>
        <v/>
      </c>
      <c r="I717" s="51" t="str">
        <f t="shared" si="11"/>
        <v/>
      </c>
      <c r="J717" s="51" t="str">
        <f>IF($E717="","",IF($E717-$F717-个税参数!$G$14-$G717&gt;0,$E717-$F717-个税参数!$G$14-$G717,0))</f>
        <v/>
      </c>
      <c r="K717" s="59" t="str">
        <f>IF($E717="","",IF($J717&gt;0,VLOOKUP($J717,个税参数!$D$5:$H$13,4,1),0))</f>
        <v/>
      </c>
      <c r="L717" s="60" t="str">
        <f>IF($E717="","",VLOOKUP($J717,个税参数!$D$5:$H$13,5,1))</f>
        <v/>
      </c>
    </row>
    <row r="718" spans="4:12" ht="23.15" customHeight="1" x14ac:dyDescent="0.4">
      <c r="D718" s="53"/>
      <c r="E718" s="52"/>
      <c r="F718" s="52"/>
      <c r="G718" s="52"/>
      <c r="H718" s="51" t="str">
        <f>IF($E718="","",IF($J718&gt;0,$J718*VLOOKUP($J718,个税参数!$D$5:$H$13,4,1)-VLOOKUP($J718,个税参数!$D$5:$H$13,5,1),0))</f>
        <v/>
      </c>
      <c r="I718" s="51" t="str">
        <f t="shared" si="11"/>
        <v/>
      </c>
      <c r="J718" s="51" t="str">
        <f>IF($E718="","",IF($E718-$F718-个税参数!$G$14-$G718&gt;0,$E718-$F718-个税参数!$G$14-$G718,0))</f>
        <v/>
      </c>
      <c r="K718" s="59" t="str">
        <f>IF($E718="","",IF($J718&gt;0,VLOOKUP($J718,个税参数!$D$5:$H$13,4,1),0))</f>
        <v/>
      </c>
      <c r="L718" s="60" t="str">
        <f>IF($E718="","",VLOOKUP($J718,个税参数!$D$5:$H$13,5,1))</f>
        <v/>
      </c>
    </row>
    <row r="719" spans="4:12" ht="23.15" customHeight="1" x14ac:dyDescent="0.4">
      <c r="D719" s="53"/>
      <c r="E719" s="52"/>
      <c r="F719" s="52"/>
      <c r="G719" s="52"/>
      <c r="H719" s="51" t="str">
        <f>IF($E719="","",IF($J719&gt;0,$J719*VLOOKUP($J719,个税参数!$D$5:$H$13,4,1)-VLOOKUP($J719,个税参数!$D$5:$H$13,5,1),0))</f>
        <v/>
      </c>
      <c r="I719" s="51" t="str">
        <f t="shared" si="11"/>
        <v/>
      </c>
      <c r="J719" s="51" t="str">
        <f>IF($E719="","",IF($E719-$F719-个税参数!$G$14-$G719&gt;0,$E719-$F719-个税参数!$G$14-$G719,0))</f>
        <v/>
      </c>
      <c r="K719" s="59" t="str">
        <f>IF($E719="","",IF($J719&gt;0,VLOOKUP($J719,个税参数!$D$5:$H$13,4,1),0))</f>
        <v/>
      </c>
      <c r="L719" s="60" t="str">
        <f>IF($E719="","",VLOOKUP($J719,个税参数!$D$5:$H$13,5,1))</f>
        <v/>
      </c>
    </row>
    <row r="720" spans="4:12" ht="23.15" customHeight="1" x14ac:dyDescent="0.4">
      <c r="D720" s="53"/>
      <c r="E720" s="52"/>
      <c r="F720" s="52"/>
      <c r="G720" s="52"/>
      <c r="H720" s="51" t="str">
        <f>IF($E720="","",IF($J720&gt;0,$J720*VLOOKUP($J720,个税参数!$D$5:$H$13,4,1)-VLOOKUP($J720,个税参数!$D$5:$H$13,5,1),0))</f>
        <v/>
      </c>
      <c r="I720" s="51" t="str">
        <f t="shared" si="11"/>
        <v/>
      </c>
      <c r="J720" s="51" t="str">
        <f>IF($E720="","",IF($E720-$F720-个税参数!$G$14-$G720&gt;0,$E720-$F720-个税参数!$G$14-$G720,0))</f>
        <v/>
      </c>
      <c r="K720" s="59" t="str">
        <f>IF($E720="","",IF($J720&gt;0,VLOOKUP($J720,个税参数!$D$5:$H$13,4,1),0))</f>
        <v/>
      </c>
      <c r="L720" s="60" t="str">
        <f>IF($E720="","",VLOOKUP($J720,个税参数!$D$5:$H$13,5,1))</f>
        <v/>
      </c>
    </row>
    <row r="721" spans="4:12" ht="23.15" customHeight="1" x14ac:dyDescent="0.4">
      <c r="D721" s="53"/>
      <c r="E721" s="52"/>
      <c r="F721" s="52"/>
      <c r="G721" s="52"/>
      <c r="H721" s="51" t="str">
        <f>IF($E721="","",IF($J721&gt;0,$J721*VLOOKUP($J721,个税参数!$D$5:$H$13,4,1)-VLOOKUP($J721,个税参数!$D$5:$H$13,5,1),0))</f>
        <v/>
      </c>
      <c r="I721" s="51" t="str">
        <f t="shared" si="11"/>
        <v/>
      </c>
      <c r="J721" s="51" t="str">
        <f>IF($E721="","",IF($E721-$F721-个税参数!$G$14-$G721&gt;0,$E721-$F721-个税参数!$G$14-$G721,0))</f>
        <v/>
      </c>
      <c r="K721" s="59" t="str">
        <f>IF($E721="","",IF($J721&gt;0,VLOOKUP($J721,个税参数!$D$5:$H$13,4,1),0))</f>
        <v/>
      </c>
      <c r="L721" s="60" t="str">
        <f>IF($E721="","",VLOOKUP($J721,个税参数!$D$5:$H$13,5,1))</f>
        <v/>
      </c>
    </row>
    <row r="722" spans="4:12" ht="23.15" customHeight="1" x14ac:dyDescent="0.4">
      <c r="D722" s="53"/>
      <c r="E722" s="52"/>
      <c r="F722" s="52"/>
      <c r="G722" s="52"/>
      <c r="H722" s="51" t="str">
        <f>IF($E722="","",IF($J722&gt;0,$J722*VLOOKUP($J722,个税参数!$D$5:$H$13,4,1)-VLOOKUP($J722,个税参数!$D$5:$H$13,5,1),0))</f>
        <v/>
      </c>
      <c r="I722" s="51" t="str">
        <f t="shared" si="11"/>
        <v/>
      </c>
      <c r="J722" s="51" t="str">
        <f>IF($E722="","",IF($E722-$F722-个税参数!$G$14-$G722&gt;0,$E722-$F722-个税参数!$G$14-$G722,0))</f>
        <v/>
      </c>
      <c r="K722" s="59" t="str">
        <f>IF($E722="","",IF($J722&gt;0,VLOOKUP($J722,个税参数!$D$5:$H$13,4,1),0))</f>
        <v/>
      </c>
      <c r="L722" s="60" t="str">
        <f>IF($E722="","",VLOOKUP($J722,个税参数!$D$5:$H$13,5,1))</f>
        <v/>
      </c>
    </row>
    <row r="723" spans="4:12" ht="23.15" customHeight="1" x14ac:dyDescent="0.4">
      <c r="D723" s="53"/>
      <c r="E723" s="52"/>
      <c r="F723" s="52"/>
      <c r="G723" s="52"/>
      <c r="H723" s="51" t="str">
        <f>IF($E723="","",IF($J723&gt;0,$J723*VLOOKUP($J723,个税参数!$D$5:$H$13,4,1)-VLOOKUP($J723,个税参数!$D$5:$H$13,5,1),0))</f>
        <v/>
      </c>
      <c r="I723" s="51" t="str">
        <f t="shared" si="11"/>
        <v/>
      </c>
      <c r="J723" s="51" t="str">
        <f>IF($E723="","",IF($E723-$F723-个税参数!$G$14-$G723&gt;0,$E723-$F723-个税参数!$G$14-$G723,0))</f>
        <v/>
      </c>
      <c r="K723" s="59" t="str">
        <f>IF($E723="","",IF($J723&gt;0,VLOOKUP($J723,个税参数!$D$5:$H$13,4,1),0))</f>
        <v/>
      </c>
      <c r="L723" s="60" t="str">
        <f>IF($E723="","",VLOOKUP($J723,个税参数!$D$5:$H$13,5,1))</f>
        <v/>
      </c>
    </row>
    <row r="724" spans="4:12" ht="23.15" customHeight="1" x14ac:dyDescent="0.4">
      <c r="D724" s="53"/>
      <c r="E724" s="52"/>
      <c r="F724" s="52"/>
      <c r="G724" s="52"/>
      <c r="H724" s="51" t="str">
        <f>IF($E724="","",IF($J724&gt;0,$J724*VLOOKUP($J724,个税参数!$D$5:$H$13,4,1)-VLOOKUP($J724,个税参数!$D$5:$H$13,5,1),0))</f>
        <v/>
      </c>
      <c r="I724" s="51" t="str">
        <f t="shared" si="11"/>
        <v/>
      </c>
      <c r="J724" s="51" t="str">
        <f>IF($E724="","",IF($E724-$F724-个税参数!$G$14-$G724&gt;0,$E724-$F724-个税参数!$G$14-$G724,0))</f>
        <v/>
      </c>
      <c r="K724" s="59" t="str">
        <f>IF($E724="","",IF($J724&gt;0,VLOOKUP($J724,个税参数!$D$5:$H$13,4,1),0))</f>
        <v/>
      </c>
      <c r="L724" s="60" t="str">
        <f>IF($E724="","",VLOOKUP($J724,个税参数!$D$5:$H$13,5,1))</f>
        <v/>
      </c>
    </row>
    <row r="725" spans="4:12" ht="23.15" customHeight="1" x14ac:dyDescent="0.4">
      <c r="D725" s="53"/>
      <c r="E725" s="52"/>
      <c r="F725" s="52"/>
      <c r="G725" s="52"/>
      <c r="H725" s="51" t="str">
        <f>IF($E725="","",IF($J725&gt;0,$J725*VLOOKUP($J725,个税参数!$D$5:$H$13,4,1)-VLOOKUP($J725,个税参数!$D$5:$H$13,5,1),0))</f>
        <v/>
      </c>
      <c r="I725" s="51" t="str">
        <f t="shared" si="11"/>
        <v/>
      </c>
      <c r="J725" s="51" t="str">
        <f>IF($E725="","",IF($E725-$F725-个税参数!$G$14-$G725&gt;0,$E725-$F725-个税参数!$G$14-$G725,0))</f>
        <v/>
      </c>
      <c r="K725" s="59" t="str">
        <f>IF($E725="","",IF($J725&gt;0,VLOOKUP($J725,个税参数!$D$5:$H$13,4,1),0))</f>
        <v/>
      </c>
      <c r="L725" s="60" t="str">
        <f>IF($E725="","",VLOOKUP($J725,个税参数!$D$5:$H$13,5,1))</f>
        <v/>
      </c>
    </row>
    <row r="726" spans="4:12" ht="23.15" customHeight="1" x14ac:dyDescent="0.4">
      <c r="D726" s="53"/>
      <c r="E726" s="52"/>
      <c r="F726" s="52"/>
      <c r="G726" s="52"/>
      <c r="H726" s="51" t="str">
        <f>IF($E726="","",IF($J726&gt;0,$J726*VLOOKUP($J726,个税参数!$D$5:$H$13,4,1)-VLOOKUP($J726,个税参数!$D$5:$H$13,5,1),0))</f>
        <v/>
      </c>
      <c r="I726" s="51" t="str">
        <f t="shared" si="11"/>
        <v/>
      </c>
      <c r="J726" s="51" t="str">
        <f>IF($E726="","",IF($E726-$F726-个税参数!$G$14-$G726&gt;0,$E726-$F726-个税参数!$G$14-$G726,0))</f>
        <v/>
      </c>
      <c r="K726" s="59" t="str">
        <f>IF($E726="","",IF($J726&gt;0,VLOOKUP($J726,个税参数!$D$5:$H$13,4,1),0))</f>
        <v/>
      </c>
      <c r="L726" s="60" t="str">
        <f>IF($E726="","",VLOOKUP($J726,个税参数!$D$5:$H$13,5,1))</f>
        <v/>
      </c>
    </row>
    <row r="727" spans="4:12" ht="23.15" customHeight="1" x14ac:dyDescent="0.4">
      <c r="D727" s="53"/>
      <c r="E727" s="52"/>
      <c r="F727" s="52"/>
      <c r="G727" s="52"/>
      <c r="H727" s="51" t="str">
        <f>IF($E727="","",IF($J727&gt;0,$J727*VLOOKUP($J727,个税参数!$D$5:$H$13,4,1)-VLOOKUP($J727,个税参数!$D$5:$H$13,5,1),0))</f>
        <v/>
      </c>
      <c r="I727" s="51" t="str">
        <f t="shared" si="11"/>
        <v/>
      </c>
      <c r="J727" s="51" t="str">
        <f>IF($E727="","",IF($E727-$F727-个税参数!$G$14-$G727&gt;0,$E727-$F727-个税参数!$G$14-$G727,0))</f>
        <v/>
      </c>
      <c r="K727" s="59" t="str">
        <f>IF($E727="","",IF($J727&gt;0,VLOOKUP($J727,个税参数!$D$5:$H$13,4,1),0))</f>
        <v/>
      </c>
      <c r="L727" s="60" t="str">
        <f>IF($E727="","",VLOOKUP($J727,个税参数!$D$5:$H$13,5,1))</f>
        <v/>
      </c>
    </row>
    <row r="728" spans="4:12" ht="23.15" customHeight="1" x14ac:dyDescent="0.4">
      <c r="D728" s="53"/>
      <c r="E728" s="52"/>
      <c r="F728" s="52"/>
      <c r="G728" s="52"/>
      <c r="H728" s="51" t="str">
        <f>IF($E728="","",IF($J728&gt;0,$J728*VLOOKUP($J728,个税参数!$D$5:$H$13,4,1)-VLOOKUP($J728,个税参数!$D$5:$H$13,5,1),0))</f>
        <v/>
      </c>
      <c r="I728" s="51" t="str">
        <f t="shared" si="11"/>
        <v/>
      </c>
      <c r="J728" s="51" t="str">
        <f>IF($E728="","",IF($E728-$F728-个税参数!$G$14-$G728&gt;0,$E728-$F728-个税参数!$G$14-$G728,0))</f>
        <v/>
      </c>
      <c r="K728" s="59" t="str">
        <f>IF($E728="","",IF($J728&gt;0,VLOOKUP($J728,个税参数!$D$5:$H$13,4,1),0))</f>
        <v/>
      </c>
      <c r="L728" s="60" t="str">
        <f>IF($E728="","",VLOOKUP($J728,个税参数!$D$5:$H$13,5,1))</f>
        <v/>
      </c>
    </row>
    <row r="729" spans="4:12" ht="23.15" customHeight="1" x14ac:dyDescent="0.4">
      <c r="D729" s="53"/>
      <c r="E729" s="52"/>
      <c r="F729" s="52"/>
      <c r="G729" s="52"/>
      <c r="H729" s="51" t="str">
        <f>IF($E729="","",IF($J729&gt;0,$J729*VLOOKUP($J729,个税参数!$D$5:$H$13,4,1)-VLOOKUP($J729,个税参数!$D$5:$H$13,5,1),0))</f>
        <v/>
      </c>
      <c r="I729" s="51" t="str">
        <f t="shared" si="11"/>
        <v/>
      </c>
      <c r="J729" s="51" t="str">
        <f>IF($E729="","",IF($E729-$F729-个税参数!$G$14-$G729&gt;0,$E729-$F729-个税参数!$G$14-$G729,0))</f>
        <v/>
      </c>
      <c r="K729" s="59" t="str">
        <f>IF($E729="","",IF($J729&gt;0,VLOOKUP($J729,个税参数!$D$5:$H$13,4,1),0))</f>
        <v/>
      </c>
      <c r="L729" s="60" t="str">
        <f>IF($E729="","",VLOOKUP($J729,个税参数!$D$5:$H$13,5,1))</f>
        <v/>
      </c>
    </row>
    <row r="730" spans="4:12" ht="23.15" customHeight="1" x14ac:dyDescent="0.4">
      <c r="D730" s="53"/>
      <c r="E730" s="52"/>
      <c r="F730" s="52"/>
      <c r="G730" s="52"/>
      <c r="H730" s="51" t="str">
        <f>IF($E730="","",IF($J730&gt;0,$J730*VLOOKUP($J730,个税参数!$D$5:$H$13,4,1)-VLOOKUP($J730,个税参数!$D$5:$H$13,5,1),0))</f>
        <v/>
      </c>
      <c r="I730" s="51" t="str">
        <f t="shared" si="11"/>
        <v/>
      </c>
      <c r="J730" s="51" t="str">
        <f>IF($E730="","",IF($E730-$F730-个税参数!$G$14-$G730&gt;0,$E730-$F730-个税参数!$G$14-$G730,0))</f>
        <v/>
      </c>
      <c r="K730" s="59" t="str">
        <f>IF($E730="","",IF($J730&gt;0,VLOOKUP($J730,个税参数!$D$5:$H$13,4,1),0))</f>
        <v/>
      </c>
      <c r="L730" s="60" t="str">
        <f>IF($E730="","",VLOOKUP($J730,个税参数!$D$5:$H$13,5,1))</f>
        <v/>
      </c>
    </row>
    <row r="731" spans="4:12" ht="23.15" customHeight="1" x14ac:dyDescent="0.4">
      <c r="D731" s="53"/>
      <c r="E731" s="52"/>
      <c r="F731" s="52"/>
      <c r="G731" s="52"/>
      <c r="H731" s="51" t="str">
        <f>IF($E731="","",IF($J731&gt;0,$J731*VLOOKUP($J731,个税参数!$D$5:$H$13,4,1)-VLOOKUP($J731,个税参数!$D$5:$H$13,5,1),0))</f>
        <v/>
      </c>
      <c r="I731" s="51" t="str">
        <f t="shared" si="11"/>
        <v/>
      </c>
      <c r="J731" s="51" t="str">
        <f>IF($E731="","",IF($E731-$F731-个税参数!$G$14-$G731&gt;0,$E731-$F731-个税参数!$G$14-$G731,0))</f>
        <v/>
      </c>
      <c r="K731" s="59" t="str">
        <f>IF($E731="","",IF($J731&gt;0,VLOOKUP($J731,个税参数!$D$5:$H$13,4,1),0))</f>
        <v/>
      </c>
      <c r="L731" s="60" t="str">
        <f>IF($E731="","",VLOOKUP($J731,个税参数!$D$5:$H$13,5,1))</f>
        <v/>
      </c>
    </row>
    <row r="732" spans="4:12" ht="23.15" customHeight="1" x14ac:dyDescent="0.4">
      <c r="D732" s="53"/>
      <c r="E732" s="52"/>
      <c r="F732" s="52"/>
      <c r="G732" s="52"/>
      <c r="H732" s="51" t="str">
        <f>IF($E732="","",IF($J732&gt;0,$J732*VLOOKUP($J732,个税参数!$D$5:$H$13,4,1)-VLOOKUP($J732,个税参数!$D$5:$H$13,5,1),0))</f>
        <v/>
      </c>
      <c r="I732" s="51" t="str">
        <f t="shared" si="11"/>
        <v/>
      </c>
      <c r="J732" s="51" t="str">
        <f>IF($E732="","",IF($E732-$F732-个税参数!$G$14-$G732&gt;0,$E732-$F732-个税参数!$G$14-$G732,0))</f>
        <v/>
      </c>
      <c r="K732" s="59" t="str">
        <f>IF($E732="","",IF($J732&gt;0,VLOOKUP($J732,个税参数!$D$5:$H$13,4,1),0))</f>
        <v/>
      </c>
      <c r="L732" s="60" t="str">
        <f>IF($E732="","",VLOOKUP($J732,个税参数!$D$5:$H$13,5,1))</f>
        <v/>
      </c>
    </row>
  </sheetData>
  <sheetProtection sheet="1" objects="1" selectLockedCells="1"/>
  <mergeCells count="7">
    <mergeCell ref="D5:G5"/>
    <mergeCell ref="H5:I5"/>
    <mergeCell ref="J5:L5"/>
    <mergeCell ref="D6:E6"/>
    <mergeCell ref="F6:G6"/>
    <mergeCell ref="H6:I6"/>
    <mergeCell ref="J6:L6"/>
  </mergeCells>
  <phoneticPr fontId="34" type="noConversion"/>
  <conditionalFormatting sqref="D8:L732">
    <cfRule type="expression" dxfId="2" priority="1">
      <formula>AND(MOD(ROW(),2),ROW()&gt;7)</formula>
    </cfRule>
  </conditionalFormatting>
  <dataValidations count="1">
    <dataValidation type="decimal" operator="greaterThanOrEqual" allowBlank="1" showInputMessage="1" showErrorMessage="1" sqref="J3 E8 F8 M2:M3" xr:uid="{00000000-0002-0000-0400-000000000000}">
      <formula1>0</formula1>
    </dataValidation>
  </dataValidations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7"/>
  <sheetViews>
    <sheetView showGridLines="0" showRowColHeaders="0" topLeftCell="A4" zoomScale="85" zoomScaleNormal="85" workbookViewId="0">
      <selection activeCell="H13" sqref="H13"/>
    </sheetView>
  </sheetViews>
  <sheetFormatPr defaultColWidth="9" defaultRowHeight="22" customHeight="1" x14ac:dyDescent="0.4"/>
  <cols>
    <col min="1" max="1" width="4.15234375" style="13" customWidth="1"/>
    <col min="2" max="2" width="1.15234375" style="14" customWidth="1"/>
    <col min="3" max="3" width="15.23046875" style="15" customWidth="1"/>
    <col min="4" max="4" width="19.15234375" style="16" customWidth="1"/>
    <col min="5" max="5" width="10.4609375" style="16" customWidth="1"/>
    <col min="6" max="8" width="24.61328125" style="16" customWidth="1"/>
    <col min="9" max="9" width="1.15234375" style="17" customWidth="1"/>
    <col min="10" max="10" width="4.15234375" style="13" customWidth="1"/>
    <col min="11" max="16384" width="9" style="13"/>
  </cols>
  <sheetData>
    <row r="1" spans="2:9" ht="14.15" customHeight="1" x14ac:dyDescent="0.4">
      <c r="C1" s="18"/>
    </row>
    <row r="2" spans="2:9" ht="76" customHeight="1" x14ac:dyDescent="0.4">
      <c r="C2" s="179" t="s">
        <v>31</v>
      </c>
      <c r="D2" s="180"/>
      <c r="E2" s="180"/>
      <c r="F2" s="178"/>
      <c r="G2" s="178"/>
      <c r="H2" s="178"/>
    </row>
    <row r="3" spans="2:9" ht="6" customHeight="1" x14ac:dyDescent="0.4">
      <c r="C3" s="180"/>
      <c r="D3" s="180"/>
      <c r="E3" s="180"/>
      <c r="F3" s="19"/>
      <c r="G3" s="19"/>
      <c r="H3" s="19"/>
    </row>
    <row r="4" spans="2:9" s="12" customFormat="1" ht="9" customHeight="1" x14ac:dyDescent="0.4">
      <c r="B4" s="14"/>
      <c r="C4" s="20"/>
      <c r="D4" s="20"/>
      <c r="E4" s="20"/>
      <c r="F4" s="21"/>
      <c r="G4" s="21"/>
      <c r="H4" s="21"/>
      <c r="I4" s="17"/>
    </row>
    <row r="6" spans="2:9" ht="44.15" customHeight="1" x14ac:dyDescent="0.4">
      <c r="C6" s="22">
        <v>1</v>
      </c>
      <c r="D6" s="23" t="s">
        <v>32</v>
      </c>
    </row>
    <row r="7" spans="2:9" ht="22" customHeight="1" x14ac:dyDescent="0.4">
      <c r="D7" s="24" t="s">
        <v>33</v>
      </c>
    </row>
    <row r="8" spans="2:9" ht="22" customHeight="1" x14ac:dyDescent="0.4">
      <c r="D8" s="25" t="s">
        <v>34</v>
      </c>
    </row>
    <row r="9" spans="2:9" ht="22" customHeight="1" x14ac:dyDescent="0.4">
      <c r="D9" s="25" t="s">
        <v>35</v>
      </c>
    </row>
    <row r="10" spans="2:9" ht="22" customHeight="1" x14ac:dyDescent="0.4">
      <c r="D10" s="25" t="s">
        <v>36</v>
      </c>
    </row>
    <row r="11" spans="2:9" ht="22" customHeight="1" x14ac:dyDescent="0.4">
      <c r="D11" s="25" t="s">
        <v>37</v>
      </c>
    </row>
    <row r="13" spans="2:9" ht="22" customHeight="1" x14ac:dyDescent="0.4">
      <c r="D13" s="24" t="s">
        <v>38</v>
      </c>
    </row>
    <row r="14" spans="2:9" ht="22" customHeight="1" x14ac:dyDescent="0.4">
      <c r="D14" s="16" t="s">
        <v>39</v>
      </c>
    </row>
    <row r="15" spans="2:9" ht="22" customHeight="1" x14ac:dyDescent="0.4">
      <c r="D15" s="26" t="s">
        <v>40</v>
      </c>
    </row>
    <row r="16" spans="2:9" ht="22" customHeight="1" x14ac:dyDescent="0.4">
      <c r="D16" s="26" t="s">
        <v>41</v>
      </c>
    </row>
    <row r="17" spans="3:4" ht="22" customHeight="1" x14ac:dyDescent="0.4">
      <c r="D17" s="16" t="s">
        <v>42</v>
      </c>
    </row>
    <row r="18" spans="3:4" ht="22" customHeight="1" x14ac:dyDescent="0.4">
      <c r="D18" s="26" t="s">
        <v>43</v>
      </c>
    </row>
    <row r="19" spans="3:4" ht="22" customHeight="1" x14ac:dyDescent="0.4">
      <c r="D19" s="16" t="s">
        <v>44</v>
      </c>
    </row>
    <row r="20" spans="3:4" ht="22" customHeight="1" x14ac:dyDescent="0.4">
      <c r="D20" s="26" t="s">
        <v>40</v>
      </c>
    </row>
    <row r="21" spans="3:4" ht="22" customHeight="1" x14ac:dyDescent="0.4">
      <c r="D21" s="26" t="s">
        <v>45</v>
      </c>
    </row>
    <row r="22" spans="3:4" ht="22" customHeight="1" x14ac:dyDescent="0.4">
      <c r="D22" s="16" t="s">
        <v>46</v>
      </c>
    </row>
    <row r="23" spans="3:4" ht="22" customHeight="1" x14ac:dyDescent="0.4">
      <c r="D23" s="26" t="s">
        <v>47</v>
      </c>
    </row>
    <row r="24" spans="3:4" ht="22" customHeight="1" x14ac:dyDescent="0.4">
      <c r="D24" s="26" t="s">
        <v>48</v>
      </c>
    </row>
    <row r="25" spans="3:4" ht="22" customHeight="1" x14ac:dyDescent="0.4">
      <c r="D25" s="26"/>
    </row>
    <row r="26" spans="3:4" ht="44.15" customHeight="1" x14ac:dyDescent="0.4">
      <c r="C26" s="22">
        <v>2</v>
      </c>
      <c r="D26" s="23" t="s">
        <v>49</v>
      </c>
    </row>
    <row r="27" spans="3:4" ht="22" customHeight="1" x14ac:dyDescent="0.4">
      <c r="D27" s="16" t="s">
        <v>50</v>
      </c>
    </row>
    <row r="28" spans="3:4" ht="22" customHeight="1" x14ac:dyDescent="0.4">
      <c r="D28" s="27" t="s">
        <v>51</v>
      </c>
    </row>
    <row r="30" spans="3:4" ht="44.15" customHeight="1" x14ac:dyDescent="0.4">
      <c r="C30" s="22">
        <v>3</v>
      </c>
      <c r="D30" s="23" t="s">
        <v>52</v>
      </c>
    </row>
    <row r="31" spans="3:4" ht="22" customHeight="1" x14ac:dyDescent="0.4">
      <c r="D31" s="24" t="s">
        <v>53</v>
      </c>
    </row>
    <row r="32" spans="3:4" ht="22" customHeight="1" x14ac:dyDescent="0.4">
      <c r="D32" s="28" t="s">
        <v>54</v>
      </c>
    </row>
    <row r="33" spans="4:4" ht="22" customHeight="1" x14ac:dyDescent="0.4">
      <c r="D33" s="24" t="s">
        <v>55</v>
      </c>
    </row>
    <row r="34" spans="4:4" ht="22" customHeight="1" x14ac:dyDescent="0.4">
      <c r="D34" s="28" t="s">
        <v>56</v>
      </c>
    </row>
    <row r="35" spans="4:4" ht="22" customHeight="1" x14ac:dyDescent="0.4">
      <c r="D35" s="28" t="s">
        <v>57</v>
      </c>
    </row>
    <row r="36" spans="4:4" ht="22" customHeight="1" x14ac:dyDescent="0.4">
      <c r="D36" s="24" t="s">
        <v>58</v>
      </c>
    </row>
    <row r="37" spans="4:4" ht="22" customHeight="1" x14ac:dyDescent="0.4">
      <c r="D37" s="28" t="s">
        <v>59</v>
      </c>
    </row>
  </sheetData>
  <sheetProtection selectLockedCells="1"/>
  <mergeCells count="2">
    <mergeCell ref="F2:H2"/>
    <mergeCell ref="C2:E3"/>
  </mergeCells>
  <phoneticPr fontId="34" type="noConversion"/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15"/>
  <sheetViews>
    <sheetView workbookViewId="0">
      <selection activeCell="O11" sqref="O11"/>
    </sheetView>
  </sheetViews>
  <sheetFormatPr defaultColWidth="9" defaultRowHeight="13.75" x14ac:dyDescent="0.4"/>
  <cols>
    <col min="5" max="5" width="11.765625" customWidth="1"/>
    <col min="6" max="6" width="13.765625" customWidth="1"/>
    <col min="12" max="12" width="11.765625" customWidth="1"/>
    <col min="13" max="13" width="13.765625" customWidth="1"/>
  </cols>
  <sheetData>
    <row r="3" spans="2:13" ht="16.3" x14ac:dyDescent="0.4">
      <c r="B3" s="1"/>
      <c r="C3" s="1"/>
      <c r="D3" s="1"/>
      <c r="E3" s="2"/>
      <c r="F3" s="2"/>
      <c r="I3" s="1"/>
      <c r="J3" s="1"/>
      <c r="K3" s="1"/>
      <c r="L3" s="2"/>
      <c r="M3" s="2"/>
    </row>
    <row r="4" spans="2:13" ht="36" customHeight="1" x14ac:dyDescent="0.4">
      <c r="B4" s="181" t="s">
        <v>60</v>
      </c>
      <c r="C4" s="181"/>
      <c r="D4" s="181"/>
      <c r="E4" s="3" t="s">
        <v>61</v>
      </c>
      <c r="F4" s="4"/>
      <c r="I4" s="181" t="s">
        <v>60</v>
      </c>
      <c r="J4" s="181"/>
      <c r="K4" s="181"/>
      <c r="L4" s="3" t="s">
        <v>61</v>
      </c>
      <c r="M4" s="4"/>
    </row>
    <row r="5" spans="2:13" ht="16.3" x14ac:dyDescent="0.4">
      <c r="B5" s="5"/>
      <c r="C5" s="5"/>
      <c r="D5" s="5"/>
      <c r="E5" s="5"/>
      <c r="F5" s="5"/>
      <c r="I5" s="5"/>
      <c r="J5" s="5"/>
      <c r="K5" s="5"/>
      <c r="L5" s="5"/>
      <c r="M5" s="5"/>
    </row>
    <row r="6" spans="2:13" ht="16.3" x14ac:dyDescent="0.4">
      <c r="B6" s="6">
        <v>0</v>
      </c>
      <c r="C6" s="7" t="s">
        <v>20</v>
      </c>
      <c r="D6" s="8" t="str">
        <f>IF(B7="","以上",B7&amp;"(含)")</f>
        <v>3000(含)</v>
      </c>
      <c r="E6" s="9">
        <v>0.03</v>
      </c>
      <c r="F6" s="10">
        <v>0</v>
      </c>
      <c r="I6" s="6">
        <v>0</v>
      </c>
      <c r="J6" s="7" t="s">
        <v>20</v>
      </c>
      <c r="K6" s="8" t="str">
        <f>IF(I7="","以上",I7&amp;"(含)")</f>
        <v>1500(含)</v>
      </c>
      <c r="L6" s="9">
        <v>0.03</v>
      </c>
      <c r="M6" s="10">
        <v>0</v>
      </c>
    </row>
    <row r="7" spans="2:13" ht="16.3" x14ac:dyDescent="0.4">
      <c r="B7" s="10">
        <v>3000</v>
      </c>
      <c r="C7" s="7" t="s">
        <v>20</v>
      </c>
      <c r="D7" s="8" t="str">
        <f t="shared" ref="D7:D13" si="0">IF(D6="以上","",IF(B8="","以上",B8&amp;"(含)"))</f>
        <v>12000(含)</v>
      </c>
      <c r="E7" s="11">
        <v>0.1</v>
      </c>
      <c r="F7" s="10">
        <v>210</v>
      </c>
      <c r="I7" s="10">
        <v>1500</v>
      </c>
      <c r="J7" s="7" t="s">
        <v>20</v>
      </c>
      <c r="K7" s="8" t="str">
        <f t="shared" ref="K7:K13" si="1">IF(K6="以上","",IF(I8="","以上",I8&amp;"(含)"))</f>
        <v>4500(含)</v>
      </c>
      <c r="L7" s="11">
        <v>0.1</v>
      </c>
      <c r="M7" s="10">
        <v>105</v>
      </c>
    </row>
    <row r="8" spans="2:13" ht="16.3" x14ac:dyDescent="0.4">
      <c r="B8" s="10">
        <v>12000</v>
      </c>
      <c r="C8" s="7" t="s">
        <v>20</v>
      </c>
      <c r="D8" s="8" t="str">
        <f t="shared" si="0"/>
        <v>25000(含)</v>
      </c>
      <c r="E8" s="9">
        <v>0.2</v>
      </c>
      <c r="F8" s="10">
        <v>1410</v>
      </c>
      <c r="I8" s="10">
        <v>4500</v>
      </c>
      <c r="J8" s="7" t="s">
        <v>20</v>
      </c>
      <c r="K8" s="8" t="str">
        <f t="shared" si="1"/>
        <v>9000(含)</v>
      </c>
      <c r="L8" s="9">
        <v>0.2</v>
      </c>
      <c r="M8" s="10">
        <v>555</v>
      </c>
    </row>
    <row r="9" spans="2:13" ht="16.3" x14ac:dyDescent="0.4">
      <c r="B9" s="10">
        <v>25000</v>
      </c>
      <c r="C9" s="7" t="s">
        <v>20</v>
      </c>
      <c r="D9" s="8" t="str">
        <f t="shared" si="0"/>
        <v>35000(含)</v>
      </c>
      <c r="E9" s="9">
        <v>0.25</v>
      </c>
      <c r="F9" s="10">
        <v>2660</v>
      </c>
      <c r="I9" s="10">
        <v>9000</v>
      </c>
      <c r="J9" s="7" t="s">
        <v>20</v>
      </c>
      <c r="K9" s="8" t="str">
        <f t="shared" si="1"/>
        <v>35000(含)</v>
      </c>
      <c r="L9" s="9">
        <v>0.25</v>
      </c>
      <c r="M9" s="10">
        <v>1005</v>
      </c>
    </row>
    <row r="10" spans="2:13" ht="16.3" x14ac:dyDescent="0.4">
      <c r="B10" s="10">
        <v>35000</v>
      </c>
      <c r="C10" s="7" t="s">
        <v>20</v>
      </c>
      <c r="D10" s="8" t="str">
        <f t="shared" si="0"/>
        <v>55000(含)</v>
      </c>
      <c r="E10" s="9">
        <v>0.3</v>
      </c>
      <c r="F10" s="10">
        <v>4410</v>
      </c>
      <c r="I10" s="10">
        <v>35000</v>
      </c>
      <c r="J10" s="7" t="s">
        <v>20</v>
      </c>
      <c r="K10" s="8" t="str">
        <f t="shared" si="1"/>
        <v>55000(含)</v>
      </c>
      <c r="L10" s="9">
        <v>0.3</v>
      </c>
      <c r="M10" s="10">
        <v>2755</v>
      </c>
    </row>
    <row r="11" spans="2:13" ht="16.3" x14ac:dyDescent="0.4">
      <c r="B11" s="10">
        <v>55000</v>
      </c>
      <c r="C11" s="7" t="s">
        <v>20</v>
      </c>
      <c r="D11" s="8" t="str">
        <f t="shared" si="0"/>
        <v>80000(含)</v>
      </c>
      <c r="E11" s="9">
        <v>0.35</v>
      </c>
      <c r="F11" s="10">
        <v>7160</v>
      </c>
      <c r="I11" s="10">
        <v>55000</v>
      </c>
      <c r="J11" s="7" t="s">
        <v>20</v>
      </c>
      <c r="K11" s="8" t="str">
        <f t="shared" si="1"/>
        <v>80000(含)</v>
      </c>
      <c r="L11" s="9">
        <v>0.35</v>
      </c>
      <c r="M11" s="10">
        <v>5505</v>
      </c>
    </row>
    <row r="12" spans="2:13" ht="16.3" x14ac:dyDescent="0.4">
      <c r="B12" s="10">
        <v>80000</v>
      </c>
      <c r="C12" s="7" t="s">
        <v>20</v>
      </c>
      <c r="D12" s="8" t="str">
        <f t="shared" si="0"/>
        <v>以上</v>
      </c>
      <c r="E12" s="9">
        <v>0.45</v>
      </c>
      <c r="F12" s="10">
        <v>15160</v>
      </c>
      <c r="I12" s="10">
        <v>80000</v>
      </c>
      <c r="J12" s="7" t="s">
        <v>20</v>
      </c>
      <c r="K12" s="8" t="str">
        <f t="shared" si="1"/>
        <v>以上</v>
      </c>
      <c r="L12" s="9">
        <v>0.45</v>
      </c>
      <c r="M12" s="10">
        <v>13505</v>
      </c>
    </row>
    <row r="13" spans="2:13" ht="16.3" x14ac:dyDescent="0.4">
      <c r="B13" s="10"/>
      <c r="C13" s="7" t="s">
        <v>20</v>
      </c>
      <c r="D13" s="8" t="str">
        <f t="shared" si="0"/>
        <v/>
      </c>
      <c r="E13" s="11"/>
      <c r="F13" s="10"/>
      <c r="I13" s="10"/>
      <c r="J13" s="7" t="s">
        <v>20</v>
      </c>
      <c r="K13" s="8" t="str">
        <f t="shared" si="1"/>
        <v/>
      </c>
      <c r="L13" s="11"/>
      <c r="M13" s="10"/>
    </row>
    <row r="14" spans="2:13" ht="16.3" x14ac:dyDescent="0.4">
      <c r="B14" s="10"/>
      <c r="C14" s="7" t="s">
        <v>20</v>
      </c>
      <c r="D14" s="8" t="str">
        <f>IF(OR(D13="以上",D13=""),"","以上")</f>
        <v/>
      </c>
      <c r="E14" s="11"/>
      <c r="F14" s="10"/>
      <c r="I14" s="10"/>
      <c r="J14" s="7" t="s">
        <v>20</v>
      </c>
      <c r="K14" s="8" t="str">
        <f>IF(OR(K13="以上",K13=""),"","以上")</f>
        <v/>
      </c>
      <c r="L14" s="11"/>
      <c r="M14" s="10"/>
    </row>
    <row r="15" spans="2:13" ht="16.3" x14ac:dyDescent="0.4">
      <c r="B15" s="168" t="s">
        <v>21</v>
      </c>
      <c r="C15" s="168"/>
      <c r="D15" s="168"/>
      <c r="E15" s="169">
        <v>5000</v>
      </c>
      <c r="F15" s="169"/>
      <c r="I15" s="168" t="s">
        <v>21</v>
      </c>
      <c r="J15" s="168"/>
      <c r="K15" s="168"/>
      <c r="L15" s="169">
        <v>3500</v>
      </c>
      <c r="M15" s="169"/>
    </row>
  </sheetData>
  <mergeCells count="6">
    <mergeCell ref="L15:M15"/>
    <mergeCell ref="B4:D4"/>
    <mergeCell ref="I4:K4"/>
    <mergeCell ref="B15:D15"/>
    <mergeCell ref="E15:F15"/>
    <mergeCell ref="I15:K15"/>
  </mergeCells>
  <phoneticPr fontId="34" type="noConversion"/>
  <conditionalFormatting sqref="C7:C14">
    <cfRule type="expression" dxfId="1" priority="2">
      <formula>$AM7=""</formula>
    </cfRule>
  </conditionalFormatting>
  <conditionalFormatting sqref="J7:J14">
    <cfRule type="expression" dxfId="0" priority="1">
      <formula>$AM7=""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首页</vt:lpstr>
      <vt:lpstr>2019计算器</vt:lpstr>
      <vt:lpstr>个税参数</vt:lpstr>
      <vt:lpstr>自定义计算器</vt:lpstr>
      <vt:lpstr>计算列表</vt:lpstr>
      <vt:lpstr>使用说明</vt:lpstr>
      <vt:lpstr>CS</vt:lpstr>
      <vt:lpstr>GS2019JSQ</vt:lpstr>
      <vt:lpstr>SM</vt:lpstr>
      <vt:lpstr>SY</vt:lpstr>
      <vt:lpstr>ZDYJSB</vt:lpstr>
      <vt:lpstr>ZDYJSQ</vt:lpstr>
      <vt:lpstr>稻壳琪一独家首发</vt:lpstr>
    </vt:vector>
  </TitlesOfParts>
  <Company>稻壳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琪一(ID：208634701)</dc:creator>
  <cp:lastModifiedBy>LONG</cp:lastModifiedBy>
  <dcterms:created xsi:type="dcterms:W3CDTF">2018-12-24T01:14:00Z</dcterms:created>
  <dcterms:modified xsi:type="dcterms:W3CDTF">2019-01-02T13:08:53Z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  <property fmtid="{D5CDD505-2E9C-101B-9397-08002B2CF9AE}" pid="3" name="KSORubyTemplateID" linkTarget="0">
    <vt:lpwstr>14</vt:lpwstr>
  </property>
</Properties>
</file>