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4345" windowHeight="12465" activeTab="11"/>
  </bookViews>
  <sheets>
    <sheet name="1月" sheetId="1" r:id="rId1"/>
    <sheet name="2月" sheetId="5" r:id="rId2"/>
    <sheet name="3月" sheetId="14" r:id="rId3"/>
    <sheet name="4月" sheetId="13" r:id="rId4"/>
    <sheet name="5月" sheetId="12" r:id="rId5"/>
    <sheet name="6月" sheetId="11" r:id="rId6"/>
    <sheet name="7月" sheetId="10" r:id="rId7"/>
    <sheet name="8月" sheetId="9" r:id="rId8"/>
    <sheet name="9月" sheetId="8" r:id="rId9"/>
    <sheet name="10月" sheetId="17" r:id="rId10"/>
    <sheet name="11月" sheetId="16" r:id="rId11"/>
    <sheet name="12月" sheetId="15" r:id="rId12"/>
  </sheets>
  <calcPr calcId="124519"/>
</workbook>
</file>

<file path=xl/calcChain.xml><?xml version="1.0" encoding="utf-8"?>
<calcChain xmlns="http://schemas.openxmlformats.org/spreadsheetml/2006/main">
  <c r="J2" i="1"/>
  <c r="J2" i="5"/>
  <c r="J2" i="14"/>
  <c r="J2" i="13"/>
  <c r="J2" i="12"/>
  <c r="J2" i="11"/>
  <c r="J2" i="10"/>
  <c r="J2" i="9"/>
  <c r="J2" i="8"/>
  <c r="J2" i="17"/>
  <c r="J2" i="16"/>
  <c r="J2" i="15"/>
  <c r="D3" i="11"/>
  <c r="F15" i="13"/>
  <c r="F14"/>
  <c r="F13"/>
  <c r="F12"/>
  <c r="F11"/>
  <c r="F10"/>
  <c r="F9"/>
  <c r="F8"/>
  <c r="F7"/>
  <c r="F6"/>
  <c r="F5"/>
  <c r="F4"/>
  <c r="F3"/>
  <c r="F15" i="12"/>
  <c r="F14"/>
  <c r="F13"/>
  <c r="F12"/>
  <c r="F11"/>
  <c r="F10"/>
  <c r="F9"/>
  <c r="F8"/>
  <c r="F7"/>
  <c r="F6"/>
  <c r="F5"/>
  <c r="F4"/>
  <c r="F3"/>
  <c r="F15" i="11"/>
  <c r="F14"/>
  <c r="F13"/>
  <c r="F12"/>
  <c r="F11"/>
  <c r="F10"/>
  <c r="F9"/>
  <c r="F8"/>
  <c r="F7"/>
  <c r="F6"/>
  <c r="F5"/>
  <c r="F4"/>
  <c r="F3"/>
  <c r="F15" i="10"/>
  <c r="F14"/>
  <c r="F13"/>
  <c r="F12"/>
  <c r="F11"/>
  <c r="F10"/>
  <c r="F9"/>
  <c r="F8"/>
  <c r="F7"/>
  <c r="F6"/>
  <c r="F5"/>
  <c r="F4"/>
  <c r="F3"/>
  <c r="F15" i="9"/>
  <c r="F14"/>
  <c r="F13"/>
  <c r="F12"/>
  <c r="F11"/>
  <c r="F10"/>
  <c r="F9"/>
  <c r="F8"/>
  <c r="F7"/>
  <c r="F6"/>
  <c r="F5"/>
  <c r="F4"/>
  <c r="F3"/>
  <c r="F15" i="8"/>
  <c r="F14"/>
  <c r="F13"/>
  <c r="F12"/>
  <c r="F11"/>
  <c r="F10"/>
  <c r="F9"/>
  <c r="F8"/>
  <c r="F7"/>
  <c r="F6"/>
  <c r="F5"/>
  <c r="F4"/>
  <c r="F3"/>
  <c r="F15" i="17"/>
  <c r="F14"/>
  <c r="F13"/>
  <c r="F12"/>
  <c r="F11"/>
  <c r="F10"/>
  <c r="F9"/>
  <c r="F8"/>
  <c r="F7"/>
  <c r="F6"/>
  <c r="F5"/>
  <c r="F4"/>
  <c r="F3"/>
  <c r="F15" i="16"/>
  <c r="F14"/>
  <c r="F13"/>
  <c r="F12"/>
  <c r="F11"/>
  <c r="F10"/>
  <c r="F9"/>
  <c r="F8"/>
  <c r="F7"/>
  <c r="F6"/>
  <c r="F5"/>
  <c r="F4"/>
  <c r="F3"/>
  <c r="F15" i="15"/>
  <c r="F14"/>
  <c r="F13"/>
  <c r="F12"/>
  <c r="F11"/>
  <c r="F10"/>
  <c r="F9"/>
  <c r="F8"/>
  <c r="F7"/>
  <c r="F6"/>
  <c r="F5"/>
  <c r="F4"/>
  <c r="F3"/>
  <c r="F15" i="14"/>
  <c r="F14"/>
  <c r="F13"/>
  <c r="F12"/>
  <c r="F11"/>
  <c r="F10"/>
  <c r="F9"/>
  <c r="F8"/>
  <c r="F7"/>
  <c r="F6"/>
  <c r="F5"/>
  <c r="F4"/>
  <c r="F3"/>
  <c r="I12" i="15"/>
  <c r="I3" i="5"/>
  <c r="H12" i="17"/>
  <c r="H5" i="10"/>
  <c r="I4"/>
  <c r="H13" i="16"/>
  <c r="I11" i="15"/>
  <c r="I4" i="1"/>
  <c r="H3" i="13"/>
  <c r="H15" i="14"/>
  <c r="I10" i="11"/>
  <c r="H12" i="12"/>
  <c r="I9" i="9"/>
  <c r="I5"/>
  <c r="I10" i="10"/>
  <c r="I10" i="16"/>
  <c r="I11" i="14"/>
  <c r="H4" i="15"/>
  <c r="I7" i="9"/>
  <c r="I12" i="16"/>
  <c r="I15" i="11"/>
  <c r="I6"/>
  <c r="H8" i="10"/>
  <c r="I5" i="12"/>
  <c r="I11" i="17"/>
  <c r="H7" i="10"/>
  <c r="H4" i="8"/>
  <c r="I10" i="12"/>
  <c r="H14" i="15"/>
  <c r="I13" i="1"/>
  <c r="I8" i="8"/>
  <c r="H12" i="13"/>
  <c r="H12" i="16"/>
  <c r="I9"/>
  <c r="I8" i="14"/>
  <c r="H7" i="17"/>
  <c r="H8"/>
  <c r="H8" i="8"/>
  <c r="I14" i="5"/>
  <c r="H3" i="8"/>
  <c r="H14" i="13"/>
  <c r="I6" i="16"/>
  <c r="I15" i="13"/>
  <c r="H11" i="10"/>
  <c r="I8" i="1"/>
  <c r="I14" i="8"/>
  <c r="H10" i="10"/>
  <c r="H6" i="11"/>
  <c r="I6" i="13"/>
  <c r="H5" i="15"/>
  <c r="H4" i="9"/>
  <c r="I12"/>
  <c r="H12" i="10"/>
  <c r="I15" i="15"/>
  <c r="I3" i="17"/>
  <c r="H13"/>
  <c r="H9"/>
  <c r="I7" i="15"/>
  <c r="I12" i="1"/>
  <c r="H14" i="11"/>
  <c r="H11" i="9"/>
  <c r="I6" i="8"/>
  <c r="H12" i="14"/>
  <c r="I13" i="8"/>
  <c r="I9" i="13"/>
  <c r="H7" i="11"/>
  <c r="I12" i="13"/>
  <c r="I11"/>
  <c r="I13" i="15"/>
  <c r="I8" i="10"/>
  <c r="I6" i="1"/>
  <c r="H4" i="10"/>
  <c r="I13" i="17"/>
  <c r="H3"/>
  <c r="I6" i="14"/>
  <c r="H11" i="12"/>
  <c r="H10" i="14"/>
  <c r="I8" i="17"/>
  <c r="I12" i="11"/>
  <c r="I14" i="17"/>
  <c r="I9" i="8"/>
  <c r="I7" i="10"/>
  <c r="H11" i="11"/>
  <c r="I15" i="16"/>
  <c r="I10" i="15"/>
  <c r="I11" i="1"/>
  <c r="I4" i="13"/>
  <c r="I13" i="10"/>
  <c r="H5" i="16"/>
  <c r="I14" i="11"/>
  <c r="I8" i="16"/>
  <c r="I14" i="14"/>
  <c r="H15" i="17"/>
  <c r="H8" i="14"/>
  <c r="H3" i="12"/>
  <c r="I5" i="5"/>
  <c r="I6"/>
  <c r="H9" i="13"/>
  <c r="I10" i="9"/>
  <c r="I5" i="1"/>
  <c r="H7" i="8"/>
  <c r="I3" i="16"/>
  <c r="I15" i="14"/>
  <c r="H3" i="15"/>
  <c r="H6" i="16"/>
  <c r="I9" i="12"/>
  <c r="H6" i="9"/>
  <c r="I4" i="17"/>
  <c r="H9" i="9"/>
  <c r="I3" i="15"/>
  <c r="H9" i="11"/>
  <c r="I13" i="13"/>
  <c r="H15" i="8"/>
  <c r="I9" i="5"/>
  <c r="I11" i="11"/>
  <c r="H4" i="12"/>
  <c r="I14" i="1"/>
  <c r="H8" i="11"/>
  <c r="H10" i="9"/>
  <c r="I10" i="5"/>
  <c r="H10" i="16"/>
  <c r="I10" i="13"/>
  <c r="I5" i="8"/>
  <c r="H7" i="16"/>
  <c r="H10" i="12"/>
  <c r="H10" i="15"/>
  <c r="I5" i="13"/>
  <c r="H4" i="17"/>
  <c r="I3" i="8"/>
  <c r="H12" i="9"/>
  <c r="I15" i="8"/>
  <c r="I6" i="15"/>
  <c r="I11" i="5"/>
  <c r="H14" i="10"/>
  <c r="H5" i="11"/>
  <c r="I12" i="12"/>
  <c r="H15"/>
  <c r="I15"/>
  <c r="I6" i="10"/>
  <c r="H9" i="8"/>
  <c r="H15" i="13"/>
  <c r="I7" i="14"/>
  <c r="H13" i="11"/>
  <c r="H11" i="16"/>
  <c r="I11" i="8"/>
  <c r="H5" i="9"/>
  <c r="H13" i="14"/>
  <c r="H12" i="11"/>
  <c r="I12" i="10"/>
  <c r="I11" i="16"/>
  <c r="H4" i="13"/>
  <c r="I5" i="16"/>
  <c r="H13" i="12"/>
  <c r="H14" i="17"/>
  <c r="I8" i="11"/>
  <c r="H7" i="9"/>
  <c r="I13" i="16"/>
  <c r="H5" i="17"/>
  <c r="I4" i="5"/>
  <c r="I7" i="12"/>
  <c r="I3" i="9"/>
  <c r="I14" i="10"/>
  <c r="I9" i="14"/>
  <c r="I3"/>
  <c r="H5" i="13"/>
  <c r="I7" i="11"/>
  <c r="H14" i="12"/>
  <c r="H6" i="13"/>
  <c r="H8" i="9"/>
  <c r="I8" i="5"/>
  <c r="I4" i="12"/>
  <c r="H15" i="15"/>
  <c r="H15" i="11"/>
  <c r="I4" i="14"/>
  <c r="I3" i="13"/>
  <c r="H4" i="11"/>
  <c r="H13" i="9"/>
  <c r="I15"/>
  <c r="H14" i="8"/>
  <c r="H6" i="10"/>
  <c r="H15" i="16"/>
  <c r="H14" i="14"/>
  <c r="H7" i="12"/>
  <c r="H12" i="15"/>
  <c r="H3" i="9"/>
  <c r="I12" i="17"/>
  <c r="H13" i="10"/>
  <c r="I4" i="16"/>
  <c r="H11" i="17"/>
  <c r="I15" i="5"/>
  <c r="H11" i="13"/>
  <c r="H9" i="10"/>
  <c r="I3" i="1"/>
  <c r="I11" i="10"/>
  <c r="I14" i="16"/>
  <c r="I5" i="14"/>
  <c r="H4" i="16"/>
  <c r="I13" i="12"/>
  <c r="H14" i="9"/>
  <c r="I9" i="15"/>
  <c r="H6" i="12"/>
  <c r="I3"/>
  <c r="H11" i="15"/>
  <c r="H7" i="13"/>
  <c r="I6" i="17"/>
  <c r="H5" i="14"/>
  <c r="I7" i="13"/>
  <c r="H9" i="14"/>
  <c r="I10" i="17"/>
  <c r="H15" i="10"/>
  <c r="H3"/>
  <c r="H5" i="8"/>
  <c r="I8" i="13"/>
  <c r="H13" i="15"/>
  <c r="I7" i="8"/>
  <c r="H11" i="14"/>
  <c r="I9" i="17"/>
  <c r="H10" i="8"/>
  <c r="I7" i="5"/>
  <c r="H7" i="14"/>
  <c r="I12"/>
  <c r="I14" i="12"/>
  <c r="I15" i="17"/>
  <c r="I10" i="14"/>
  <c r="H3" i="16"/>
  <c r="H6" i="14"/>
  <c r="I14" i="15"/>
  <c r="I14" i="13"/>
  <c r="H4" i="14"/>
  <c r="I12" i="5"/>
  <c r="H8" i="13"/>
  <c r="H3" i="14"/>
  <c r="I15" i="10"/>
  <c r="H3" i="11"/>
  <c r="I5" i="15"/>
  <c r="I15" i="1"/>
  <c r="H14" i="16"/>
  <c r="H13" i="13"/>
  <c r="I3" i="10"/>
  <c r="H7" i="15"/>
  <c r="I12" i="8"/>
  <c r="I8" i="9"/>
  <c r="H6" i="8"/>
  <c r="H9" i="16"/>
  <c r="I9" i="11"/>
  <c r="I13" i="5"/>
  <c r="H12" i="8"/>
  <c r="H8" i="15"/>
  <c r="H9" i="12"/>
  <c r="I8" i="15"/>
  <c r="I10" i="1"/>
  <c r="H6" i="15"/>
  <c r="H10" i="13"/>
  <c r="I4" i="11"/>
  <c r="H10" i="17"/>
  <c r="I7" i="16"/>
  <c r="I13" i="14"/>
  <c r="H13" i="8"/>
  <c r="I6" i="12"/>
  <c r="I5" i="10"/>
  <c r="I4" i="8"/>
  <c r="I4" i="15"/>
  <c r="H8" i="16"/>
  <c r="H8" i="12"/>
  <c r="I10" i="8"/>
  <c r="I6" i="9"/>
  <c r="I3" i="11"/>
  <c r="H15" i="9"/>
  <c r="I8" i="12"/>
  <c r="H9" i="15"/>
  <c r="H11" i="8"/>
  <c r="I7" i="17"/>
  <c r="I14" i="9"/>
  <c r="I4"/>
  <c r="I7" i="1"/>
  <c r="I9" i="10"/>
  <c r="H5" i="12"/>
  <c r="I13" i="9"/>
  <c r="I5" i="11"/>
  <c r="I11" i="9"/>
  <c r="I13" i="11"/>
  <c r="I5" i="17"/>
  <c r="I9" i="1"/>
  <c r="H6" i="17"/>
  <c r="H10" i="11"/>
  <c r="I11" i="12"/>
  <c r="F15" i="5" l="1"/>
  <c r="F14"/>
  <c r="F13"/>
  <c r="F12"/>
  <c r="F11"/>
  <c r="F10"/>
  <c r="F9"/>
  <c r="F8"/>
  <c r="F7"/>
  <c r="F6"/>
  <c r="F5"/>
  <c r="F4"/>
  <c r="F3"/>
  <c r="J4" i="1"/>
  <c r="J5"/>
  <c r="J6"/>
  <c r="J7"/>
  <c r="J8"/>
  <c r="J9"/>
  <c r="J10"/>
  <c r="J11"/>
  <c r="J12"/>
  <c r="J13"/>
  <c r="J14"/>
  <c r="J15"/>
  <c r="J3"/>
  <c r="H12"/>
  <c r="H6"/>
  <c r="H12" i="5"/>
  <c r="H14"/>
  <c r="H10"/>
  <c r="H5" i="1"/>
  <c r="H4" i="5"/>
  <c r="H7" i="1"/>
  <c r="H4"/>
  <c r="H11"/>
  <c r="H3" i="5"/>
  <c r="H14" i="1"/>
  <c r="H15"/>
  <c r="H15" i="5"/>
  <c r="H3" i="1"/>
  <c r="H6" i="5"/>
  <c r="H8"/>
  <c r="H9" i="1"/>
  <c r="H8"/>
  <c r="H7" i="5"/>
  <c r="H10" i="1"/>
  <c r="H5" i="5"/>
  <c r="H13" i="1"/>
  <c r="H9" i="5"/>
  <c r="H11"/>
  <c r="H13"/>
  <c r="F4" i="1" l="1"/>
  <c r="F5"/>
  <c r="F6"/>
  <c r="F7"/>
  <c r="F8"/>
  <c r="F9"/>
  <c r="F10"/>
  <c r="F11"/>
  <c r="F12"/>
  <c r="F13"/>
  <c r="F14"/>
  <c r="F15"/>
  <c r="F3"/>
  <c r="G9" l="1"/>
  <c r="G14"/>
  <c r="G10"/>
  <c r="G3"/>
  <c r="G8"/>
  <c r="G15"/>
  <c r="G7"/>
  <c r="G13"/>
  <c r="G6"/>
  <c r="G11"/>
  <c r="G5"/>
  <c r="G12"/>
  <c r="G4"/>
  <c r="J13" i="5"/>
  <c r="J9"/>
  <c r="J15"/>
  <c r="J5"/>
  <c r="J14"/>
  <c r="J4"/>
  <c r="J10"/>
  <c r="J8"/>
  <c r="J7"/>
  <c r="J11"/>
  <c r="J3"/>
  <c r="J6"/>
  <c r="J12"/>
  <c r="G15" l="1"/>
  <c r="G6"/>
  <c r="G13"/>
  <c r="G9"/>
  <c r="G10"/>
  <c r="G3"/>
  <c r="G14"/>
  <c r="G4"/>
  <c r="G11"/>
  <c r="G5"/>
  <c r="G8"/>
  <c r="G7"/>
  <c r="G12"/>
  <c r="J15" i="14"/>
  <c r="J10"/>
  <c r="J14"/>
  <c r="J12"/>
  <c r="J8"/>
  <c r="J7"/>
  <c r="J3"/>
  <c r="J13"/>
  <c r="J11"/>
  <c r="J9"/>
  <c r="J6"/>
  <c r="J5"/>
  <c r="J4"/>
  <c r="G6" l="1"/>
  <c r="G11"/>
  <c r="G15"/>
  <c r="G4"/>
  <c r="G14"/>
  <c r="G5"/>
  <c r="G12"/>
  <c r="G10"/>
  <c r="G7"/>
  <c r="G9"/>
  <c r="G3"/>
  <c r="G8"/>
  <c r="G13"/>
  <c r="J4" i="13"/>
  <c r="J15"/>
  <c r="J13"/>
  <c r="J8"/>
  <c r="J7"/>
  <c r="J9"/>
  <c r="J3"/>
  <c r="J6"/>
  <c r="J14"/>
  <c r="J11"/>
  <c r="J5"/>
  <c r="J12"/>
  <c r="J10"/>
  <c r="G10" l="1"/>
  <c r="G12"/>
  <c r="G4"/>
  <c r="G5"/>
  <c r="G13"/>
  <c r="G14"/>
  <c r="G8"/>
  <c r="G15"/>
  <c r="G9"/>
  <c r="G11"/>
  <c r="G3"/>
  <c r="G7"/>
  <c r="G6"/>
  <c r="J11" i="12"/>
  <c r="J5"/>
  <c r="J9"/>
  <c r="J15"/>
  <c r="J6"/>
  <c r="J4"/>
  <c r="J14"/>
  <c r="J13"/>
  <c r="J10"/>
  <c r="J8"/>
  <c r="J12"/>
  <c r="J7"/>
  <c r="J3"/>
  <c r="G7" l="1"/>
  <c r="G3"/>
  <c r="G11"/>
  <c r="G12"/>
  <c r="G9"/>
  <c r="G10"/>
  <c r="G15"/>
  <c r="G5"/>
  <c r="G4"/>
  <c r="G8"/>
  <c r="G14"/>
  <c r="G6"/>
  <c r="G13"/>
  <c r="J12" i="11"/>
  <c r="J11"/>
  <c r="J9"/>
  <c r="J14"/>
  <c r="J4"/>
  <c r="J13"/>
  <c r="J3"/>
  <c r="J7"/>
  <c r="J15"/>
  <c r="J8"/>
  <c r="J10"/>
  <c r="J6"/>
  <c r="J5"/>
  <c r="G5" l="1"/>
  <c r="G15"/>
  <c r="G12"/>
  <c r="G10"/>
  <c r="G9"/>
  <c r="G6"/>
  <c r="G14"/>
  <c r="G11"/>
  <c r="G13"/>
  <c r="G8"/>
  <c r="G3"/>
  <c r="G4"/>
  <c r="G7"/>
  <c r="J15" i="10"/>
  <c r="J13"/>
  <c r="J8"/>
  <c r="J4"/>
  <c r="J3"/>
  <c r="J9"/>
  <c r="J6"/>
  <c r="J7"/>
  <c r="J10"/>
  <c r="J11"/>
  <c r="J14"/>
  <c r="J5"/>
  <c r="J12"/>
  <c r="G10" l="1"/>
  <c r="G12"/>
  <c r="G15"/>
  <c r="G13"/>
  <c r="G5"/>
  <c r="G11"/>
  <c r="G4"/>
  <c r="G3"/>
  <c r="G8"/>
  <c r="G14"/>
  <c r="G6"/>
  <c r="G7"/>
  <c r="G9"/>
  <c r="J8" i="9"/>
  <c r="J13"/>
  <c r="J9"/>
  <c r="J3"/>
  <c r="J12"/>
  <c r="J6"/>
  <c r="J5"/>
  <c r="J4"/>
  <c r="J15"/>
  <c r="J7"/>
  <c r="J11"/>
  <c r="J10"/>
  <c r="J14"/>
  <c r="G14" l="1"/>
  <c r="G12"/>
  <c r="G8"/>
  <c r="G10"/>
  <c r="G3"/>
  <c r="G4"/>
  <c r="G11"/>
  <c r="G9"/>
  <c r="G5"/>
  <c r="G7"/>
  <c r="G13"/>
  <c r="G6"/>
  <c r="G15"/>
  <c r="J8" i="8"/>
  <c r="J3"/>
  <c r="J11"/>
  <c r="J12"/>
  <c r="J6"/>
  <c r="J4"/>
  <c r="J10"/>
  <c r="J13"/>
  <c r="J15"/>
  <c r="J14"/>
  <c r="J9"/>
  <c r="J5"/>
  <c r="J7"/>
  <c r="G6" l="1"/>
  <c r="G13"/>
  <c r="G8"/>
  <c r="G12"/>
  <c r="G5"/>
  <c r="G14"/>
  <c r="G9"/>
  <c r="G10"/>
  <c r="G7"/>
  <c r="G11"/>
  <c r="G4"/>
  <c r="G15"/>
  <c r="G3"/>
  <c r="J11" i="17"/>
  <c r="J8"/>
  <c r="J14"/>
  <c r="J6"/>
  <c r="J13"/>
  <c r="J15"/>
  <c r="J4"/>
  <c r="J3"/>
  <c r="J10"/>
  <c r="J12"/>
  <c r="J5"/>
  <c r="J9"/>
  <c r="J7"/>
  <c r="G15" l="1"/>
  <c r="G12"/>
  <c r="G11"/>
  <c r="G13"/>
  <c r="G7"/>
  <c r="G6"/>
  <c r="G10"/>
  <c r="G4"/>
  <c r="G8"/>
  <c r="G9"/>
  <c r="G14"/>
  <c r="G3"/>
  <c r="G5"/>
  <c r="J4" i="16"/>
  <c r="J12"/>
  <c r="J8"/>
  <c r="J5"/>
  <c r="J10"/>
  <c r="J11"/>
  <c r="J14"/>
  <c r="J9"/>
  <c r="J15"/>
  <c r="J7"/>
  <c r="J13"/>
  <c r="J3"/>
  <c r="J6"/>
  <c r="G10" l="1"/>
  <c r="G3"/>
  <c r="G4"/>
  <c r="G6"/>
  <c r="G9"/>
  <c r="G5"/>
  <c r="G7"/>
  <c r="G13"/>
  <c r="G14"/>
  <c r="G11"/>
  <c r="G12"/>
  <c r="G8"/>
  <c r="G15"/>
  <c r="J3" i="15"/>
  <c r="J7"/>
  <c r="J5"/>
  <c r="J12"/>
  <c r="J10"/>
  <c r="J4"/>
  <c r="J11"/>
  <c r="J13"/>
  <c r="J9"/>
  <c r="J8"/>
  <c r="J14"/>
  <c r="J6"/>
  <c r="J15"/>
  <c r="G6" l="1"/>
  <c r="G4"/>
  <c r="G3"/>
  <c r="G14"/>
  <c r="G10"/>
  <c r="G13"/>
  <c r="G8"/>
  <c r="G12"/>
  <c r="G11"/>
  <c r="G7"/>
  <c r="G5"/>
  <c r="G15"/>
  <c r="G9"/>
</calcChain>
</file>

<file path=xl/sharedStrings.xml><?xml version="1.0" encoding="utf-8"?>
<sst xmlns="http://schemas.openxmlformats.org/spreadsheetml/2006/main" count="275" uniqueCount="23">
  <si>
    <t>人员</t>
  </si>
  <si>
    <t>专项扣除</t>
  </si>
  <si>
    <t>个人所得税</t>
  </si>
  <si>
    <t>工资累计</t>
    <phoneticPr fontId="1" type="noConversion"/>
  </si>
  <si>
    <t>微信公众号：Excel不加班</t>
    <phoneticPr fontId="1" type="noConversion"/>
  </si>
  <si>
    <t>卢子1</t>
    <phoneticPr fontId="1" type="noConversion"/>
  </si>
  <si>
    <t>卢子2</t>
  </si>
  <si>
    <t>卢子3</t>
  </si>
  <si>
    <t>卢子4</t>
  </si>
  <si>
    <t>卢子5</t>
  </si>
  <si>
    <t>卢子6</t>
  </si>
  <si>
    <t>卢子7</t>
  </si>
  <si>
    <t>卢子8</t>
  </si>
  <si>
    <t>卢子9</t>
  </si>
  <si>
    <t>卢子10</t>
  </si>
  <si>
    <t>卢子11</t>
  </si>
  <si>
    <t>卢子12</t>
  </si>
  <si>
    <t>卢子13</t>
  </si>
  <si>
    <t>三险一金</t>
    <phoneticPr fontId="1" type="noConversion"/>
  </si>
  <si>
    <t>免征额</t>
    <phoneticPr fontId="1" type="noConversion"/>
  </si>
  <si>
    <t>扣除</t>
    <phoneticPr fontId="1" type="noConversion"/>
  </si>
  <si>
    <t>扣除累计</t>
    <phoneticPr fontId="1" type="noConversion"/>
  </si>
  <si>
    <t>工资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</si>
</sst>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&quot;月&quot;"/>
  </numFmts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indexed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H9" sqref="H9"/>
    </sheetView>
  </sheetViews>
  <sheetFormatPr defaultColWidth="9" defaultRowHeight="13.5"/>
  <cols>
    <col min="1" max="1" width="6.5" style="1" customWidth="1"/>
    <col min="2" max="2" width="9" style="1" bestFit="1" customWidth="1"/>
    <col min="3" max="3" width="9" style="1" customWidth="1"/>
    <col min="4" max="4" width="9.25" style="1" bestFit="1" customWidth="1"/>
    <col min="5" max="5" width="9" style="1" bestFit="1" customWidth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6.25" bestFit="1" customWidth="1"/>
  </cols>
  <sheetData>
    <row r="1" spans="1:10" ht="21" customHeight="1">
      <c r="A1" s="5" t="s">
        <v>4</v>
      </c>
      <c r="G1" s="10">
        <v>1</v>
      </c>
    </row>
    <row r="2" spans="1:10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前0个月个税累计</v>
      </c>
    </row>
    <row r="3" spans="1:10">
      <c r="A3" s="2" t="s">
        <v>5</v>
      </c>
      <c r="B3" s="2">
        <v>16500</v>
      </c>
      <c r="C3" s="3">
        <v>5000</v>
      </c>
      <c r="D3" s="2">
        <v>1200</v>
      </c>
      <c r="E3" s="2">
        <v>2500</v>
      </c>
      <c r="F3" s="3">
        <f>C3+D3+E3</f>
        <v>8700</v>
      </c>
      <c r="G3" s="7">
        <f ca="1">ROUND(MAX((H3-I3)*{0.03;0.1;0.2;0.25;0.3;0.35;0.45}-{0;2520;16920;31920;52920;85920;181920},0)-J3,2)</f>
        <v>234</v>
      </c>
      <c r="H3" s="6">
        <f ca="1">SUMPRODUCT(SUMIF(INDIRECT(ROW(INDIRECT("1:"&amp;$G$1))&amp;"月!A:A"),$A3,INDIRECT(ROW(INDIRECT("1:"&amp;$G$1))&amp;"月!b:b")))</f>
        <v>16500</v>
      </c>
      <c r="I3" s="4">
        <f ca="1">SUMPRODUCT(SUMIF(INDIRECT(ROW(INDIRECT("1:"&amp;$G$1))&amp;"月!A:A"),$A3,INDIRECT(ROW(INDIRECT("1:"&amp;$G$1))&amp;"月!f:f")))</f>
        <v>8700</v>
      </c>
      <c r="J3" s="4">
        <f ca="1">IF($G$1=1,0,SUMPRODUCT(SUMIF(INDIRECT(ROW(INDIRECT("1:"&amp;$G$1-1))&amp;"月!A:A"),$A3,INDIRECT(ROW(INDIRECT("1:"&amp;$G$1-1))&amp;"月!G:G"))))</f>
        <v>0</v>
      </c>
    </row>
    <row r="4" spans="1:10">
      <c r="A4" s="3" t="s">
        <v>6</v>
      </c>
      <c r="B4" s="2">
        <v>30000</v>
      </c>
      <c r="C4" s="3">
        <v>5000</v>
      </c>
      <c r="D4" s="2">
        <v>600</v>
      </c>
      <c r="E4" s="2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672</v>
      </c>
      <c r="H4" s="6">
        <f t="shared" ref="H4:H15" ca="1" si="1">SUMPRODUCT(SUMIF(INDIRECT(ROW(INDIRECT("1:"&amp;$G$1))&amp;"月!A:A"),$A4,INDIRECT(ROW(INDIRECT("1:"&amp;$G$1))&amp;"月!b:b")))</f>
        <v>30000</v>
      </c>
      <c r="I4" s="4">
        <f t="shared" ref="I4:I15" ca="1" si="2">SUMPRODUCT(SUMIF(INDIRECT(ROW(INDIRECT("1:"&amp;$G$1))&amp;"月!A:A"),$A4,INDIRECT(ROW(INDIRECT("1:"&amp;$G$1))&amp;"月!f:f")))</f>
        <v>7600</v>
      </c>
      <c r="J4" s="4">
        <f t="shared" ref="J4:J15" ca="1" si="3">IF($G$1=1,0,SUMPRODUCT(SUMIF(INDIRECT(ROW(INDIRECT("1:"&amp;$G$1-1))&amp;"月!A:A"),$A4,INDIRECT(ROW(INDIRECT("1:"&amp;$G$1-1))&amp;"月!G:G"))))</f>
        <v>0</v>
      </c>
    </row>
    <row r="5" spans="1:10">
      <c r="A5" s="3" t="s">
        <v>7</v>
      </c>
      <c r="B5" s="2">
        <v>16500</v>
      </c>
      <c r="C5" s="3">
        <v>5000</v>
      </c>
      <c r="D5" s="2">
        <v>600</v>
      </c>
      <c r="E5" s="2">
        <v>200</v>
      </c>
      <c r="F5" s="3">
        <f t="shared" si="0"/>
        <v>5800</v>
      </c>
      <c r="G5" s="7">
        <f ca="1">ROUND(MAX((H5-I5)*{0.03;0.1;0.2;0.25;0.3;0.35;0.45}-{0;2520;16920;31920;52920;85920;181920},0)-J5,2)</f>
        <v>321</v>
      </c>
      <c r="H5" s="6">
        <f t="shared" ca="1" si="1"/>
        <v>16500</v>
      </c>
      <c r="I5" s="4">
        <f t="shared" ca="1" si="2"/>
        <v>5800</v>
      </c>
      <c r="J5" s="4">
        <f t="shared" ca="1" si="3"/>
        <v>0</v>
      </c>
    </row>
    <row r="6" spans="1:10">
      <c r="A6" s="3" t="s">
        <v>8</v>
      </c>
      <c r="B6" s="2">
        <v>8000</v>
      </c>
      <c r="C6" s="3">
        <v>5000</v>
      </c>
      <c r="D6" s="2">
        <v>500</v>
      </c>
      <c r="E6" s="2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8000</v>
      </c>
      <c r="I6" s="4">
        <f t="shared" ca="1" si="2"/>
        <v>5800</v>
      </c>
      <c r="J6" s="4">
        <f t="shared" ca="1" si="3"/>
        <v>0</v>
      </c>
    </row>
    <row r="7" spans="1:10">
      <c r="A7" s="3" t="s">
        <v>9</v>
      </c>
      <c r="B7" s="2">
        <v>10000</v>
      </c>
      <c r="C7" s="3">
        <v>5000</v>
      </c>
      <c r="D7" s="2">
        <v>500</v>
      </c>
      <c r="E7" s="2">
        <v>300</v>
      </c>
      <c r="F7" s="3">
        <f t="shared" si="0"/>
        <v>5800</v>
      </c>
      <c r="G7" s="7">
        <f ca="1">ROUND(MAX((H7-I7)*{0.03;0.1;0.2;0.25;0.3;0.35;0.45}-{0;2520;16920;31920;52920;85920;181920},0)-J7,2)</f>
        <v>126</v>
      </c>
      <c r="H7" s="6">
        <f t="shared" ca="1" si="1"/>
        <v>10000</v>
      </c>
      <c r="I7" s="4">
        <f t="shared" ca="1" si="2"/>
        <v>5800</v>
      </c>
      <c r="J7" s="4">
        <f t="shared" ca="1" si="3"/>
        <v>0</v>
      </c>
    </row>
    <row r="8" spans="1:10">
      <c r="A8" s="3" t="s">
        <v>10</v>
      </c>
      <c r="B8" s="2">
        <v>10000</v>
      </c>
      <c r="C8" s="3">
        <v>5000</v>
      </c>
      <c r="D8" s="2">
        <v>500</v>
      </c>
      <c r="E8" s="2">
        <v>300</v>
      </c>
      <c r="F8" s="3">
        <f t="shared" si="0"/>
        <v>5800</v>
      </c>
      <c r="G8" s="7">
        <f ca="1">ROUND(MAX((H8-I8)*{0.03;0.1;0.2;0.25;0.3;0.35;0.45}-{0;2520;16920;31920;52920;85920;181920},0)-J8,2)</f>
        <v>126</v>
      </c>
      <c r="H8" s="6">
        <f t="shared" ca="1" si="1"/>
        <v>10000</v>
      </c>
      <c r="I8" s="4">
        <f t="shared" ca="1" si="2"/>
        <v>5800</v>
      </c>
      <c r="J8" s="4">
        <f t="shared" ca="1" si="3"/>
        <v>0</v>
      </c>
    </row>
    <row r="9" spans="1:10">
      <c r="A9" s="3" t="s">
        <v>11</v>
      </c>
      <c r="B9" s="2">
        <v>10000</v>
      </c>
      <c r="C9" s="3">
        <v>5000</v>
      </c>
      <c r="D9" s="2">
        <v>500</v>
      </c>
      <c r="E9" s="2">
        <v>300</v>
      </c>
      <c r="F9" s="3">
        <f t="shared" si="0"/>
        <v>5800</v>
      </c>
      <c r="G9" s="7">
        <f ca="1">ROUND(MAX((H9-I9)*{0.03;0.1;0.2;0.25;0.3;0.35;0.45}-{0;2520;16920;31920;52920;85920;181920},0)-J9,2)</f>
        <v>126</v>
      </c>
      <c r="H9" s="6">
        <f t="shared" ca="1" si="1"/>
        <v>10000</v>
      </c>
      <c r="I9" s="4">
        <f t="shared" ca="1" si="2"/>
        <v>5800</v>
      </c>
      <c r="J9" s="4">
        <f t="shared" ca="1" si="3"/>
        <v>0</v>
      </c>
    </row>
    <row r="10" spans="1:10">
      <c r="A10" s="3" t="s">
        <v>12</v>
      </c>
      <c r="B10" s="2">
        <v>10000</v>
      </c>
      <c r="C10" s="3">
        <v>5000</v>
      </c>
      <c r="D10" s="2">
        <v>500</v>
      </c>
      <c r="E10" s="2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126</v>
      </c>
      <c r="H10" s="6">
        <f t="shared" ca="1" si="1"/>
        <v>10000</v>
      </c>
      <c r="I10" s="4">
        <f t="shared" ca="1" si="2"/>
        <v>5800</v>
      </c>
      <c r="J10" s="4">
        <f t="shared" ca="1" si="3"/>
        <v>0</v>
      </c>
    </row>
    <row r="11" spans="1:10">
      <c r="A11" s="3" t="s">
        <v>13</v>
      </c>
      <c r="B11" s="2">
        <v>10000</v>
      </c>
      <c r="C11" s="3">
        <v>5000</v>
      </c>
      <c r="D11" s="2">
        <v>500</v>
      </c>
      <c r="E11" s="2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126</v>
      </c>
      <c r="H11" s="6">
        <f t="shared" ca="1" si="1"/>
        <v>10000</v>
      </c>
      <c r="I11" s="4">
        <f t="shared" ca="1" si="2"/>
        <v>5800</v>
      </c>
      <c r="J11" s="4">
        <f t="shared" ca="1" si="3"/>
        <v>0</v>
      </c>
    </row>
    <row r="12" spans="1:10">
      <c r="A12" s="3" t="s">
        <v>14</v>
      </c>
      <c r="B12" s="2">
        <v>10000</v>
      </c>
      <c r="C12" s="3">
        <v>5000</v>
      </c>
      <c r="D12" s="2">
        <v>500</v>
      </c>
      <c r="E12" s="2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126</v>
      </c>
      <c r="H12" s="6">
        <f t="shared" ca="1" si="1"/>
        <v>10000</v>
      </c>
      <c r="I12" s="4">
        <f t="shared" ca="1" si="2"/>
        <v>5800</v>
      </c>
      <c r="J12" s="4">
        <f t="shared" ca="1" si="3"/>
        <v>0</v>
      </c>
    </row>
    <row r="13" spans="1:10">
      <c r="A13" s="3" t="s">
        <v>15</v>
      </c>
      <c r="B13" s="2">
        <v>10000</v>
      </c>
      <c r="C13" s="3">
        <v>5000</v>
      </c>
      <c r="D13" s="2">
        <v>500</v>
      </c>
      <c r="E13" s="2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126</v>
      </c>
      <c r="H13" s="6">
        <f t="shared" ca="1" si="1"/>
        <v>10000</v>
      </c>
      <c r="I13" s="4">
        <f t="shared" ca="1" si="2"/>
        <v>5800</v>
      </c>
      <c r="J13" s="4">
        <f t="shared" ca="1" si="3"/>
        <v>0</v>
      </c>
    </row>
    <row r="14" spans="1:10">
      <c r="A14" s="3" t="s">
        <v>16</v>
      </c>
      <c r="B14" s="2">
        <v>10000</v>
      </c>
      <c r="C14" s="3">
        <v>5000</v>
      </c>
      <c r="D14" s="2">
        <v>500</v>
      </c>
      <c r="E14" s="2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126</v>
      </c>
      <c r="H14" s="6">
        <f t="shared" ca="1" si="1"/>
        <v>10000</v>
      </c>
      <c r="I14" s="4">
        <f t="shared" ca="1" si="2"/>
        <v>5800</v>
      </c>
      <c r="J14" s="4">
        <f t="shared" ca="1" si="3"/>
        <v>0</v>
      </c>
    </row>
    <row r="15" spans="1:10">
      <c r="A15" s="3" t="s">
        <v>17</v>
      </c>
      <c r="B15" s="2">
        <v>10000</v>
      </c>
      <c r="C15" s="3">
        <v>5000</v>
      </c>
      <c r="D15" s="2">
        <v>500</v>
      </c>
      <c r="E15" s="2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126</v>
      </c>
      <c r="H15" s="6">
        <f t="shared" ca="1" si="1"/>
        <v>10000</v>
      </c>
      <c r="I15" s="4">
        <f t="shared" ca="1" si="2"/>
        <v>5800</v>
      </c>
      <c r="J15" s="4">
        <f t="shared" ca="1" si="3"/>
        <v>0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J2" sqref="J2"/>
    </sheetView>
  </sheetViews>
  <sheetFormatPr defaultColWidth="9" defaultRowHeight="13.5"/>
  <cols>
    <col min="1" max="1" width="6.5" style="1" customWidth="1"/>
    <col min="2" max="2" width="9" style="1" bestFit="1" customWidth="1"/>
    <col min="3" max="3" width="9" style="1" customWidth="1"/>
    <col min="4" max="4" width="9.25" style="1" bestFit="1" customWidth="1"/>
    <col min="5" max="5" width="9" style="1" bestFit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6.25" bestFit="1" customWidth="1"/>
  </cols>
  <sheetData>
    <row r="1" spans="1:10" ht="21" customHeight="1">
      <c r="A1" s="5" t="s">
        <v>4</v>
      </c>
      <c r="G1" s="10">
        <v>10</v>
      </c>
    </row>
    <row r="2" spans="1:10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前9个月个税累计</v>
      </c>
    </row>
    <row r="3" spans="1:10">
      <c r="A3" s="3" t="s">
        <v>5</v>
      </c>
      <c r="B3" s="3">
        <v>16500</v>
      </c>
      <c r="C3" s="3">
        <v>5000</v>
      </c>
      <c r="D3" s="3">
        <v>3200</v>
      </c>
      <c r="E3" s="3">
        <v>2500</v>
      </c>
      <c r="F3" s="3">
        <f>C3+D3+E3</f>
        <v>10700</v>
      </c>
      <c r="G3" s="7">
        <f ca="1">ROUND(MAX((H3-I3)*{0.03;0.1;0.2;0.25;0.3;0.35;0.45}-{0;2520;16920;31920;52920;85920;181920},0)-J3,2)</f>
        <v>580</v>
      </c>
      <c r="H3" s="6">
        <f ca="1">SUMPRODUCT(SUMIF(INDIRECT(ROW(INDIRECT("1:"&amp;$G$1))&amp;"月!A:A"),$A3,INDIRECT(ROW(INDIRECT("1:"&amp;$G$1))&amp;"月!b:b")))</f>
        <v>225000</v>
      </c>
      <c r="I3" s="4">
        <f ca="1">SUMPRODUCT(SUMIF(INDIRECT(ROW(INDIRECT("1:"&amp;$G$1))&amp;"月!A:A"),$A3,INDIRECT(ROW(INDIRECT("1:"&amp;$G$1))&amp;"月!f:f")))</f>
        <v>105600</v>
      </c>
      <c r="J3" s="4">
        <f ca="1">IF($G$1=1,0,SUMPRODUCT(SUMIF(INDIRECT(ROW(INDIRECT("1:"&amp;$G$1-1))&amp;"月!A:A"),$A3,INDIRECT(ROW(INDIRECT("1:"&amp;$G$1-1))&amp;"月!G:G"))))</f>
        <v>8840</v>
      </c>
    </row>
    <row r="4" spans="1:10">
      <c r="A4" s="3" t="s">
        <v>6</v>
      </c>
      <c r="B4" s="3">
        <v>30000</v>
      </c>
      <c r="C4" s="3">
        <v>5000</v>
      </c>
      <c r="D4" s="3">
        <v>600</v>
      </c>
      <c r="E4" s="3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4480</v>
      </c>
      <c r="H4" s="6">
        <f t="shared" ref="H4:H15" ca="1" si="1">SUMPRODUCT(SUMIF(INDIRECT(ROW(INDIRECT("1:"&amp;$G$1))&amp;"月!A:A"),$A4,INDIRECT(ROW(INDIRECT("1:"&amp;$G$1))&amp;"月!b:b")))</f>
        <v>300000</v>
      </c>
      <c r="I4" s="4">
        <f t="shared" ref="I4:I15" ca="1" si="2">SUMPRODUCT(SUMIF(INDIRECT(ROW(INDIRECT("1:"&amp;$G$1))&amp;"月!A:A"),$A4,INDIRECT(ROW(INDIRECT("1:"&amp;$G$1))&amp;"月!f:f")))</f>
        <v>76000</v>
      </c>
      <c r="J4" s="4">
        <f t="shared" ref="J4:J15" ca="1" si="3">IF($G$1=1,0,SUMPRODUCT(SUMIF(INDIRECT(ROW(INDIRECT("1:"&amp;$G$1-1))&amp;"月!A:A"),$A4,INDIRECT(ROW(INDIRECT("1:"&amp;$G$1-1))&amp;"月!G:G"))))</f>
        <v>23400</v>
      </c>
    </row>
    <row r="5" spans="1:10">
      <c r="A5" s="3" t="s">
        <v>7</v>
      </c>
      <c r="B5" s="3">
        <v>16500</v>
      </c>
      <c r="C5" s="3">
        <v>5000</v>
      </c>
      <c r="D5" s="3">
        <v>600</v>
      </c>
      <c r="E5" s="3">
        <v>200</v>
      </c>
      <c r="F5" s="3">
        <f t="shared" si="0"/>
        <v>5800</v>
      </c>
      <c r="G5" s="7">
        <f ca="1">ROUND(MAX((H5-I5)*{0.03;0.1;0.2;0.25;0.3;0.35;0.45}-{0;2520;16920;31920;52920;85920;181920},0)-J5,2)</f>
        <v>1070</v>
      </c>
      <c r="H5" s="6">
        <f t="shared" ca="1" si="1"/>
        <v>165000</v>
      </c>
      <c r="I5" s="4">
        <f t="shared" ca="1" si="2"/>
        <v>58000</v>
      </c>
      <c r="J5" s="4">
        <f t="shared" ca="1" si="3"/>
        <v>7110</v>
      </c>
    </row>
    <row r="6" spans="1:10">
      <c r="A6" s="3" t="s">
        <v>8</v>
      </c>
      <c r="B6" s="3">
        <v>8000</v>
      </c>
      <c r="C6" s="3">
        <v>5000</v>
      </c>
      <c r="D6" s="3">
        <v>500</v>
      </c>
      <c r="E6" s="3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80000</v>
      </c>
      <c r="I6" s="4">
        <f t="shared" ca="1" si="2"/>
        <v>58000</v>
      </c>
      <c r="J6" s="4">
        <f t="shared" ca="1" si="3"/>
        <v>594</v>
      </c>
    </row>
    <row r="7" spans="1:10">
      <c r="A7" s="3" t="s">
        <v>9</v>
      </c>
      <c r="B7" s="3">
        <v>10000</v>
      </c>
      <c r="C7" s="3">
        <v>5000</v>
      </c>
      <c r="D7" s="3">
        <v>500</v>
      </c>
      <c r="E7" s="3">
        <v>300</v>
      </c>
      <c r="F7" s="3">
        <f t="shared" si="0"/>
        <v>5800</v>
      </c>
      <c r="G7" s="7">
        <f ca="1">ROUND(MAX((H7-I7)*{0.03;0.1;0.2;0.25;0.3;0.35;0.45}-{0;2520;16920;31920;52920;85920;181920},0)-J7,2)</f>
        <v>420</v>
      </c>
      <c r="H7" s="6">
        <f t="shared" ca="1" si="1"/>
        <v>100000</v>
      </c>
      <c r="I7" s="4">
        <f t="shared" ca="1" si="2"/>
        <v>58000</v>
      </c>
      <c r="J7" s="4">
        <f t="shared" ca="1" si="3"/>
        <v>1260</v>
      </c>
    </row>
    <row r="8" spans="1:10">
      <c r="A8" s="3" t="s">
        <v>10</v>
      </c>
      <c r="B8" s="3">
        <v>10000</v>
      </c>
      <c r="C8" s="3">
        <v>5000</v>
      </c>
      <c r="D8" s="3">
        <v>500</v>
      </c>
      <c r="E8" s="3">
        <v>300</v>
      </c>
      <c r="F8" s="3">
        <f t="shared" si="0"/>
        <v>5800</v>
      </c>
      <c r="G8" s="7">
        <f ca="1">ROUND(MAX((H8-I8)*{0.03;0.1;0.2;0.25;0.3;0.35;0.45}-{0;2520;16920;31920;52920;85920;181920},0)-J8,2)</f>
        <v>420</v>
      </c>
      <c r="H8" s="6">
        <f t="shared" ca="1" si="1"/>
        <v>100000</v>
      </c>
      <c r="I8" s="4">
        <f t="shared" ca="1" si="2"/>
        <v>58000</v>
      </c>
      <c r="J8" s="4">
        <f t="shared" ca="1" si="3"/>
        <v>1260</v>
      </c>
    </row>
    <row r="9" spans="1:10">
      <c r="A9" s="3" t="s">
        <v>11</v>
      </c>
      <c r="B9" s="3">
        <v>10000</v>
      </c>
      <c r="C9" s="3">
        <v>5000</v>
      </c>
      <c r="D9" s="3">
        <v>500</v>
      </c>
      <c r="E9" s="3">
        <v>300</v>
      </c>
      <c r="F9" s="3">
        <f t="shared" si="0"/>
        <v>5800</v>
      </c>
      <c r="G9" s="7">
        <f ca="1">ROUND(MAX((H9-I9)*{0.03;0.1;0.2;0.25;0.3;0.35;0.45}-{0;2520;16920;31920;52920;85920;181920},0)-J9,2)</f>
        <v>420</v>
      </c>
      <c r="H9" s="6">
        <f t="shared" ca="1" si="1"/>
        <v>100000</v>
      </c>
      <c r="I9" s="4">
        <f t="shared" ca="1" si="2"/>
        <v>58000</v>
      </c>
      <c r="J9" s="4">
        <f t="shared" ca="1" si="3"/>
        <v>1260</v>
      </c>
    </row>
    <row r="10" spans="1:10">
      <c r="A10" s="3" t="s">
        <v>12</v>
      </c>
      <c r="B10" s="3">
        <v>10000</v>
      </c>
      <c r="C10" s="3">
        <v>5000</v>
      </c>
      <c r="D10" s="3">
        <v>500</v>
      </c>
      <c r="E10" s="3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420</v>
      </c>
      <c r="H10" s="6">
        <f t="shared" ca="1" si="1"/>
        <v>100000</v>
      </c>
      <c r="I10" s="4">
        <f t="shared" ca="1" si="2"/>
        <v>58000</v>
      </c>
      <c r="J10" s="4">
        <f t="shared" ca="1" si="3"/>
        <v>1260</v>
      </c>
    </row>
    <row r="11" spans="1:10">
      <c r="A11" s="3" t="s">
        <v>13</v>
      </c>
      <c r="B11" s="3">
        <v>10000</v>
      </c>
      <c r="C11" s="3">
        <v>5000</v>
      </c>
      <c r="D11" s="3">
        <v>500</v>
      </c>
      <c r="E11" s="3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420</v>
      </c>
      <c r="H11" s="6">
        <f t="shared" ca="1" si="1"/>
        <v>100000</v>
      </c>
      <c r="I11" s="4">
        <f t="shared" ca="1" si="2"/>
        <v>58000</v>
      </c>
      <c r="J11" s="4">
        <f t="shared" ca="1" si="3"/>
        <v>1260</v>
      </c>
    </row>
    <row r="12" spans="1:10">
      <c r="A12" s="3" t="s">
        <v>14</v>
      </c>
      <c r="B12" s="3">
        <v>10000</v>
      </c>
      <c r="C12" s="3">
        <v>5000</v>
      </c>
      <c r="D12" s="3">
        <v>500</v>
      </c>
      <c r="E12" s="3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420</v>
      </c>
      <c r="H12" s="6">
        <f t="shared" ca="1" si="1"/>
        <v>100000</v>
      </c>
      <c r="I12" s="4">
        <f t="shared" ca="1" si="2"/>
        <v>58000</v>
      </c>
      <c r="J12" s="4">
        <f t="shared" ca="1" si="3"/>
        <v>1260</v>
      </c>
    </row>
    <row r="13" spans="1:10">
      <c r="A13" s="3" t="s">
        <v>15</v>
      </c>
      <c r="B13" s="3">
        <v>10000</v>
      </c>
      <c r="C13" s="3">
        <v>5000</v>
      </c>
      <c r="D13" s="3">
        <v>500</v>
      </c>
      <c r="E13" s="3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420</v>
      </c>
      <c r="H13" s="6">
        <f t="shared" ca="1" si="1"/>
        <v>100000</v>
      </c>
      <c r="I13" s="4">
        <f t="shared" ca="1" si="2"/>
        <v>58000</v>
      </c>
      <c r="J13" s="4">
        <f t="shared" ca="1" si="3"/>
        <v>1260</v>
      </c>
    </row>
    <row r="14" spans="1:10">
      <c r="A14" s="3" t="s">
        <v>16</v>
      </c>
      <c r="B14" s="3">
        <v>10000</v>
      </c>
      <c r="C14" s="3">
        <v>5000</v>
      </c>
      <c r="D14" s="3">
        <v>500</v>
      </c>
      <c r="E14" s="3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420</v>
      </c>
      <c r="H14" s="6">
        <f t="shared" ca="1" si="1"/>
        <v>100000</v>
      </c>
      <c r="I14" s="4">
        <f t="shared" ca="1" si="2"/>
        <v>58000</v>
      </c>
      <c r="J14" s="4">
        <f t="shared" ca="1" si="3"/>
        <v>1260</v>
      </c>
    </row>
    <row r="15" spans="1:10">
      <c r="A15" s="3" t="s">
        <v>17</v>
      </c>
      <c r="B15" s="3">
        <v>10000</v>
      </c>
      <c r="C15" s="3">
        <v>5000</v>
      </c>
      <c r="D15" s="3">
        <v>500</v>
      </c>
      <c r="E15" s="3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420</v>
      </c>
      <c r="H15" s="6">
        <f t="shared" ca="1" si="1"/>
        <v>100000</v>
      </c>
      <c r="I15" s="4">
        <f t="shared" ca="1" si="2"/>
        <v>58000</v>
      </c>
      <c r="J15" s="4">
        <f t="shared" ca="1" si="3"/>
        <v>1260</v>
      </c>
    </row>
  </sheetData>
  <phoneticPr fontId="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J2" sqref="J2"/>
    </sheetView>
  </sheetViews>
  <sheetFormatPr defaultColWidth="9" defaultRowHeight="13.5"/>
  <cols>
    <col min="1" max="1" width="6.5" style="1" customWidth="1"/>
    <col min="2" max="2" width="9" style="1" bestFit="1" customWidth="1"/>
    <col min="3" max="3" width="9" style="1" customWidth="1"/>
    <col min="4" max="4" width="9.25" style="1" bestFit="1" customWidth="1"/>
    <col min="5" max="5" width="9" style="1" bestFit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6.25" bestFit="1" customWidth="1"/>
  </cols>
  <sheetData>
    <row r="1" spans="1:10" ht="21" customHeight="1">
      <c r="A1" s="5" t="s">
        <v>4</v>
      </c>
      <c r="G1" s="10">
        <v>11</v>
      </c>
    </row>
    <row r="2" spans="1:10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前10个月个税累计</v>
      </c>
    </row>
    <row r="3" spans="1:10">
      <c r="A3" s="3" t="s">
        <v>5</v>
      </c>
      <c r="B3" s="3">
        <v>16500</v>
      </c>
      <c r="C3" s="3">
        <v>5000</v>
      </c>
      <c r="D3" s="3">
        <v>3200</v>
      </c>
      <c r="E3" s="3">
        <v>2500</v>
      </c>
      <c r="F3" s="3">
        <f>C3+D3+E3</f>
        <v>10700</v>
      </c>
      <c r="G3" s="7">
        <f ca="1">ROUND(MAX((H3-I3)*{0.03;0.1;0.2;0.25;0.3;0.35;0.45}-{0;2520;16920;31920;52920;85920;181920},0)-J3,2)</f>
        <v>580</v>
      </c>
      <c r="H3" s="6">
        <f ca="1">SUMPRODUCT(SUMIF(INDIRECT(ROW(INDIRECT("1:"&amp;$G$1))&amp;"月!A:A"),$A3,INDIRECT(ROW(INDIRECT("1:"&amp;$G$1))&amp;"月!b:b")))</f>
        <v>241500</v>
      </c>
      <c r="I3" s="4">
        <f ca="1">SUMPRODUCT(SUMIF(INDIRECT(ROW(INDIRECT("1:"&amp;$G$1))&amp;"月!A:A"),$A3,INDIRECT(ROW(INDIRECT("1:"&amp;$G$1))&amp;"月!f:f")))</f>
        <v>116300</v>
      </c>
      <c r="J3" s="4">
        <f ca="1">IF($G$1=1,0,SUMPRODUCT(SUMIF(INDIRECT(ROW(INDIRECT("1:"&amp;$G$1-1))&amp;"月!A:A"),$A3,INDIRECT(ROW(INDIRECT("1:"&amp;$G$1-1))&amp;"月!G:G"))))</f>
        <v>9420</v>
      </c>
    </row>
    <row r="4" spans="1:10">
      <c r="A4" s="3" t="s">
        <v>6</v>
      </c>
      <c r="B4" s="3">
        <v>30000</v>
      </c>
      <c r="C4" s="3">
        <v>5000</v>
      </c>
      <c r="D4" s="3">
        <v>600</v>
      </c>
      <c r="E4" s="3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4480</v>
      </c>
      <c r="H4" s="6">
        <f t="shared" ref="H4:H15" ca="1" si="1">SUMPRODUCT(SUMIF(INDIRECT(ROW(INDIRECT("1:"&amp;$G$1))&amp;"月!A:A"),$A4,INDIRECT(ROW(INDIRECT("1:"&amp;$G$1))&amp;"月!b:b")))</f>
        <v>330000</v>
      </c>
      <c r="I4" s="4">
        <f t="shared" ref="I4:I15" ca="1" si="2">SUMPRODUCT(SUMIF(INDIRECT(ROW(INDIRECT("1:"&amp;$G$1))&amp;"月!A:A"),$A4,INDIRECT(ROW(INDIRECT("1:"&amp;$G$1))&amp;"月!f:f")))</f>
        <v>83600</v>
      </c>
      <c r="J4" s="4">
        <f t="shared" ref="J4:J15" ca="1" si="3">IF($G$1=1,0,SUMPRODUCT(SUMIF(INDIRECT(ROW(INDIRECT("1:"&amp;$G$1-1))&amp;"月!A:A"),$A4,INDIRECT(ROW(INDIRECT("1:"&amp;$G$1-1))&amp;"月!G:G"))))</f>
        <v>27880</v>
      </c>
    </row>
    <row r="5" spans="1:10">
      <c r="A5" s="3" t="s">
        <v>7</v>
      </c>
      <c r="B5" s="3">
        <v>16500</v>
      </c>
      <c r="C5" s="3">
        <v>5000</v>
      </c>
      <c r="D5" s="3">
        <v>600</v>
      </c>
      <c r="E5" s="3">
        <v>200</v>
      </c>
      <c r="F5" s="3">
        <f t="shared" si="0"/>
        <v>5800</v>
      </c>
      <c r="G5" s="7">
        <f ca="1">ROUND(MAX((H5-I5)*{0.03;0.1;0.2;0.25;0.3;0.35;0.45}-{0;2520;16920;31920;52920;85920;181920},0)-J5,2)</f>
        <v>1070</v>
      </c>
      <c r="H5" s="6">
        <f t="shared" ca="1" si="1"/>
        <v>181500</v>
      </c>
      <c r="I5" s="4">
        <f t="shared" ca="1" si="2"/>
        <v>63800</v>
      </c>
      <c r="J5" s="4">
        <f t="shared" ca="1" si="3"/>
        <v>8180</v>
      </c>
    </row>
    <row r="6" spans="1:10">
      <c r="A6" s="3" t="s">
        <v>8</v>
      </c>
      <c r="B6" s="3">
        <v>8000</v>
      </c>
      <c r="C6" s="3">
        <v>5000</v>
      </c>
      <c r="D6" s="3">
        <v>500</v>
      </c>
      <c r="E6" s="3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88000</v>
      </c>
      <c r="I6" s="4">
        <f t="shared" ca="1" si="2"/>
        <v>63800</v>
      </c>
      <c r="J6" s="4">
        <f t="shared" ca="1" si="3"/>
        <v>660</v>
      </c>
    </row>
    <row r="7" spans="1:10">
      <c r="A7" s="3" t="s">
        <v>9</v>
      </c>
      <c r="B7" s="3">
        <v>10000</v>
      </c>
      <c r="C7" s="3">
        <v>5000</v>
      </c>
      <c r="D7" s="3">
        <v>500</v>
      </c>
      <c r="E7" s="3">
        <v>300</v>
      </c>
      <c r="F7" s="3">
        <f t="shared" si="0"/>
        <v>5800</v>
      </c>
      <c r="G7" s="7">
        <f ca="1">ROUND(MAX((H7-I7)*{0.03;0.1;0.2;0.25;0.3;0.35;0.45}-{0;2520;16920;31920;52920;85920;181920},0)-J7,2)</f>
        <v>420</v>
      </c>
      <c r="H7" s="6">
        <f t="shared" ca="1" si="1"/>
        <v>110000</v>
      </c>
      <c r="I7" s="4">
        <f t="shared" ca="1" si="2"/>
        <v>63800</v>
      </c>
      <c r="J7" s="4">
        <f t="shared" ca="1" si="3"/>
        <v>1680</v>
      </c>
    </row>
    <row r="8" spans="1:10">
      <c r="A8" s="3" t="s">
        <v>10</v>
      </c>
      <c r="B8" s="3">
        <v>10000</v>
      </c>
      <c r="C8" s="3">
        <v>5000</v>
      </c>
      <c r="D8" s="3">
        <v>500</v>
      </c>
      <c r="E8" s="3">
        <v>300</v>
      </c>
      <c r="F8" s="3">
        <f t="shared" si="0"/>
        <v>5800</v>
      </c>
      <c r="G8" s="7">
        <f ca="1">ROUND(MAX((H8-I8)*{0.03;0.1;0.2;0.25;0.3;0.35;0.45}-{0;2520;16920;31920;52920;85920;181920},0)-J8,2)</f>
        <v>420</v>
      </c>
      <c r="H8" s="6">
        <f t="shared" ca="1" si="1"/>
        <v>110000</v>
      </c>
      <c r="I8" s="4">
        <f t="shared" ca="1" si="2"/>
        <v>63800</v>
      </c>
      <c r="J8" s="4">
        <f t="shared" ca="1" si="3"/>
        <v>1680</v>
      </c>
    </row>
    <row r="9" spans="1:10">
      <c r="A9" s="3" t="s">
        <v>11</v>
      </c>
      <c r="B9" s="3">
        <v>10000</v>
      </c>
      <c r="C9" s="3">
        <v>5000</v>
      </c>
      <c r="D9" s="3">
        <v>500</v>
      </c>
      <c r="E9" s="3">
        <v>300</v>
      </c>
      <c r="F9" s="3">
        <f t="shared" si="0"/>
        <v>5800</v>
      </c>
      <c r="G9" s="7">
        <f ca="1">ROUND(MAX((H9-I9)*{0.03;0.1;0.2;0.25;0.3;0.35;0.45}-{0;2520;16920;31920;52920;85920;181920},0)-J9,2)</f>
        <v>420</v>
      </c>
      <c r="H9" s="6">
        <f t="shared" ca="1" si="1"/>
        <v>110000</v>
      </c>
      <c r="I9" s="4">
        <f t="shared" ca="1" si="2"/>
        <v>63800</v>
      </c>
      <c r="J9" s="4">
        <f t="shared" ca="1" si="3"/>
        <v>1680</v>
      </c>
    </row>
    <row r="10" spans="1:10">
      <c r="A10" s="3" t="s">
        <v>12</v>
      </c>
      <c r="B10" s="3">
        <v>10000</v>
      </c>
      <c r="C10" s="3">
        <v>5000</v>
      </c>
      <c r="D10" s="3">
        <v>500</v>
      </c>
      <c r="E10" s="3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420</v>
      </c>
      <c r="H10" s="6">
        <f t="shared" ca="1" si="1"/>
        <v>110000</v>
      </c>
      <c r="I10" s="4">
        <f t="shared" ca="1" si="2"/>
        <v>63800</v>
      </c>
      <c r="J10" s="4">
        <f t="shared" ca="1" si="3"/>
        <v>1680</v>
      </c>
    </row>
    <row r="11" spans="1:10">
      <c r="A11" s="3" t="s">
        <v>13</v>
      </c>
      <c r="B11" s="3">
        <v>10000</v>
      </c>
      <c r="C11" s="3">
        <v>5000</v>
      </c>
      <c r="D11" s="3">
        <v>500</v>
      </c>
      <c r="E11" s="3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420</v>
      </c>
      <c r="H11" s="6">
        <f t="shared" ca="1" si="1"/>
        <v>110000</v>
      </c>
      <c r="I11" s="4">
        <f t="shared" ca="1" si="2"/>
        <v>63800</v>
      </c>
      <c r="J11" s="4">
        <f t="shared" ca="1" si="3"/>
        <v>1680</v>
      </c>
    </row>
    <row r="12" spans="1:10">
      <c r="A12" s="3" t="s">
        <v>14</v>
      </c>
      <c r="B12" s="3">
        <v>10000</v>
      </c>
      <c r="C12" s="3">
        <v>5000</v>
      </c>
      <c r="D12" s="3">
        <v>500</v>
      </c>
      <c r="E12" s="3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420</v>
      </c>
      <c r="H12" s="6">
        <f t="shared" ca="1" si="1"/>
        <v>110000</v>
      </c>
      <c r="I12" s="4">
        <f t="shared" ca="1" si="2"/>
        <v>63800</v>
      </c>
      <c r="J12" s="4">
        <f t="shared" ca="1" si="3"/>
        <v>1680</v>
      </c>
    </row>
    <row r="13" spans="1:10">
      <c r="A13" s="3" t="s">
        <v>15</v>
      </c>
      <c r="B13" s="3">
        <v>10000</v>
      </c>
      <c r="C13" s="3">
        <v>5000</v>
      </c>
      <c r="D13" s="3">
        <v>500</v>
      </c>
      <c r="E13" s="3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420</v>
      </c>
      <c r="H13" s="6">
        <f t="shared" ca="1" si="1"/>
        <v>110000</v>
      </c>
      <c r="I13" s="4">
        <f t="shared" ca="1" si="2"/>
        <v>63800</v>
      </c>
      <c r="J13" s="4">
        <f t="shared" ca="1" si="3"/>
        <v>1680</v>
      </c>
    </row>
    <row r="14" spans="1:10">
      <c r="A14" s="3" t="s">
        <v>16</v>
      </c>
      <c r="B14" s="3">
        <v>10000</v>
      </c>
      <c r="C14" s="3">
        <v>5000</v>
      </c>
      <c r="D14" s="3">
        <v>500</v>
      </c>
      <c r="E14" s="3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420</v>
      </c>
      <c r="H14" s="6">
        <f t="shared" ca="1" si="1"/>
        <v>110000</v>
      </c>
      <c r="I14" s="4">
        <f t="shared" ca="1" si="2"/>
        <v>63800</v>
      </c>
      <c r="J14" s="4">
        <f t="shared" ca="1" si="3"/>
        <v>1680</v>
      </c>
    </row>
    <row r="15" spans="1:10">
      <c r="A15" s="3" t="s">
        <v>17</v>
      </c>
      <c r="B15" s="3">
        <v>10000</v>
      </c>
      <c r="C15" s="3">
        <v>5000</v>
      </c>
      <c r="D15" s="3">
        <v>500</v>
      </c>
      <c r="E15" s="3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420</v>
      </c>
      <c r="H15" s="6">
        <f t="shared" ca="1" si="1"/>
        <v>110000</v>
      </c>
      <c r="I15" s="4">
        <f t="shared" ca="1" si="2"/>
        <v>63800</v>
      </c>
      <c r="J15" s="4">
        <f t="shared" ca="1" si="3"/>
        <v>1680</v>
      </c>
    </row>
  </sheetData>
  <phoneticPr fontId="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M11" sqref="M11"/>
    </sheetView>
  </sheetViews>
  <sheetFormatPr defaultColWidth="9" defaultRowHeight="13.5"/>
  <cols>
    <col min="1" max="1" width="6.5" style="1" customWidth="1"/>
    <col min="2" max="2" width="9" style="1" bestFit="1" customWidth="1"/>
    <col min="3" max="3" width="9" style="1" customWidth="1"/>
    <col min="4" max="4" width="9.25" style="1" bestFit="1" customWidth="1"/>
    <col min="5" max="5" width="9" style="1" bestFit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8.75" bestFit="1" customWidth="1"/>
  </cols>
  <sheetData>
    <row r="1" spans="1:13" ht="21" customHeight="1">
      <c r="A1" s="5"/>
      <c r="G1" s="10">
        <v>12</v>
      </c>
    </row>
    <row r="2" spans="1:13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前11个月个税累计</v>
      </c>
    </row>
    <row r="3" spans="1:13">
      <c r="A3" s="3" t="s">
        <v>5</v>
      </c>
      <c r="B3" s="3">
        <v>16500</v>
      </c>
      <c r="C3" s="3">
        <v>5000</v>
      </c>
      <c r="D3" s="3">
        <v>3200</v>
      </c>
      <c r="E3" s="3">
        <v>2500</v>
      </c>
      <c r="F3" s="3">
        <f>C3+D3+E3</f>
        <v>10700</v>
      </c>
      <c r="G3" s="7">
        <f ca="1">ROUND(MAX((H3-I3)*{0.03;0.1;0.2;0.25;0.3;0.35;0.45}-{0;2520;16920;31920;52920;85920;181920},0)-J3,2)</f>
        <v>580</v>
      </c>
      <c r="H3" s="6">
        <f ca="1">SUMPRODUCT(SUMIF(INDIRECT(ROW(INDIRECT("1:"&amp;$G$1))&amp;"月!A:A"),$A3,INDIRECT(ROW(INDIRECT("1:"&amp;$G$1))&amp;"月!b:b")))</f>
        <v>258000</v>
      </c>
      <c r="I3" s="4">
        <f ca="1">SUMPRODUCT(SUMIF(INDIRECT(ROW(INDIRECT("1:"&amp;$G$1))&amp;"月!A:A"),$A3,INDIRECT(ROW(INDIRECT("1:"&amp;$G$1))&amp;"月!f:f")))</f>
        <v>127000</v>
      </c>
      <c r="J3" s="4">
        <f ca="1">IF($G$1=1,0,SUMPRODUCT(SUMIF(INDIRECT(ROW(INDIRECT("1:"&amp;$G$1-1))&amp;"月!A:A"),$A3,INDIRECT(ROW(INDIRECT("1:"&amp;$G$1-1))&amp;"月!G:G"))))</f>
        <v>10000</v>
      </c>
    </row>
    <row r="4" spans="1:13">
      <c r="A4" s="3" t="s">
        <v>6</v>
      </c>
      <c r="B4" s="3">
        <v>30000</v>
      </c>
      <c r="C4" s="3">
        <v>5000</v>
      </c>
      <c r="D4" s="3">
        <v>600</v>
      </c>
      <c r="E4" s="3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4480</v>
      </c>
      <c r="H4" s="6">
        <f t="shared" ref="H4:H15" ca="1" si="1">SUMPRODUCT(SUMIF(INDIRECT(ROW(INDIRECT("1:"&amp;$G$1))&amp;"月!A:A"),$A4,INDIRECT(ROW(INDIRECT("1:"&amp;$G$1))&amp;"月!b:b")))</f>
        <v>360000</v>
      </c>
      <c r="I4" s="4">
        <f t="shared" ref="I4:I15" ca="1" si="2">SUMPRODUCT(SUMIF(INDIRECT(ROW(INDIRECT("1:"&amp;$G$1))&amp;"月!A:A"),$A4,INDIRECT(ROW(INDIRECT("1:"&amp;$G$1))&amp;"月!f:f")))</f>
        <v>91200</v>
      </c>
      <c r="J4" s="4">
        <f t="shared" ref="J4:J15" ca="1" si="3">IF($G$1=1,0,SUMPRODUCT(SUMIF(INDIRECT(ROW(INDIRECT("1:"&amp;$G$1-1))&amp;"月!A:A"),$A4,INDIRECT(ROW(INDIRECT("1:"&amp;$G$1-1))&amp;"月!G:G"))))</f>
        <v>32360</v>
      </c>
    </row>
    <row r="5" spans="1:13">
      <c r="A5" s="3" t="s">
        <v>7</v>
      </c>
      <c r="B5" s="3">
        <v>16500</v>
      </c>
      <c r="C5" s="3">
        <v>5000</v>
      </c>
      <c r="D5" s="3">
        <v>600</v>
      </c>
      <c r="E5" s="3">
        <v>500</v>
      </c>
      <c r="F5" s="3">
        <f t="shared" si="0"/>
        <v>6100</v>
      </c>
      <c r="G5" s="7">
        <f ca="1">ROUND(MAX((H5-I5)*{0.03;0.1;0.2;0.25;0.3;0.35;0.45}-{0;2520;16920;31920;52920;85920;181920},0)-J5,2)</f>
        <v>1040</v>
      </c>
      <c r="H5" s="6">
        <f t="shared" ca="1" si="1"/>
        <v>198000</v>
      </c>
      <c r="I5" s="4">
        <f t="shared" ca="1" si="2"/>
        <v>69900</v>
      </c>
      <c r="J5" s="4">
        <f t="shared" ca="1" si="3"/>
        <v>9250</v>
      </c>
    </row>
    <row r="6" spans="1:13">
      <c r="A6" s="3" t="s">
        <v>8</v>
      </c>
      <c r="B6" s="3">
        <v>8000</v>
      </c>
      <c r="C6" s="3">
        <v>5000</v>
      </c>
      <c r="D6" s="3">
        <v>500</v>
      </c>
      <c r="E6" s="3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96000</v>
      </c>
      <c r="I6" s="4">
        <f t="shared" ca="1" si="2"/>
        <v>69600</v>
      </c>
      <c r="J6" s="4">
        <f t="shared" ca="1" si="3"/>
        <v>726</v>
      </c>
    </row>
    <row r="7" spans="1:13">
      <c r="A7" s="3" t="s">
        <v>9</v>
      </c>
      <c r="B7" s="3">
        <v>10000</v>
      </c>
      <c r="C7" s="3">
        <v>5000</v>
      </c>
      <c r="D7" s="3">
        <v>500</v>
      </c>
      <c r="E7" s="3">
        <v>300</v>
      </c>
      <c r="F7" s="3">
        <f t="shared" si="0"/>
        <v>5800</v>
      </c>
      <c r="G7" s="7">
        <f ca="1">ROUND(MAX((H7-I7)*{0.03;0.1;0.2;0.25;0.3;0.35;0.45}-{0;2520;16920;31920;52920;85920;181920},0)-J7,2)</f>
        <v>420</v>
      </c>
      <c r="H7" s="6">
        <f t="shared" ca="1" si="1"/>
        <v>120000</v>
      </c>
      <c r="I7" s="4">
        <f t="shared" ca="1" si="2"/>
        <v>69600</v>
      </c>
      <c r="J7" s="4">
        <f t="shared" ca="1" si="3"/>
        <v>2100</v>
      </c>
    </row>
    <row r="8" spans="1:13">
      <c r="A8" s="3" t="s">
        <v>10</v>
      </c>
      <c r="B8" s="3">
        <v>10000</v>
      </c>
      <c r="C8" s="3">
        <v>5000</v>
      </c>
      <c r="D8" s="3">
        <v>500</v>
      </c>
      <c r="E8" s="3">
        <v>300</v>
      </c>
      <c r="F8" s="3">
        <f t="shared" si="0"/>
        <v>5800</v>
      </c>
      <c r="G8" s="7">
        <f ca="1">ROUND(MAX((H8-I8)*{0.03;0.1;0.2;0.25;0.3;0.35;0.45}-{0;2520;16920;31920;52920;85920;181920},0)-J8,2)</f>
        <v>420</v>
      </c>
      <c r="H8" s="6">
        <f t="shared" ca="1" si="1"/>
        <v>120000</v>
      </c>
      <c r="I8" s="4">
        <f t="shared" ca="1" si="2"/>
        <v>69600</v>
      </c>
      <c r="J8" s="4">
        <f t="shared" ca="1" si="3"/>
        <v>2100</v>
      </c>
    </row>
    <row r="9" spans="1:13">
      <c r="A9" s="3" t="s">
        <v>11</v>
      </c>
      <c r="B9" s="3">
        <v>10000</v>
      </c>
      <c r="C9" s="3">
        <v>7000</v>
      </c>
      <c r="D9" s="3">
        <v>500</v>
      </c>
      <c r="E9" s="3">
        <v>300</v>
      </c>
      <c r="F9" s="3">
        <f t="shared" si="0"/>
        <v>7800</v>
      </c>
      <c r="G9" s="7">
        <f ca="1">ROUND(MAX((H9-I9)*{0.03;0.1;0.2;0.25;0.3;0.35;0.45}-{0;2520;16920;31920;52920;85920;181920},0)-J9,2)</f>
        <v>220</v>
      </c>
      <c r="H9" s="6">
        <f t="shared" ca="1" si="1"/>
        <v>120000</v>
      </c>
      <c r="I9" s="4">
        <f t="shared" ca="1" si="2"/>
        <v>71600</v>
      </c>
      <c r="J9" s="4">
        <f t="shared" ca="1" si="3"/>
        <v>2100</v>
      </c>
    </row>
    <row r="10" spans="1:13">
      <c r="A10" s="3" t="s">
        <v>12</v>
      </c>
      <c r="B10" s="3">
        <v>10000</v>
      </c>
      <c r="C10" s="3">
        <v>5000</v>
      </c>
      <c r="D10" s="3">
        <v>500</v>
      </c>
      <c r="E10" s="3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420</v>
      </c>
      <c r="H10" s="6">
        <f t="shared" ca="1" si="1"/>
        <v>120000</v>
      </c>
      <c r="I10" s="4">
        <f t="shared" ca="1" si="2"/>
        <v>69600</v>
      </c>
      <c r="J10" s="4">
        <f t="shared" ca="1" si="3"/>
        <v>2100</v>
      </c>
    </row>
    <row r="11" spans="1:13">
      <c r="A11" s="3" t="s">
        <v>13</v>
      </c>
      <c r="B11" s="3">
        <v>10000</v>
      </c>
      <c r="C11" s="3">
        <v>5000</v>
      </c>
      <c r="D11" s="3">
        <v>500</v>
      </c>
      <c r="E11" s="3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420</v>
      </c>
      <c r="H11" s="6">
        <f t="shared" ca="1" si="1"/>
        <v>120000</v>
      </c>
      <c r="I11" s="4">
        <f t="shared" ca="1" si="2"/>
        <v>69600</v>
      </c>
      <c r="J11" s="4">
        <f t="shared" ca="1" si="3"/>
        <v>2100</v>
      </c>
      <c r="M11" s="11"/>
    </row>
    <row r="12" spans="1:13">
      <c r="A12" s="3" t="s">
        <v>14</v>
      </c>
      <c r="B12" s="3">
        <v>10000</v>
      </c>
      <c r="C12" s="3">
        <v>5000</v>
      </c>
      <c r="D12" s="3">
        <v>500</v>
      </c>
      <c r="E12" s="3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420</v>
      </c>
      <c r="H12" s="6">
        <f t="shared" ca="1" si="1"/>
        <v>120000</v>
      </c>
      <c r="I12" s="4">
        <f t="shared" ca="1" si="2"/>
        <v>69600</v>
      </c>
      <c r="J12" s="4">
        <f t="shared" ca="1" si="3"/>
        <v>2100</v>
      </c>
    </row>
    <row r="13" spans="1:13">
      <c r="A13" s="3" t="s">
        <v>15</v>
      </c>
      <c r="B13" s="3">
        <v>10000</v>
      </c>
      <c r="C13" s="3">
        <v>5000</v>
      </c>
      <c r="D13" s="3">
        <v>500</v>
      </c>
      <c r="E13" s="3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420</v>
      </c>
      <c r="H13" s="6">
        <f t="shared" ca="1" si="1"/>
        <v>120000</v>
      </c>
      <c r="I13" s="4">
        <f t="shared" ca="1" si="2"/>
        <v>69600</v>
      </c>
      <c r="J13" s="4">
        <f t="shared" ca="1" si="3"/>
        <v>2100</v>
      </c>
    </row>
    <row r="14" spans="1:13">
      <c r="A14" s="3" t="s">
        <v>16</v>
      </c>
      <c r="B14" s="3">
        <v>10000</v>
      </c>
      <c r="C14" s="3">
        <v>5000</v>
      </c>
      <c r="D14" s="3">
        <v>500</v>
      </c>
      <c r="E14" s="3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420</v>
      </c>
      <c r="H14" s="6">
        <f t="shared" ca="1" si="1"/>
        <v>120000</v>
      </c>
      <c r="I14" s="4">
        <f t="shared" ca="1" si="2"/>
        <v>69600</v>
      </c>
      <c r="J14" s="4">
        <f t="shared" ca="1" si="3"/>
        <v>2100</v>
      </c>
    </row>
    <row r="15" spans="1:13">
      <c r="A15" s="3" t="s">
        <v>17</v>
      </c>
      <c r="B15" s="3">
        <v>10000</v>
      </c>
      <c r="C15" s="3">
        <v>5000</v>
      </c>
      <c r="D15" s="3">
        <v>500</v>
      </c>
      <c r="E15" s="3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420</v>
      </c>
      <c r="H15" s="6">
        <f t="shared" ca="1" si="1"/>
        <v>120000</v>
      </c>
      <c r="I15" s="4">
        <f t="shared" ca="1" si="2"/>
        <v>69600</v>
      </c>
      <c r="J15" s="4">
        <f t="shared" ca="1" si="3"/>
        <v>2100</v>
      </c>
    </row>
  </sheetData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L13" sqref="L13"/>
    </sheetView>
  </sheetViews>
  <sheetFormatPr defaultColWidth="9" defaultRowHeight="13.5"/>
  <cols>
    <col min="1" max="1" width="6.5" style="1" customWidth="1"/>
    <col min="2" max="2" width="9" style="1" bestFit="1"/>
    <col min="3" max="3" width="9" style="1"/>
    <col min="4" max="4" width="9.25" style="1" bestFit="1" customWidth="1"/>
    <col min="5" max="5" width="9" style="1" bestFit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6.25" bestFit="1" customWidth="1"/>
  </cols>
  <sheetData>
    <row r="1" spans="1:10" ht="21" customHeight="1">
      <c r="A1" s="5" t="s">
        <v>4</v>
      </c>
      <c r="G1" s="10">
        <v>2</v>
      </c>
    </row>
    <row r="2" spans="1:10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前1个月个税累计</v>
      </c>
    </row>
    <row r="3" spans="1:10">
      <c r="A3" s="3" t="s">
        <v>5</v>
      </c>
      <c r="B3" s="3">
        <v>76500</v>
      </c>
      <c r="C3" s="3">
        <v>5000</v>
      </c>
      <c r="D3" s="3">
        <v>1200</v>
      </c>
      <c r="E3" s="3">
        <v>2500</v>
      </c>
      <c r="F3" s="3">
        <f>C3+D3+E3</f>
        <v>8700</v>
      </c>
      <c r="G3" s="7">
        <f ca="1">ROUND(MAX((H3-I3)*{0.03;0.1;0.2;0.25;0.3;0.35;0.45}-{0;2520;16920;31920;52920;85920;181920},0)-J3,2)</f>
        <v>4806</v>
      </c>
      <c r="H3" s="6">
        <f ca="1">SUMPRODUCT(SUMIF(INDIRECT(ROW(INDIRECT("1:"&amp;$G$1))&amp;"月!A:A"),$A3,INDIRECT(ROW(INDIRECT("1:"&amp;$G$1))&amp;"月!b:b")))</f>
        <v>93000</v>
      </c>
      <c r="I3" s="4">
        <f ca="1">SUMPRODUCT(SUMIF(INDIRECT(ROW(INDIRECT("1:"&amp;$G$1))&amp;"月!A:A"),$A3,INDIRECT(ROW(INDIRECT("1:"&amp;$G$1))&amp;"月!f:f")))</f>
        <v>17400</v>
      </c>
      <c r="J3" s="4">
        <f ca="1">IF($G$1=1,0,SUMPRODUCT(SUMIF(INDIRECT(ROW(INDIRECT("1:"&amp;$G$1-1))&amp;"月!A:A"),$A3,INDIRECT(ROW(INDIRECT("1:"&amp;$G$1-1))&amp;"月!G:G"))))</f>
        <v>234</v>
      </c>
    </row>
    <row r="4" spans="1:10">
      <c r="A4" s="3" t="s">
        <v>6</v>
      </c>
      <c r="B4" s="3">
        <v>30000</v>
      </c>
      <c r="C4" s="3">
        <v>5000</v>
      </c>
      <c r="D4" s="3">
        <v>600</v>
      </c>
      <c r="E4" s="3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1288</v>
      </c>
      <c r="H4" s="6">
        <f t="shared" ref="H4:H15" ca="1" si="1">SUMPRODUCT(SUMIF(INDIRECT(ROW(INDIRECT("1:"&amp;$G$1))&amp;"月!A:A"),$A4,INDIRECT(ROW(INDIRECT("1:"&amp;$G$1))&amp;"月!b:b")))</f>
        <v>60000</v>
      </c>
      <c r="I4" s="4">
        <f t="shared" ref="I4:I15" ca="1" si="2">SUMPRODUCT(SUMIF(INDIRECT(ROW(INDIRECT("1:"&amp;$G$1))&amp;"月!A:A"),$A4,INDIRECT(ROW(INDIRECT("1:"&amp;$G$1))&amp;"月!f:f")))</f>
        <v>15200</v>
      </c>
      <c r="J4" s="4">
        <f t="shared" ref="J4:J15" ca="1" si="3">IF($G$1=1,0,SUMPRODUCT(SUMIF(INDIRECT(ROW(INDIRECT("1:"&amp;$G$1-1))&amp;"月!A:A"),$A4,INDIRECT(ROW(INDIRECT("1:"&amp;$G$1-1))&amp;"月!G:G"))))</f>
        <v>672</v>
      </c>
    </row>
    <row r="5" spans="1:10">
      <c r="A5" s="3" t="s">
        <v>7</v>
      </c>
      <c r="B5" s="3">
        <v>16500</v>
      </c>
      <c r="C5" s="3">
        <v>5000</v>
      </c>
      <c r="D5" s="3">
        <v>600</v>
      </c>
      <c r="E5" s="3">
        <v>200</v>
      </c>
      <c r="F5" s="3">
        <f t="shared" si="0"/>
        <v>5800</v>
      </c>
      <c r="G5" s="7">
        <f ca="1">ROUND(MAX((H5-I5)*{0.03;0.1;0.2;0.25;0.3;0.35;0.45}-{0;2520;16920;31920;52920;85920;181920},0)-J5,2)</f>
        <v>321</v>
      </c>
      <c r="H5" s="6">
        <f t="shared" ca="1" si="1"/>
        <v>33000</v>
      </c>
      <c r="I5" s="4">
        <f t="shared" ca="1" si="2"/>
        <v>11600</v>
      </c>
      <c r="J5" s="4">
        <f t="shared" ca="1" si="3"/>
        <v>321</v>
      </c>
    </row>
    <row r="6" spans="1:10">
      <c r="A6" s="3" t="s">
        <v>8</v>
      </c>
      <c r="B6" s="3">
        <v>8000</v>
      </c>
      <c r="C6" s="3">
        <v>5000</v>
      </c>
      <c r="D6" s="3">
        <v>500</v>
      </c>
      <c r="E6" s="3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16000</v>
      </c>
      <c r="I6" s="4">
        <f t="shared" ca="1" si="2"/>
        <v>11600</v>
      </c>
      <c r="J6" s="4">
        <f t="shared" ca="1" si="3"/>
        <v>66</v>
      </c>
    </row>
    <row r="7" spans="1:10">
      <c r="A7" s="3" t="s">
        <v>9</v>
      </c>
      <c r="B7" s="3">
        <v>10000</v>
      </c>
      <c r="C7" s="3">
        <v>5000</v>
      </c>
      <c r="D7" s="3">
        <v>500</v>
      </c>
      <c r="E7" s="3">
        <v>300</v>
      </c>
      <c r="F7" s="3">
        <f t="shared" si="0"/>
        <v>5800</v>
      </c>
      <c r="G7" s="7">
        <f ca="1">ROUND(MAX((H7-I7)*{0.03;0.1;0.2;0.25;0.3;0.35;0.45}-{0;2520;16920;31920;52920;85920;181920},0)-J7,2)</f>
        <v>126</v>
      </c>
      <c r="H7" s="6">
        <f t="shared" ca="1" si="1"/>
        <v>20000</v>
      </c>
      <c r="I7" s="4">
        <f t="shared" ca="1" si="2"/>
        <v>11600</v>
      </c>
      <c r="J7" s="4">
        <f t="shared" ca="1" si="3"/>
        <v>126</v>
      </c>
    </row>
    <row r="8" spans="1:10">
      <c r="A8" s="3" t="s">
        <v>10</v>
      </c>
      <c r="B8" s="3">
        <v>10000</v>
      </c>
      <c r="C8" s="3">
        <v>5000</v>
      </c>
      <c r="D8" s="3">
        <v>500</v>
      </c>
      <c r="E8" s="3">
        <v>300</v>
      </c>
      <c r="F8" s="3">
        <f t="shared" si="0"/>
        <v>5800</v>
      </c>
      <c r="G8" s="7">
        <f ca="1">ROUND(MAX((H8-I8)*{0.03;0.1;0.2;0.25;0.3;0.35;0.45}-{0;2520;16920;31920;52920;85920;181920},0)-J8,2)</f>
        <v>126</v>
      </c>
      <c r="H8" s="6">
        <f t="shared" ca="1" si="1"/>
        <v>20000</v>
      </c>
      <c r="I8" s="4">
        <f t="shared" ca="1" si="2"/>
        <v>11600</v>
      </c>
      <c r="J8" s="4">
        <f t="shared" ca="1" si="3"/>
        <v>126</v>
      </c>
    </row>
    <row r="9" spans="1:10">
      <c r="A9" s="3" t="s">
        <v>11</v>
      </c>
      <c r="B9" s="3">
        <v>10000</v>
      </c>
      <c r="C9" s="3">
        <v>5000</v>
      </c>
      <c r="D9" s="3">
        <v>500</v>
      </c>
      <c r="E9" s="3">
        <v>300</v>
      </c>
      <c r="F9" s="3">
        <f t="shared" si="0"/>
        <v>5800</v>
      </c>
      <c r="G9" s="7">
        <f ca="1">ROUND(MAX((H9-I9)*{0.03;0.1;0.2;0.25;0.3;0.35;0.45}-{0;2520;16920;31920;52920;85920;181920},0)-J9,2)</f>
        <v>126</v>
      </c>
      <c r="H9" s="6">
        <f t="shared" ca="1" si="1"/>
        <v>20000</v>
      </c>
      <c r="I9" s="4">
        <f t="shared" ca="1" si="2"/>
        <v>11600</v>
      </c>
      <c r="J9" s="4">
        <f t="shared" ca="1" si="3"/>
        <v>126</v>
      </c>
    </row>
    <row r="10" spans="1:10">
      <c r="A10" s="3" t="s">
        <v>12</v>
      </c>
      <c r="B10" s="3">
        <v>10000</v>
      </c>
      <c r="C10" s="3">
        <v>5000</v>
      </c>
      <c r="D10" s="3">
        <v>500</v>
      </c>
      <c r="E10" s="3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126</v>
      </c>
      <c r="H10" s="6">
        <f t="shared" ca="1" si="1"/>
        <v>20000</v>
      </c>
      <c r="I10" s="4">
        <f t="shared" ca="1" si="2"/>
        <v>11600</v>
      </c>
      <c r="J10" s="4">
        <f t="shared" ca="1" si="3"/>
        <v>126</v>
      </c>
    </row>
    <row r="11" spans="1:10">
      <c r="A11" s="3" t="s">
        <v>13</v>
      </c>
      <c r="B11" s="3">
        <v>10000</v>
      </c>
      <c r="C11" s="3">
        <v>5000</v>
      </c>
      <c r="D11" s="3">
        <v>500</v>
      </c>
      <c r="E11" s="3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126</v>
      </c>
      <c r="H11" s="6">
        <f t="shared" ca="1" si="1"/>
        <v>20000</v>
      </c>
      <c r="I11" s="4">
        <f t="shared" ca="1" si="2"/>
        <v>11600</v>
      </c>
      <c r="J11" s="4">
        <f t="shared" ca="1" si="3"/>
        <v>126</v>
      </c>
    </row>
    <row r="12" spans="1:10">
      <c r="A12" s="3" t="s">
        <v>14</v>
      </c>
      <c r="B12" s="3">
        <v>10000</v>
      </c>
      <c r="C12" s="3">
        <v>5000</v>
      </c>
      <c r="D12" s="3">
        <v>500</v>
      </c>
      <c r="E12" s="3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126</v>
      </c>
      <c r="H12" s="6">
        <f t="shared" ca="1" si="1"/>
        <v>20000</v>
      </c>
      <c r="I12" s="4">
        <f t="shared" ca="1" si="2"/>
        <v>11600</v>
      </c>
      <c r="J12" s="4">
        <f t="shared" ca="1" si="3"/>
        <v>126</v>
      </c>
    </row>
    <row r="13" spans="1:10">
      <c r="A13" s="3" t="s">
        <v>15</v>
      </c>
      <c r="B13" s="3">
        <v>10000</v>
      </c>
      <c r="C13" s="3">
        <v>5000</v>
      </c>
      <c r="D13" s="3">
        <v>500</v>
      </c>
      <c r="E13" s="3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126</v>
      </c>
      <c r="H13" s="6">
        <f t="shared" ca="1" si="1"/>
        <v>20000</v>
      </c>
      <c r="I13" s="4">
        <f t="shared" ca="1" si="2"/>
        <v>11600</v>
      </c>
      <c r="J13" s="4">
        <f t="shared" ca="1" si="3"/>
        <v>126</v>
      </c>
    </row>
    <row r="14" spans="1:10">
      <c r="A14" s="3" t="s">
        <v>16</v>
      </c>
      <c r="B14" s="3">
        <v>10000</v>
      </c>
      <c r="C14" s="3">
        <v>5000</v>
      </c>
      <c r="D14" s="3">
        <v>500</v>
      </c>
      <c r="E14" s="3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126</v>
      </c>
      <c r="H14" s="6">
        <f t="shared" ca="1" si="1"/>
        <v>20000</v>
      </c>
      <c r="I14" s="4">
        <f t="shared" ca="1" si="2"/>
        <v>11600</v>
      </c>
      <c r="J14" s="4">
        <f t="shared" ca="1" si="3"/>
        <v>126</v>
      </c>
    </row>
    <row r="15" spans="1:10">
      <c r="A15" s="3" t="s">
        <v>17</v>
      </c>
      <c r="B15" s="3">
        <v>10000</v>
      </c>
      <c r="C15" s="3">
        <v>5000</v>
      </c>
      <c r="D15" s="3">
        <v>500</v>
      </c>
      <c r="E15" s="3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126</v>
      </c>
      <c r="H15" s="6">
        <f t="shared" ca="1" si="1"/>
        <v>20000</v>
      </c>
      <c r="I15" s="4">
        <f t="shared" ca="1" si="2"/>
        <v>11600</v>
      </c>
      <c r="J15" s="4">
        <f t="shared" ca="1" si="3"/>
        <v>126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L13" sqref="L13"/>
    </sheetView>
  </sheetViews>
  <sheetFormatPr defaultColWidth="9" defaultRowHeight="13.5"/>
  <cols>
    <col min="1" max="1" width="6.5" style="1" customWidth="1"/>
    <col min="2" max="2" width="9" style="1" bestFit="1" customWidth="1"/>
    <col min="3" max="3" width="9" style="1" customWidth="1"/>
    <col min="4" max="4" width="9.25" style="1" bestFit="1" customWidth="1"/>
    <col min="5" max="5" width="9" style="1" bestFit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6.25" bestFit="1" customWidth="1"/>
  </cols>
  <sheetData>
    <row r="1" spans="1:10" ht="21" customHeight="1">
      <c r="A1" s="5" t="s">
        <v>4</v>
      </c>
      <c r="G1" s="10">
        <v>3</v>
      </c>
    </row>
    <row r="2" spans="1:10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前2个月个税累计</v>
      </c>
    </row>
    <row r="3" spans="1:10">
      <c r="A3" s="3" t="s">
        <v>5</v>
      </c>
      <c r="B3" s="3">
        <v>16500</v>
      </c>
      <c r="C3" s="3">
        <v>5000</v>
      </c>
      <c r="D3" s="3">
        <v>2200</v>
      </c>
      <c r="E3" s="3">
        <v>2500</v>
      </c>
      <c r="F3" s="3">
        <f>C3+D3+E3</f>
        <v>9700</v>
      </c>
      <c r="G3" s="7">
        <f ca="1">ROUND(MAX((H3-I3)*{0.03;0.1;0.2;0.25;0.3;0.35;0.45}-{0;2520;16920;31920;52920;85920;181920},0)-J3,2)</f>
        <v>680</v>
      </c>
      <c r="H3" s="6">
        <f ca="1">SUMPRODUCT(SUMIF(INDIRECT(ROW(INDIRECT("1:"&amp;$G$1))&amp;"月!A:A"),$A3,INDIRECT(ROW(INDIRECT("1:"&amp;$G$1))&amp;"月!b:b")))</f>
        <v>109500</v>
      </c>
      <c r="I3" s="4">
        <f ca="1">SUMPRODUCT(SUMIF(INDIRECT(ROW(INDIRECT("1:"&amp;$G$1))&amp;"月!A:A"),$A3,INDIRECT(ROW(INDIRECT("1:"&amp;$G$1))&amp;"月!f:f")))</f>
        <v>27100</v>
      </c>
      <c r="J3" s="4">
        <f ca="1">IF($G$1=1,0,SUMPRODUCT(SUMIF(INDIRECT(ROW(INDIRECT("1:"&amp;$G$1-1))&amp;"月!A:A"),$A3,INDIRECT(ROW(INDIRECT("1:"&amp;$G$1-1))&amp;"月!G:G"))))</f>
        <v>5040</v>
      </c>
    </row>
    <row r="4" spans="1:10">
      <c r="A4" s="3" t="s">
        <v>6</v>
      </c>
      <c r="B4" s="3">
        <v>30000</v>
      </c>
      <c r="C4" s="3">
        <v>5000</v>
      </c>
      <c r="D4" s="3">
        <v>600</v>
      </c>
      <c r="E4" s="3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2240</v>
      </c>
      <c r="H4" s="6">
        <f t="shared" ref="H4:H15" ca="1" si="1">SUMPRODUCT(SUMIF(INDIRECT(ROW(INDIRECT("1:"&amp;$G$1))&amp;"月!A:A"),$A4,INDIRECT(ROW(INDIRECT("1:"&amp;$G$1))&amp;"月!b:b")))</f>
        <v>90000</v>
      </c>
      <c r="I4" s="4">
        <f t="shared" ref="I4:I15" ca="1" si="2">SUMPRODUCT(SUMIF(INDIRECT(ROW(INDIRECT("1:"&amp;$G$1))&amp;"月!A:A"),$A4,INDIRECT(ROW(INDIRECT("1:"&amp;$G$1))&amp;"月!f:f")))</f>
        <v>22800</v>
      </c>
      <c r="J4" s="4">
        <f t="shared" ref="J4:J15" ca="1" si="3">IF($G$1=1,0,SUMPRODUCT(SUMIF(INDIRECT(ROW(INDIRECT("1:"&amp;$G$1-1))&amp;"月!A:A"),$A4,INDIRECT(ROW(INDIRECT("1:"&amp;$G$1-1))&amp;"月!G:G"))))</f>
        <v>1960</v>
      </c>
    </row>
    <row r="5" spans="1:10">
      <c r="A5" s="3" t="s">
        <v>7</v>
      </c>
      <c r="B5" s="3">
        <v>16500</v>
      </c>
      <c r="C5" s="3">
        <v>5000</v>
      </c>
      <c r="D5" s="3">
        <v>600</v>
      </c>
      <c r="E5" s="3">
        <v>200</v>
      </c>
      <c r="F5" s="3">
        <f t="shared" si="0"/>
        <v>5800</v>
      </c>
      <c r="G5" s="7">
        <f ca="1">ROUND(MAX((H5-I5)*{0.03;0.1;0.2;0.25;0.3;0.35;0.45}-{0;2520;16920;31920;52920;85920;181920},0)-J5,2)</f>
        <v>321</v>
      </c>
      <c r="H5" s="6">
        <f t="shared" ca="1" si="1"/>
        <v>49500</v>
      </c>
      <c r="I5" s="4">
        <f t="shared" ca="1" si="2"/>
        <v>17400</v>
      </c>
      <c r="J5" s="4">
        <f t="shared" ca="1" si="3"/>
        <v>642</v>
      </c>
    </row>
    <row r="6" spans="1:10">
      <c r="A6" s="3" t="s">
        <v>8</v>
      </c>
      <c r="B6" s="3">
        <v>8000</v>
      </c>
      <c r="C6" s="3">
        <v>5000</v>
      </c>
      <c r="D6" s="3">
        <v>500</v>
      </c>
      <c r="E6" s="3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24000</v>
      </c>
      <c r="I6" s="4">
        <f t="shared" ca="1" si="2"/>
        <v>17400</v>
      </c>
      <c r="J6" s="4">
        <f t="shared" ca="1" si="3"/>
        <v>132</v>
      </c>
    </row>
    <row r="7" spans="1:10">
      <c r="A7" s="3" t="s">
        <v>9</v>
      </c>
      <c r="B7" s="3">
        <v>10000</v>
      </c>
      <c r="C7" s="3">
        <v>5000</v>
      </c>
      <c r="D7" s="3">
        <v>500</v>
      </c>
      <c r="E7" s="3">
        <v>300</v>
      </c>
      <c r="F7" s="3">
        <f t="shared" si="0"/>
        <v>5800</v>
      </c>
      <c r="G7" s="7">
        <f ca="1">ROUND(MAX((H7-I7)*{0.03;0.1;0.2;0.25;0.3;0.35;0.45}-{0;2520;16920;31920;52920;85920;181920},0)-J7,2)</f>
        <v>126</v>
      </c>
      <c r="H7" s="6">
        <f t="shared" ca="1" si="1"/>
        <v>30000</v>
      </c>
      <c r="I7" s="4">
        <f t="shared" ca="1" si="2"/>
        <v>17400</v>
      </c>
      <c r="J7" s="4">
        <f t="shared" ca="1" si="3"/>
        <v>252</v>
      </c>
    </row>
    <row r="8" spans="1:10">
      <c r="A8" s="3" t="s">
        <v>10</v>
      </c>
      <c r="B8" s="3">
        <v>10000</v>
      </c>
      <c r="C8" s="3">
        <v>5000</v>
      </c>
      <c r="D8" s="3">
        <v>500</v>
      </c>
      <c r="E8" s="3">
        <v>300</v>
      </c>
      <c r="F8" s="3">
        <f t="shared" si="0"/>
        <v>5800</v>
      </c>
      <c r="G8" s="7">
        <f ca="1">ROUND(MAX((H8-I8)*{0.03;0.1;0.2;0.25;0.3;0.35;0.45}-{0;2520;16920;31920;52920;85920;181920},0)-J8,2)</f>
        <v>126</v>
      </c>
      <c r="H8" s="6">
        <f t="shared" ca="1" si="1"/>
        <v>30000</v>
      </c>
      <c r="I8" s="4">
        <f t="shared" ca="1" si="2"/>
        <v>17400</v>
      </c>
      <c r="J8" s="4">
        <f t="shared" ca="1" si="3"/>
        <v>252</v>
      </c>
    </row>
    <row r="9" spans="1:10">
      <c r="A9" s="3" t="s">
        <v>11</v>
      </c>
      <c r="B9" s="3">
        <v>10000</v>
      </c>
      <c r="C9" s="3">
        <v>5000</v>
      </c>
      <c r="D9" s="3">
        <v>500</v>
      </c>
      <c r="E9" s="3">
        <v>300</v>
      </c>
      <c r="F9" s="3">
        <f t="shared" si="0"/>
        <v>5800</v>
      </c>
      <c r="G9" s="7">
        <f ca="1">ROUND(MAX((H9-I9)*{0.03;0.1;0.2;0.25;0.3;0.35;0.45}-{0;2520;16920;31920;52920;85920;181920},0)-J9,2)</f>
        <v>126</v>
      </c>
      <c r="H9" s="6">
        <f t="shared" ca="1" si="1"/>
        <v>30000</v>
      </c>
      <c r="I9" s="4">
        <f t="shared" ca="1" si="2"/>
        <v>17400</v>
      </c>
      <c r="J9" s="4">
        <f t="shared" ca="1" si="3"/>
        <v>252</v>
      </c>
    </row>
    <row r="10" spans="1:10">
      <c r="A10" s="3" t="s">
        <v>12</v>
      </c>
      <c r="B10" s="3">
        <v>10000</v>
      </c>
      <c r="C10" s="3">
        <v>5000</v>
      </c>
      <c r="D10" s="3">
        <v>500</v>
      </c>
      <c r="E10" s="3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126</v>
      </c>
      <c r="H10" s="6">
        <f t="shared" ca="1" si="1"/>
        <v>30000</v>
      </c>
      <c r="I10" s="4">
        <f t="shared" ca="1" si="2"/>
        <v>17400</v>
      </c>
      <c r="J10" s="4">
        <f t="shared" ca="1" si="3"/>
        <v>252</v>
      </c>
    </row>
    <row r="11" spans="1:10">
      <c r="A11" s="3" t="s">
        <v>13</v>
      </c>
      <c r="B11" s="3">
        <v>10000</v>
      </c>
      <c r="C11" s="3">
        <v>5000</v>
      </c>
      <c r="D11" s="3">
        <v>500</v>
      </c>
      <c r="E11" s="3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126</v>
      </c>
      <c r="H11" s="6">
        <f t="shared" ca="1" si="1"/>
        <v>30000</v>
      </c>
      <c r="I11" s="4">
        <f t="shared" ca="1" si="2"/>
        <v>17400</v>
      </c>
      <c r="J11" s="4">
        <f t="shared" ca="1" si="3"/>
        <v>252</v>
      </c>
    </row>
    <row r="12" spans="1:10">
      <c r="A12" s="3" t="s">
        <v>14</v>
      </c>
      <c r="B12" s="3">
        <v>10000</v>
      </c>
      <c r="C12" s="3">
        <v>5000</v>
      </c>
      <c r="D12" s="3">
        <v>500</v>
      </c>
      <c r="E12" s="3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126</v>
      </c>
      <c r="H12" s="6">
        <f t="shared" ca="1" si="1"/>
        <v>30000</v>
      </c>
      <c r="I12" s="4">
        <f t="shared" ca="1" si="2"/>
        <v>17400</v>
      </c>
      <c r="J12" s="4">
        <f t="shared" ca="1" si="3"/>
        <v>252</v>
      </c>
    </row>
    <row r="13" spans="1:10">
      <c r="A13" s="3" t="s">
        <v>15</v>
      </c>
      <c r="B13" s="3">
        <v>10000</v>
      </c>
      <c r="C13" s="3">
        <v>5000</v>
      </c>
      <c r="D13" s="3">
        <v>500</v>
      </c>
      <c r="E13" s="3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126</v>
      </c>
      <c r="H13" s="6">
        <f t="shared" ca="1" si="1"/>
        <v>30000</v>
      </c>
      <c r="I13" s="4">
        <f t="shared" ca="1" si="2"/>
        <v>17400</v>
      </c>
      <c r="J13" s="4">
        <f t="shared" ca="1" si="3"/>
        <v>252</v>
      </c>
    </row>
    <row r="14" spans="1:10">
      <c r="A14" s="3" t="s">
        <v>16</v>
      </c>
      <c r="B14" s="3">
        <v>10000</v>
      </c>
      <c r="C14" s="3">
        <v>5000</v>
      </c>
      <c r="D14" s="3">
        <v>500</v>
      </c>
      <c r="E14" s="3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126</v>
      </c>
      <c r="H14" s="6">
        <f t="shared" ca="1" si="1"/>
        <v>30000</v>
      </c>
      <c r="I14" s="4">
        <f t="shared" ca="1" si="2"/>
        <v>17400</v>
      </c>
      <c r="J14" s="4">
        <f t="shared" ca="1" si="3"/>
        <v>252</v>
      </c>
    </row>
    <row r="15" spans="1:10">
      <c r="A15" s="3" t="s">
        <v>17</v>
      </c>
      <c r="B15" s="3">
        <v>10000</v>
      </c>
      <c r="C15" s="3">
        <v>5000</v>
      </c>
      <c r="D15" s="3">
        <v>500</v>
      </c>
      <c r="E15" s="3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126</v>
      </c>
      <c r="H15" s="6">
        <f t="shared" ca="1" si="1"/>
        <v>30000</v>
      </c>
      <c r="I15" s="4">
        <f t="shared" ca="1" si="2"/>
        <v>17400</v>
      </c>
      <c r="J15" s="4">
        <f t="shared" ca="1" si="3"/>
        <v>252</v>
      </c>
    </row>
  </sheetData>
  <phoneticPr fontId="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L13" sqref="L13"/>
    </sheetView>
  </sheetViews>
  <sheetFormatPr defaultColWidth="9" defaultRowHeight="13.5"/>
  <cols>
    <col min="1" max="1" width="6.5" style="1" customWidth="1"/>
    <col min="2" max="2" width="9" style="1" bestFit="1" customWidth="1"/>
    <col min="3" max="3" width="9" style="1" customWidth="1"/>
    <col min="4" max="4" width="9.25" style="1" bestFit="1" customWidth="1"/>
    <col min="5" max="5" width="9" style="1" bestFit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6.25" bestFit="1" customWidth="1"/>
  </cols>
  <sheetData>
    <row r="1" spans="1:10" ht="21" customHeight="1">
      <c r="A1" s="5" t="s">
        <v>4</v>
      </c>
      <c r="G1" s="10">
        <v>4</v>
      </c>
    </row>
    <row r="2" spans="1:10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前3个月个税累计</v>
      </c>
    </row>
    <row r="3" spans="1:10">
      <c r="A3" s="3" t="s">
        <v>5</v>
      </c>
      <c r="B3" s="3">
        <v>16500</v>
      </c>
      <c r="C3" s="3">
        <v>5000</v>
      </c>
      <c r="D3" s="3">
        <v>3200</v>
      </c>
      <c r="E3" s="3">
        <v>2500</v>
      </c>
      <c r="F3" s="3">
        <f>C3+D3+E3</f>
        <v>10700</v>
      </c>
      <c r="G3" s="7">
        <f ca="1">ROUND(MAX((H3-I3)*{0.03;0.1;0.2;0.25;0.3;0.35;0.45}-{0;2520;16920;31920;52920;85920;181920},0)-J3,2)</f>
        <v>580</v>
      </c>
      <c r="H3" s="6">
        <f ca="1">SUMPRODUCT(SUMIF(INDIRECT(ROW(INDIRECT("1:"&amp;$G$1))&amp;"月!A:A"),$A3,INDIRECT(ROW(INDIRECT("1:"&amp;$G$1))&amp;"月!b:b")))</f>
        <v>126000</v>
      </c>
      <c r="I3" s="4">
        <f ca="1">SUMPRODUCT(SUMIF(INDIRECT(ROW(INDIRECT("1:"&amp;$G$1))&amp;"月!A:A"),$A3,INDIRECT(ROW(INDIRECT("1:"&amp;$G$1))&amp;"月!f:f")))</f>
        <v>37800</v>
      </c>
      <c r="J3" s="4">
        <f ca="1">IF($G$1=1,0,SUMPRODUCT(SUMIF(INDIRECT(ROW(INDIRECT("1:"&amp;$G$1-1))&amp;"月!A:A"),$A3,INDIRECT(ROW(INDIRECT("1:"&amp;$G$1-1))&amp;"月!G:G"))))</f>
        <v>5720</v>
      </c>
    </row>
    <row r="4" spans="1:10">
      <c r="A4" s="3" t="s">
        <v>6</v>
      </c>
      <c r="B4" s="3">
        <v>30000</v>
      </c>
      <c r="C4" s="3">
        <v>5000</v>
      </c>
      <c r="D4" s="3">
        <v>600</v>
      </c>
      <c r="E4" s="3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2240</v>
      </c>
      <c r="H4" s="6">
        <f t="shared" ref="H4:H15" ca="1" si="1">SUMPRODUCT(SUMIF(INDIRECT(ROW(INDIRECT("1:"&amp;$G$1))&amp;"月!A:A"),$A4,INDIRECT(ROW(INDIRECT("1:"&amp;$G$1))&amp;"月!b:b")))</f>
        <v>120000</v>
      </c>
      <c r="I4" s="4">
        <f t="shared" ref="I4:I15" ca="1" si="2">SUMPRODUCT(SUMIF(INDIRECT(ROW(INDIRECT("1:"&amp;$G$1))&amp;"月!A:A"),$A4,INDIRECT(ROW(INDIRECT("1:"&amp;$G$1))&amp;"月!f:f")))</f>
        <v>30400</v>
      </c>
      <c r="J4" s="4">
        <f t="shared" ref="J4:J15" ca="1" si="3">IF($G$1=1,0,SUMPRODUCT(SUMIF(INDIRECT(ROW(INDIRECT("1:"&amp;$G$1-1))&amp;"月!A:A"),$A4,INDIRECT(ROW(INDIRECT("1:"&amp;$G$1-1))&amp;"月!G:G"))))</f>
        <v>4200</v>
      </c>
    </row>
    <row r="5" spans="1:10">
      <c r="A5" s="3" t="s">
        <v>7</v>
      </c>
      <c r="B5" s="3">
        <v>16500</v>
      </c>
      <c r="C5" s="3">
        <v>5000</v>
      </c>
      <c r="D5" s="3">
        <v>600</v>
      </c>
      <c r="E5" s="3">
        <v>200</v>
      </c>
      <c r="F5" s="3">
        <f t="shared" si="0"/>
        <v>5800</v>
      </c>
      <c r="G5" s="7">
        <f ca="1">ROUND(MAX((H5-I5)*{0.03;0.1;0.2;0.25;0.3;0.35;0.45}-{0;2520;16920;31920;52920;85920;181920},0)-J5,2)</f>
        <v>797</v>
      </c>
      <c r="H5" s="6">
        <f t="shared" ca="1" si="1"/>
        <v>66000</v>
      </c>
      <c r="I5" s="4">
        <f t="shared" ca="1" si="2"/>
        <v>23200</v>
      </c>
      <c r="J5" s="4">
        <f t="shared" ca="1" si="3"/>
        <v>963</v>
      </c>
    </row>
    <row r="6" spans="1:10">
      <c r="A6" s="3" t="s">
        <v>8</v>
      </c>
      <c r="B6" s="3">
        <v>8000</v>
      </c>
      <c r="C6" s="3">
        <v>5000</v>
      </c>
      <c r="D6" s="3">
        <v>500</v>
      </c>
      <c r="E6" s="3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32000</v>
      </c>
      <c r="I6" s="4">
        <f t="shared" ca="1" si="2"/>
        <v>23200</v>
      </c>
      <c r="J6" s="4">
        <f t="shared" ca="1" si="3"/>
        <v>198</v>
      </c>
    </row>
    <row r="7" spans="1:10">
      <c r="A7" s="3" t="s">
        <v>9</v>
      </c>
      <c r="B7" s="3">
        <v>10000</v>
      </c>
      <c r="C7" s="3">
        <v>5000</v>
      </c>
      <c r="D7" s="3">
        <v>500</v>
      </c>
      <c r="E7" s="3">
        <v>300</v>
      </c>
      <c r="F7" s="3">
        <f t="shared" si="0"/>
        <v>5800</v>
      </c>
      <c r="G7" s="7">
        <f ca="1">ROUND(MAX((H7-I7)*{0.03;0.1;0.2;0.25;0.3;0.35;0.45}-{0;2520;16920;31920;52920;85920;181920},0)-J7,2)</f>
        <v>126</v>
      </c>
      <c r="H7" s="6">
        <f t="shared" ca="1" si="1"/>
        <v>40000</v>
      </c>
      <c r="I7" s="4">
        <f t="shared" ca="1" si="2"/>
        <v>23200</v>
      </c>
      <c r="J7" s="4">
        <f t="shared" ca="1" si="3"/>
        <v>378</v>
      </c>
    </row>
    <row r="8" spans="1:10">
      <c r="A8" s="3" t="s">
        <v>10</v>
      </c>
      <c r="B8" s="3">
        <v>10000</v>
      </c>
      <c r="C8" s="3">
        <v>5000</v>
      </c>
      <c r="D8" s="3">
        <v>500</v>
      </c>
      <c r="E8" s="3">
        <v>300</v>
      </c>
      <c r="F8" s="3">
        <f t="shared" si="0"/>
        <v>5800</v>
      </c>
      <c r="G8" s="7">
        <f ca="1">ROUND(MAX((H8-I8)*{0.03;0.1;0.2;0.25;0.3;0.35;0.45}-{0;2520;16920;31920;52920;85920;181920},0)-J8,2)</f>
        <v>126</v>
      </c>
      <c r="H8" s="6">
        <f t="shared" ca="1" si="1"/>
        <v>40000</v>
      </c>
      <c r="I8" s="4">
        <f t="shared" ca="1" si="2"/>
        <v>23200</v>
      </c>
      <c r="J8" s="4">
        <f t="shared" ca="1" si="3"/>
        <v>378</v>
      </c>
    </row>
    <row r="9" spans="1:10">
      <c r="A9" s="3" t="s">
        <v>11</v>
      </c>
      <c r="B9" s="3">
        <v>10000</v>
      </c>
      <c r="C9" s="3">
        <v>5000</v>
      </c>
      <c r="D9" s="3">
        <v>500</v>
      </c>
      <c r="E9" s="3">
        <v>300</v>
      </c>
      <c r="F9" s="3">
        <f t="shared" si="0"/>
        <v>5800</v>
      </c>
      <c r="G9" s="7">
        <f ca="1">ROUND(MAX((H9-I9)*{0.03;0.1;0.2;0.25;0.3;0.35;0.45}-{0;2520;16920;31920;52920;85920;181920},0)-J9,2)</f>
        <v>126</v>
      </c>
      <c r="H9" s="6">
        <f t="shared" ca="1" si="1"/>
        <v>40000</v>
      </c>
      <c r="I9" s="4">
        <f t="shared" ca="1" si="2"/>
        <v>23200</v>
      </c>
      <c r="J9" s="4">
        <f t="shared" ca="1" si="3"/>
        <v>378</v>
      </c>
    </row>
    <row r="10" spans="1:10">
      <c r="A10" s="3" t="s">
        <v>12</v>
      </c>
      <c r="B10" s="3">
        <v>10000</v>
      </c>
      <c r="C10" s="3">
        <v>5000</v>
      </c>
      <c r="D10" s="3">
        <v>500</v>
      </c>
      <c r="E10" s="3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126</v>
      </c>
      <c r="H10" s="6">
        <f t="shared" ca="1" si="1"/>
        <v>40000</v>
      </c>
      <c r="I10" s="4">
        <f t="shared" ca="1" si="2"/>
        <v>23200</v>
      </c>
      <c r="J10" s="4">
        <f t="shared" ca="1" si="3"/>
        <v>378</v>
      </c>
    </row>
    <row r="11" spans="1:10">
      <c r="A11" s="3" t="s">
        <v>13</v>
      </c>
      <c r="B11" s="3">
        <v>10000</v>
      </c>
      <c r="C11" s="3">
        <v>5000</v>
      </c>
      <c r="D11" s="3">
        <v>500</v>
      </c>
      <c r="E11" s="3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126</v>
      </c>
      <c r="H11" s="6">
        <f t="shared" ca="1" si="1"/>
        <v>40000</v>
      </c>
      <c r="I11" s="4">
        <f t="shared" ca="1" si="2"/>
        <v>23200</v>
      </c>
      <c r="J11" s="4">
        <f t="shared" ca="1" si="3"/>
        <v>378</v>
      </c>
    </row>
    <row r="12" spans="1:10">
      <c r="A12" s="3" t="s">
        <v>14</v>
      </c>
      <c r="B12" s="3">
        <v>10000</v>
      </c>
      <c r="C12" s="3">
        <v>5000</v>
      </c>
      <c r="D12" s="3">
        <v>500</v>
      </c>
      <c r="E12" s="3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126</v>
      </c>
      <c r="H12" s="6">
        <f t="shared" ca="1" si="1"/>
        <v>40000</v>
      </c>
      <c r="I12" s="4">
        <f t="shared" ca="1" si="2"/>
        <v>23200</v>
      </c>
      <c r="J12" s="4">
        <f t="shared" ca="1" si="3"/>
        <v>378</v>
      </c>
    </row>
    <row r="13" spans="1:10">
      <c r="A13" s="3" t="s">
        <v>15</v>
      </c>
      <c r="B13" s="3">
        <v>10000</v>
      </c>
      <c r="C13" s="3">
        <v>5000</v>
      </c>
      <c r="D13" s="3">
        <v>500</v>
      </c>
      <c r="E13" s="3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126</v>
      </c>
      <c r="H13" s="6">
        <f t="shared" ca="1" si="1"/>
        <v>40000</v>
      </c>
      <c r="I13" s="4">
        <f t="shared" ca="1" si="2"/>
        <v>23200</v>
      </c>
      <c r="J13" s="4">
        <f t="shared" ca="1" si="3"/>
        <v>378</v>
      </c>
    </row>
    <row r="14" spans="1:10">
      <c r="A14" s="3" t="s">
        <v>16</v>
      </c>
      <c r="B14" s="3">
        <v>10000</v>
      </c>
      <c r="C14" s="3">
        <v>5000</v>
      </c>
      <c r="D14" s="3">
        <v>500</v>
      </c>
      <c r="E14" s="3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126</v>
      </c>
      <c r="H14" s="6">
        <f t="shared" ca="1" si="1"/>
        <v>40000</v>
      </c>
      <c r="I14" s="4">
        <f t="shared" ca="1" si="2"/>
        <v>23200</v>
      </c>
      <c r="J14" s="4">
        <f t="shared" ca="1" si="3"/>
        <v>378</v>
      </c>
    </row>
    <row r="15" spans="1:10">
      <c r="A15" s="3" t="s">
        <v>17</v>
      </c>
      <c r="B15" s="3">
        <v>10000</v>
      </c>
      <c r="C15" s="3">
        <v>5000</v>
      </c>
      <c r="D15" s="3">
        <v>500</v>
      </c>
      <c r="E15" s="3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126</v>
      </c>
      <c r="H15" s="6">
        <f t="shared" ca="1" si="1"/>
        <v>40000</v>
      </c>
      <c r="I15" s="4">
        <f t="shared" ca="1" si="2"/>
        <v>23200</v>
      </c>
      <c r="J15" s="4">
        <f t="shared" ca="1" si="3"/>
        <v>378</v>
      </c>
    </row>
  </sheetData>
  <phoneticPr fontId="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L13" sqref="L13"/>
    </sheetView>
  </sheetViews>
  <sheetFormatPr defaultColWidth="9" defaultRowHeight="13.5"/>
  <cols>
    <col min="1" max="1" width="6.5" style="1" customWidth="1"/>
    <col min="2" max="2" width="9" style="1" bestFit="1" customWidth="1"/>
    <col min="3" max="3" width="9" style="1" customWidth="1"/>
    <col min="4" max="4" width="9.25" style="1" bestFit="1" customWidth="1"/>
    <col min="5" max="5" width="9" style="1" bestFit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6.25" bestFit="1" customWidth="1"/>
  </cols>
  <sheetData>
    <row r="1" spans="1:10" ht="21" customHeight="1">
      <c r="A1" s="5" t="s">
        <v>4</v>
      </c>
      <c r="G1" s="10">
        <v>5</v>
      </c>
    </row>
    <row r="2" spans="1:10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前4个月个税累计</v>
      </c>
    </row>
    <row r="3" spans="1:10">
      <c r="A3" s="3" t="s">
        <v>5</v>
      </c>
      <c r="B3" s="3">
        <v>16500</v>
      </c>
      <c r="C3" s="3">
        <v>5000</v>
      </c>
      <c r="D3" s="3">
        <v>1200</v>
      </c>
      <c r="E3" s="3">
        <v>4500</v>
      </c>
      <c r="F3" s="3">
        <f>C3+D3+E3</f>
        <v>10700</v>
      </c>
      <c r="G3" s="7">
        <f ca="1">ROUND(MAX((H3-I3)*{0.03;0.1;0.2;0.25;0.3;0.35;0.45}-{0;2520;16920;31920;52920;85920;181920},0)-J3,2)</f>
        <v>580</v>
      </c>
      <c r="H3" s="6">
        <f ca="1">SUMPRODUCT(SUMIF(INDIRECT(ROW(INDIRECT("1:"&amp;$G$1))&amp;"月!A:A"),$A3,INDIRECT(ROW(INDIRECT("1:"&amp;$G$1))&amp;"月!b:b")))</f>
        <v>142500</v>
      </c>
      <c r="I3" s="4">
        <f ca="1">SUMPRODUCT(SUMIF(INDIRECT(ROW(INDIRECT("1:"&amp;$G$1))&amp;"月!A:A"),$A3,INDIRECT(ROW(INDIRECT("1:"&amp;$G$1))&amp;"月!f:f")))</f>
        <v>48500</v>
      </c>
      <c r="J3" s="4">
        <f ca="1">IF($G$1=1,0,SUMPRODUCT(SUMIF(INDIRECT(ROW(INDIRECT("1:"&amp;$G$1-1))&amp;"月!A:A"),$A3,INDIRECT(ROW(INDIRECT("1:"&amp;$G$1-1))&amp;"月!G:G"))))</f>
        <v>6300</v>
      </c>
    </row>
    <row r="4" spans="1:10">
      <c r="A4" s="3" t="s">
        <v>6</v>
      </c>
      <c r="B4" s="3">
        <v>30000</v>
      </c>
      <c r="C4" s="3">
        <v>5000</v>
      </c>
      <c r="D4" s="3">
        <v>600</v>
      </c>
      <c r="E4" s="3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2240</v>
      </c>
      <c r="H4" s="6">
        <f t="shared" ref="H4:H15" ca="1" si="1">SUMPRODUCT(SUMIF(INDIRECT(ROW(INDIRECT("1:"&amp;$G$1))&amp;"月!A:A"),$A4,INDIRECT(ROW(INDIRECT("1:"&amp;$G$1))&amp;"月!b:b")))</f>
        <v>150000</v>
      </c>
      <c r="I4" s="4">
        <f t="shared" ref="I4:I15" ca="1" si="2">SUMPRODUCT(SUMIF(INDIRECT(ROW(INDIRECT("1:"&amp;$G$1))&amp;"月!A:A"),$A4,INDIRECT(ROW(INDIRECT("1:"&amp;$G$1))&amp;"月!f:f")))</f>
        <v>38000</v>
      </c>
      <c r="J4" s="4">
        <f t="shared" ref="J4:J15" ca="1" si="3">IF($G$1=1,0,SUMPRODUCT(SUMIF(INDIRECT(ROW(INDIRECT("1:"&amp;$G$1-1))&amp;"月!A:A"),$A4,INDIRECT(ROW(INDIRECT("1:"&amp;$G$1-1))&amp;"月!G:G"))))</f>
        <v>6440</v>
      </c>
    </row>
    <row r="5" spans="1:10">
      <c r="A5" s="3" t="s">
        <v>7</v>
      </c>
      <c r="B5" s="3">
        <v>16500</v>
      </c>
      <c r="C5" s="3">
        <v>5000</v>
      </c>
      <c r="D5" s="3">
        <v>600</v>
      </c>
      <c r="E5" s="3">
        <v>200</v>
      </c>
      <c r="F5" s="3">
        <f t="shared" si="0"/>
        <v>5800</v>
      </c>
      <c r="G5" s="7">
        <f ca="1">ROUND(MAX((H5-I5)*{0.03;0.1;0.2;0.25;0.3;0.35;0.45}-{0;2520;16920;31920;52920;85920;181920},0)-J5,2)</f>
        <v>1070</v>
      </c>
      <c r="H5" s="6">
        <f t="shared" ca="1" si="1"/>
        <v>82500</v>
      </c>
      <c r="I5" s="4">
        <f t="shared" ca="1" si="2"/>
        <v>29000</v>
      </c>
      <c r="J5" s="4">
        <f t="shared" ca="1" si="3"/>
        <v>1760</v>
      </c>
    </row>
    <row r="6" spans="1:10">
      <c r="A6" s="3" t="s">
        <v>8</v>
      </c>
      <c r="B6" s="3">
        <v>8000</v>
      </c>
      <c r="C6" s="3">
        <v>5000</v>
      </c>
      <c r="D6" s="3">
        <v>500</v>
      </c>
      <c r="E6" s="3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40000</v>
      </c>
      <c r="I6" s="4">
        <f t="shared" ca="1" si="2"/>
        <v>29000</v>
      </c>
      <c r="J6" s="4">
        <f t="shared" ca="1" si="3"/>
        <v>264</v>
      </c>
    </row>
    <row r="7" spans="1:10">
      <c r="A7" s="3" t="s">
        <v>9</v>
      </c>
      <c r="B7" s="3">
        <v>10000</v>
      </c>
      <c r="C7" s="3">
        <v>5000</v>
      </c>
      <c r="D7" s="3">
        <v>500</v>
      </c>
      <c r="E7" s="3">
        <v>300</v>
      </c>
      <c r="F7" s="3">
        <f t="shared" si="0"/>
        <v>5800</v>
      </c>
      <c r="G7" s="7">
        <f ca="1">ROUND(MAX((H7-I7)*{0.03;0.1;0.2;0.25;0.3;0.35;0.45}-{0;2520;16920;31920;52920;85920;181920},0)-J7,2)</f>
        <v>126</v>
      </c>
      <c r="H7" s="6">
        <f t="shared" ca="1" si="1"/>
        <v>50000</v>
      </c>
      <c r="I7" s="4">
        <f t="shared" ca="1" si="2"/>
        <v>29000</v>
      </c>
      <c r="J7" s="4">
        <f t="shared" ca="1" si="3"/>
        <v>504</v>
      </c>
    </row>
    <row r="8" spans="1:10">
      <c r="A8" s="3" t="s">
        <v>10</v>
      </c>
      <c r="B8" s="3">
        <v>10000</v>
      </c>
      <c r="C8" s="3">
        <v>5000</v>
      </c>
      <c r="D8" s="3">
        <v>500</v>
      </c>
      <c r="E8" s="3">
        <v>300</v>
      </c>
      <c r="F8" s="3">
        <f t="shared" si="0"/>
        <v>5800</v>
      </c>
      <c r="G8" s="7">
        <f ca="1">ROUND(MAX((H8-I8)*{0.03;0.1;0.2;0.25;0.3;0.35;0.45}-{0;2520;16920;31920;52920;85920;181920},0)-J8,2)</f>
        <v>126</v>
      </c>
      <c r="H8" s="6">
        <f t="shared" ca="1" si="1"/>
        <v>50000</v>
      </c>
      <c r="I8" s="4">
        <f t="shared" ca="1" si="2"/>
        <v>29000</v>
      </c>
      <c r="J8" s="4">
        <f t="shared" ca="1" si="3"/>
        <v>504</v>
      </c>
    </row>
    <row r="9" spans="1:10">
      <c r="A9" s="3" t="s">
        <v>11</v>
      </c>
      <c r="B9" s="3">
        <v>10000</v>
      </c>
      <c r="C9" s="3">
        <v>5000</v>
      </c>
      <c r="D9" s="3">
        <v>500</v>
      </c>
      <c r="E9" s="3">
        <v>300</v>
      </c>
      <c r="F9" s="3">
        <f t="shared" si="0"/>
        <v>5800</v>
      </c>
      <c r="G9" s="7">
        <f ca="1">ROUND(MAX((H9-I9)*{0.03;0.1;0.2;0.25;0.3;0.35;0.45}-{0;2520;16920;31920;52920;85920;181920},0)-J9,2)</f>
        <v>126</v>
      </c>
      <c r="H9" s="6">
        <f t="shared" ca="1" si="1"/>
        <v>50000</v>
      </c>
      <c r="I9" s="4">
        <f t="shared" ca="1" si="2"/>
        <v>29000</v>
      </c>
      <c r="J9" s="4">
        <f t="shared" ca="1" si="3"/>
        <v>504</v>
      </c>
    </row>
    <row r="10" spans="1:10">
      <c r="A10" s="3" t="s">
        <v>12</v>
      </c>
      <c r="B10" s="3">
        <v>10000</v>
      </c>
      <c r="C10" s="3">
        <v>5000</v>
      </c>
      <c r="D10" s="3">
        <v>500</v>
      </c>
      <c r="E10" s="3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126</v>
      </c>
      <c r="H10" s="6">
        <f t="shared" ca="1" si="1"/>
        <v>50000</v>
      </c>
      <c r="I10" s="4">
        <f t="shared" ca="1" si="2"/>
        <v>29000</v>
      </c>
      <c r="J10" s="4">
        <f t="shared" ca="1" si="3"/>
        <v>504</v>
      </c>
    </row>
    <row r="11" spans="1:10">
      <c r="A11" s="3" t="s">
        <v>13</v>
      </c>
      <c r="B11" s="3">
        <v>10000</v>
      </c>
      <c r="C11" s="3">
        <v>5000</v>
      </c>
      <c r="D11" s="3">
        <v>500</v>
      </c>
      <c r="E11" s="3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126</v>
      </c>
      <c r="H11" s="6">
        <f t="shared" ca="1" si="1"/>
        <v>50000</v>
      </c>
      <c r="I11" s="4">
        <f t="shared" ca="1" si="2"/>
        <v>29000</v>
      </c>
      <c r="J11" s="4">
        <f t="shared" ca="1" si="3"/>
        <v>504</v>
      </c>
    </row>
    <row r="12" spans="1:10">
      <c r="A12" s="3" t="s">
        <v>14</v>
      </c>
      <c r="B12" s="3">
        <v>10000</v>
      </c>
      <c r="C12" s="3">
        <v>5000</v>
      </c>
      <c r="D12" s="3">
        <v>500</v>
      </c>
      <c r="E12" s="3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126</v>
      </c>
      <c r="H12" s="6">
        <f t="shared" ca="1" si="1"/>
        <v>50000</v>
      </c>
      <c r="I12" s="4">
        <f t="shared" ca="1" si="2"/>
        <v>29000</v>
      </c>
      <c r="J12" s="4">
        <f t="shared" ca="1" si="3"/>
        <v>504</v>
      </c>
    </row>
    <row r="13" spans="1:10">
      <c r="A13" s="3" t="s">
        <v>15</v>
      </c>
      <c r="B13" s="3">
        <v>10000</v>
      </c>
      <c r="C13" s="3">
        <v>5000</v>
      </c>
      <c r="D13" s="3">
        <v>500</v>
      </c>
      <c r="E13" s="3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126</v>
      </c>
      <c r="H13" s="6">
        <f t="shared" ca="1" si="1"/>
        <v>50000</v>
      </c>
      <c r="I13" s="4">
        <f t="shared" ca="1" si="2"/>
        <v>29000</v>
      </c>
      <c r="J13" s="4">
        <f t="shared" ca="1" si="3"/>
        <v>504</v>
      </c>
    </row>
    <row r="14" spans="1:10">
      <c r="A14" s="3" t="s">
        <v>16</v>
      </c>
      <c r="B14" s="3">
        <v>10000</v>
      </c>
      <c r="C14" s="3">
        <v>5000</v>
      </c>
      <c r="D14" s="3">
        <v>500</v>
      </c>
      <c r="E14" s="3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126</v>
      </c>
      <c r="H14" s="6">
        <f t="shared" ca="1" si="1"/>
        <v>50000</v>
      </c>
      <c r="I14" s="4">
        <f t="shared" ca="1" si="2"/>
        <v>29000</v>
      </c>
      <c r="J14" s="4">
        <f t="shared" ca="1" si="3"/>
        <v>504</v>
      </c>
    </row>
    <row r="15" spans="1:10">
      <c r="A15" s="3" t="s">
        <v>17</v>
      </c>
      <c r="B15" s="3">
        <v>10000</v>
      </c>
      <c r="C15" s="3">
        <v>5000</v>
      </c>
      <c r="D15" s="3">
        <v>500</v>
      </c>
      <c r="E15" s="3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126</v>
      </c>
      <c r="H15" s="6">
        <f t="shared" ca="1" si="1"/>
        <v>50000</v>
      </c>
      <c r="I15" s="4">
        <f t="shared" ca="1" si="2"/>
        <v>29000</v>
      </c>
      <c r="J15" s="4">
        <f t="shared" ca="1" si="3"/>
        <v>504</v>
      </c>
    </row>
  </sheetData>
  <phoneticPr fontId="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L13" sqref="L13"/>
    </sheetView>
  </sheetViews>
  <sheetFormatPr defaultColWidth="9" defaultRowHeight="13.5"/>
  <cols>
    <col min="1" max="1" width="6.5" style="1" customWidth="1"/>
    <col min="2" max="2" width="9" style="1" bestFit="1" customWidth="1"/>
    <col min="3" max="3" width="9" style="1" customWidth="1"/>
    <col min="4" max="4" width="9.25" style="1" bestFit="1" customWidth="1"/>
    <col min="5" max="5" width="9" style="1" bestFit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6.25" bestFit="1" customWidth="1"/>
  </cols>
  <sheetData>
    <row r="1" spans="1:10" ht="21" customHeight="1">
      <c r="A1" s="5" t="s">
        <v>4</v>
      </c>
      <c r="G1" s="10">
        <v>6</v>
      </c>
    </row>
    <row r="2" spans="1:10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前5个月个税累计</v>
      </c>
    </row>
    <row r="3" spans="1:10">
      <c r="A3" s="3" t="s">
        <v>5</v>
      </c>
      <c r="B3" s="3">
        <v>16500</v>
      </c>
      <c r="C3" s="3">
        <v>5000</v>
      </c>
      <c r="D3" s="3">
        <f>5600+1200</f>
        <v>6800</v>
      </c>
      <c r="E3" s="3">
        <v>2500</v>
      </c>
      <c r="F3" s="3">
        <f>C3+D3+E3</f>
        <v>14300</v>
      </c>
      <c r="G3" s="7">
        <f ca="1">ROUND(MAX((H3-I3)*{0.03;0.1;0.2;0.25;0.3;0.35;0.45}-{0;2520;16920;31920;52920;85920;181920},0)-J3,2)</f>
        <v>220</v>
      </c>
      <c r="H3" s="6">
        <f ca="1">SUMPRODUCT(SUMIF(INDIRECT(ROW(INDIRECT("1:"&amp;$G$1))&amp;"月!A:A"),$A3,INDIRECT(ROW(INDIRECT("1:"&amp;$G$1))&amp;"月!b:b")))</f>
        <v>159000</v>
      </c>
      <c r="I3" s="4">
        <f ca="1">SUMPRODUCT(SUMIF(INDIRECT(ROW(INDIRECT("1:"&amp;$G$1))&amp;"月!A:A"),$A3,INDIRECT(ROW(INDIRECT("1:"&amp;$G$1))&amp;"月!f:f")))</f>
        <v>62800</v>
      </c>
      <c r="J3" s="4">
        <f ca="1">IF($G$1=1,0,SUMPRODUCT(SUMIF(INDIRECT(ROW(INDIRECT("1:"&amp;$G$1-1))&amp;"月!A:A"),$A3,INDIRECT(ROW(INDIRECT("1:"&amp;$G$1-1))&amp;"月!G:G"))))</f>
        <v>6880</v>
      </c>
    </row>
    <row r="4" spans="1:10">
      <c r="A4" s="3" t="s">
        <v>6</v>
      </c>
      <c r="B4" s="3">
        <v>30000</v>
      </c>
      <c r="C4" s="3">
        <v>5000</v>
      </c>
      <c r="D4" s="3">
        <v>600</v>
      </c>
      <c r="E4" s="3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2240</v>
      </c>
      <c r="H4" s="6">
        <f t="shared" ref="H4:H15" ca="1" si="1">SUMPRODUCT(SUMIF(INDIRECT(ROW(INDIRECT("1:"&amp;$G$1))&amp;"月!A:A"),$A4,INDIRECT(ROW(INDIRECT("1:"&amp;$G$1))&amp;"月!b:b")))</f>
        <v>180000</v>
      </c>
      <c r="I4" s="4">
        <f t="shared" ref="I4:I15" ca="1" si="2">SUMPRODUCT(SUMIF(INDIRECT(ROW(INDIRECT("1:"&amp;$G$1))&amp;"月!A:A"),$A4,INDIRECT(ROW(INDIRECT("1:"&amp;$G$1))&amp;"月!f:f")))</f>
        <v>45600</v>
      </c>
      <c r="J4" s="4">
        <f t="shared" ref="J4:J15" ca="1" si="3">IF($G$1=1,0,SUMPRODUCT(SUMIF(INDIRECT(ROW(INDIRECT("1:"&amp;$G$1-1))&amp;"月!A:A"),$A4,INDIRECT(ROW(INDIRECT("1:"&amp;$G$1-1))&amp;"月!G:G"))))</f>
        <v>8680</v>
      </c>
    </row>
    <row r="5" spans="1:10">
      <c r="A5" s="3" t="s">
        <v>7</v>
      </c>
      <c r="B5" s="3">
        <v>16500</v>
      </c>
      <c r="C5" s="3">
        <v>5000</v>
      </c>
      <c r="D5" s="3">
        <v>600</v>
      </c>
      <c r="E5" s="3">
        <v>200</v>
      </c>
      <c r="F5" s="3">
        <f t="shared" si="0"/>
        <v>5800</v>
      </c>
      <c r="G5" s="7">
        <f ca="1">ROUND(MAX((H5-I5)*{0.03;0.1;0.2;0.25;0.3;0.35;0.45}-{0;2520;16920;31920;52920;85920;181920},0)-J5,2)</f>
        <v>1070</v>
      </c>
      <c r="H5" s="6">
        <f t="shared" ca="1" si="1"/>
        <v>99000</v>
      </c>
      <c r="I5" s="4">
        <f t="shared" ca="1" si="2"/>
        <v>34800</v>
      </c>
      <c r="J5" s="4">
        <f t="shared" ca="1" si="3"/>
        <v>2830</v>
      </c>
    </row>
    <row r="6" spans="1:10">
      <c r="A6" s="3" t="s">
        <v>8</v>
      </c>
      <c r="B6" s="3">
        <v>8000</v>
      </c>
      <c r="C6" s="3">
        <v>5000</v>
      </c>
      <c r="D6" s="3">
        <v>500</v>
      </c>
      <c r="E6" s="3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48000</v>
      </c>
      <c r="I6" s="4">
        <f t="shared" ca="1" si="2"/>
        <v>34800</v>
      </c>
      <c r="J6" s="4">
        <f t="shared" ca="1" si="3"/>
        <v>330</v>
      </c>
    </row>
    <row r="7" spans="1:10">
      <c r="A7" s="3" t="s">
        <v>9</v>
      </c>
      <c r="B7" s="3">
        <v>10000</v>
      </c>
      <c r="C7" s="3">
        <v>5000</v>
      </c>
      <c r="D7" s="3">
        <v>500</v>
      </c>
      <c r="E7" s="3">
        <v>300</v>
      </c>
      <c r="F7" s="3">
        <f t="shared" si="0"/>
        <v>5800</v>
      </c>
      <c r="G7" s="7">
        <f ca="1">ROUND(MAX((H7-I7)*{0.03;0.1;0.2;0.25;0.3;0.35;0.45}-{0;2520;16920;31920;52920;85920;181920},0)-J7,2)</f>
        <v>126</v>
      </c>
      <c r="H7" s="6">
        <f t="shared" ca="1" si="1"/>
        <v>60000</v>
      </c>
      <c r="I7" s="4">
        <f t="shared" ca="1" si="2"/>
        <v>34800</v>
      </c>
      <c r="J7" s="4">
        <f t="shared" ca="1" si="3"/>
        <v>630</v>
      </c>
    </row>
    <row r="8" spans="1:10">
      <c r="A8" s="3" t="s">
        <v>10</v>
      </c>
      <c r="B8" s="3">
        <v>10000</v>
      </c>
      <c r="C8" s="3">
        <v>5000</v>
      </c>
      <c r="D8" s="3">
        <v>500</v>
      </c>
      <c r="E8" s="3">
        <v>300</v>
      </c>
      <c r="F8" s="3">
        <f t="shared" si="0"/>
        <v>5800</v>
      </c>
      <c r="G8" s="7">
        <f ca="1">ROUND(MAX((H8-I8)*{0.03;0.1;0.2;0.25;0.3;0.35;0.45}-{0;2520;16920;31920;52920;85920;181920},0)-J8,2)</f>
        <v>126</v>
      </c>
      <c r="H8" s="6">
        <f t="shared" ca="1" si="1"/>
        <v>60000</v>
      </c>
      <c r="I8" s="4">
        <f t="shared" ca="1" si="2"/>
        <v>34800</v>
      </c>
      <c r="J8" s="4">
        <f t="shared" ca="1" si="3"/>
        <v>630</v>
      </c>
    </row>
    <row r="9" spans="1:10">
      <c r="A9" s="3" t="s">
        <v>11</v>
      </c>
      <c r="B9" s="3">
        <v>10000</v>
      </c>
      <c r="C9" s="3">
        <v>5000</v>
      </c>
      <c r="D9" s="3">
        <v>500</v>
      </c>
      <c r="E9" s="3">
        <v>300</v>
      </c>
      <c r="F9" s="3">
        <f t="shared" si="0"/>
        <v>5800</v>
      </c>
      <c r="G9" s="7">
        <f ca="1">ROUND(MAX((H9-I9)*{0.03;0.1;0.2;0.25;0.3;0.35;0.45}-{0;2520;16920;31920;52920;85920;181920},0)-J9,2)</f>
        <v>126</v>
      </c>
      <c r="H9" s="6">
        <f t="shared" ca="1" si="1"/>
        <v>60000</v>
      </c>
      <c r="I9" s="4">
        <f t="shared" ca="1" si="2"/>
        <v>34800</v>
      </c>
      <c r="J9" s="4">
        <f t="shared" ca="1" si="3"/>
        <v>630</v>
      </c>
    </row>
    <row r="10" spans="1:10">
      <c r="A10" s="3" t="s">
        <v>12</v>
      </c>
      <c r="B10" s="3">
        <v>10000</v>
      </c>
      <c r="C10" s="3">
        <v>5000</v>
      </c>
      <c r="D10" s="3">
        <v>500</v>
      </c>
      <c r="E10" s="3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126</v>
      </c>
      <c r="H10" s="6">
        <f t="shared" ca="1" si="1"/>
        <v>60000</v>
      </c>
      <c r="I10" s="4">
        <f t="shared" ca="1" si="2"/>
        <v>34800</v>
      </c>
      <c r="J10" s="4">
        <f t="shared" ca="1" si="3"/>
        <v>630</v>
      </c>
    </row>
    <row r="11" spans="1:10">
      <c r="A11" s="3" t="s">
        <v>13</v>
      </c>
      <c r="B11" s="3">
        <v>10000</v>
      </c>
      <c r="C11" s="3">
        <v>5000</v>
      </c>
      <c r="D11" s="3">
        <v>500</v>
      </c>
      <c r="E11" s="3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126</v>
      </c>
      <c r="H11" s="6">
        <f t="shared" ca="1" si="1"/>
        <v>60000</v>
      </c>
      <c r="I11" s="4">
        <f t="shared" ca="1" si="2"/>
        <v>34800</v>
      </c>
      <c r="J11" s="4">
        <f t="shared" ca="1" si="3"/>
        <v>630</v>
      </c>
    </row>
    <row r="12" spans="1:10">
      <c r="A12" s="3" t="s">
        <v>14</v>
      </c>
      <c r="B12" s="3">
        <v>10000</v>
      </c>
      <c r="C12" s="3">
        <v>5000</v>
      </c>
      <c r="D12" s="3">
        <v>500</v>
      </c>
      <c r="E12" s="3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126</v>
      </c>
      <c r="H12" s="6">
        <f t="shared" ca="1" si="1"/>
        <v>60000</v>
      </c>
      <c r="I12" s="4">
        <f t="shared" ca="1" si="2"/>
        <v>34800</v>
      </c>
      <c r="J12" s="4">
        <f t="shared" ca="1" si="3"/>
        <v>630</v>
      </c>
    </row>
    <row r="13" spans="1:10">
      <c r="A13" s="3" t="s">
        <v>15</v>
      </c>
      <c r="B13" s="3">
        <v>10000</v>
      </c>
      <c r="C13" s="3">
        <v>5000</v>
      </c>
      <c r="D13" s="3">
        <v>500</v>
      </c>
      <c r="E13" s="3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126</v>
      </c>
      <c r="H13" s="6">
        <f t="shared" ca="1" si="1"/>
        <v>60000</v>
      </c>
      <c r="I13" s="4">
        <f t="shared" ca="1" si="2"/>
        <v>34800</v>
      </c>
      <c r="J13" s="4">
        <f t="shared" ca="1" si="3"/>
        <v>630</v>
      </c>
    </row>
    <row r="14" spans="1:10">
      <c r="A14" s="3" t="s">
        <v>16</v>
      </c>
      <c r="B14" s="3">
        <v>10000</v>
      </c>
      <c r="C14" s="3">
        <v>5000</v>
      </c>
      <c r="D14" s="3">
        <v>500</v>
      </c>
      <c r="E14" s="3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126</v>
      </c>
      <c r="H14" s="6">
        <f t="shared" ca="1" si="1"/>
        <v>60000</v>
      </c>
      <c r="I14" s="4">
        <f t="shared" ca="1" si="2"/>
        <v>34800</v>
      </c>
      <c r="J14" s="4">
        <f t="shared" ca="1" si="3"/>
        <v>630</v>
      </c>
    </row>
    <row r="15" spans="1:10">
      <c r="A15" s="3" t="s">
        <v>17</v>
      </c>
      <c r="B15" s="3">
        <v>10000</v>
      </c>
      <c r="C15" s="3">
        <v>5000</v>
      </c>
      <c r="D15" s="3">
        <v>500</v>
      </c>
      <c r="E15" s="3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126</v>
      </c>
      <c r="H15" s="6">
        <f t="shared" ca="1" si="1"/>
        <v>60000</v>
      </c>
      <c r="I15" s="4">
        <f t="shared" ca="1" si="2"/>
        <v>34800</v>
      </c>
      <c r="J15" s="4">
        <f t="shared" ca="1" si="3"/>
        <v>630</v>
      </c>
    </row>
  </sheetData>
  <phoneticPr fontId="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O11" sqref="O11"/>
    </sheetView>
  </sheetViews>
  <sheetFormatPr defaultColWidth="9" defaultRowHeight="13.5"/>
  <cols>
    <col min="1" max="1" width="6.5" style="1" customWidth="1"/>
    <col min="2" max="2" width="9" style="1" bestFit="1" customWidth="1"/>
    <col min="3" max="3" width="9" style="1" customWidth="1"/>
    <col min="4" max="4" width="9.25" style="1" bestFit="1" customWidth="1"/>
    <col min="5" max="5" width="9" style="1" bestFit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6.25" bestFit="1" customWidth="1"/>
  </cols>
  <sheetData>
    <row r="1" spans="1:10" ht="21" customHeight="1">
      <c r="A1" s="5" t="s">
        <v>4</v>
      </c>
      <c r="G1" s="10">
        <v>7</v>
      </c>
    </row>
    <row r="2" spans="1:10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前6个月个税累计</v>
      </c>
    </row>
    <row r="3" spans="1:10">
      <c r="A3" s="3" t="s">
        <v>5</v>
      </c>
      <c r="B3" s="3">
        <v>16500</v>
      </c>
      <c r="C3" s="3">
        <v>5000</v>
      </c>
      <c r="D3" s="3">
        <v>3200</v>
      </c>
      <c r="E3" s="3">
        <v>2500</v>
      </c>
      <c r="F3" s="3">
        <f>C3+D3+E3</f>
        <v>10700</v>
      </c>
      <c r="G3" s="7">
        <f ca="1">ROUND(MAX((H3-I3)*{0.03;0.1;0.2;0.25;0.3;0.35;0.45}-{0;2520;16920;31920;52920;85920;181920},0)-J3,2)</f>
        <v>580</v>
      </c>
      <c r="H3" s="6">
        <f ca="1">SUMPRODUCT(SUMIF(INDIRECT(ROW(INDIRECT("1:"&amp;$G$1))&amp;"月!A:A"),$A3,INDIRECT(ROW(INDIRECT("1:"&amp;$G$1))&amp;"月!b:b")))</f>
        <v>175500</v>
      </c>
      <c r="I3" s="4">
        <f ca="1">SUMPRODUCT(SUMIF(INDIRECT(ROW(INDIRECT("1:"&amp;$G$1))&amp;"月!A:A"),$A3,INDIRECT(ROW(INDIRECT("1:"&amp;$G$1))&amp;"月!f:f")))</f>
        <v>73500</v>
      </c>
      <c r="J3" s="4">
        <f ca="1">IF($G$1=1,0,SUMPRODUCT(SUMIF(INDIRECT(ROW(INDIRECT("1:"&amp;$G$1-1))&amp;"月!A:A"),$A3,INDIRECT(ROW(INDIRECT("1:"&amp;$G$1-1))&amp;"月!G:G"))))</f>
        <v>7100</v>
      </c>
    </row>
    <row r="4" spans="1:10">
      <c r="A4" s="3" t="s">
        <v>6</v>
      </c>
      <c r="B4" s="3">
        <v>30000</v>
      </c>
      <c r="C4" s="3">
        <v>5000</v>
      </c>
      <c r="D4" s="3">
        <v>600</v>
      </c>
      <c r="E4" s="3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3520</v>
      </c>
      <c r="H4" s="6">
        <f t="shared" ref="H4:H15" ca="1" si="1">SUMPRODUCT(SUMIF(INDIRECT(ROW(INDIRECT("1:"&amp;$G$1))&amp;"月!A:A"),$A4,INDIRECT(ROW(INDIRECT("1:"&amp;$G$1))&amp;"月!b:b")))</f>
        <v>210000</v>
      </c>
      <c r="I4" s="4">
        <f t="shared" ref="I4:I15" ca="1" si="2">SUMPRODUCT(SUMIF(INDIRECT(ROW(INDIRECT("1:"&amp;$G$1))&amp;"月!A:A"),$A4,INDIRECT(ROW(INDIRECT("1:"&amp;$G$1))&amp;"月!f:f")))</f>
        <v>53200</v>
      </c>
      <c r="J4" s="4">
        <f t="shared" ref="J4:J15" ca="1" si="3">IF($G$1=1,0,SUMPRODUCT(SUMIF(INDIRECT(ROW(INDIRECT("1:"&amp;$G$1-1))&amp;"月!A:A"),$A4,INDIRECT(ROW(INDIRECT("1:"&amp;$G$1-1))&amp;"月!G:G"))))</f>
        <v>10920</v>
      </c>
    </row>
    <row r="5" spans="1:10">
      <c r="A5" s="3" t="s">
        <v>7</v>
      </c>
      <c r="B5" s="3">
        <v>16500</v>
      </c>
      <c r="C5" s="3">
        <v>5000</v>
      </c>
      <c r="D5" s="3">
        <v>600</v>
      </c>
      <c r="E5" s="3">
        <v>200</v>
      </c>
      <c r="F5" s="3">
        <f t="shared" si="0"/>
        <v>5800</v>
      </c>
      <c r="G5" s="7">
        <f ca="1">ROUND(MAX((H5-I5)*{0.03;0.1;0.2;0.25;0.3;0.35;0.45}-{0;2520;16920;31920;52920;85920;181920},0)-J5,2)</f>
        <v>1070</v>
      </c>
      <c r="H5" s="6">
        <f t="shared" ca="1" si="1"/>
        <v>115500</v>
      </c>
      <c r="I5" s="4">
        <f t="shared" ca="1" si="2"/>
        <v>40600</v>
      </c>
      <c r="J5" s="4">
        <f t="shared" ca="1" si="3"/>
        <v>3900</v>
      </c>
    </row>
    <row r="6" spans="1:10">
      <c r="A6" s="3" t="s">
        <v>8</v>
      </c>
      <c r="B6" s="3">
        <v>8000</v>
      </c>
      <c r="C6" s="3">
        <v>5000</v>
      </c>
      <c r="D6" s="3">
        <v>500</v>
      </c>
      <c r="E6" s="3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56000</v>
      </c>
      <c r="I6" s="4">
        <f t="shared" ca="1" si="2"/>
        <v>40600</v>
      </c>
      <c r="J6" s="4">
        <f t="shared" ca="1" si="3"/>
        <v>396</v>
      </c>
    </row>
    <row r="7" spans="1:10">
      <c r="A7" s="3" t="s">
        <v>9</v>
      </c>
      <c r="B7" s="3">
        <v>10000</v>
      </c>
      <c r="C7" s="3">
        <v>5000</v>
      </c>
      <c r="D7" s="3">
        <v>500</v>
      </c>
      <c r="E7" s="3">
        <v>300</v>
      </c>
      <c r="F7" s="3">
        <f t="shared" si="0"/>
        <v>5800</v>
      </c>
      <c r="G7" s="7">
        <f ca="1">ROUND(MAX((H7-I7)*{0.03;0.1;0.2;0.25;0.3;0.35;0.45}-{0;2520;16920;31920;52920;85920;181920},0)-J7,2)</f>
        <v>126</v>
      </c>
      <c r="H7" s="6">
        <f t="shared" ca="1" si="1"/>
        <v>70000</v>
      </c>
      <c r="I7" s="4">
        <f t="shared" ca="1" si="2"/>
        <v>40600</v>
      </c>
      <c r="J7" s="4">
        <f t="shared" ca="1" si="3"/>
        <v>756</v>
      </c>
    </row>
    <row r="8" spans="1:10">
      <c r="A8" s="3" t="s">
        <v>10</v>
      </c>
      <c r="B8" s="3">
        <v>10000</v>
      </c>
      <c r="C8" s="3">
        <v>5000</v>
      </c>
      <c r="D8" s="3">
        <v>500</v>
      </c>
      <c r="E8" s="3">
        <v>300</v>
      </c>
      <c r="F8" s="3">
        <f t="shared" si="0"/>
        <v>5800</v>
      </c>
      <c r="G8" s="7">
        <f ca="1">ROUND(MAX((H8-I8)*{0.03;0.1;0.2;0.25;0.3;0.35;0.45}-{0;2520;16920;31920;52920;85920;181920},0)-J8,2)</f>
        <v>126</v>
      </c>
      <c r="H8" s="6">
        <f t="shared" ca="1" si="1"/>
        <v>70000</v>
      </c>
      <c r="I8" s="4">
        <f t="shared" ca="1" si="2"/>
        <v>40600</v>
      </c>
      <c r="J8" s="4">
        <f t="shared" ca="1" si="3"/>
        <v>756</v>
      </c>
    </row>
    <row r="9" spans="1:10">
      <c r="A9" s="3" t="s">
        <v>11</v>
      </c>
      <c r="B9" s="3">
        <v>10000</v>
      </c>
      <c r="C9" s="3">
        <v>5000</v>
      </c>
      <c r="D9" s="3">
        <v>500</v>
      </c>
      <c r="E9" s="3">
        <v>300</v>
      </c>
      <c r="F9" s="3">
        <f t="shared" si="0"/>
        <v>5800</v>
      </c>
      <c r="G9" s="7">
        <f ca="1">ROUND(MAX((H9-I9)*{0.03;0.1;0.2;0.25;0.3;0.35;0.45}-{0;2520;16920;31920;52920;85920;181920},0)-J9,2)</f>
        <v>126</v>
      </c>
      <c r="H9" s="6">
        <f t="shared" ca="1" si="1"/>
        <v>70000</v>
      </c>
      <c r="I9" s="4">
        <f t="shared" ca="1" si="2"/>
        <v>40600</v>
      </c>
      <c r="J9" s="4">
        <f t="shared" ca="1" si="3"/>
        <v>756</v>
      </c>
    </row>
    <row r="10" spans="1:10">
      <c r="A10" s="3" t="s">
        <v>12</v>
      </c>
      <c r="B10" s="3">
        <v>10000</v>
      </c>
      <c r="C10" s="3">
        <v>5000</v>
      </c>
      <c r="D10" s="3">
        <v>500</v>
      </c>
      <c r="E10" s="3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126</v>
      </c>
      <c r="H10" s="6">
        <f t="shared" ca="1" si="1"/>
        <v>70000</v>
      </c>
      <c r="I10" s="4">
        <f t="shared" ca="1" si="2"/>
        <v>40600</v>
      </c>
      <c r="J10" s="4">
        <f t="shared" ca="1" si="3"/>
        <v>756</v>
      </c>
    </row>
    <row r="11" spans="1:10">
      <c r="A11" s="3" t="s">
        <v>13</v>
      </c>
      <c r="B11" s="3">
        <v>10000</v>
      </c>
      <c r="C11" s="3">
        <v>5000</v>
      </c>
      <c r="D11" s="3">
        <v>500</v>
      </c>
      <c r="E11" s="3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126</v>
      </c>
      <c r="H11" s="6">
        <f t="shared" ca="1" si="1"/>
        <v>70000</v>
      </c>
      <c r="I11" s="4">
        <f t="shared" ca="1" si="2"/>
        <v>40600</v>
      </c>
      <c r="J11" s="4">
        <f t="shared" ca="1" si="3"/>
        <v>756</v>
      </c>
    </row>
    <row r="12" spans="1:10">
      <c r="A12" s="3" t="s">
        <v>14</v>
      </c>
      <c r="B12" s="3">
        <v>10000</v>
      </c>
      <c r="C12" s="3">
        <v>5000</v>
      </c>
      <c r="D12" s="3">
        <v>500</v>
      </c>
      <c r="E12" s="3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126</v>
      </c>
      <c r="H12" s="6">
        <f t="shared" ca="1" si="1"/>
        <v>70000</v>
      </c>
      <c r="I12" s="4">
        <f t="shared" ca="1" si="2"/>
        <v>40600</v>
      </c>
      <c r="J12" s="4">
        <f t="shared" ca="1" si="3"/>
        <v>756</v>
      </c>
    </row>
    <row r="13" spans="1:10">
      <c r="A13" s="3" t="s">
        <v>15</v>
      </c>
      <c r="B13" s="3">
        <v>10000</v>
      </c>
      <c r="C13" s="3">
        <v>5000</v>
      </c>
      <c r="D13" s="3">
        <v>500</v>
      </c>
      <c r="E13" s="3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126</v>
      </c>
      <c r="H13" s="6">
        <f t="shared" ca="1" si="1"/>
        <v>70000</v>
      </c>
      <c r="I13" s="4">
        <f t="shared" ca="1" si="2"/>
        <v>40600</v>
      </c>
      <c r="J13" s="4">
        <f t="shared" ca="1" si="3"/>
        <v>756</v>
      </c>
    </row>
    <row r="14" spans="1:10">
      <c r="A14" s="3" t="s">
        <v>16</v>
      </c>
      <c r="B14" s="3">
        <v>10000</v>
      </c>
      <c r="C14" s="3">
        <v>5000</v>
      </c>
      <c r="D14" s="3">
        <v>500</v>
      </c>
      <c r="E14" s="3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126</v>
      </c>
      <c r="H14" s="6">
        <f t="shared" ca="1" si="1"/>
        <v>70000</v>
      </c>
      <c r="I14" s="4">
        <f t="shared" ca="1" si="2"/>
        <v>40600</v>
      </c>
      <c r="J14" s="4">
        <f t="shared" ca="1" si="3"/>
        <v>756</v>
      </c>
    </row>
    <row r="15" spans="1:10">
      <c r="A15" s="3" t="s">
        <v>17</v>
      </c>
      <c r="B15" s="3">
        <v>10000</v>
      </c>
      <c r="C15" s="3">
        <v>5000</v>
      </c>
      <c r="D15" s="3">
        <v>500</v>
      </c>
      <c r="E15" s="3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126</v>
      </c>
      <c r="H15" s="6">
        <f t="shared" ca="1" si="1"/>
        <v>70000</v>
      </c>
      <c r="I15" s="4">
        <f t="shared" ca="1" si="2"/>
        <v>40600</v>
      </c>
      <c r="J15" s="4">
        <f t="shared" ca="1" si="3"/>
        <v>756</v>
      </c>
    </row>
  </sheetData>
  <phoneticPr fontId="1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L13" sqref="L13"/>
    </sheetView>
  </sheetViews>
  <sheetFormatPr defaultColWidth="9" defaultRowHeight="13.5"/>
  <cols>
    <col min="1" max="1" width="6.5" style="1" customWidth="1"/>
    <col min="2" max="2" width="9" style="1" bestFit="1" customWidth="1"/>
    <col min="3" max="3" width="9" style="1" customWidth="1"/>
    <col min="4" max="4" width="9.25" style="1" bestFit="1" customWidth="1"/>
    <col min="5" max="5" width="9" style="1" bestFit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6.25" bestFit="1" customWidth="1"/>
  </cols>
  <sheetData>
    <row r="1" spans="1:10" ht="21" customHeight="1">
      <c r="A1" s="5" t="s">
        <v>4</v>
      </c>
      <c r="G1" s="10">
        <v>8</v>
      </c>
    </row>
    <row r="2" spans="1:10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前7个月个税累计</v>
      </c>
    </row>
    <row r="3" spans="1:10">
      <c r="A3" s="3" t="s">
        <v>5</v>
      </c>
      <c r="B3" s="3">
        <v>16500</v>
      </c>
      <c r="C3" s="3">
        <v>5000</v>
      </c>
      <c r="D3" s="3">
        <v>3200</v>
      </c>
      <c r="E3" s="3">
        <v>2500</v>
      </c>
      <c r="F3" s="3">
        <f>C3+D3+E3</f>
        <v>10700</v>
      </c>
      <c r="G3" s="7">
        <f ca="1">ROUND(MAX((H3-I3)*{0.03;0.1;0.2;0.25;0.3;0.35;0.45}-{0;2520;16920;31920;52920;85920;181920},0)-J3,2)</f>
        <v>580</v>
      </c>
      <c r="H3" s="6">
        <f ca="1">SUMPRODUCT(SUMIF(INDIRECT(ROW(INDIRECT("1:"&amp;$G$1))&amp;"月!A:A"),$A3,INDIRECT(ROW(INDIRECT("1:"&amp;$G$1))&amp;"月!b:b")))</f>
        <v>192000</v>
      </c>
      <c r="I3" s="4">
        <f ca="1">SUMPRODUCT(SUMIF(INDIRECT(ROW(INDIRECT("1:"&amp;$G$1))&amp;"月!A:A"),$A3,INDIRECT(ROW(INDIRECT("1:"&amp;$G$1))&amp;"月!f:f")))</f>
        <v>84200</v>
      </c>
      <c r="J3" s="4">
        <f ca="1">IF($G$1=1,0,SUMPRODUCT(SUMIF(INDIRECT(ROW(INDIRECT("1:"&amp;$G$1-1))&amp;"月!A:A"),$A3,INDIRECT(ROW(INDIRECT("1:"&amp;$G$1-1))&amp;"月!G:G"))))</f>
        <v>7680</v>
      </c>
    </row>
    <row r="4" spans="1:10">
      <c r="A4" s="3" t="s">
        <v>6</v>
      </c>
      <c r="B4" s="3">
        <v>30000</v>
      </c>
      <c r="C4" s="3">
        <v>5000</v>
      </c>
      <c r="D4" s="3">
        <v>600</v>
      </c>
      <c r="E4" s="3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4480</v>
      </c>
      <c r="H4" s="6">
        <f t="shared" ref="H4:H15" ca="1" si="1">SUMPRODUCT(SUMIF(INDIRECT(ROW(INDIRECT("1:"&amp;$G$1))&amp;"月!A:A"),$A4,INDIRECT(ROW(INDIRECT("1:"&amp;$G$1))&amp;"月!b:b")))</f>
        <v>240000</v>
      </c>
      <c r="I4" s="4">
        <f t="shared" ref="I4:I15" ca="1" si="2">SUMPRODUCT(SUMIF(INDIRECT(ROW(INDIRECT("1:"&amp;$G$1))&amp;"月!A:A"),$A4,INDIRECT(ROW(INDIRECT("1:"&amp;$G$1))&amp;"月!f:f")))</f>
        <v>60800</v>
      </c>
      <c r="J4" s="4">
        <f t="shared" ref="J4:J15" ca="1" si="3">IF($G$1=1,0,SUMPRODUCT(SUMIF(INDIRECT(ROW(INDIRECT("1:"&amp;$G$1-1))&amp;"月!A:A"),$A4,INDIRECT(ROW(INDIRECT("1:"&amp;$G$1-1))&amp;"月!G:G"))))</f>
        <v>14440</v>
      </c>
    </row>
    <row r="5" spans="1:10">
      <c r="A5" s="3" t="s">
        <v>7</v>
      </c>
      <c r="B5" s="3">
        <v>16500</v>
      </c>
      <c r="C5" s="3">
        <v>5000</v>
      </c>
      <c r="D5" s="3">
        <v>600</v>
      </c>
      <c r="E5" s="3">
        <v>200</v>
      </c>
      <c r="F5" s="3">
        <f t="shared" si="0"/>
        <v>5800</v>
      </c>
      <c r="G5" s="7">
        <f ca="1">ROUND(MAX((H5-I5)*{0.03;0.1;0.2;0.25;0.3;0.35;0.45}-{0;2520;16920;31920;52920;85920;181920},0)-J5,2)</f>
        <v>1070</v>
      </c>
      <c r="H5" s="6">
        <f t="shared" ca="1" si="1"/>
        <v>132000</v>
      </c>
      <c r="I5" s="4">
        <f t="shared" ca="1" si="2"/>
        <v>46400</v>
      </c>
      <c r="J5" s="4">
        <f t="shared" ca="1" si="3"/>
        <v>4970</v>
      </c>
    </row>
    <row r="6" spans="1:10">
      <c r="A6" s="3" t="s">
        <v>8</v>
      </c>
      <c r="B6" s="3">
        <v>8000</v>
      </c>
      <c r="C6" s="3">
        <v>5000</v>
      </c>
      <c r="D6" s="3">
        <v>500</v>
      </c>
      <c r="E6" s="3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64000</v>
      </c>
      <c r="I6" s="4">
        <f t="shared" ca="1" si="2"/>
        <v>46400</v>
      </c>
      <c r="J6" s="4">
        <f t="shared" ca="1" si="3"/>
        <v>462</v>
      </c>
    </row>
    <row r="7" spans="1:10">
      <c r="A7" s="3" t="s">
        <v>9</v>
      </c>
      <c r="B7" s="3">
        <v>10000</v>
      </c>
      <c r="C7" s="3">
        <v>5000</v>
      </c>
      <c r="D7" s="3">
        <v>500</v>
      </c>
      <c r="E7" s="3">
        <v>300</v>
      </c>
      <c r="F7" s="3">
        <f t="shared" si="0"/>
        <v>5800</v>
      </c>
      <c r="G7" s="7">
        <f ca="1">ROUND(MAX((H7-I7)*{0.03;0.1;0.2;0.25;0.3;0.35;0.45}-{0;2520;16920;31920;52920;85920;181920},0)-J7,2)</f>
        <v>126</v>
      </c>
      <c r="H7" s="6">
        <f t="shared" ca="1" si="1"/>
        <v>80000</v>
      </c>
      <c r="I7" s="4">
        <f t="shared" ca="1" si="2"/>
        <v>46400</v>
      </c>
      <c r="J7" s="4">
        <f t="shared" ca="1" si="3"/>
        <v>882</v>
      </c>
    </row>
    <row r="8" spans="1:10">
      <c r="A8" s="3" t="s">
        <v>10</v>
      </c>
      <c r="B8" s="3">
        <v>10000</v>
      </c>
      <c r="C8" s="3">
        <v>5000</v>
      </c>
      <c r="D8" s="3">
        <v>500</v>
      </c>
      <c r="E8" s="3">
        <v>300</v>
      </c>
      <c r="F8" s="3">
        <f t="shared" si="0"/>
        <v>5800</v>
      </c>
      <c r="G8" s="7">
        <f ca="1">ROUND(MAX((H8-I8)*{0.03;0.1;0.2;0.25;0.3;0.35;0.45}-{0;2520;16920;31920;52920;85920;181920},0)-J8,2)</f>
        <v>126</v>
      </c>
      <c r="H8" s="6">
        <f t="shared" ca="1" si="1"/>
        <v>80000</v>
      </c>
      <c r="I8" s="4">
        <f t="shared" ca="1" si="2"/>
        <v>46400</v>
      </c>
      <c r="J8" s="4">
        <f t="shared" ca="1" si="3"/>
        <v>882</v>
      </c>
    </row>
    <row r="9" spans="1:10">
      <c r="A9" s="3" t="s">
        <v>11</v>
      </c>
      <c r="B9" s="3">
        <v>10000</v>
      </c>
      <c r="C9" s="3">
        <v>5000</v>
      </c>
      <c r="D9" s="3">
        <v>500</v>
      </c>
      <c r="E9" s="3">
        <v>300</v>
      </c>
      <c r="F9" s="3">
        <f t="shared" si="0"/>
        <v>5800</v>
      </c>
      <c r="G9" s="7">
        <f ca="1">ROUND(MAX((H9-I9)*{0.03;0.1;0.2;0.25;0.3;0.35;0.45}-{0;2520;16920;31920;52920;85920;181920},0)-J9,2)</f>
        <v>126</v>
      </c>
      <c r="H9" s="6">
        <f t="shared" ca="1" si="1"/>
        <v>80000</v>
      </c>
      <c r="I9" s="4">
        <f t="shared" ca="1" si="2"/>
        <v>46400</v>
      </c>
      <c r="J9" s="4">
        <f t="shared" ca="1" si="3"/>
        <v>882</v>
      </c>
    </row>
    <row r="10" spans="1:10">
      <c r="A10" s="3" t="s">
        <v>12</v>
      </c>
      <c r="B10" s="3">
        <v>10000</v>
      </c>
      <c r="C10" s="3">
        <v>5000</v>
      </c>
      <c r="D10" s="3">
        <v>500</v>
      </c>
      <c r="E10" s="3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126</v>
      </c>
      <c r="H10" s="6">
        <f t="shared" ca="1" si="1"/>
        <v>80000</v>
      </c>
      <c r="I10" s="4">
        <f t="shared" ca="1" si="2"/>
        <v>46400</v>
      </c>
      <c r="J10" s="4">
        <f t="shared" ca="1" si="3"/>
        <v>882</v>
      </c>
    </row>
    <row r="11" spans="1:10">
      <c r="A11" s="3" t="s">
        <v>13</v>
      </c>
      <c r="B11" s="3">
        <v>10000</v>
      </c>
      <c r="C11" s="3">
        <v>5000</v>
      </c>
      <c r="D11" s="3">
        <v>500</v>
      </c>
      <c r="E11" s="3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126</v>
      </c>
      <c r="H11" s="6">
        <f t="shared" ca="1" si="1"/>
        <v>80000</v>
      </c>
      <c r="I11" s="4">
        <f t="shared" ca="1" si="2"/>
        <v>46400</v>
      </c>
      <c r="J11" s="4">
        <f t="shared" ca="1" si="3"/>
        <v>882</v>
      </c>
    </row>
    <row r="12" spans="1:10">
      <c r="A12" s="3" t="s">
        <v>14</v>
      </c>
      <c r="B12" s="3">
        <v>10000</v>
      </c>
      <c r="C12" s="3">
        <v>5000</v>
      </c>
      <c r="D12" s="3">
        <v>500</v>
      </c>
      <c r="E12" s="3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126</v>
      </c>
      <c r="H12" s="6">
        <f t="shared" ca="1" si="1"/>
        <v>80000</v>
      </c>
      <c r="I12" s="4">
        <f t="shared" ca="1" si="2"/>
        <v>46400</v>
      </c>
      <c r="J12" s="4">
        <f t="shared" ca="1" si="3"/>
        <v>882</v>
      </c>
    </row>
    <row r="13" spans="1:10">
      <c r="A13" s="3" t="s">
        <v>15</v>
      </c>
      <c r="B13" s="3">
        <v>10000</v>
      </c>
      <c r="C13" s="3">
        <v>5000</v>
      </c>
      <c r="D13" s="3">
        <v>500</v>
      </c>
      <c r="E13" s="3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126</v>
      </c>
      <c r="H13" s="6">
        <f t="shared" ca="1" si="1"/>
        <v>80000</v>
      </c>
      <c r="I13" s="4">
        <f t="shared" ca="1" si="2"/>
        <v>46400</v>
      </c>
      <c r="J13" s="4">
        <f t="shared" ca="1" si="3"/>
        <v>882</v>
      </c>
    </row>
    <row r="14" spans="1:10">
      <c r="A14" s="3" t="s">
        <v>16</v>
      </c>
      <c r="B14" s="3">
        <v>10000</v>
      </c>
      <c r="C14" s="3">
        <v>5000</v>
      </c>
      <c r="D14" s="3">
        <v>500</v>
      </c>
      <c r="E14" s="3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126</v>
      </c>
      <c r="H14" s="6">
        <f t="shared" ca="1" si="1"/>
        <v>80000</v>
      </c>
      <c r="I14" s="4">
        <f t="shared" ca="1" si="2"/>
        <v>46400</v>
      </c>
      <c r="J14" s="4">
        <f t="shared" ca="1" si="3"/>
        <v>882</v>
      </c>
    </row>
    <row r="15" spans="1:10">
      <c r="A15" s="3" t="s">
        <v>17</v>
      </c>
      <c r="B15" s="3">
        <v>10000</v>
      </c>
      <c r="C15" s="3">
        <v>5000</v>
      </c>
      <c r="D15" s="3">
        <v>500</v>
      </c>
      <c r="E15" s="3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126</v>
      </c>
      <c r="H15" s="6">
        <f t="shared" ca="1" si="1"/>
        <v>80000</v>
      </c>
      <c r="I15" s="4">
        <f t="shared" ca="1" si="2"/>
        <v>46400</v>
      </c>
      <c r="J15" s="4">
        <f t="shared" ca="1" si="3"/>
        <v>882</v>
      </c>
    </row>
  </sheetData>
  <phoneticPr fontId="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L13" sqref="L13"/>
    </sheetView>
  </sheetViews>
  <sheetFormatPr defaultColWidth="9" defaultRowHeight="13.5"/>
  <cols>
    <col min="1" max="1" width="6.5" style="1" customWidth="1"/>
    <col min="2" max="2" width="9" style="1" bestFit="1" customWidth="1"/>
    <col min="3" max="3" width="9" style="1" customWidth="1"/>
    <col min="4" max="4" width="9.25" style="1" bestFit="1" customWidth="1"/>
    <col min="5" max="5" width="9" style="1" bestFit="1"/>
    <col min="6" max="6" width="9" style="1" customWidth="1"/>
    <col min="7" max="7" width="11" style="1" bestFit="1" customWidth="1"/>
    <col min="8" max="8" width="13.5" style="1" bestFit="1" customWidth="1"/>
    <col min="9" max="9" width="9.25" bestFit="1" customWidth="1"/>
    <col min="10" max="10" width="16.25" bestFit="1" customWidth="1"/>
  </cols>
  <sheetData>
    <row r="1" spans="1:10" ht="21" customHeight="1">
      <c r="A1" s="5" t="s">
        <v>4</v>
      </c>
      <c r="G1" s="10">
        <v>9</v>
      </c>
    </row>
    <row r="2" spans="1:10">
      <c r="A2" s="8" t="s">
        <v>0</v>
      </c>
      <c r="B2" s="8" t="s">
        <v>22</v>
      </c>
      <c r="C2" s="8" t="s">
        <v>19</v>
      </c>
      <c r="D2" s="8" t="s">
        <v>18</v>
      </c>
      <c r="E2" s="8" t="s">
        <v>1</v>
      </c>
      <c r="F2" s="8" t="s">
        <v>20</v>
      </c>
      <c r="G2" s="8" t="s">
        <v>2</v>
      </c>
      <c r="H2" s="8" t="s">
        <v>3</v>
      </c>
      <c r="I2" s="9" t="s">
        <v>21</v>
      </c>
      <c r="J2" s="9" t="str">
        <f>"前"&amp;$G$1-1&amp;"个月个税累计"</f>
        <v>前8个月个税累计</v>
      </c>
    </row>
    <row r="3" spans="1:10">
      <c r="A3" s="3" t="s">
        <v>5</v>
      </c>
      <c r="B3" s="3">
        <v>16500</v>
      </c>
      <c r="C3" s="3">
        <v>5000</v>
      </c>
      <c r="D3" s="3">
        <v>3200</v>
      </c>
      <c r="E3" s="3">
        <v>2500</v>
      </c>
      <c r="F3" s="3">
        <f>C3+D3+E3</f>
        <v>10700</v>
      </c>
      <c r="G3" s="7">
        <f ca="1">ROUND(MAX((H3-I3)*{0.03;0.1;0.2;0.25;0.3;0.35;0.45}-{0;2520;16920;31920;52920;85920;181920},0)-J3,2)</f>
        <v>580</v>
      </c>
      <c r="H3" s="6">
        <f ca="1">SUMPRODUCT(SUMIF(INDIRECT(ROW(INDIRECT("1:"&amp;$G$1))&amp;"月!A:A"),$A3,INDIRECT(ROW(INDIRECT("1:"&amp;$G$1))&amp;"月!b:b")))</f>
        <v>208500</v>
      </c>
      <c r="I3" s="4">
        <f ca="1">SUMPRODUCT(SUMIF(INDIRECT(ROW(INDIRECT("1:"&amp;$G$1))&amp;"月!A:A"),$A3,INDIRECT(ROW(INDIRECT("1:"&amp;$G$1))&amp;"月!f:f")))</f>
        <v>94900</v>
      </c>
      <c r="J3" s="4">
        <f ca="1">IF($G$1=1,0,SUMPRODUCT(SUMIF(INDIRECT(ROW(INDIRECT("1:"&amp;$G$1-1))&amp;"月!A:A"),$A3,INDIRECT(ROW(INDIRECT("1:"&amp;$G$1-1))&amp;"月!G:G"))))</f>
        <v>8260</v>
      </c>
    </row>
    <row r="4" spans="1:10">
      <c r="A4" s="3" t="s">
        <v>6</v>
      </c>
      <c r="B4" s="3">
        <v>30000</v>
      </c>
      <c r="C4" s="3">
        <v>5000</v>
      </c>
      <c r="D4" s="3">
        <v>600</v>
      </c>
      <c r="E4" s="3">
        <v>2000</v>
      </c>
      <c r="F4" s="3">
        <f t="shared" ref="F4:F15" si="0">C4+D4+E4</f>
        <v>7600</v>
      </c>
      <c r="G4" s="7">
        <f ca="1">ROUND(MAX((H4-I4)*{0.03;0.1;0.2;0.25;0.3;0.35;0.45}-{0;2520;16920;31920;52920;85920;181920},0)-J4,2)</f>
        <v>4480</v>
      </c>
      <c r="H4" s="6">
        <f t="shared" ref="H4:H15" ca="1" si="1">SUMPRODUCT(SUMIF(INDIRECT(ROW(INDIRECT("1:"&amp;$G$1))&amp;"月!A:A"),$A4,INDIRECT(ROW(INDIRECT("1:"&amp;$G$1))&amp;"月!b:b")))</f>
        <v>270000</v>
      </c>
      <c r="I4" s="4">
        <f t="shared" ref="I4:I15" ca="1" si="2">SUMPRODUCT(SUMIF(INDIRECT(ROW(INDIRECT("1:"&amp;$G$1))&amp;"月!A:A"),$A4,INDIRECT(ROW(INDIRECT("1:"&amp;$G$1))&amp;"月!f:f")))</f>
        <v>68400</v>
      </c>
      <c r="J4" s="4">
        <f t="shared" ref="J4:J15" ca="1" si="3">IF($G$1=1,0,SUMPRODUCT(SUMIF(INDIRECT(ROW(INDIRECT("1:"&amp;$G$1-1))&amp;"月!A:A"),$A4,INDIRECT(ROW(INDIRECT("1:"&amp;$G$1-1))&amp;"月!G:G"))))</f>
        <v>18920</v>
      </c>
    </row>
    <row r="5" spans="1:10">
      <c r="A5" s="3" t="s">
        <v>7</v>
      </c>
      <c r="B5" s="3">
        <v>16500</v>
      </c>
      <c r="C5" s="3">
        <v>5000</v>
      </c>
      <c r="D5" s="3">
        <v>600</v>
      </c>
      <c r="E5" s="3">
        <v>200</v>
      </c>
      <c r="F5" s="3">
        <f t="shared" si="0"/>
        <v>5800</v>
      </c>
      <c r="G5" s="7">
        <f ca="1">ROUND(MAX((H5-I5)*{0.03;0.1;0.2;0.25;0.3;0.35;0.45}-{0;2520;16920;31920;52920;85920;181920},0)-J5,2)</f>
        <v>1070</v>
      </c>
      <c r="H5" s="6">
        <f t="shared" ca="1" si="1"/>
        <v>148500</v>
      </c>
      <c r="I5" s="4">
        <f t="shared" ca="1" si="2"/>
        <v>52200</v>
      </c>
      <c r="J5" s="4">
        <f t="shared" ca="1" si="3"/>
        <v>6040</v>
      </c>
    </row>
    <row r="6" spans="1:10">
      <c r="A6" s="3" t="s">
        <v>8</v>
      </c>
      <c r="B6" s="3">
        <v>8000</v>
      </c>
      <c r="C6" s="3">
        <v>5000</v>
      </c>
      <c r="D6" s="3">
        <v>500</v>
      </c>
      <c r="E6" s="3">
        <v>300</v>
      </c>
      <c r="F6" s="3">
        <f t="shared" si="0"/>
        <v>5800</v>
      </c>
      <c r="G6" s="7">
        <f ca="1">ROUND(MAX((H6-I6)*{0.03;0.1;0.2;0.25;0.3;0.35;0.45}-{0;2520;16920;31920;52920;85920;181920},0)-J6,2)</f>
        <v>66</v>
      </c>
      <c r="H6" s="6">
        <f t="shared" ca="1" si="1"/>
        <v>72000</v>
      </c>
      <c r="I6" s="4">
        <f t="shared" ca="1" si="2"/>
        <v>52200</v>
      </c>
      <c r="J6" s="4">
        <f t="shared" ca="1" si="3"/>
        <v>528</v>
      </c>
    </row>
    <row r="7" spans="1:10">
      <c r="A7" s="3" t="s">
        <v>9</v>
      </c>
      <c r="B7" s="3">
        <v>10000</v>
      </c>
      <c r="C7" s="3">
        <v>5000</v>
      </c>
      <c r="D7" s="3">
        <v>500</v>
      </c>
      <c r="E7" s="3">
        <v>300</v>
      </c>
      <c r="F7" s="3">
        <f t="shared" si="0"/>
        <v>5800</v>
      </c>
      <c r="G7" s="7">
        <f ca="1">ROUND(MAX((H7-I7)*{0.03;0.1;0.2;0.25;0.3;0.35;0.45}-{0;2520;16920;31920;52920;85920;181920},0)-J7,2)</f>
        <v>252</v>
      </c>
      <c r="H7" s="6">
        <f t="shared" ca="1" si="1"/>
        <v>90000</v>
      </c>
      <c r="I7" s="4">
        <f t="shared" ca="1" si="2"/>
        <v>52200</v>
      </c>
      <c r="J7" s="4">
        <f t="shared" ca="1" si="3"/>
        <v>1008</v>
      </c>
    </row>
    <row r="8" spans="1:10">
      <c r="A8" s="3" t="s">
        <v>10</v>
      </c>
      <c r="B8" s="3">
        <v>10000</v>
      </c>
      <c r="C8" s="3">
        <v>5000</v>
      </c>
      <c r="D8" s="3">
        <v>500</v>
      </c>
      <c r="E8" s="3">
        <v>300</v>
      </c>
      <c r="F8" s="3">
        <f t="shared" si="0"/>
        <v>5800</v>
      </c>
      <c r="G8" s="7">
        <f ca="1">ROUND(MAX((H8-I8)*{0.03;0.1;0.2;0.25;0.3;0.35;0.45}-{0;2520;16920;31920;52920;85920;181920},0)-J8,2)</f>
        <v>252</v>
      </c>
      <c r="H8" s="6">
        <f t="shared" ca="1" si="1"/>
        <v>90000</v>
      </c>
      <c r="I8" s="4">
        <f t="shared" ca="1" si="2"/>
        <v>52200</v>
      </c>
      <c r="J8" s="4">
        <f t="shared" ca="1" si="3"/>
        <v>1008</v>
      </c>
    </row>
    <row r="9" spans="1:10">
      <c r="A9" s="3" t="s">
        <v>11</v>
      </c>
      <c r="B9" s="3">
        <v>10000</v>
      </c>
      <c r="C9" s="3">
        <v>5000</v>
      </c>
      <c r="D9" s="3">
        <v>500</v>
      </c>
      <c r="E9" s="3">
        <v>300</v>
      </c>
      <c r="F9" s="3">
        <f t="shared" si="0"/>
        <v>5800</v>
      </c>
      <c r="G9" s="7">
        <f ca="1">ROUND(MAX((H9-I9)*{0.03;0.1;0.2;0.25;0.3;0.35;0.45}-{0;2520;16920;31920;52920;85920;181920},0)-J9,2)</f>
        <v>252</v>
      </c>
      <c r="H9" s="6">
        <f t="shared" ca="1" si="1"/>
        <v>90000</v>
      </c>
      <c r="I9" s="4">
        <f t="shared" ca="1" si="2"/>
        <v>52200</v>
      </c>
      <c r="J9" s="4">
        <f t="shared" ca="1" si="3"/>
        <v>1008</v>
      </c>
    </row>
    <row r="10" spans="1:10">
      <c r="A10" s="3" t="s">
        <v>12</v>
      </c>
      <c r="B10" s="3">
        <v>10000</v>
      </c>
      <c r="C10" s="3">
        <v>5000</v>
      </c>
      <c r="D10" s="3">
        <v>500</v>
      </c>
      <c r="E10" s="3">
        <v>300</v>
      </c>
      <c r="F10" s="3">
        <f t="shared" si="0"/>
        <v>5800</v>
      </c>
      <c r="G10" s="7">
        <f ca="1">ROUND(MAX((H10-I10)*{0.03;0.1;0.2;0.25;0.3;0.35;0.45}-{0;2520;16920;31920;52920;85920;181920},0)-J10,2)</f>
        <v>252</v>
      </c>
      <c r="H10" s="6">
        <f t="shared" ca="1" si="1"/>
        <v>90000</v>
      </c>
      <c r="I10" s="4">
        <f t="shared" ca="1" si="2"/>
        <v>52200</v>
      </c>
      <c r="J10" s="4">
        <f t="shared" ca="1" si="3"/>
        <v>1008</v>
      </c>
    </row>
    <row r="11" spans="1:10">
      <c r="A11" s="3" t="s">
        <v>13</v>
      </c>
      <c r="B11" s="3">
        <v>10000</v>
      </c>
      <c r="C11" s="3">
        <v>5000</v>
      </c>
      <c r="D11" s="3">
        <v>500</v>
      </c>
      <c r="E11" s="3">
        <v>300</v>
      </c>
      <c r="F11" s="3">
        <f t="shared" si="0"/>
        <v>5800</v>
      </c>
      <c r="G11" s="7">
        <f ca="1">ROUND(MAX((H11-I11)*{0.03;0.1;0.2;0.25;0.3;0.35;0.45}-{0;2520;16920;31920;52920;85920;181920},0)-J11,2)</f>
        <v>252</v>
      </c>
      <c r="H11" s="6">
        <f t="shared" ca="1" si="1"/>
        <v>90000</v>
      </c>
      <c r="I11" s="4">
        <f t="shared" ca="1" si="2"/>
        <v>52200</v>
      </c>
      <c r="J11" s="4">
        <f t="shared" ca="1" si="3"/>
        <v>1008</v>
      </c>
    </row>
    <row r="12" spans="1:10">
      <c r="A12" s="3" t="s">
        <v>14</v>
      </c>
      <c r="B12" s="3">
        <v>10000</v>
      </c>
      <c r="C12" s="3">
        <v>5000</v>
      </c>
      <c r="D12" s="3">
        <v>500</v>
      </c>
      <c r="E12" s="3">
        <v>300</v>
      </c>
      <c r="F12" s="3">
        <f t="shared" si="0"/>
        <v>5800</v>
      </c>
      <c r="G12" s="7">
        <f ca="1">ROUND(MAX((H12-I12)*{0.03;0.1;0.2;0.25;0.3;0.35;0.45}-{0;2520;16920;31920;52920;85920;181920},0)-J12,2)</f>
        <v>252</v>
      </c>
      <c r="H12" s="6">
        <f t="shared" ca="1" si="1"/>
        <v>90000</v>
      </c>
      <c r="I12" s="4">
        <f t="shared" ca="1" si="2"/>
        <v>52200</v>
      </c>
      <c r="J12" s="4">
        <f t="shared" ca="1" si="3"/>
        <v>1008</v>
      </c>
    </row>
    <row r="13" spans="1:10">
      <c r="A13" s="3" t="s">
        <v>15</v>
      </c>
      <c r="B13" s="3">
        <v>10000</v>
      </c>
      <c r="C13" s="3">
        <v>5000</v>
      </c>
      <c r="D13" s="3">
        <v>500</v>
      </c>
      <c r="E13" s="3">
        <v>300</v>
      </c>
      <c r="F13" s="3">
        <f t="shared" si="0"/>
        <v>5800</v>
      </c>
      <c r="G13" s="7">
        <f ca="1">ROUND(MAX((H13-I13)*{0.03;0.1;0.2;0.25;0.3;0.35;0.45}-{0;2520;16920;31920;52920;85920;181920},0)-J13,2)</f>
        <v>252</v>
      </c>
      <c r="H13" s="6">
        <f t="shared" ca="1" si="1"/>
        <v>90000</v>
      </c>
      <c r="I13" s="4">
        <f t="shared" ca="1" si="2"/>
        <v>52200</v>
      </c>
      <c r="J13" s="4">
        <f t="shared" ca="1" si="3"/>
        <v>1008</v>
      </c>
    </row>
    <row r="14" spans="1:10">
      <c r="A14" s="3" t="s">
        <v>16</v>
      </c>
      <c r="B14" s="3">
        <v>10000</v>
      </c>
      <c r="C14" s="3">
        <v>5000</v>
      </c>
      <c r="D14" s="3">
        <v>500</v>
      </c>
      <c r="E14" s="3">
        <v>300</v>
      </c>
      <c r="F14" s="3">
        <f t="shared" si="0"/>
        <v>5800</v>
      </c>
      <c r="G14" s="7">
        <f ca="1">ROUND(MAX((H14-I14)*{0.03;0.1;0.2;0.25;0.3;0.35;0.45}-{0;2520;16920;31920;52920;85920;181920},0)-J14,2)</f>
        <v>252</v>
      </c>
      <c r="H14" s="6">
        <f t="shared" ca="1" si="1"/>
        <v>90000</v>
      </c>
      <c r="I14" s="4">
        <f t="shared" ca="1" si="2"/>
        <v>52200</v>
      </c>
      <c r="J14" s="4">
        <f t="shared" ca="1" si="3"/>
        <v>1008</v>
      </c>
    </row>
    <row r="15" spans="1:10">
      <c r="A15" s="3" t="s">
        <v>17</v>
      </c>
      <c r="B15" s="3">
        <v>10000</v>
      </c>
      <c r="C15" s="3">
        <v>5000</v>
      </c>
      <c r="D15" s="3">
        <v>500</v>
      </c>
      <c r="E15" s="3">
        <v>300</v>
      </c>
      <c r="F15" s="3">
        <f t="shared" si="0"/>
        <v>5800</v>
      </c>
      <c r="G15" s="7">
        <f ca="1">ROUND(MAX((H15-I15)*{0.03;0.1;0.2;0.25;0.3;0.35;0.45}-{0;2520;16920;31920;52920;85920;181920},0)-J15,2)</f>
        <v>252</v>
      </c>
      <c r="H15" s="6">
        <f t="shared" ca="1" si="1"/>
        <v>90000</v>
      </c>
      <c r="I15" s="4">
        <f t="shared" ca="1" si="2"/>
        <v>52200</v>
      </c>
      <c r="J15" s="4">
        <f t="shared" ca="1" si="3"/>
        <v>1008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zj.fanhm</cp:lastModifiedBy>
  <dcterms:created xsi:type="dcterms:W3CDTF">2018-12-19T07:46:00Z</dcterms:created>
  <dcterms:modified xsi:type="dcterms:W3CDTF">2019-01-03T03:19:41Z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  <property fmtid="{D5CDD505-2E9C-101B-9397-08002B2CF9AE}" pid="3" name="KSORubyTemplateID" linkTarget="0">
    <vt:lpwstr>14</vt:lpwstr>
  </property>
</Properties>
</file>