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<sst xmlns="http://schemas.openxmlformats.org/spreadsheetml/2006/main" count="22">
  <si>
    <t>姓名</t>
  </si>
  <si>
    <t>去年销量</t>
  </si>
  <si>
    <t>今年销量</t>
  </si>
  <si>
    <t>目标销量</t>
  </si>
  <si>
    <t>销售增长率</t>
  </si>
  <si>
    <t>正增长</t>
  </si>
  <si>
    <t>负增长</t>
  </si>
  <si>
    <t>超产人员销量</t>
  </si>
  <si>
    <t>未达标人员销量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</si>
  <si>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</si>
  <si>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</si>
  <si>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</si>
  <si>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</si>
  <si>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</si>
  <si>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</si>
  <si>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</si>
  <si>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</si>
  <si>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</si>
  <si>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最大销量</t>
  </si>
  <si>
    <t>销量</t>
  </si>
  <si>
    <t>最大增长率</t>
  </si>
  <si>
    <t>增长比率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</si>
</sst>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b/>
      <sz val="11"/>
      <color theme="9" tint="-0.249977111117893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Sheet1!$I$2</c:f>
              <c:strCache>
                <c:ptCount val="1"/>
                <c:pt idx="0">
                  <c:v>超产人员销量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numFmt formatCode="_ * #,##0_ ;_ * \-#,##0_ ;_ * &quot;-&quot;_ ;_ @_ 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Sheet1!$B$3:$B$11</c:f>
              <c:strCache>
                <c:ptCount val="9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</c:strCache>
            </c:strRef>
          </c:cat>
          <c:val>
            <c:numRef>
              <c:f>Sheet1!$I$3:$I$11</c:f>
              <c:numCache>
                <c:formatCode>General</c:formatCode>
                <c:ptCount val="9"/>
                <c:pt idx="0">
                  <c:v>0</c:v>
                </c:pt>
                <c:pt idx="1">
                  <c:v>1342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1380</c:v>
                </c:pt>
                <c:pt idx="6">
                  <c:v>0</c:v>
                </c:pt>
                <c:pt idx="7">
                  <c:v>0</c:v>
                </c:pt>
                <c:pt idx="8">
                  <c:v>1316</c:v>
                </c:pt>
              </c:numCache>
            </c:numRef>
          </c:val>
        </c:ser>
        <c:ser>
          <c:idx val="2"/>
          <c:order val="1"/>
          <c:tx>
            <c:strRef>
              <c:f>Sheet1!$J$2</c:f>
              <c:strCache>
                <c:ptCount val="1"/>
                <c:pt idx="0">
                  <c:v>未达标人员销量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numFmt formatCode="_ * #,##0_ ;_ * \-#,##0_ ;_ * &quot;-&quot;_ ;_ @_ 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Sheet1!$B$3:$B$11</c:f>
              <c:strCache>
                <c:ptCount val="9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</c:strCache>
            </c:strRef>
          </c:cat>
          <c:val>
            <c:numRef>
              <c:f>Sheet1!$J$3:$J$11</c:f>
              <c:numCache>
                <c:formatCode>General</c:formatCode>
                <c:ptCount val="9"/>
                <c:pt idx="0">
                  <c:v>1176</c:v>
                </c:pt>
                <c:pt idx="1">
                  <c:v>0</c:v>
                </c:pt>
                <c:pt idx="2">
                  <c:v>1143</c:v>
                </c:pt>
                <c:pt idx="3">
                  <c:v>1126</c:v>
                </c:pt>
                <c:pt idx="4">
                  <c:v>1103</c:v>
                </c:pt>
                <c:pt idx="5">
                  <c:v>0</c:v>
                </c:pt>
                <c:pt idx="6">
                  <c:v>1161</c:v>
                </c:pt>
                <c:pt idx="7">
                  <c:v>1155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5691648"/>
        <c:axId val="65693184"/>
      </c:barChart>
      <c:catAx>
        <c:axId val="65691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65693184"/>
        <c:crosses val="autoZero"/>
        <c:auto val="1"/>
        <c:lblAlgn val="ctr"/>
        <c:lblOffset val="100"/>
        <c:noMultiLvlLbl val="0"/>
      </c:catAx>
      <c:valAx>
        <c:axId val="65693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656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正增长</c:v>
                </c:pt>
              </c:strCache>
            </c:strRef>
          </c:tx>
          <c:spPr>
            <a:noFill/>
            <a:ln w="19050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6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Sheet1!$B$3:$B$11</c:f>
              <c:strCache>
                <c:ptCount val="9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</c:strCache>
            </c:strRef>
          </c:cat>
          <c:val>
            <c:numRef>
              <c:f>Sheet1!$G$3:$G$11</c:f>
              <c:numCache>
                <c:formatCode>0.00%</c:formatCode>
                <c:ptCount val="9"/>
                <c:pt idx="0">
                  <c:v>0.0537634408602151</c:v>
                </c:pt>
                <c:pt idx="1">
                  <c:v>0.0550314465408805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0.133004926108374</c:v>
                </c:pt>
                <c:pt idx="6">
                  <c:v>0</c:v>
                </c:pt>
                <c:pt idx="7">
                  <c:v>0.11271676300578</c:v>
                </c:pt>
                <c:pt idx="8">
                  <c:v>0.0411392405063291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负增长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0.11006930289441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Sheet1!$B$3:$B$11</c:f>
              <c:strCache>
                <c:ptCount val="9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</c:strCache>
            </c:strRef>
          </c:cat>
          <c:val>
            <c:numRef>
              <c:f>Sheet1!$H$3:$H$11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-0.00522193211488251</c:v>
                </c:pt>
                <c:pt idx="3">
                  <c:v>-0.0793131643499591</c:v>
                </c:pt>
                <c:pt idx="4">
                  <c:v>-0.0425347222222222</c:v>
                </c:pt>
                <c:pt idx="5">
                  <c:v>0</c:v>
                </c:pt>
                <c:pt idx="6">
                  <c:v>-0.0152671755725191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7"/>
        <c:overlap val="-29"/>
        <c:axId val="79622144"/>
        <c:axId val="79623680"/>
      </c:barChart>
      <c:catAx>
        <c:axId val="79622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9623680"/>
        <c:crosses val="autoZero"/>
        <c:auto val="1"/>
        <c:lblAlgn val="ctr"/>
        <c:lblOffset val="100"/>
        <c:noMultiLvlLbl val="0"/>
      </c:catAx>
      <c:valAx>
        <c:axId val="79623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96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lt1">
                  <a:lumMod val="7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83328575506709"/>
          <c:y val="0.251115031651538"/>
          <c:w val="0.474721103196385"/>
          <c:h val="0.699452376234254"/>
        </c:manualLayout>
      </c:layout>
      <c:doughnut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今年销量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76667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76667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shade val="76667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shade val="76667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shade val="76667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shade val="76667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tint val="76667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tint val="76667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tint val="76667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Sheet1!$B$3:$B$11</c:f>
              <c:strCache>
                <c:ptCount val="9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1176</c:v>
                </c:pt>
                <c:pt idx="1">
                  <c:v>1342</c:v>
                </c:pt>
                <c:pt idx="2">
                  <c:v>1143</c:v>
                </c:pt>
                <c:pt idx="3">
                  <c:v>1126</c:v>
                </c:pt>
                <c:pt idx="4">
                  <c:v>1103</c:v>
                </c:pt>
                <c:pt idx="5">
                  <c:v>1380</c:v>
                </c:pt>
                <c:pt idx="6">
                  <c:v>1161</c:v>
                </c:pt>
                <c:pt idx="7">
                  <c:v>1155</c:v>
                </c:pt>
                <c:pt idx="8">
                  <c:v>1316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04396231801313"/>
          <c:y val="0.15352260778128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28575</xdr:colOff>
      <xdr:row>1</xdr:row>
      <xdr:rowOff>28575</xdr:rowOff>
    </xdr:from>
    <xdr:to>
      <xdr:col>16</xdr:col>
      <xdr:colOff>151765</xdr:colOff>
      <xdr:row>10</xdr:row>
      <xdr:rowOff>238125</xdr:rowOff>
    </xdr:to>
    <xdr:graphicFrame>
      <xdr:nvGraphicFramePr>
        <xdr:cNvPr id="7" name="图表 6"/>
        <xdr:cNvGraphicFramePr/>
      </xdr:nvGraphicFramePr>
      <xdr:xfrm>
        <a:off x="6105525" y="238125"/>
        <a:ext cx="4237990" cy="2661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56515</xdr:colOff>
      <xdr:row>12</xdr:row>
      <xdr:rowOff>27940</xdr:rowOff>
    </xdr:from>
    <xdr:to>
      <xdr:col>16</xdr:col>
      <xdr:colOff>180340</xdr:colOff>
      <xdr:row>18</xdr:row>
      <xdr:rowOff>28575</xdr:rowOff>
    </xdr:to>
    <xdr:graphicFrame>
      <xdr:nvGraphicFramePr>
        <xdr:cNvPr id="9" name="图表 8"/>
        <xdr:cNvGraphicFramePr/>
      </xdr:nvGraphicFramePr>
      <xdr:xfrm>
        <a:off x="6133465" y="2982595"/>
        <a:ext cx="4238625" cy="3044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66674</xdr:colOff>
      <xdr:row>12</xdr:row>
      <xdr:rowOff>28574</xdr:rowOff>
    </xdr:from>
    <xdr:to>
      <xdr:col>10</xdr:col>
      <xdr:colOff>0</xdr:colOff>
      <xdr:row>18</xdr:row>
      <xdr:rowOff>19049</xdr:rowOff>
    </xdr:to>
    <xdr:graphicFrame>
      <xdr:nvGraphicFramePr>
        <xdr:cNvPr id="4" name="图表 3"/>
        <xdr:cNvGraphicFramePr/>
      </xdr:nvGraphicFramePr>
      <xdr:xfrm>
        <a:off x="1561465" y="2982595"/>
        <a:ext cx="4515485" cy="3034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P19"/>
  <sheetViews>
    <sheetView showGridLines="0" tabSelected="1" workbookViewId="0">
      <selection activeCell="G8" sqref="G8"/>
    </sheetView>
  </sheetViews>
  <sheetFormatPr defaultColWidth="9" defaultRowHeight="16.5"/>
  <cols>
    <col min="1" max="1" width="1.625" customWidth="1"/>
    <col min="2" max="5" width="9" style="3"/>
    <col min="6" max="6" width="11" style="4" customWidth="1"/>
    <col min="7" max="7" width="8" style="5" customWidth="1"/>
    <col min="8" max="8" width="7.125" style="5" customWidth="1"/>
    <col min="9" max="9" width="7.125" style="3" customWidth="1"/>
    <col min="10" max="10" width="8.875" style="4" customWidth="1"/>
    <col min="11" max="16" width="9" style="3"/>
  </cols>
  <sheetData>
    <row r="2" s="1" customFormat="1" ht="32.25" customHeight="1" spans="2:16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7" t="s">
        <v>5</v>
      </c>
      <c r="H2" s="7" t="s">
        <v>6</v>
      </c>
      <c r="I2" s="6" t="s">
        <v>7</v>
      </c>
      <c r="J2" s="6" t="s">
        <v>8</v>
      </c>
      <c r="K2" s="15"/>
      <c r="L2" s="15"/>
      <c r="M2" s="15"/>
      <c r="N2" s="15"/>
      <c r="O2" s="15"/>
      <c r="P2" s="15"/>
    </row>
    <row r="3" ht="20.1" customHeight="1" spans="2:10">
      <c r="B3" s="8" t="s">
        <v>9</v>
      </c>
      <c r="C3" s="8">
        <v>1116</v>
      </c>
      <c r="D3" s="8">
        <v>1176</v>
      </c>
      <c r="E3" s="8">
        <v>1200</v>
      </c>
      <c r="F3" s="9">
        <f>(D3-C3)/C3</f>
        <v>0.0537634408602151</v>
      </c>
      <c r="G3" s="9">
        <f>IF(F3&gt;0,F3,0)</f>
        <v>0.0537634408602151</v>
      </c>
      <c r="H3" s="9">
        <f>IF(F3&lt;=0,F3,0)</f>
        <v>0</v>
      </c>
      <c r="I3" s="16">
        <f t="shared" ref="I3:I11" si="0">IF(D3&gt;E3,D3,0)</f>
        <v>0</v>
      </c>
      <c r="J3" s="16">
        <f t="shared" ref="J3:J11" si="1">IF(D3&lt;=E3,D3,0)</f>
        <v>1176</v>
      </c>
    </row>
    <row r="4" ht="20.1" customHeight="1" spans="2:10">
      <c r="B4" s="8" t="s">
        <v>10</v>
      </c>
      <c r="C4" s="8">
        <v>1272</v>
      </c>
      <c r="D4" s="8">
        <v>1342</v>
      </c>
      <c r="E4" s="8">
        <v>1200</v>
      </c>
      <c r="F4" s="9">
        <f t="shared" ref="F4:F11" si="2">(D4-C4)/C4</f>
        <v>0.0550314465408805</v>
      </c>
      <c r="G4" s="9">
        <f t="shared" ref="G4:G11" si="3">IF(F4&gt;0,F4,0)</f>
        <v>0.0550314465408805</v>
      </c>
      <c r="H4" s="9">
        <f t="shared" ref="H4:H11" si="4">IF(F4&lt;=0,F4,0)</f>
        <v>0</v>
      </c>
      <c r="I4" s="16">
        <f t="shared" si="0"/>
        <v>1342</v>
      </c>
      <c r="J4" s="16">
        <f t="shared" si="1"/>
        <v>0</v>
      </c>
    </row>
    <row r="5" ht="20.1" customHeight="1" spans="2:10">
      <c r="B5" s="8" t="s">
        <v>11</v>
      </c>
      <c r="C5" s="8">
        <v>1149</v>
      </c>
      <c r="D5" s="8">
        <v>1143</v>
      </c>
      <c r="E5" s="8">
        <v>1200</v>
      </c>
      <c r="F5" s="9">
        <f t="shared" si="2"/>
        <v>-0.00522193211488251</v>
      </c>
      <c r="G5" s="9">
        <f t="shared" si="3"/>
        <v>0</v>
      </c>
      <c r="H5" s="9">
        <f t="shared" si="4"/>
        <v>-0.00522193211488251</v>
      </c>
      <c r="I5" s="16">
        <f t="shared" si="0"/>
        <v>0</v>
      </c>
      <c r="J5" s="16">
        <f t="shared" si="1"/>
        <v>1143</v>
      </c>
    </row>
    <row r="6" ht="20.1" customHeight="1" spans="2:10">
      <c r="B6" s="8" t="s">
        <v>12</v>
      </c>
      <c r="C6" s="8">
        <v>1223</v>
      </c>
      <c r="D6" s="8">
        <v>1126</v>
      </c>
      <c r="E6" s="8">
        <v>1200</v>
      </c>
      <c r="F6" s="9">
        <f t="shared" si="2"/>
        <v>-0.0793131643499591</v>
      </c>
      <c r="G6" s="9">
        <f t="shared" si="3"/>
        <v>0</v>
      </c>
      <c r="H6" s="9">
        <f t="shared" si="4"/>
        <v>-0.0793131643499591</v>
      </c>
      <c r="I6" s="16">
        <f t="shared" si="0"/>
        <v>0</v>
      </c>
      <c r="J6" s="16">
        <f t="shared" si="1"/>
        <v>1126</v>
      </c>
    </row>
    <row r="7" ht="20.1" customHeight="1" spans="2:10">
      <c r="B7" s="8" t="s">
        <v>13</v>
      </c>
      <c r="C7" s="8">
        <v>1152</v>
      </c>
      <c r="D7" s="8">
        <v>1103</v>
      </c>
      <c r="E7" s="8">
        <v>1200</v>
      </c>
      <c r="F7" s="9">
        <f t="shared" si="2"/>
        <v>-0.0425347222222222</v>
      </c>
      <c r="G7" s="9">
        <f t="shared" si="3"/>
        <v>0</v>
      </c>
      <c r="H7" s="9">
        <f t="shared" si="4"/>
        <v>-0.0425347222222222</v>
      </c>
      <c r="I7" s="16">
        <f t="shared" si="0"/>
        <v>0</v>
      </c>
      <c r="J7" s="16">
        <f t="shared" si="1"/>
        <v>1103</v>
      </c>
    </row>
    <row r="8" ht="20.1" customHeight="1" spans="2:10">
      <c r="B8" s="8" t="s">
        <v>14</v>
      </c>
      <c r="C8" s="8">
        <v>1218</v>
      </c>
      <c r="D8" s="8">
        <v>1380</v>
      </c>
      <c r="E8" s="8">
        <v>1200</v>
      </c>
      <c r="F8" s="9">
        <f t="shared" si="2"/>
        <v>0.133004926108374</v>
      </c>
      <c r="G8" s="9">
        <f t="shared" si="3"/>
        <v>0.133004926108374</v>
      </c>
      <c r="H8" s="9">
        <f t="shared" si="4"/>
        <v>0</v>
      </c>
      <c r="I8" s="16">
        <f t="shared" si="0"/>
        <v>1380</v>
      </c>
      <c r="J8" s="16">
        <f t="shared" si="1"/>
        <v>0</v>
      </c>
    </row>
    <row r="9" ht="20.1" customHeight="1" spans="2:10">
      <c r="B9" s="8" t="s">
        <v>15</v>
      </c>
      <c r="C9" s="8">
        <v>1179</v>
      </c>
      <c r="D9" s="8">
        <v>1161</v>
      </c>
      <c r="E9" s="8">
        <v>1200</v>
      </c>
      <c r="F9" s="9">
        <f t="shared" si="2"/>
        <v>-0.0152671755725191</v>
      </c>
      <c r="G9" s="9">
        <f t="shared" si="3"/>
        <v>0</v>
      </c>
      <c r="H9" s="9">
        <f t="shared" si="4"/>
        <v>-0.0152671755725191</v>
      </c>
      <c r="I9" s="16">
        <f t="shared" si="0"/>
        <v>0</v>
      </c>
      <c r="J9" s="16">
        <f t="shared" si="1"/>
        <v>1161</v>
      </c>
    </row>
    <row r="10" ht="20.1" customHeight="1" spans="2:10">
      <c r="B10" s="8" t="s">
        <v>16</v>
      </c>
      <c r="C10" s="8">
        <v>1038</v>
      </c>
      <c r="D10" s="8">
        <v>1155</v>
      </c>
      <c r="E10" s="8">
        <v>1200</v>
      </c>
      <c r="F10" s="9">
        <f t="shared" si="2"/>
        <v>0.11271676300578</v>
      </c>
      <c r="G10" s="9">
        <f t="shared" si="3"/>
        <v>0.11271676300578</v>
      </c>
      <c r="H10" s="9">
        <f t="shared" si="4"/>
        <v>0</v>
      </c>
      <c r="I10" s="16">
        <f t="shared" si="0"/>
        <v>0</v>
      </c>
      <c r="J10" s="16">
        <f t="shared" si="1"/>
        <v>1155</v>
      </c>
    </row>
    <row r="11" ht="20.1" customHeight="1" spans="2:10">
      <c r="B11" s="8" t="s">
        <v>17</v>
      </c>
      <c r="C11" s="8">
        <v>1264</v>
      </c>
      <c r="D11" s="8">
        <v>1316</v>
      </c>
      <c r="E11" s="8">
        <v>1200</v>
      </c>
      <c r="F11" s="9">
        <f t="shared" si="2"/>
        <v>0.0411392405063291</v>
      </c>
      <c r="G11" s="9">
        <f t="shared" si="3"/>
        <v>0.0411392405063291</v>
      </c>
      <c r="H11" s="9">
        <f t="shared" si="4"/>
        <v>0</v>
      </c>
      <c r="I11" s="16">
        <f t="shared" si="0"/>
        <v>1316</v>
      </c>
      <c r="J11" s="16">
        <f t="shared" si="1"/>
        <v>0</v>
      </c>
    </row>
    <row r="12" s="2" customFormat="1" ht="3" customHeight="1" spans="2:16">
      <c r="B12" s="10"/>
      <c r="C12" s="10"/>
      <c r="D12" s="10"/>
      <c r="E12" s="10"/>
      <c r="F12" s="11"/>
      <c r="G12" s="11"/>
      <c r="H12" s="11"/>
      <c r="I12" s="17"/>
      <c r="J12" s="17"/>
      <c r="K12" s="18"/>
      <c r="L12" s="18"/>
      <c r="M12" s="18"/>
      <c r="N12" s="18"/>
      <c r="O12" s="18"/>
      <c r="P12" s="18"/>
    </row>
    <row r="13" ht="39.95" customHeight="1" spans="2:3">
      <c r="B13" s="12" t="s">
        <v>18</v>
      </c>
      <c r="C13" s="12"/>
    </row>
    <row r="14" ht="39.95" customHeight="1" spans="2:3">
      <c r="B14" s="12" t="s">
        <v>0</v>
      </c>
      <c r="C14" s="12" t="s">
        <v>19</v>
      </c>
    </row>
    <row r="15" ht="39.95" customHeight="1" spans="2:3">
      <c r="B15" s="13" t="str">
        <f>INDEX(B3:B11,MATCH(C15,D3:D11,0),)</f>
        <v>N6</v>
      </c>
      <c r="C15" s="13">
        <f>MAX(D3:D11)</f>
        <v>1380</v>
      </c>
    </row>
    <row r="16" ht="39.95" customHeight="1" spans="2:3">
      <c r="B16" s="12" t="s">
        <v>20</v>
      </c>
      <c r="C16" s="12"/>
    </row>
    <row r="17" ht="39.95" customHeight="1" spans="2:3">
      <c r="B17" s="12" t="s">
        <v>0</v>
      </c>
      <c r="C17" s="12" t="s">
        <v>21</v>
      </c>
    </row>
    <row r="18" ht="39.95" customHeight="1" spans="2:3">
      <c r="B18" s="13" t="str">
        <f>INDEX(B3:B11,MATCH(C18,F3:F11,0),)</f>
        <v>N6</v>
      </c>
      <c r="C18" s="14">
        <f>MAX(F3:F11)</f>
        <v>0.133004926108374</v>
      </c>
    </row>
    <row r="19" ht="39.95" customHeight="1"/>
  </sheetData>
  <mergeCells count="2">
    <mergeCell ref="B13:C13"/>
    <mergeCell ref="B16:C16"/>
  </mergeCells>
  <conditionalFormatting sqref="G2:H1048576">
    <cfRule type="cellIs" dxfId="0" priority="1" operator="equal">
      <formula>0</formula>
    </cfRule>
  </conditionalFormatting>
  <conditionalFormatting sqref="I2:J1048576">
    <cfRule type="cellIs" dxfId="0" priority="2" operator="equal">
      <formula>0</formula>
    </cfRule>
  </conditionalFormatting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2006-09-13T11:21:00Z</dcterms:created>
  <dcterms:modified xsi:type="dcterms:W3CDTF">2017-06-14T08:11:20Z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