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wearertech.sharepoint.com/sites/team/Shared Documents/WearerTech Shared files/Sales/Business Development/SSP/"/>
    </mc:Choice>
  </mc:AlternateContent>
  <xr:revisionPtr revIDLastSave="40" documentId="8_{86793919-CC6F-4DA9-BAC3-F92EB3949DF4}" xr6:coauthVersionLast="47" xr6:coauthVersionMax="47" xr10:uidLastSave="{BC5E1A9B-8A60-4B96-8299-35ADAA385894}"/>
  <bookViews>
    <workbookView xWindow="-120" yWindow="-120" windowWidth="29040" windowHeight="15720" xr2:uid="{6F4D48B2-8A78-411C-8604-F545880D5C97}"/>
  </bookViews>
  <sheets>
    <sheet name="Start" sheetId="5" r:id="rId1"/>
    <sheet name="Durability &amp; Longevity" sheetId="1" r:id="rId2"/>
    <sheet name="Safety" sheetId="8" r:id="rId3"/>
    <sheet name="Absenteesim" sheetId="9" r:id="rId4"/>
    <sheet name="Productivity " sheetId="4" r:id="rId5"/>
    <sheet name="Summary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4" l="1"/>
  <c r="C9" i="6" s="1"/>
  <c r="E5" i="9"/>
  <c r="F8" i="8"/>
  <c r="G8" i="8" s="1"/>
  <c r="I8" i="8" s="1"/>
  <c r="C7" i="6" s="1"/>
  <c r="F5" i="9" l="1"/>
  <c r="G5" i="9"/>
  <c r="H5" i="9" s="1"/>
  <c r="C8" i="6" s="1"/>
  <c r="G6" i="1" l="1"/>
  <c r="G7" i="1"/>
  <c r="F7" i="1" s="1"/>
  <c r="F6" i="1" l="1"/>
  <c r="G8" i="1"/>
  <c r="C6" i="6" s="1"/>
  <c r="C10" i="6" s="1"/>
  <c r="C13" i="6" l="1"/>
  <c r="C14" i="6" s="1"/>
</calcChain>
</file>

<file path=xl/sharedStrings.xml><?xml version="1.0" encoding="utf-8"?>
<sst xmlns="http://schemas.openxmlformats.org/spreadsheetml/2006/main" count="71" uniqueCount="62">
  <si>
    <t xml:space="preserve">WearerTech Value Visualiser </t>
  </si>
  <si>
    <t>Business Case for:</t>
  </si>
  <si>
    <t>Project Contributors:</t>
  </si>
  <si>
    <t>Date:</t>
  </si>
  <si>
    <t>Purpose:</t>
  </si>
  <si>
    <t>Index:</t>
  </si>
  <si>
    <t>Durability &amp; Longevity</t>
  </si>
  <si>
    <t>Safety</t>
  </si>
  <si>
    <t>Absenteesim</t>
  </si>
  <si>
    <t>Productivity</t>
  </si>
  <si>
    <t>Summary</t>
  </si>
  <si>
    <t>Pairs per person per year</t>
  </si>
  <si>
    <t xml:space="preserve">Ave price per pair </t>
  </si>
  <si>
    <t>Savings Over 3 years</t>
  </si>
  <si>
    <t>Related Info</t>
  </si>
  <si>
    <t xml:space="preserve">Per person </t>
  </si>
  <si>
    <t xml:space="preserve">Total cost </t>
  </si>
  <si>
    <t>Link to Satra test</t>
  </si>
  <si>
    <t>Current Supplier</t>
  </si>
  <si>
    <t>Testimonial re how long the products last</t>
  </si>
  <si>
    <t xml:space="preserve">WearerTech </t>
  </si>
  <si>
    <t>extract from the Wythenshaw case study</t>
  </si>
  <si>
    <t>Number of staff:</t>
  </si>
  <si>
    <t>Total:</t>
  </si>
  <si>
    <t>Our warranty link</t>
  </si>
  <si>
    <t xml:space="preserve"> Assumption Record</t>
  </si>
  <si>
    <t xml:space="preserve"> </t>
  </si>
  <si>
    <t xml:space="preserve">Number of reported slips, trips and fall incidents </t>
  </si>
  <si>
    <t>Year 1</t>
  </si>
  <si>
    <t>Year 2</t>
  </si>
  <si>
    <t>Year 3</t>
  </si>
  <si>
    <t xml:space="preserve">Total incidents </t>
  </si>
  <si>
    <t>Typical compensation value</t>
  </si>
  <si>
    <t xml:space="preserve">Reduction </t>
  </si>
  <si>
    <t>Total Saving</t>
  </si>
  <si>
    <t>UCL Case Study - page 4</t>
  </si>
  <si>
    <t>Wythenshawe Case Study - page 8</t>
  </si>
  <si>
    <t>*based on 30% reduction in UCL reported slip, trips and fall incidents over a 4 year period and an average claim value of £10,000</t>
  </si>
  <si>
    <t>Absenteeism</t>
  </si>
  <si>
    <t xml:space="preserve">Number of days lost to absenteeism </t>
  </si>
  <si>
    <t>cost per day</t>
  </si>
  <si>
    <t>Reduction</t>
  </si>
  <si>
    <t xml:space="preserve">Post WearerTech days lost </t>
  </si>
  <si>
    <t>current cost of absenteeism</t>
  </si>
  <si>
    <t>Savings per year</t>
  </si>
  <si>
    <t>Savings over 3 years</t>
  </si>
  <si>
    <t xml:space="preserve">*Based on 66% reduction in days lost post Wythenshawe rollout </t>
  </si>
  <si>
    <t xml:space="preserve">Number of staff </t>
  </si>
  <si>
    <t xml:space="preserve">Average Salary </t>
  </si>
  <si>
    <t xml:space="preserve">% Increase in productivity </t>
  </si>
  <si>
    <t xml:space="preserve">Potential Savings </t>
  </si>
  <si>
    <t>*DHL Sodexo Case study shows 20% improvement</t>
  </si>
  <si>
    <t>not including agency staff or extra breaks or slow work</t>
  </si>
  <si>
    <t>3 Year Savings</t>
  </si>
  <si>
    <t xml:space="preserve">Durability &amp; Longevity </t>
  </si>
  <si>
    <t>Savings</t>
  </si>
  <si>
    <t>Desired ROI</t>
  </si>
  <si>
    <t>Investment</t>
  </si>
  <si>
    <t>Cost per Employee</t>
  </si>
  <si>
    <t>SSP</t>
  </si>
  <si>
    <t>To clarify the commercial viability of WearerTech for SSP</t>
  </si>
  <si>
    <t>Helen Statham, Serena Tinchi &amp; People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</si>
</sst>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£&quot;#,##0;[Red]\-&quot;£&quot;#,##0"/>
    <numFmt numFmtId="164" formatCode="&quot;£&quot;#,##0"/>
    <numFmt numFmtId="165" formatCode="[$£-809]#,##0"/>
  </numFmts>
  <fonts count="33">
    <font>
      <sz val="11"/>
      <color theme="1"/>
      <name val="Aptos Narrow"/>
      <family val="2"/>
      <scheme val="minor"/>
    </font>
    <font>
      <b/>
      <sz val="11"/>
      <color rgb="FF221E52"/>
      <name val="Quicksand"/>
    </font>
    <font>
      <sz val="11"/>
      <color rgb="FF221E52"/>
      <name val="Quicksand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26"/>
      <color theme="1"/>
      <name val="Aptos Narrow"/>
      <family val="2"/>
      <scheme val="minor"/>
    </font>
    <font>
      <sz val="26"/>
      <color rgb="FF221E52"/>
      <name val="Aptos Narrow"/>
      <family val="2"/>
      <scheme val="minor"/>
    </font>
    <font>
      <sz val="20"/>
      <color rgb="FF221E52"/>
      <name val="Calibri"/>
      <family val="2"/>
    </font>
    <font>
      <b/>
      <sz val="36"/>
      <color rgb="FF221E52"/>
      <name val="Calibri"/>
      <family val="2"/>
    </font>
    <font>
      <b/>
      <sz val="20"/>
      <color rgb="FF221E52"/>
      <name val="Calibri"/>
      <family val="2"/>
    </font>
    <font>
      <sz val="16"/>
      <color rgb="FF221E52"/>
      <name val="Calibri"/>
      <family val="2"/>
    </font>
    <font>
      <u/>
      <sz val="20"/>
      <color rgb="FF221E52"/>
      <name val="Calibri"/>
      <family val="2"/>
    </font>
    <font>
      <sz val="14"/>
      <color rgb="FF221E52"/>
      <name val="Calibri"/>
      <family val="2"/>
    </font>
    <font>
      <b/>
      <sz val="36"/>
      <color rgb="FF221E52"/>
      <name val="Calibri"/>
    </font>
    <font>
      <b/>
      <sz val="20"/>
      <color rgb="FF221E52"/>
      <name val="Calibri"/>
    </font>
    <font>
      <sz val="20"/>
      <color rgb="FF221E52"/>
      <name val="Calibri"/>
    </font>
    <font>
      <sz val="16"/>
      <color theme="1"/>
      <name val="Aptos Narrow"/>
      <family val="2"/>
      <scheme val="minor"/>
    </font>
    <font>
      <sz val="11"/>
      <color theme="1"/>
      <name val="Calibri"/>
    </font>
    <font>
      <sz val="16"/>
      <color theme="1"/>
      <name val="Calibri"/>
    </font>
    <font>
      <sz val="20"/>
      <color theme="1"/>
      <name val="Calibri"/>
    </font>
    <font>
      <b/>
      <sz val="36"/>
      <color theme="1"/>
      <name val="Calibri"/>
    </font>
    <font>
      <sz val="36"/>
      <color theme="1"/>
      <name val="Aptos Narrow"/>
      <family val="2"/>
      <scheme val="minor"/>
    </font>
    <font>
      <b/>
      <u/>
      <sz val="20"/>
      <color rgb="FF221E52"/>
      <name val="Calibri"/>
    </font>
    <font>
      <b/>
      <sz val="26"/>
      <color rgb="FF221E52"/>
      <name val="Aptos Narrow"/>
      <family val="2"/>
      <scheme val="minor"/>
    </font>
    <font>
      <sz val="26"/>
      <color rgb="FF221E52"/>
      <name val="Calibri"/>
    </font>
    <font>
      <sz val="26"/>
      <color theme="1"/>
      <name val="Calibri"/>
    </font>
    <font>
      <u/>
      <sz val="26"/>
      <color theme="6"/>
      <name val="Calibri"/>
    </font>
    <font>
      <u/>
      <sz val="26"/>
      <color theme="5"/>
      <name val="Calibri"/>
    </font>
    <font>
      <u/>
      <sz val="26"/>
      <color theme="8"/>
      <name val="Calibri"/>
    </font>
    <font>
      <u/>
      <sz val="26"/>
      <color theme="7"/>
      <name val="Calibri"/>
    </font>
    <font>
      <u/>
      <sz val="26"/>
      <name val="Calibri"/>
    </font>
    <font>
      <sz val="11"/>
      <color rgb="FF221E52"/>
      <name val="Aptos Narrow"/>
      <family val="2"/>
      <scheme val="minor"/>
    </font>
    <font>
      <sz val="16"/>
      <color rgb="FF221E5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26244D"/>
      </left>
      <right/>
      <top style="thin">
        <color rgb="FF26244D"/>
      </top>
      <bottom/>
      <diagonal/>
    </border>
    <border>
      <left/>
      <right style="thin">
        <color rgb="FF26244D"/>
      </right>
      <top style="thin">
        <color rgb="FF26244D"/>
      </top>
      <bottom/>
      <diagonal/>
    </border>
    <border>
      <left style="thin">
        <color rgb="FF26244D"/>
      </left>
      <right/>
      <top/>
      <bottom/>
      <diagonal/>
    </border>
    <border>
      <left/>
      <right style="thin">
        <color rgb="FF26244D"/>
      </right>
      <top/>
      <bottom/>
      <diagonal/>
    </border>
    <border>
      <left style="thin">
        <color rgb="FF26244D"/>
      </left>
      <right/>
      <top/>
      <bottom style="thin">
        <color rgb="FF26244D"/>
      </bottom>
      <diagonal/>
    </border>
    <border>
      <left/>
      <right style="thin">
        <color rgb="FF26244D"/>
      </right>
      <top/>
      <bottom style="thin">
        <color rgb="FF26244D"/>
      </bottom>
      <diagonal/>
    </border>
    <border>
      <left style="thin">
        <color indexed="64"/>
      </left>
      <right/>
      <top style="thin">
        <color rgb="FF26244D"/>
      </top>
      <bottom/>
      <diagonal/>
    </border>
    <border>
      <left/>
      <right style="thin">
        <color indexed="64"/>
      </right>
      <top style="thin">
        <color rgb="FF26244D"/>
      </top>
      <bottom/>
      <diagonal/>
    </border>
    <border>
      <left style="thin">
        <color indexed="64"/>
      </left>
      <right style="thin">
        <color indexed="64"/>
      </right>
      <top style="thin">
        <color rgb="FF26244D"/>
      </top>
      <bottom/>
      <diagonal/>
    </border>
    <border>
      <left style="thin">
        <color rgb="FF26244D"/>
      </left>
      <right/>
      <top style="thin">
        <color indexed="64"/>
      </top>
      <bottom/>
      <diagonal/>
    </border>
    <border>
      <left style="thin">
        <color rgb="FF26244D"/>
      </left>
      <right/>
      <top/>
      <bottom style="thin">
        <color indexed="64"/>
      </bottom>
      <diagonal/>
    </border>
    <border>
      <left/>
      <right/>
      <top/>
      <bottom style="thin">
        <color rgb="FF26244D"/>
      </bottom>
      <diagonal/>
    </border>
    <border>
      <left style="thin">
        <color indexed="64"/>
      </left>
      <right/>
      <top/>
      <bottom style="thin">
        <color rgb="FF26244D"/>
      </bottom>
      <diagonal/>
    </border>
    <border>
      <left style="thin">
        <color rgb="FF26244D"/>
      </left>
      <right/>
      <top style="thin">
        <color rgb="FF26244D"/>
      </top>
      <bottom style="thin">
        <color rgb="FF26244D"/>
      </bottom>
      <diagonal/>
    </border>
    <border>
      <left/>
      <right style="thin">
        <color rgb="FF26244D"/>
      </right>
      <top style="thin">
        <color rgb="FF26244D"/>
      </top>
      <bottom style="thin">
        <color rgb="FF26244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0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/>
    <xf numFmtId="0" fontId="7" fillId="2" borderId="7" xfId="0" applyFont="1" applyFill="1" applyBorder="1" applyAlignment="1">
      <alignment vertical="center"/>
    </xf>
    <xf numFmtId="0" fontId="7" fillId="0" borderId="0" xfId="0" applyFont="1"/>
    <xf numFmtId="0" fontId="7" fillId="2" borderId="0" xfId="0" applyFont="1" applyFill="1"/>
    <xf numFmtId="0" fontId="7" fillId="2" borderId="7" xfId="0" applyFont="1" applyFill="1" applyBorder="1" applyAlignment="1">
      <alignment vertical="center" wrapText="1"/>
    </xf>
    <xf numFmtId="0" fontId="7" fillId="2" borderId="11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7" fillId="2" borderId="13" xfId="0" applyFont="1" applyFill="1" applyBorder="1" applyAlignment="1">
      <alignment wrapText="1"/>
    </xf>
    <xf numFmtId="0" fontId="9" fillId="2" borderId="24" xfId="0" applyFont="1" applyFill="1" applyBorder="1" applyAlignment="1">
      <alignment horizontal="center" wrapText="1"/>
    </xf>
    <xf numFmtId="0" fontId="9" fillId="2" borderId="25" xfId="0" applyFont="1" applyFill="1" applyBorder="1" applyAlignment="1">
      <alignment horizontal="center" wrapText="1"/>
    </xf>
    <xf numFmtId="0" fontId="7" fillId="2" borderId="20" xfId="0" applyFont="1" applyFill="1" applyBorder="1" applyAlignment="1">
      <alignment horizontal="left"/>
    </xf>
    <xf numFmtId="6" fontId="7" fillId="3" borderId="2" xfId="0" applyNumberFormat="1" applyFont="1" applyFill="1" applyBorder="1" applyAlignment="1">
      <alignment horizontal="center"/>
    </xf>
    <xf numFmtId="6" fontId="7" fillId="2" borderId="13" xfId="0" applyNumberFormat="1" applyFont="1" applyFill="1" applyBorder="1" applyAlignment="1">
      <alignment horizontal="center"/>
    </xf>
    <xf numFmtId="6" fontId="7" fillId="2" borderId="14" xfId="0" applyNumberFormat="1" applyFont="1" applyFill="1" applyBorder="1" applyAlignment="1">
      <alignment horizontal="center"/>
    </xf>
    <xf numFmtId="0" fontId="7" fillId="2" borderId="21" xfId="0" applyFont="1" applyFill="1" applyBorder="1" applyAlignment="1">
      <alignment horizontal="left"/>
    </xf>
    <xf numFmtId="6" fontId="7" fillId="2" borderId="5" xfId="0" applyNumberFormat="1" applyFont="1" applyFill="1" applyBorder="1" applyAlignment="1">
      <alignment horizontal="center"/>
    </xf>
    <xf numFmtId="6" fontId="7" fillId="2" borderId="15" xfId="0" applyNumberFormat="1" applyFont="1" applyFill="1" applyBorder="1" applyAlignment="1">
      <alignment horizontal="center"/>
    </xf>
    <xf numFmtId="6" fontId="7" fillId="2" borderId="16" xfId="0" applyNumberFormat="1" applyFont="1" applyFill="1" applyBorder="1" applyAlignment="1">
      <alignment horizontal="center"/>
    </xf>
    <xf numFmtId="0" fontId="7" fillId="2" borderId="15" xfId="0" applyFont="1" applyFill="1" applyBorder="1"/>
    <xf numFmtId="0" fontId="9" fillId="2" borderId="22" xfId="0" applyFont="1" applyFill="1" applyBorder="1" applyAlignment="1">
      <alignment horizontal="right"/>
    </xf>
    <xf numFmtId="3" fontId="7" fillId="3" borderId="22" xfId="0" applyNumberFormat="1" applyFont="1" applyFill="1" applyBorder="1"/>
    <xf numFmtId="0" fontId="7" fillId="2" borderId="22" xfId="0" applyFont="1" applyFill="1" applyBorder="1"/>
    <xf numFmtId="0" fontId="9" fillId="2" borderId="23" xfId="0" applyFont="1" applyFill="1" applyBorder="1" applyAlignment="1">
      <alignment horizontal="right"/>
    </xf>
    <xf numFmtId="0" fontId="7" fillId="0" borderId="0" xfId="0" applyFont="1" applyAlignment="1">
      <alignment vertical="center"/>
    </xf>
    <xf numFmtId="0" fontId="11" fillId="0" borderId="0" xfId="0" applyFont="1"/>
    <xf numFmtId="0" fontId="12" fillId="0" borderId="0" xfId="0" applyFont="1"/>
    <xf numFmtId="0" fontId="16" fillId="0" borderId="0" xfId="0" applyFont="1"/>
    <xf numFmtId="0" fontId="15" fillId="0" borderId="26" xfId="0" applyFont="1" applyBorder="1" applyAlignment="1">
      <alignment horizontal="center"/>
    </xf>
    <xf numFmtId="164" fontId="15" fillId="0" borderId="26" xfId="0" applyNumberFormat="1" applyFont="1" applyBorder="1" applyAlignment="1">
      <alignment horizontal="center"/>
    </xf>
    <xf numFmtId="9" fontId="15" fillId="0" borderId="26" xfId="1" applyFont="1" applyBorder="1" applyAlignment="1">
      <alignment horizontal="center"/>
    </xf>
    <xf numFmtId="0" fontId="18" fillId="0" borderId="0" xfId="0" applyFont="1"/>
    <xf numFmtId="0" fontId="17" fillId="0" borderId="0" xfId="0" applyFont="1"/>
    <xf numFmtId="0" fontId="0" fillId="0" borderId="0" xfId="0" applyAlignment="1">
      <alignment wrapText="1"/>
    </xf>
    <xf numFmtId="0" fontId="19" fillId="0" borderId="0" xfId="0" applyFont="1"/>
    <xf numFmtId="0" fontId="1" fillId="0" borderId="0" xfId="0" applyFont="1" applyAlignment="1">
      <alignment horizontal="center"/>
    </xf>
    <xf numFmtId="0" fontId="14" fillId="0" borderId="26" xfId="0" applyFont="1" applyBorder="1"/>
    <xf numFmtId="9" fontId="15" fillId="0" borderId="26" xfId="0" applyNumberFormat="1" applyFont="1" applyBorder="1" applyAlignment="1">
      <alignment horizontal="center"/>
    </xf>
    <xf numFmtId="0" fontId="14" fillId="0" borderId="26" xfId="0" applyFont="1" applyBorder="1" applyAlignment="1">
      <alignment horizontal="center"/>
    </xf>
    <xf numFmtId="165" fontId="15" fillId="0" borderId="26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14" fillId="0" borderId="26" xfId="0" applyNumberFormat="1" applyFont="1" applyBorder="1" applyAlignment="1">
      <alignment horizontal="center"/>
    </xf>
    <xf numFmtId="0" fontId="14" fillId="0" borderId="27" xfId="0" applyFont="1" applyBorder="1" applyAlignment="1">
      <alignment horizontal="left"/>
    </xf>
    <xf numFmtId="164" fontId="15" fillId="0" borderId="28" xfId="0" applyNumberFormat="1" applyFont="1" applyBorder="1"/>
    <xf numFmtId="0" fontId="14" fillId="0" borderId="29" xfId="0" applyFont="1" applyBorder="1" applyAlignment="1">
      <alignment horizontal="left"/>
    </xf>
    <xf numFmtId="164" fontId="15" fillId="0" borderId="30" xfId="0" applyNumberFormat="1" applyFont="1" applyBorder="1"/>
    <xf numFmtId="0" fontId="14" fillId="0" borderId="31" xfId="0" applyFont="1" applyBorder="1" applyAlignment="1">
      <alignment horizontal="left"/>
    </xf>
    <xf numFmtId="164" fontId="15" fillId="0" borderId="32" xfId="0" applyNumberFormat="1" applyFont="1" applyBorder="1"/>
    <xf numFmtId="0" fontId="6" fillId="0" borderId="29" xfId="0" applyFont="1" applyBorder="1" applyAlignment="1">
      <alignment horizontal="right"/>
    </xf>
    <xf numFmtId="0" fontId="6" fillId="0" borderId="29" xfId="0" applyFont="1" applyBorder="1" applyAlignment="1">
      <alignment horizontal="left"/>
    </xf>
    <xf numFmtId="0" fontId="23" fillId="0" borderId="33" xfId="0" applyFont="1" applyBorder="1" applyAlignment="1">
      <alignment horizontal="left"/>
    </xf>
    <xf numFmtId="0" fontId="23" fillId="0" borderId="34" xfId="0" applyFont="1" applyBorder="1" applyAlignment="1">
      <alignment horizontal="left"/>
    </xf>
    <xf numFmtId="0" fontId="23" fillId="0" borderId="35" xfId="0" applyFont="1" applyBorder="1" applyAlignment="1">
      <alignment horizontal="left"/>
    </xf>
    <xf numFmtId="0" fontId="5" fillId="0" borderId="29" xfId="0" applyFont="1" applyBorder="1" applyAlignment="1">
      <alignment horizontal="left"/>
    </xf>
    <xf numFmtId="0" fontId="5" fillId="0" borderId="31" xfId="0" applyFont="1" applyBorder="1" applyAlignment="1">
      <alignment horizontal="left"/>
    </xf>
    <xf numFmtId="0" fontId="20" fillId="0" borderId="0" xfId="0" applyFont="1"/>
    <xf numFmtId="0" fontId="21" fillId="0" borderId="0" xfId="0" applyFont="1"/>
    <xf numFmtId="0" fontId="24" fillId="0" borderId="28" xfId="0" applyFont="1" applyBorder="1"/>
    <xf numFmtId="0" fontId="24" fillId="0" borderId="30" xfId="0" applyFont="1" applyBorder="1"/>
    <xf numFmtId="14" fontId="24" fillId="0" borderId="32" xfId="0" applyNumberFormat="1" applyFont="1" applyBorder="1" applyAlignment="1">
      <alignment horizontal="left"/>
    </xf>
    <xf numFmtId="0" fontId="24" fillId="0" borderId="34" xfId="0" applyFont="1" applyBorder="1"/>
    <xf numFmtId="0" fontId="25" fillId="0" borderId="34" xfId="0" applyFont="1" applyBorder="1"/>
    <xf numFmtId="0" fontId="26" fillId="0" borderId="34" xfId="2" applyFont="1" applyBorder="1"/>
    <xf numFmtId="0" fontId="27" fillId="0" borderId="34" xfId="2" applyFont="1" applyBorder="1"/>
    <xf numFmtId="0" fontId="28" fillId="0" borderId="34" xfId="2" applyFont="1" applyBorder="1"/>
    <xf numFmtId="0" fontId="29" fillId="0" borderId="34" xfId="2" applyFont="1" applyBorder="1"/>
    <xf numFmtId="0" fontId="30" fillId="0" borderId="34" xfId="2" applyFont="1" applyBorder="1"/>
    <xf numFmtId="0" fontId="25" fillId="0" borderId="35" xfId="0" applyFont="1" applyBorder="1"/>
    <xf numFmtId="164" fontId="22" fillId="0" borderId="30" xfId="0" applyNumberFormat="1" applyFont="1" applyBorder="1"/>
    <xf numFmtId="1" fontId="15" fillId="0" borderId="30" xfId="0" applyNumberFormat="1" applyFont="1" applyBorder="1"/>
    <xf numFmtId="0" fontId="9" fillId="2" borderId="0" xfId="0" applyFont="1" applyFill="1"/>
    <xf numFmtId="0" fontId="10" fillId="0" borderId="0" xfId="0" applyFont="1"/>
    <xf numFmtId="0" fontId="31" fillId="0" borderId="0" xfId="0" applyFont="1"/>
    <xf numFmtId="0" fontId="32" fillId="0" borderId="0" xfId="0" applyFont="1"/>
    <xf numFmtId="0" fontId="15" fillId="3" borderId="26" xfId="0" applyFont="1" applyFill="1" applyBorder="1" applyAlignment="1">
      <alignment horizontal="center"/>
    </xf>
    <xf numFmtId="3" fontId="15" fillId="3" borderId="26" xfId="0" applyNumberFormat="1" applyFont="1" applyFill="1" applyBorder="1" applyAlignment="1">
      <alignment horizontal="center"/>
    </xf>
    <xf numFmtId="164" fontId="15" fillId="3" borderId="26" xfId="0" applyNumberFormat="1" applyFont="1" applyFill="1" applyBorder="1" applyAlignment="1">
      <alignment horizontal="center"/>
    </xf>
    <xf numFmtId="9" fontId="15" fillId="3" borderId="26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7" fillId="2" borderId="4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9" fillId="2" borderId="17" xfId="0" applyFont="1" applyFill="1" applyBorder="1" applyAlignment="1">
      <alignment horizontal="center" wrapText="1"/>
    </xf>
    <xf numFmtId="0" fontId="9" fillId="2" borderId="12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wrapText="1"/>
    </xf>
    <xf numFmtId="0" fontId="9" fillId="2" borderId="4" xfId="0" applyFont="1" applyFill="1" applyBorder="1" applyAlignment="1">
      <alignment horizontal="center" wrapText="1"/>
    </xf>
    <xf numFmtId="0" fontId="9" fillId="2" borderId="6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221E52"/>
      <color rgb="FF0081BB"/>
      <color rgb="FFE8E8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tart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Start!A1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tart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tart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3006</xdr:colOff>
      <xdr:row>0</xdr:row>
      <xdr:rowOff>3008</xdr:rowOff>
    </xdr:from>
    <xdr:to>
      <xdr:col>1</xdr:col>
      <xdr:colOff>1190625</xdr:colOff>
      <xdr:row>2</xdr:row>
      <xdr:rowOff>278803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80B354-6414-45AB-AAA9-6E7309543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06" y="3008"/>
          <a:ext cx="1435269" cy="1152095"/>
        </a:xfrm>
        <a:prstGeom prst="rect">
          <a:avLst/>
        </a:prstGeom>
        <a:solidFill>
          <a:srgbClr val="221E52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12010</xdr:rowOff>
    </xdr:from>
    <xdr:to>
      <xdr:col>1</xdr:col>
      <xdr:colOff>263689</xdr:colOff>
      <xdr:row>2</xdr:row>
      <xdr:rowOff>38100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16519C-DD6D-A22C-1E36-526A66285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2010"/>
          <a:ext cx="1168564" cy="950015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467139</xdr:colOff>
      <xdr:row>1</xdr:row>
      <xdr:rowOff>163582</xdr:rowOff>
    </xdr:to>
    <xdr:sp macro="" textlink="">
      <xdr:nvSpPr>
        <xdr:cNvPr id="4" name="Rectangl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8B8CEE-1262-4709-B670-596409F73CAE}"/>
            </a:ext>
            <a:ext uri="{147F2762-F138-4A5C-976F-8EAC2B608ADB}">
              <a16:predDERef xmlns:a16="http://schemas.microsoft.com/office/drawing/2014/main" pred="{3E16519C-DD6D-A22C-1E36-526A66285AB5}"/>
            </a:ext>
          </a:extLst>
        </xdr:cNvPr>
        <xdr:cNvSpPr/>
      </xdr:nvSpPr>
      <xdr:spPr>
        <a:xfrm>
          <a:off x="10534650" y="0"/>
          <a:ext cx="1076739" cy="496957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Home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-9525</xdr:colOff>
      <xdr:row>0</xdr:row>
      <xdr:rowOff>0</xdr:rowOff>
    </xdr:from>
    <xdr:to>
      <xdr:col>1</xdr:col>
      <xdr:colOff>301652</xdr:colOff>
      <xdr:row>3</xdr:row>
      <xdr:rowOff>151985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67A5DE-59F9-48AE-90C9-FD4B959ED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-9525" y="0"/>
          <a:ext cx="913157" cy="73301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0</xdr:row>
      <xdr:rowOff>0</xdr:rowOff>
    </xdr:from>
    <xdr:to>
      <xdr:col>11</xdr:col>
      <xdr:colOff>467139</xdr:colOff>
      <xdr:row>2</xdr:row>
      <xdr:rowOff>115957</xdr:rowOff>
    </xdr:to>
    <xdr:sp macro="" textlink="">
      <xdr:nvSpPr>
        <xdr:cNvPr id="5" name="Rectangl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D608F7A-D2A8-48FA-A576-94B740A4FA53}"/>
            </a:ext>
            <a:ext uri="{147F2762-F138-4A5C-976F-8EAC2B608ADB}">
              <a16:predDERef xmlns:a16="http://schemas.microsoft.com/office/drawing/2014/main" pred="{243EFDC6-6631-4CE4-973D-E4BE2DC10649}"/>
            </a:ext>
          </a:extLst>
        </xdr:cNvPr>
        <xdr:cNvSpPr/>
      </xdr:nvSpPr>
      <xdr:spPr>
        <a:xfrm>
          <a:off x="12201525" y="0"/>
          <a:ext cx="1076739" cy="496957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Home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9</xdr:col>
      <xdr:colOff>467139</xdr:colOff>
      <xdr:row>0</xdr:row>
      <xdr:rowOff>496957</xdr:rowOff>
    </xdr:to>
    <xdr:sp macro="" textlink="">
      <xdr:nvSpPr>
        <xdr:cNvPr id="4" name="Rectangl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77E566-FAF8-470A-A23E-9A0B9031A9E9}"/>
            </a:ext>
            <a:ext uri="{147F2762-F138-4A5C-976F-8EAC2B608ADB}">
              <a16:predDERef xmlns:a16="http://schemas.microsoft.com/office/drawing/2014/main" pred="{7B8B04ED-07C1-4ECA-B57F-DF16F587AAF4}"/>
            </a:ext>
          </a:extLst>
        </xdr:cNvPr>
        <xdr:cNvSpPr/>
      </xdr:nvSpPr>
      <xdr:spPr>
        <a:xfrm>
          <a:off x="21155025" y="190500"/>
          <a:ext cx="1076739" cy="496957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Home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303557</xdr:colOff>
      <xdr:row>1</xdr:row>
      <xdr:rowOff>142460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4D5FDA-2035-4D5C-8A45-B8814374113C}"/>
            </a:ext>
            <a:ext uri="{147F2762-F138-4A5C-976F-8EAC2B608ADB}">
              <a16:predDERef xmlns:a16="http://schemas.microsoft.com/office/drawing/2014/main" pred="{EE77E566-FAF8-470A-A23E-9A0B9031A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0500"/>
          <a:ext cx="913157" cy="7330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7</xdr:col>
      <xdr:colOff>467139</xdr:colOff>
      <xdr:row>0</xdr:row>
      <xdr:rowOff>496957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522E78-FA6F-4EAC-82DE-7D07AD0D6514}"/>
            </a:ext>
            <a:ext uri="{147F2762-F138-4A5C-976F-8EAC2B608ADB}">
              <a16:predDERef xmlns:a16="http://schemas.microsoft.com/office/drawing/2014/main" pred="{0D98C181-5A54-4AFB-9055-88FF07568983}"/>
            </a:ext>
          </a:extLst>
        </xdr:cNvPr>
        <xdr:cNvSpPr/>
      </xdr:nvSpPr>
      <xdr:spPr>
        <a:xfrm>
          <a:off x="13430250" y="190500"/>
          <a:ext cx="1076739" cy="496957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Home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303557</xdr:colOff>
      <xdr:row>1</xdr:row>
      <xdr:rowOff>148175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DCEDBD1-AC86-4105-B7A7-5C1214330E9D}"/>
            </a:ext>
            <a:ext uri="{147F2762-F138-4A5C-976F-8EAC2B608ADB}">
              <a16:predDERef xmlns:a16="http://schemas.microsoft.com/office/drawing/2014/main" pred="{F8522E78-FA6F-4EAC-82DE-7D07AD0D6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0500"/>
          <a:ext cx="913157" cy="73301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303557</xdr:colOff>
      <xdr:row>2</xdr:row>
      <xdr:rowOff>352010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01AE5E-D66B-4AE8-9A3D-7DE937E5298F}"/>
            </a:ext>
            <a:ext uri="{147F2762-F138-4A5C-976F-8EAC2B608ADB}">
              <a16:predDERef xmlns:a16="http://schemas.microsoft.com/office/drawing/2014/main" pred="{F8522E78-FA6F-4EAC-82DE-7D07AD0D6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13157" cy="7330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8BED8-E267-4CEE-8D11-1B1FEDA86BFA}">
  <dimension ref="B1:H18"/>
  <sheetViews>
    <sheetView showGridLines="0" showRowColHeaders="0" tabSelected="1" topLeftCell="A3" zoomScaleNormal="100" workbookViewId="0">
      <selection activeCell="G10" sqref="G10"/>
    </sheetView>
  </sheetViews>
  <sheetFormatPr defaultColWidth="9.140625" defaultRowHeight="34.5"/>
  <cols>
    <col min="1" max="1" width="3.7109375" style="6" customWidth="1"/>
    <col min="2" max="2" width="45" style="5" bestFit="1" customWidth="1"/>
    <col min="3" max="3" width="118.7109375" style="6" bestFit="1" customWidth="1"/>
    <col min="4" max="16384" width="9.140625" style="6"/>
  </cols>
  <sheetData>
    <row r="1" spans="2:8">
      <c r="C1" s="84"/>
    </row>
    <row r="2" spans="2:8">
      <c r="C2" s="84"/>
    </row>
    <row r="3" spans="2:8" ht="46.5" customHeight="1">
      <c r="B3" s="85" t="s">
        <v>0</v>
      </c>
      <c r="C3" s="85"/>
    </row>
    <row r="4" spans="2:8" ht="46.5" customHeight="1">
      <c r="B4" s="85"/>
      <c r="C4" s="85"/>
    </row>
    <row r="5" spans="2:8" ht="34.5" customHeight="1">
      <c r="B5" s="86"/>
      <c r="C5" s="86"/>
    </row>
    <row r="6" spans="2:8">
      <c r="B6" s="56" t="s">
        <v>1</v>
      </c>
      <c r="C6" s="63" t="s">
        <v>59</v>
      </c>
    </row>
    <row r="7" spans="2:8" ht="46.5">
      <c r="B7" s="57" t="s">
        <v>2</v>
      </c>
      <c r="C7" s="64" t="s">
        <v>61</v>
      </c>
      <c r="E7" s="61"/>
    </row>
    <row r="8" spans="2:8" ht="46.5">
      <c r="B8" s="58" t="s">
        <v>3</v>
      </c>
      <c r="C8" s="65">
        <v>45929</v>
      </c>
      <c r="H8" s="62"/>
    </row>
    <row r="9" spans="2:8">
      <c r="B9" s="54"/>
      <c r="C9" s="66"/>
    </row>
    <row r="10" spans="2:8">
      <c r="B10" s="55" t="s">
        <v>4</v>
      </c>
      <c r="C10" s="66" t="s">
        <v>60</v>
      </c>
    </row>
    <row r="11" spans="2:8">
      <c r="B11" s="55"/>
      <c r="C11" s="67"/>
    </row>
    <row r="12" spans="2:8">
      <c r="B12" s="55" t="s">
        <v>5</v>
      </c>
      <c r="C12" s="68" t="s">
        <v>6</v>
      </c>
    </row>
    <row r="13" spans="2:8">
      <c r="B13" s="55"/>
      <c r="C13" s="69" t="s">
        <v>7</v>
      </c>
    </row>
    <row r="14" spans="2:8">
      <c r="B14" s="55"/>
      <c r="C14" s="70" t="s">
        <v>8</v>
      </c>
    </row>
    <row r="15" spans="2:8">
      <c r="B15" s="55"/>
      <c r="C15" s="71" t="s">
        <v>9</v>
      </c>
    </row>
    <row r="16" spans="2:8">
      <c r="B16" s="55"/>
      <c r="C16" s="72" t="s">
        <v>10</v>
      </c>
    </row>
    <row r="17" spans="2:3">
      <c r="B17" s="59"/>
      <c r="C17" s="67"/>
    </row>
    <row r="18" spans="2:3">
      <c r="B18" s="60"/>
      <c r="C18" s="73"/>
    </row>
  </sheetData>
  <mergeCells count="2">
    <mergeCell ref="C1:C2"/>
    <mergeCell ref="B3:C5"/>
  </mergeCells>
  <hyperlinks>
    <hyperlink ref="C12" location="'Durability &amp; Longevity'!A1" display="Durability &amp; Longevity" xr:uid="{98E8EF5C-16B5-44C7-A7CD-BD57262A3D0E}"/>
    <hyperlink ref="C13" location="Safety!A1" display="Safety" xr:uid="{49CD1FFF-9D1E-408F-96F7-7B9E25107A92}"/>
    <hyperlink ref="C14" location="Absenteesim!A1" display="Absenteesim" xr:uid="{79947AF9-D87B-4517-8010-7D1FBC41877B}"/>
    <hyperlink ref="C15" location="'Productivity '!A1" display="Productivity " xr:uid="{1EEE2907-A201-4A32-B0D7-EAA67104AAA1}"/>
    <hyperlink ref="C16" location="Summary!A1" display="Summary" xr:uid="{B43AEF16-D86F-4E39-8FBA-76E0C6C84053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0D9F2-2433-4264-A7FF-7CFBFD82FD8C}">
  <sheetPr>
    <tabColor theme="6"/>
  </sheetPr>
  <dimension ref="A2:J22"/>
  <sheetViews>
    <sheetView showGridLines="0" zoomScaleNormal="100" workbookViewId="0">
      <selection activeCell="D8" sqref="D8"/>
    </sheetView>
  </sheetViews>
  <sheetFormatPr defaultColWidth="9.140625" defaultRowHeight="26.25"/>
  <cols>
    <col min="1" max="1" width="13.5703125" style="29" customWidth="1"/>
    <col min="2" max="2" width="33.5703125" style="8" bestFit="1" customWidth="1"/>
    <col min="3" max="3" width="17.28515625" style="8" customWidth="1"/>
    <col min="4" max="4" width="15.5703125" style="8" customWidth="1"/>
    <col min="5" max="5" width="23.42578125" style="8" customWidth="1"/>
    <col min="6" max="6" width="23.7109375" style="8" bestFit="1" customWidth="1"/>
    <col min="7" max="7" width="21.7109375" style="8" bestFit="1" customWidth="1"/>
    <col min="8" max="16384" width="9.140625" style="8"/>
  </cols>
  <sheetData>
    <row r="2" spans="1:10" ht="46.5">
      <c r="A2" s="7"/>
      <c r="B2" s="92" t="s">
        <v>6</v>
      </c>
      <c r="C2" s="92"/>
      <c r="D2" s="92"/>
      <c r="E2" s="92"/>
      <c r="F2" s="92"/>
      <c r="G2" s="92"/>
    </row>
    <row r="3" spans="1:10">
      <c r="A3" s="7"/>
      <c r="B3" s="9"/>
      <c r="C3" s="9"/>
      <c r="D3" s="9"/>
      <c r="E3" s="9"/>
      <c r="F3" s="9"/>
      <c r="G3" s="9"/>
    </row>
    <row r="4" spans="1:10" s="12" customFormat="1" ht="26.25" customHeight="1">
      <c r="A4" s="10"/>
      <c r="B4" s="11"/>
      <c r="C4" s="93" t="s">
        <v>11</v>
      </c>
      <c r="D4" s="97"/>
      <c r="E4" s="95" t="s">
        <v>12</v>
      </c>
      <c r="F4" s="93" t="s">
        <v>13</v>
      </c>
      <c r="G4" s="94"/>
      <c r="J4" s="30" t="s">
        <v>14</v>
      </c>
    </row>
    <row r="5" spans="1:10" s="12" customFormat="1">
      <c r="A5" s="10"/>
      <c r="B5" s="13"/>
      <c r="C5" s="98"/>
      <c r="D5" s="99"/>
      <c r="E5" s="96"/>
      <c r="F5" s="14" t="s">
        <v>15</v>
      </c>
      <c r="G5" s="15" t="s">
        <v>16</v>
      </c>
      <c r="J5" s="31" t="s">
        <v>17</v>
      </c>
    </row>
    <row r="6" spans="1:10">
      <c r="A6" s="7"/>
      <c r="B6" s="16" t="s">
        <v>18</v>
      </c>
      <c r="C6" s="100">
        <v>2</v>
      </c>
      <c r="D6" s="101"/>
      <c r="E6" s="17">
        <v>35</v>
      </c>
      <c r="F6" s="18">
        <f>G6/D8</f>
        <v>70</v>
      </c>
      <c r="G6" s="19">
        <f>D8*E6*C6</f>
        <v>70000</v>
      </c>
      <c r="J6" s="31" t="s">
        <v>19</v>
      </c>
    </row>
    <row r="7" spans="1:10">
      <c r="A7" s="7"/>
      <c r="B7" s="20" t="s">
        <v>20</v>
      </c>
      <c r="C7" s="90">
        <v>1</v>
      </c>
      <c r="D7" s="91"/>
      <c r="E7" s="21">
        <v>60</v>
      </c>
      <c r="F7" s="22">
        <f>G7/D8</f>
        <v>60</v>
      </c>
      <c r="G7" s="23">
        <f>D8*E7*C7</f>
        <v>60000</v>
      </c>
      <c r="J7" s="31" t="s">
        <v>21</v>
      </c>
    </row>
    <row r="8" spans="1:10">
      <c r="A8" s="7"/>
      <c r="B8" s="24"/>
      <c r="C8" s="25" t="s">
        <v>22</v>
      </c>
      <c r="D8" s="26">
        <v>1000</v>
      </c>
      <c r="E8" s="27"/>
      <c r="F8" s="28" t="s">
        <v>23</v>
      </c>
      <c r="G8" s="23">
        <f>G6-G7</f>
        <v>10000</v>
      </c>
      <c r="J8" s="31" t="s">
        <v>24</v>
      </c>
    </row>
    <row r="9" spans="1:10">
      <c r="A9" s="7"/>
      <c r="B9" s="9"/>
      <c r="C9" s="9"/>
      <c r="D9" s="9"/>
      <c r="E9" s="9"/>
      <c r="F9" s="9"/>
      <c r="G9" s="9"/>
    </row>
    <row r="10" spans="1:10">
      <c r="A10" s="7"/>
      <c r="C10" s="9"/>
      <c r="D10" s="76"/>
      <c r="E10" s="76"/>
      <c r="F10" s="9"/>
      <c r="G10" s="9"/>
    </row>
    <row r="12" spans="1:10">
      <c r="B12" s="8" t="s">
        <v>25</v>
      </c>
    </row>
    <row r="13" spans="1:10" ht="52.5" customHeight="1">
      <c r="A13" s="29">
        <v>1</v>
      </c>
      <c r="B13" s="87"/>
      <c r="C13" s="88"/>
      <c r="D13" s="88"/>
      <c r="E13" s="88"/>
      <c r="F13" s="88"/>
      <c r="G13" s="89"/>
    </row>
    <row r="14" spans="1:10" ht="52.5" customHeight="1">
      <c r="A14" s="29">
        <v>2</v>
      </c>
      <c r="B14" s="87"/>
      <c r="C14" s="88"/>
      <c r="D14" s="88"/>
      <c r="E14" s="88"/>
      <c r="F14" s="88"/>
      <c r="G14" s="89"/>
    </row>
    <row r="15" spans="1:10" ht="52.5" customHeight="1">
      <c r="A15" s="29">
        <v>3</v>
      </c>
      <c r="B15" s="87"/>
      <c r="C15" s="88"/>
      <c r="D15" s="88"/>
      <c r="E15" s="88"/>
      <c r="F15" s="88"/>
      <c r="G15" s="89"/>
    </row>
    <row r="16" spans="1:10" ht="52.5" customHeight="1">
      <c r="A16" s="29">
        <v>4</v>
      </c>
      <c r="B16" s="87"/>
      <c r="C16" s="88"/>
      <c r="D16" s="88"/>
      <c r="E16" s="88"/>
      <c r="F16" s="88"/>
      <c r="G16" s="89"/>
    </row>
    <row r="17" spans="1:7" ht="52.5" customHeight="1">
      <c r="A17" s="29">
        <v>5</v>
      </c>
      <c r="B17" s="87"/>
      <c r="C17" s="88"/>
      <c r="D17" s="88"/>
      <c r="E17" s="88"/>
      <c r="F17" s="88"/>
      <c r="G17" s="89"/>
    </row>
    <row r="18" spans="1:7" ht="52.5" customHeight="1">
      <c r="A18" s="29">
        <v>6</v>
      </c>
      <c r="B18" s="87"/>
      <c r="C18" s="88"/>
      <c r="D18" s="88"/>
      <c r="E18" s="88"/>
      <c r="F18" s="88"/>
      <c r="G18" s="89"/>
    </row>
    <row r="19" spans="1:7" ht="52.5" customHeight="1">
      <c r="A19" s="29">
        <v>7</v>
      </c>
      <c r="B19" s="87"/>
      <c r="C19" s="88"/>
      <c r="D19" s="88"/>
      <c r="E19" s="88"/>
      <c r="F19" s="88"/>
      <c r="G19" s="89"/>
    </row>
    <row r="20" spans="1:7" ht="52.5" customHeight="1">
      <c r="A20" s="29">
        <v>8</v>
      </c>
      <c r="B20" s="87"/>
      <c r="C20" s="88"/>
      <c r="D20" s="88"/>
      <c r="E20" s="88"/>
      <c r="F20" s="88"/>
      <c r="G20" s="89"/>
    </row>
    <row r="21" spans="1:7" ht="52.5" customHeight="1">
      <c r="A21" s="29">
        <v>9</v>
      </c>
      <c r="B21" s="87"/>
      <c r="C21" s="88"/>
      <c r="D21" s="88"/>
      <c r="E21" s="88"/>
      <c r="F21" s="88"/>
      <c r="G21" s="89"/>
    </row>
    <row r="22" spans="1:7" ht="52.5" customHeight="1">
      <c r="A22" s="29">
        <v>10</v>
      </c>
      <c r="B22" s="87"/>
      <c r="C22" s="88"/>
      <c r="D22" s="88"/>
      <c r="E22" s="88"/>
      <c r="F22" s="88"/>
      <c r="G22" s="89"/>
    </row>
  </sheetData>
  <mergeCells count="16">
    <mergeCell ref="B2:G2"/>
    <mergeCell ref="F4:G4"/>
    <mergeCell ref="E4:E5"/>
    <mergeCell ref="C4:D5"/>
    <mergeCell ref="C6:D6"/>
    <mergeCell ref="C7:D7"/>
    <mergeCell ref="B13:G13"/>
    <mergeCell ref="B14:G14"/>
    <mergeCell ref="B15:G15"/>
    <mergeCell ref="B16:G16"/>
    <mergeCell ref="B22:G22"/>
    <mergeCell ref="B17:G17"/>
    <mergeCell ref="B18:G18"/>
    <mergeCell ref="B19:G19"/>
    <mergeCell ref="B20:G20"/>
    <mergeCell ref="B21:G21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893B7-E527-42D5-B209-066948CD3D9E}">
  <sheetPr>
    <tabColor theme="5"/>
  </sheetPr>
  <dimension ref="C2:P23"/>
  <sheetViews>
    <sheetView showGridLines="0" workbookViewId="0">
      <selection activeCell="H9" sqref="H9"/>
    </sheetView>
  </sheetViews>
  <sheetFormatPr defaultRowHeight="15"/>
  <cols>
    <col min="2" max="2" width="9" customWidth="1"/>
    <col min="3" max="3" width="13.28515625" bestFit="1" customWidth="1"/>
    <col min="4" max="5" width="14.42578125" bestFit="1" customWidth="1"/>
    <col min="6" max="6" width="14.5703125" bestFit="1" customWidth="1"/>
    <col min="7" max="7" width="50.5703125" customWidth="1"/>
    <col min="8" max="8" width="27.28515625" customWidth="1"/>
    <col min="9" max="9" width="21.140625" bestFit="1" customWidth="1"/>
  </cols>
  <sheetData>
    <row r="2" spans="3:16">
      <c r="G2" t="s">
        <v>26</v>
      </c>
    </row>
    <row r="3" spans="3:16" ht="15.75" customHeight="1"/>
    <row r="4" spans="3:16" ht="46.5">
      <c r="C4" s="84" t="s">
        <v>27</v>
      </c>
      <c r="D4" s="84"/>
      <c r="E4" s="84"/>
      <c r="F4" s="84"/>
      <c r="G4" s="84"/>
      <c r="H4" s="84"/>
      <c r="I4" s="84"/>
    </row>
    <row r="5" spans="3:16">
      <c r="C5" s="1"/>
      <c r="D5" s="1"/>
      <c r="E5" s="2"/>
      <c r="F5" s="2"/>
      <c r="G5" s="2"/>
      <c r="H5" s="2"/>
      <c r="I5" s="3"/>
    </row>
    <row r="6" spans="3:16" ht="21" customHeight="1">
      <c r="C6" s="102" t="s">
        <v>28</v>
      </c>
      <c r="D6" s="102" t="s">
        <v>29</v>
      </c>
      <c r="E6" s="102" t="s">
        <v>30</v>
      </c>
      <c r="F6" s="102" t="s">
        <v>31</v>
      </c>
      <c r="G6" s="102" t="s">
        <v>32</v>
      </c>
      <c r="H6" s="102" t="s">
        <v>33</v>
      </c>
      <c r="I6" s="102" t="s">
        <v>34</v>
      </c>
      <c r="L6" s="30" t="s">
        <v>14</v>
      </c>
      <c r="M6" s="12"/>
      <c r="N6" s="12"/>
      <c r="O6" s="12"/>
      <c r="P6" s="12"/>
    </row>
    <row r="7" spans="3:16" ht="26.25">
      <c r="C7" s="102"/>
      <c r="D7" s="102"/>
      <c r="E7" s="102"/>
      <c r="F7" s="102"/>
      <c r="G7" s="102"/>
      <c r="H7" s="102"/>
      <c r="I7" s="102"/>
      <c r="L7" s="31" t="s">
        <v>35</v>
      </c>
      <c r="M7" s="12"/>
      <c r="N7" s="12"/>
      <c r="O7" s="12"/>
      <c r="P7" s="12"/>
    </row>
    <row r="8" spans="3:16" ht="26.25">
      <c r="C8" s="80">
        <v>1</v>
      </c>
      <c r="D8" s="80">
        <v>1</v>
      </c>
      <c r="E8" s="80">
        <v>1</v>
      </c>
      <c r="F8" s="33">
        <f>SUM(C8:E8)</f>
        <v>3</v>
      </c>
      <c r="G8" s="34">
        <f>F8*10000</f>
        <v>30000</v>
      </c>
      <c r="H8" s="35">
        <v>0.3</v>
      </c>
      <c r="I8" s="34">
        <f>G8*H8</f>
        <v>9000</v>
      </c>
      <c r="L8" s="31" t="s">
        <v>36</v>
      </c>
      <c r="M8" s="8"/>
      <c r="N8" s="8"/>
      <c r="O8" s="8"/>
      <c r="P8" s="8"/>
    </row>
    <row r="9" spans="3:16" ht="15.75" customHeight="1">
      <c r="C9" s="2"/>
      <c r="D9" s="2"/>
      <c r="E9" s="2"/>
      <c r="F9" s="2"/>
      <c r="G9" s="2"/>
      <c r="H9" s="2"/>
      <c r="I9" s="3"/>
      <c r="L9" s="31"/>
      <c r="M9" s="8"/>
      <c r="N9" s="8"/>
      <c r="O9" s="8"/>
      <c r="P9" s="8"/>
    </row>
    <row r="10" spans="3:16" ht="15.75" customHeight="1">
      <c r="C10" s="1"/>
      <c r="D10" s="1"/>
      <c r="E10" s="2"/>
      <c r="F10" s="2"/>
      <c r="G10" s="2"/>
      <c r="H10" s="2"/>
      <c r="I10" s="3"/>
      <c r="L10" s="31"/>
      <c r="M10" s="8"/>
      <c r="N10" s="8"/>
      <c r="O10" s="8"/>
      <c r="P10" s="8"/>
    </row>
    <row r="11" spans="3:16" ht="21">
      <c r="C11" s="36" t="s">
        <v>37</v>
      </c>
      <c r="D11" s="36"/>
      <c r="E11" s="36"/>
      <c r="F11" s="36"/>
      <c r="G11" s="36"/>
      <c r="H11" s="37"/>
      <c r="I11" s="37"/>
    </row>
    <row r="12" spans="3:16" ht="21">
      <c r="C12" s="32"/>
      <c r="D12" s="32"/>
      <c r="E12" s="32"/>
      <c r="F12" s="32"/>
      <c r="G12" s="32"/>
    </row>
    <row r="13" spans="3:16" ht="26.25">
      <c r="C13" s="8" t="s">
        <v>25</v>
      </c>
      <c r="D13" s="8"/>
      <c r="E13" s="8"/>
      <c r="F13" s="8"/>
      <c r="G13" s="8"/>
      <c r="H13" s="8"/>
    </row>
    <row r="14" spans="3:16" ht="52.5" customHeight="1">
      <c r="C14" s="87"/>
      <c r="D14" s="88"/>
      <c r="E14" s="88"/>
      <c r="F14" s="88"/>
      <c r="G14" s="88"/>
      <c r="H14" s="89"/>
    </row>
    <row r="15" spans="3:16" ht="52.5" customHeight="1">
      <c r="C15" s="87"/>
      <c r="D15" s="88"/>
      <c r="E15" s="88"/>
      <c r="F15" s="88"/>
      <c r="G15" s="88"/>
      <c r="H15" s="89"/>
    </row>
    <row r="16" spans="3:16" ht="52.5" customHeight="1">
      <c r="C16" s="87"/>
      <c r="D16" s="88"/>
      <c r="E16" s="88"/>
      <c r="F16" s="88"/>
      <c r="G16" s="88"/>
      <c r="H16" s="89"/>
    </row>
    <row r="17" spans="3:8" ht="52.5" customHeight="1">
      <c r="C17" s="87"/>
      <c r="D17" s="88"/>
      <c r="E17" s="88"/>
      <c r="F17" s="88"/>
      <c r="G17" s="88"/>
      <c r="H17" s="89"/>
    </row>
    <row r="18" spans="3:8" ht="52.5" customHeight="1">
      <c r="C18" s="87"/>
      <c r="D18" s="88"/>
      <c r="E18" s="88"/>
      <c r="F18" s="88"/>
      <c r="G18" s="88"/>
      <c r="H18" s="89"/>
    </row>
    <row r="19" spans="3:8" ht="52.5" customHeight="1">
      <c r="C19" s="87"/>
      <c r="D19" s="88"/>
      <c r="E19" s="88"/>
      <c r="F19" s="88"/>
      <c r="G19" s="88"/>
      <c r="H19" s="89"/>
    </row>
    <row r="20" spans="3:8" ht="52.5" customHeight="1">
      <c r="C20" s="87"/>
      <c r="D20" s="88"/>
      <c r="E20" s="88"/>
      <c r="F20" s="88"/>
      <c r="G20" s="88"/>
      <c r="H20" s="89"/>
    </row>
    <row r="21" spans="3:8" ht="52.5" customHeight="1">
      <c r="C21" s="87"/>
      <c r="D21" s="88"/>
      <c r="E21" s="88"/>
      <c r="F21" s="88"/>
      <c r="G21" s="88"/>
      <c r="H21" s="89"/>
    </row>
    <row r="22" spans="3:8" ht="52.5" customHeight="1">
      <c r="C22" s="87"/>
      <c r="D22" s="88"/>
      <c r="E22" s="88"/>
      <c r="F22" s="88"/>
      <c r="G22" s="88"/>
      <c r="H22" s="89"/>
    </row>
    <row r="23" spans="3:8" ht="52.5" customHeight="1">
      <c r="C23" s="87"/>
      <c r="D23" s="88"/>
      <c r="E23" s="88"/>
      <c r="F23" s="88"/>
      <c r="G23" s="88"/>
      <c r="H23" s="89"/>
    </row>
  </sheetData>
  <mergeCells count="18">
    <mergeCell ref="C4:I4"/>
    <mergeCell ref="G6:G7"/>
    <mergeCell ref="H6:H7"/>
    <mergeCell ref="I6:I7"/>
    <mergeCell ref="F6:F7"/>
    <mergeCell ref="E6:E7"/>
    <mergeCell ref="D6:D7"/>
    <mergeCell ref="C6:C7"/>
    <mergeCell ref="C14:H14"/>
    <mergeCell ref="C15:H15"/>
    <mergeCell ref="C16:H16"/>
    <mergeCell ref="C17:H17"/>
    <mergeCell ref="C18:H18"/>
    <mergeCell ref="C19:H19"/>
    <mergeCell ref="C20:H20"/>
    <mergeCell ref="C21:H21"/>
    <mergeCell ref="C22:H22"/>
    <mergeCell ref="C23:H2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A8B6A-88EC-4F66-96C2-72857951605E}">
  <sheetPr>
    <tabColor theme="8"/>
  </sheetPr>
  <dimension ref="A1:N20"/>
  <sheetViews>
    <sheetView showGridLines="0" zoomScale="70" zoomScaleNormal="70" workbookViewId="0">
      <selection activeCell="B5" sqref="B5"/>
    </sheetView>
  </sheetViews>
  <sheetFormatPr defaultRowHeight="15"/>
  <cols>
    <col min="2" max="2" width="58.140625" customWidth="1"/>
    <col min="3" max="3" width="41" customWidth="1"/>
    <col min="4" max="4" width="18" bestFit="1" customWidth="1"/>
    <col min="5" max="5" width="45.42578125" bestFit="1" customWidth="1"/>
    <col min="6" max="6" width="46.7109375" bestFit="1" customWidth="1"/>
    <col min="7" max="7" width="28" bestFit="1" customWidth="1"/>
    <col min="8" max="8" width="34.28515625" bestFit="1" customWidth="1"/>
  </cols>
  <sheetData>
    <row r="1" spans="1:14" ht="46.5" customHeight="1">
      <c r="B1" s="84" t="s">
        <v>38</v>
      </c>
      <c r="C1" s="84"/>
      <c r="D1" s="84"/>
      <c r="E1" s="84"/>
      <c r="F1" s="84"/>
      <c r="G1" s="84"/>
      <c r="H1" s="84"/>
    </row>
    <row r="2" spans="1:14" ht="15" customHeight="1">
      <c r="B2" s="84"/>
      <c r="C2" s="84"/>
      <c r="D2" s="84"/>
      <c r="E2" s="84"/>
      <c r="F2" s="84"/>
      <c r="G2" s="84"/>
      <c r="H2" s="84"/>
    </row>
    <row r="4" spans="1:14" s="38" customFormat="1" ht="26.25">
      <c r="A4"/>
      <c r="B4" s="41" t="s">
        <v>39</v>
      </c>
      <c r="C4" s="43" t="s">
        <v>40</v>
      </c>
      <c r="D4" s="43" t="s">
        <v>41</v>
      </c>
      <c r="E4" s="43" t="s">
        <v>42</v>
      </c>
      <c r="F4" s="43" t="s">
        <v>43</v>
      </c>
      <c r="G4" s="43" t="s">
        <v>44</v>
      </c>
      <c r="H4" s="43" t="s">
        <v>45</v>
      </c>
      <c r="I4"/>
      <c r="J4" s="30"/>
      <c r="K4" s="12"/>
      <c r="L4" s="12"/>
      <c r="M4" s="12"/>
      <c r="N4" s="12"/>
    </row>
    <row r="5" spans="1:14" ht="26.25">
      <c r="B5" s="80">
        <v>0</v>
      </c>
      <c r="C5" s="44">
        <v>96</v>
      </c>
      <c r="D5" s="42">
        <v>0.3</v>
      </c>
      <c r="E5" s="33">
        <f>B5*(1-D5)</f>
        <v>0</v>
      </c>
      <c r="F5" s="44">
        <f>E5*C5</f>
        <v>0</v>
      </c>
      <c r="G5" s="44">
        <f>(E5*D5)*C5</f>
        <v>0</v>
      </c>
      <c r="H5" s="44">
        <f>G5*3</f>
        <v>0</v>
      </c>
      <c r="J5" s="31"/>
      <c r="K5" s="12"/>
      <c r="L5" s="12"/>
      <c r="M5" s="12"/>
      <c r="N5" s="12"/>
    </row>
    <row r="6" spans="1:14" ht="26.25">
      <c r="B6" s="2"/>
      <c r="C6" s="2"/>
      <c r="D6" s="2"/>
      <c r="E6" s="2"/>
      <c r="F6" s="2"/>
      <c r="G6" s="3"/>
      <c r="J6" s="31"/>
      <c r="K6" s="8"/>
      <c r="L6" s="8"/>
      <c r="M6" s="8"/>
      <c r="N6" s="8"/>
    </row>
    <row r="7" spans="1:14" ht="26.25">
      <c r="J7" s="31"/>
      <c r="K7" s="8"/>
      <c r="L7" s="8"/>
      <c r="M7" s="8"/>
      <c r="N7" s="8"/>
    </row>
    <row r="8" spans="1:14" ht="26.25">
      <c r="B8" s="77" t="s">
        <v>46</v>
      </c>
      <c r="C8" s="36"/>
      <c r="D8" s="39"/>
      <c r="E8" s="39"/>
      <c r="J8" s="31"/>
      <c r="K8" s="8"/>
      <c r="L8" s="8"/>
      <c r="M8" s="8"/>
      <c r="N8" s="8"/>
    </row>
    <row r="9" spans="1:14" ht="21">
      <c r="B9" s="32"/>
      <c r="C9" s="32"/>
    </row>
    <row r="10" spans="1:14" ht="26.25">
      <c r="B10" s="8" t="s">
        <v>25</v>
      </c>
      <c r="C10" s="8"/>
      <c r="D10" s="8"/>
      <c r="E10" s="8"/>
      <c r="F10" s="8"/>
      <c r="G10" s="8"/>
    </row>
    <row r="11" spans="1:14" ht="52.5" customHeight="1">
      <c r="B11" s="87"/>
      <c r="C11" s="88"/>
      <c r="D11" s="88"/>
      <c r="E11" s="88"/>
      <c r="F11" s="88"/>
      <c r="G11" s="89"/>
    </row>
    <row r="12" spans="1:14" ht="52.5" customHeight="1">
      <c r="B12" s="87"/>
      <c r="C12" s="88"/>
      <c r="D12" s="88"/>
      <c r="E12" s="88"/>
      <c r="F12" s="88"/>
      <c r="G12" s="89"/>
    </row>
    <row r="13" spans="1:14" ht="52.5" customHeight="1">
      <c r="B13" s="87"/>
      <c r="C13" s="88"/>
      <c r="D13" s="88"/>
      <c r="E13" s="88"/>
      <c r="F13" s="88"/>
      <c r="G13" s="89"/>
    </row>
    <row r="14" spans="1:14" ht="52.5" customHeight="1">
      <c r="B14" s="87"/>
      <c r="C14" s="88"/>
      <c r="D14" s="88"/>
      <c r="E14" s="88"/>
      <c r="F14" s="88"/>
      <c r="G14" s="89"/>
    </row>
    <row r="15" spans="1:14" ht="52.5" customHeight="1">
      <c r="B15" s="87"/>
      <c r="C15" s="88"/>
      <c r="D15" s="88"/>
      <c r="E15" s="88"/>
      <c r="F15" s="88"/>
      <c r="G15" s="89"/>
    </row>
    <row r="16" spans="1:14" ht="52.5" customHeight="1">
      <c r="B16" s="87"/>
      <c r="C16" s="88"/>
      <c r="D16" s="88"/>
      <c r="E16" s="88"/>
      <c r="F16" s="88"/>
      <c r="G16" s="89"/>
    </row>
    <row r="17" spans="2:7" ht="52.5" customHeight="1">
      <c r="B17" s="87"/>
      <c r="C17" s="88"/>
      <c r="D17" s="88"/>
      <c r="E17" s="88"/>
      <c r="F17" s="88"/>
      <c r="G17" s="89"/>
    </row>
    <row r="18" spans="2:7" ht="52.5" customHeight="1">
      <c r="B18" s="87"/>
      <c r="C18" s="88"/>
      <c r="D18" s="88"/>
      <c r="E18" s="88"/>
      <c r="F18" s="88"/>
      <c r="G18" s="89"/>
    </row>
    <row r="19" spans="2:7" ht="52.5" customHeight="1">
      <c r="B19" s="87"/>
      <c r="C19" s="88"/>
      <c r="D19" s="88"/>
      <c r="E19" s="88"/>
      <c r="F19" s="88"/>
      <c r="G19" s="89"/>
    </row>
    <row r="20" spans="2:7" ht="52.5" customHeight="1">
      <c r="B20" s="87"/>
      <c r="C20" s="88"/>
      <c r="D20" s="88"/>
      <c r="E20" s="88"/>
      <c r="F20" s="88"/>
      <c r="G20" s="89"/>
    </row>
  </sheetData>
  <mergeCells count="11">
    <mergeCell ref="B1:H2"/>
    <mergeCell ref="B11:G11"/>
    <mergeCell ref="B12:G12"/>
    <mergeCell ref="B13:G13"/>
    <mergeCell ref="B14:G14"/>
    <mergeCell ref="B20:G20"/>
    <mergeCell ref="B15:G15"/>
    <mergeCell ref="B16:G16"/>
    <mergeCell ref="B17:G17"/>
    <mergeCell ref="B18:G18"/>
    <mergeCell ref="B19:G1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CD71C-BC0A-4CFA-A6F9-3AB3CC38F94A}">
  <sheetPr>
    <tabColor theme="7"/>
  </sheetPr>
  <dimension ref="B1:M21"/>
  <sheetViews>
    <sheetView showGridLines="0" workbookViewId="0">
      <selection activeCell="D4" sqref="D4"/>
    </sheetView>
  </sheetViews>
  <sheetFormatPr defaultRowHeight="15"/>
  <cols>
    <col min="2" max="2" width="45.42578125" bestFit="1" customWidth="1"/>
    <col min="3" max="3" width="26.5703125" bestFit="1" customWidth="1"/>
    <col min="4" max="4" width="44.42578125" bestFit="1" customWidth="1"/>
    <col min="5" max="5" width="30.140625" bestFit="1" customWidth="1"/>
  </cols>
  <sheetData>
    <row r="1" spans="2:13" ht="46.5">
      <c r="B1" s="84" t="s">
        <v>9</v>
      </c>
      <c r="C1" s="84"/>
      <c r="D1" s="84"/>
      <c r="E1" s="84"/>
    </row>
    <row r="2" spans="2:13">
      <c r="B2" s="40"/>
      <c r="C2" s="40"/>
      <c r="D2" s="40"/>
    </row>
    <row r="3" spans="2:13" ht="26.25">
      <c r="B3" s="43" t="s">
        <v>47</v>
      </c>
      <c r="C3" s="43" t="s">
        <v>48</v>
      </c>
      <c r="D3" s="43" t="s">
        <v>49</v>
      </c>
      <c r="E3" s="47" t="s">
        <v>50</v>
      </c>
      <c r="I3" s="30"/>
      <c r="J3" s="12"/>
      <c r="K3" s="12"/>
      <c r="L3" s="12"/>
      <c r="M3" s="12"/>
    </row>
    <row r="4" spans="2:13" ht="26.25">
      <c r="B4" s="81">
        <v>1000</v>
      </c>
      <c r="C4" s="82">
        <v>25000</v>
      </c>
      <c r="D4" s="83">
        <v>0.02</v>
      </c>
      <c r="E4" s="34">
        <f>((B4*C4)*D4)*3</f>
        <v>1500000</v>
      </c>
      <c r="I4" s="31"/>
      <c r="J4" s="12"/>
      <c r="K4" s="12"/>
      <c r="L4" s="12"/>
      <c r="M4" s="12"/>
    </row>
    <row r="5" spans="2:13">
      <c r="B5" s="45"/>
      <c r="C5" s="46"/>
      <c r="D5" s="1"/>
    </row>
    <row r="7" spans="2:13" ht="21">
      <c r="B7" s="77" t="s">
        <v>51</v>
      </c>
      <c r="C7" s="78"/>
      <c r="D7" s="78"/>
    </row>
    <row r="8" spans="2:13">
      <c r="B8" s="78"/>
      <c r="C8" s="78"/>
      <c r="D8" s="78"/>
    </row>
    <row r="9" spans="2:13" ht="21">
      <c r="B9" s="77" t="s">
        <v>52</v>
      </c>
      <c r="C9" s="77"/>
      <c r="D9" s="79"/>
      <c r="E9" s="32"/>
      <c r="F9" s="32"/>
    </row>
    <row r="11" spans="2:13" ht="26.25">
      <c r="B11" s="8" t="s">
        <v>25</v>
      </c>
      <c r="C11" s="8"/>
      <c r="D11" s="8"/>
      <c r="E11" s="8"/>
      <c r="F11" s="8"/>
      <c r="G11" s="8"/>
    </row>
    <row r="12" spans="2:13" ht="52.5" customHeight="1">
      <c r="B12" s="87"/>
      <c r="C12" s="88"/>
      <c r="D12" s="88"/>
      <c r="E12" s="88"/>
      <c r="F12" s="88"/>
      <c r="G12" s="89"/>
    </row>
    <row r="13" spans="2:13" ht="52.5" customHeight="1">
      <c r="B13" s="87"/>
      <c r="C13" s="88"/>
      <c r="D13" s="88"/>
      <c r="E13" s="88"/>
      <c r="F13" s="88"/>
      <c r="G13" s="89"/>
    </row>
    <row r="14" spans="2:13" ht="52.5" customHeight="1">
      <c r="B14" s="87"/>
      <c r="C14" s="88"/>
      <c r="D14" s="88"/>
      <c r="E14" s="88"/>
      <c r="F14" s="88"/>
      <c r="G14" s="89"/>
    </row>
    <row r="15" spans="2:13" ht="52.5" customHeight="1">
      <c r="B15" s="87"/>
      <c r="C15" s="88"/>
      <c r="D15" s="88"/>
      <c r="E15" s="88"/>
      <c r="F15" s="88"/>
      <c r="G15" s="89"/>
    </row>
    <row r="16" spans="2:13" ht="52.5" customHeight="1">
      <c r="B16" s="87"/>
      <c r="C16" s="88"/>
      <c r="D16" s="88"/>
      <c r="E16" s="88"/>
      <c r="F16" s="88"/>
      <c r="G16" s="89"/>
    </row>
    <row r="17" spans="2:7" ht="52.5" customHeight="1">
      <c r="B17" s="87"/>
      <c r="C17" s="88"/>
      <c r="D17" s="88"/>
      <c r="E17" s="88"/>
      <c r="F17" s="88"/>
      <c r="G17" s="89"/>
    </row>
    <row r="18" spans="2:7" ht="52.5" customHeight="1">
      <c r="B18" s="87"/>
      <c r="C18" s="88"/>
      <c r="D18" s="88"/>
      <c r="E18" s="88"/>
      <c r="F18" s="88"/>
      <c r="G18" s="89"/>
    </row>
    <row r="19" spans="2:7" ht="52.5" customHeight="1">
      <c r="B19" s="87"/>
      <c r="C19" s="88"/>
      <c r="D19" s="88"/>
      <c r="E19" s="88"/>
      <c r="F19" s="88"/>
      <c r="G19" s="89"/>
    </row>
    <row r="20" spans="2:7" ht="52.5" customHeight="1">
      <c r="B20" s="87"/>
      <c r="C20" s="88"/>
      <c r="D20" s="88"/>
      <c r="E20" s="88"/>
      <c r="F20" s="88"/>
      <c r="G20" s="89"/>
    </row>
    <row r="21" spans="2:7" ht="52.5" customHeight="1">
      <c r="B21" s="87"/>
      <c r="C21" s="88"/>
      <c r="D21" s="88"/>
      <c r="E21" s="88"/>
      <c r="F21" s="88"/>
      <c r="G21" s="89"/>
    </row>
  </sheetData>
  <mergeCells count="11">
    <mergeCell ref="B1:E1"/>
    <mergeCell ref="B12:G12"/>
    <mergeCell ref="B13:G13"/>
    <mergeCell ref="B14:G14"/>
    <mergeCell ref="B15:G15"/>
    <mergeCell ref="B21:G21"/>
    <mergeCell ref="B16:G16"/>
    <mergeCell ref="B17:G17"/>
    <mergeCell ref="B18:G18"/>
    <mergeCell ref="B19:G19"/>
    <mergeCell ref="B20:G2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9E14F-0A2B-4DD9-A85D-BF6E61305043}">
  <dimension ref="B3:C21"/>
  <sheetViews>
    <sheetView showGridLines="0" zoomScale="115" zoomScaleNormal="115" workbookViewId="0">
      <selection activeCell="F14" sqref="F14"/>
    </sheetView>
  </sheetViews>
  <sheetFormatPr defaultRowHeight="15"/>
  <cols>
    <col min="2" max="2" width="38.7109375" bestFit="1" customWidth="1"/>
    <col min="3" max="3" width="19.28515625" style="3" bestFit="1" customWidth="1"/>
  </cols>
  <sheetData>
    <row r="3" spans="2:3" ht="46.5">
      <c r="B3" s="84" t="s">
        <v>53</v>
      </c>
      <c r="C3" s="84"/>
    </row>
    <row r="6" spans="2:3" ht="26.25">
      <c r="B6" s="48" t="s">
        <v>54</v>
      </c>
      <c r="C6" s="49">
        <f>'Durability &amp; Longevity'!G8</f>
        <v>10000</v>
      </c>
    </row>
    <row r="7" spans="2:3" ht="26.25">
      <c r="B7" s="50" t="s">
        <v>7</v>
      </c>
      <c r="C7" s="51">
        <f>Safety!I8</f>
        <v>9000</v>
      </c>
    </row>
    <row r="8" spans="2:3" ht="26.25">
      <c r="B8" s="50" t="s">
        <v>38</v>
      </c>
      <c r="C8" s="51">
        <f>Absenteesim!H5</f>
        <v>0</v>
      </c>
    </row>
    <row r="9" spans="2:3" ht="26.25">
      <c r="B9" s="50" t="s">
        <v>9</v>
      </c>
      <c r="C9" s="51">
        <f>'Productivity '!E4</f>
        <v>1500000</v>
      </c>
    </row>
    <row r="10" spans="2:3" ht="26.25">
      <c r="B10" s="50" t="s">
        <v>55</v>
      </c>
      <c r="C10" s="74">
        <f>SUM(C6:C9)</f>
        <v>1519000</v>
      </c>
    </row>
    <row r="11" spans="2:3" ht="26.25">
      <c r="B11" s="50"/>
      <c r="C11" s="51"/>
    </row>
    <row r="12" spans="2:3" ht="26.25">
      <c r="B12" s="50" t="s">
        <v>56</v>
      </c>
      <c r="C12" s="75">
        <v>10</v>
      </c>
    </row>
    <row r="13" spans="2:3" ht="26.25">
      <c r="B13" s="50" t="s">
        <v>57</v>
      </c>
      <c r="C13" s="51">
        <f>C10/C12</f>
        <v>151900</v>
      </c>
    </row>
    <row r="14" spans="2:3" ht="26.25">
      <c r="B14" s="52" t="s">
        <v>58</v>
      </c>
      <c r="C14" s="53">
        <f>C13/'Durability &amp; Longevity'!D8</f>
        <v>151.9</v>
      </c>
    </row>
    <row r="15" spans="2:3">
      <c r="B15" s="4"/>
    </row>
    <row r="16" spans="2:3">
      <c r="B16" s="4"/>
    </row>
    <row r="17" spans="2:2">
      <c r="B17" s="4"/>
    </row>
    <row r="18" spans="2:2">
      <c r="B18" s="4"/>
    </row>
    <row r="19" spans="2:2">
      <c r="B19" s="4"/>
    </row>
    <row r="20" spans="2:2">
      <c r="B20" s="4"/>
    </row>
    <row r="21" spans="2:2">
      <c r="B21" s="4"/>
    </row>
  </sheetData>
  <mergeCells count="1">
    <mergeCell ref="B3:C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E8C5C162086641893DF922F390FE68" ma:contentTypeVersion="18" ma:contentTypeDescription="Create a new document." ma:contentTypeScope="" ma:versionID="6cdebc78c13b001c764062e99cbf4319">
  <xsd:schema xmlns:xsd="http://www.w3.org/2001/XMLSchema" xmlns:xs="http://www.w3.org/2001/XMLSchema" xmlns:p="http://schemas.microsoft.com/office/2006/metadata/properties" xmlns:ns2="eccee9b4-a20e-4bd5-a542-891eba7a37c1" xmlns:ns3="dae32ac7-71cc-43ac-aac4-bd63a07b0def" targetNamespace="http://schemas.microsoft.com/office/2006/metadata/properties" ma:root="true" ma:fieldsID="43844cdcf48e40d6eeef2152b6d37ce3" ns2:_="" ns3:_="">
    <xsd:import namespace="eccee9b4-a20e-4bd5-a542-891eba7a37c1"/>
    <xsd:import namespace="dae32ac7-71cc-43ac-aac4-bd63a07b0d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cee9b4-a20e-4bd5-a542-891eba7a37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97fa0fd-7ffe-4a1c-859b-f2a613e4c3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e32ac7-71cc-43ac-aac4-bd63a07b0de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43a8cc2-ab41-4eac-8125-a6c780b3cd86}" ma:internalName="TaxCatchAll" ma:showField="CatchAllData" ma:web="dae32ac7-71cc-43ac-aac4-bd63a07b0d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ccee9b4-a20e-4bd5-a542-891eba7a37c1">
      <Terms xmlns="http://schemas.microsoft.com/office/infopath/2007/PartnerControls"/>
    </lcf76f155ced4ddcb4097134ff3c332f>
    <TaxCatchAll xmlns="dae32ac7-71cc-43ac-aac4-bd63a07b0def" xsi:nil="true"/>
    <SharedWithUsers xmlns="dae32ac7-71cc-43ac-aac4-bd63a07b0def">
      <UserInfo>
        <DisplayName>Gavin Wade</DisplayName>
        <AccountId>868</AccountId>
        <AccountType/>
      </UserInfo>
      <UserInfo>
        <DisplayName>Bradley Leflaive</DisplayName>
        <AccountId>6</AccountId>
        <AccountType/>
      </UserInfo>
      <UserInfo>
        <DisplayName>Deana Leflaive</DisplayName>
        <AccountId>35</AccountId>
        <AccountType/>
      </UserInfo>
      <UserInfo>
        <DisplayName>Gerry Leflaive</DisplayName>
        <AccountId>15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6EAC91-414E-44B4-A405-42AB3DD04B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cee9b4-a20e-4bd5-a542-891eba7a37c1"/>
    <ds:schemaRef ds:uri="dae32ac7-71cc-43ac-aac4-bd63a07b0d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C30760-2060-4F7C-BB79-835515B1F3A7}">
  <ds:schemaRefs>
    <ds:schemaRef ds:uri="http://schemas.microsoft.com/office/infopath/2007/PartnerControls"/>
    <ds:schemaRef ds:uri="dae32ac7-71cc-43ac-aac4-bd63a07b0def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elements/1.1/"/>
    <ds:schemaRef ds:uri="eccee9b4-a20e-4bd5-a542-891eba7a37c1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A867CE7-31AA-4EE0-98B7-D746B65D3D2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Start</vt:lpstr>
      <vt:lpstr>Durability &amp; Longevity</vt:lpstr>
      <vt:lpstr>Safety</vt:lpstr>
      <vt:lpstr>Absenteesim</vt:lpstr>
      <vt:lpstr>Productivity </vt:lpstr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Elaine Herbert</dc:creator>
  <cp:keywords/>
  <dc:description/>
  <cp:lastModifiedBy>Bradley Leflaive</cp:lastModifiedBy>
  <cp:revision/>
  <dcterms:created xsi:type="dcterms:W3CDTF">2024-03-05T11:50:19Z</dcterms:created>
  <dcterms:modified xsi:type="dcterms:W3CDTF">2025-09-30T10:02:24Z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0x0101007CE8C5C162086641893DF922F390FE68</vt:lpwstr>
  </property>
  <property fmtid="{D5CDD505-2E9C-101B-9397-08002B2CF9AE}" pid="3" name="MediaServiceImageTags">
    <vt:lpwstr/>
  </property>
</Properties>
</file>