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Sheet1!$R$2:$W$2</definedName>
    <definedName name="_xlnm._FilterDatabase" localSheetId="1" hidden="1">Sheet2!$B$2:$G$35</definedName>
  </definedNames>
  <calcPr calcId="145621"/>
</workbook>
</file>

<file path=xl/calcChain.xml><?xml version="1.0" encoding="utf-8"?>
<calcChain xmlns="http://schemas.openxmlformats.org/spreadsheetml/2006/main">
  <c r="N10" i="1" l="1"/>
  <c r="I35" i="1" l="1"/>
  <c r="I34" i="1"/>
  <c r="I33" i="1"/>
  <c r="I32" i="1"/>
  <c r="I31" i="1"/>
  <c r="H35" i="1"/>
  <c r="H34" i="1"/>
  <c r="H33" i="1"/>
  <c r="H32" i="1"/>
  <c r="H31" i="1"/>
  <c r="H4" i="1" l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I17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P10" i="1" l="1"/>
  <c r="P11" i="1" s="1"/>
  <c r="P13" i="1" l="1"/>
</calcChain>
</file>

<file path=xl/sharedStrings.xml><?xml version="1.0" encoding="utf-8"?>
<sst xmlns="http://schemas.openxmlformats.org/spreadsheetml/2006/main" count="190" uniqueCount="112">
  <si>
    <t>Activity</t>
  </si>
  <si>
    <t>Op</t>
  </si>
  <si>
    <t>AVG</t>
  </si>
  <si>
    <t>Pess</t>
  </si>
  <si>
    <t>EXPECT</t>
  </si>
  <si>
    <t>VAR</t>
  </si>
  <si>
    <t>1.10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</si>
  <si>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</si>
  <si>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</si>
  <si>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</si>
  <si>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</si>
  <si>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</si>
  <si>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</si>
  <si>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</si>
  <si>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</si>
  <si>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</si>
  <si>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</si>
  <si>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</si>
  <si>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</si>
  <si>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</si>
  <si>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</si>
  <si>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3.8</t>
  </si>
  <si>
    <t>ES</t>
  </si>
  <si>
    <t>EF</t>
  </si>
  <si>
    <t>LS</t>
  </si>
  <si>
    <t>LF</t>
  </si>
  <si>
    <t>SLACK</t>
  </si>
  <si>
    <t>CRITICAL PATH HIGHLIGHTED IN YELLOW</t>
  </si>
  <si>
    <t>FRONT</t>
  </si>
  <si>
    <t>BACK</t>
  </si>
  <si>
    <t>DATA</t>
  </si>
  <si>
    <t>WEEK</t>
  </si>
  <si>
    <t>Z-SCORE=</t>
  </si>
  <si>
    <t>CRIT VAR=</t>
  </si>
  <si>
    <t>CRIT PATH=</t>
  </si>
  <si>
    <t>STD DEV=</t>
  </si>
  <si>
    <t>Desc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</si>
  <si>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</si>
  <si>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</si>
  <si>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</si>
  <si>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</si>
  <si>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</si>
  <si>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</si>
  <si>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</si>
  <si>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</si>
  <si>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</si>
  <si>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Table &amp; data fields</t>
  </si>
  <si>
    <t>ERD</t>
  </si>
  <si>
    <t>Dummy data</t>
  </si>
  <si>
    <t>Connect to MVC &amp; create models</t>
  </si>
  <si>
    <t>Acct Mgmt: Validation</t>
  </si>
  <si>
    <t>RFI validation</t>
  </si>
  <si>
    <t>RFP Validation</t>
  </si>
  <si>
    <t>Contract Validation</t>
  </si>
  <si>
    <t>Reports: T-SQL</t>
  </si>
  <si>
    <t>Tutorial table &amp; model</t>
  </si>
  <si>
    <t>2.8</t>
  </si>
  <si>
    <t>2.9</t>
  </si>
  <si>
    <t>2.10</t>
  </si>
  <si>
    <t>2.11</t>
  </si>
  <si>
    <t>2.12</t>
  </si>
  <si>
    <t>2.13</t>
  </si>
  <si>
    <t>2.14</t>
  </si>
  <si>
    <t>Controller framework</t>
  </si>
  <si>
    <t>URL links</t>
  </si>
  <si>
    <t>Admin Control</t>
  </si>
  <si>
    <t>Accounts Functionality</t>
  </si>
  <si>
    <t>Vendor Registration</t>
  </si>
  <si>
    <t>Vendor MGMT</t>
  </si>
  <si>
    <t>Edit Profile</t>
  </si>
  <si>
    <t>RFI controllers</t>
  </si>
  <si>
    <t>RFP controllers</t>
  </si>
  <si>
    <t>Contract controllers</t>
  </si>
  <si>
    <t>Report controllers</t>
  </si>
  <si>
    <t>decision logic</t>
  </si>
  <si>
    <t>data query logic</t>
  </si>
  <si>
    <t>Calendar function</t>
  </si>
  <si>
    <t>Master page</t>
  </si>
  <si>
    <t>Login &amp; related pgs</t>
  </si>
  <si>
    <t>RFI pgs</t>
  </si>
  <si>
    <t>RFP pgs</t>
  </si>
  <si>
    <t>Contract pgs</t>
  </si>
  <si>
    <t>reports pgs</t>
  </si>
  <si>
    <t>Tutorial pages</t>
  </si>
  <si>
    <t>2.15</t>
  </si>
  <si>
    <t>Tutorial controllers</t>
  </si>
  <si>
    <t>1.1.0.0</t>
  </si>
  <si>
    <t>1.2.0.0</t>
  </si>
  <si>
    <t>38 Days</t>
  </si>
  <si>
    <t>20 Days</t>
  </si>
  <si>
    <t>Acct Mgmt pgs</t>
  </si>
  <si>
    <t>9/23-9/29</t>
  </si>
  <si>
    <t>9/30-10/06</t>
  </si>
  <si>
    <t>10/07-10/13</t>
  </si>
  <si>
    <t>10/14-10/20</t>
  </si>
  <si>
    <t>10/21-10/27</t>
  </si>
  <si>
    <t>1.1-1.5</t>
  </si>
  <si>
    <t>3.1-3.3</t>
  </si>
  <si>
    <t>3.3-3.5</t>
  </si>
  <si>
    <t>1.6-1.9</t>
  </si>
  <si>
    <t>1.9-1.10</t>
  </si>
  <si>
    <t>3.5-3.7</t>
  </si>
  <si>
    <t>3.7-3.8</t>
  </si>
  <si>
    <t>TEST</t>
  </si>
  <si>
    <t>2.1-2.3</t>
  </si>
  <si>
    <t>2.4-2.8</t>
  </si>
  <si>
    <t>2.8-2.11</t>
  </si>
  <si>
    <t>2.12-2.15</t>
  </si>
  <si>
    <t>AS</t>
  </si>
  <si>
    <t>AF</t>
  </si>
  <si>
    <t>current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</si>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</sst>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5" borderId="1" xfId="0" applyFill="1" applyBorder="1"/>
    <xf numFmtId="0" fontId="0" fillId="2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0" borderId="0" xfId="0" applyFill="1" applyAlignment="1">
      <alignment horizontal="center"/>
    </xf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7" borderId="4" xfId="0" applyFont="1" applyFill="1" applyBorder="1"/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49" fontId="0" fillId="7" borderId="1" xfId="0" applyNumberFormat="1" applyFill="1" applyBorder="1"/>
    <xf numFmtId="0" fontId="0" fillId="7" borderId="1" xfId="0" applyFill="1" applyBorder="1"/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5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40"/>
  <sheetViews>
    <sheetView tabSelected="1" zoomScale="60" zoomScaleNormal="60" workbookViewId="0">
      <selection activeCell="P23" sqref="P23"/>
    </sheetView>
  </sheetViews>
  <sheetFormatPr defaultRowHeight="15" x14ac:dyDescent="0.25"/>
  <cols>
    <col min="4" max="4" width="31.28515625" customWidth="1"/>
    <col min="12" max="12" width="10" customWidth="1"/>
    <col min="13" max="13" width="11" customWidth="1"/>
    <col min="15" max="15" width="10.42578125" customWidth="1"/>
    <col min="17" max="17" width="11.28515625" customWidth="1"/>
  </cols>
  <sheetData>
    <row r="1" spans="3:30" ht="16.5" customHeight="1" x14ac:dyDescent="0.25">
      <c r="M1" s="32" t="s">
        <v>27</v>
      </c>
      <c r="N1" s="32"/>
      <c r="O1" s="31"/>
    </row>
    <row r="2" spans="3:30" x14ac:dyDescent="0.25">
      <c r="C2" s="7" t="s">
        <v>0</v>
      </c>
      <c r="D2" s="7" t="s">
        <v>36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108</v>
      </c>
      <c r="K2" s="33" t="s">
        <v>109</v>
      </c>
      <c r="M2" s="32"/>
      <c r="N2" s="32"/>
      <c r="O2" s="31"/>
      <c r="R2" s="7" t="s">
        <v>0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Z2" s="2"/>
      <c r="AA2" s="2"/>
      <c r="AB2" s="2"/>
      <c r="AC2" s="2"/>
      <c r="AD2" s="2"/>
    </row>
    <row r="3" spans="3:30" x14ac:dyDescent="0.25">
      <c r="C3" s="14" t="s">
        <v>37</v>
      </c>
      <c r="D3" s="34" t="s">
        <v>46</v>
      </c>
      <c r="E3" s="8">
        <v>1</v>
      </c>
      <c r="F3" s="8">
        <v>2</v>
      </c>
      <c r="G3" s="8">
        <v>3</v>
      </c>
      <c r="H3" s="8">
        <f>($E$3+4*$F$3+$G$3)/6</f>
        <v>2</v>
      </c>
      <c r="I3" s="8">
        <f>(($G$3-$E$3)/6)^2</f>
        <v>0.1111111111111111</v>
      </c>
      <c r="J3" s="8">
        <v>0</v>
      </c>
      <c r="K3" s="35"/>
      <c r="M3" s="32"/>
      <c r="N3" s="32"/>
      <c r="O3" s="31"/>
      <c r="R3" s="11" t="s">
        <v>37</v>
      </c>
      <c r="S3" s="8">
        <v>0</v>
      </c>
      <c r="T3" s="8">
        <v>2</v>
      </c>
      <c r="U3" s="8">
        <v>0</v>
      </c>
      <c r="V3" s="8">
        <v>2</v>
      </c>
      <c r="W3" s="8">
        <v>0</v>
      </c>
      <c r="Z3" s="6"/>
      <c r="AA3" s="6"/>
      <c r="AB3" s="6"/>
      <c r="AC3" s="6"/>
      <c r="AD3" s="6"/>
    </row>
    <row r="4" spans="3:30" x14ac:dyDescent="0.25">
      <c r="C4" s="14" t="s">
        <v>38</v>
      </c>
      <c r="D4" s="34" t="s">
        <v>47</v>
      </c>
      <c r="E4" s="8">
        <v>0.5</v>
      </c>
      <c r="F4" s="8">
        <v>1</v>
      </c>
      <c r="G4" s="8">
        <v>1.5</v>
      </c>
      <c r="H4" s="8">
        <f>($E$4+4*$F$4+$G$4)/6</f>
        <v>1</v>
      </c>
      <c r="I4" s="8">
        <f>(($G$4-$E$4)/6)^2</f>
        <v>2.7777777777777776E-2</v>
      </c>
      <c r="J4" s="8"/>
      <c r="K4" s="35">
        <v>7</v>
      </c>
      <c r="M4" s="32"/>
      <c r="N4" s="32"/>
      <c r="O4" s="31"/>
      <c r="R4" s="29" t="s">
        <v>7</v>
      </c>
      <c r="S4" s="30">
        <v>0</v>
      </c>
      <c r="T4" s="30">
        <v>0.54166666666666663</v>
      </c>
      <c r="U4" s="30">
        <v>3.9999999999999996</v>
      </c>
      <c r="V4" s="30">
        <v>4.5416666666666661</v>
      </c>
      <c r="W4" s="30">
        <v>3.9999999999999996</v>
      </c>
      <c r="Z4" s="6"/>
      <c r="AA4" s="6"/>
      <c r="AB4" s="6"/>
      <c r="AC4" s="6"/>
      <c r="AD4" s="6"/>
    </row>
    <row r="5" spans="3:30" x14ac:dyDescent="0.25">
      <c r="C5" s="14" t="s">
        <v>39</v>
      </c>
      <c r="D5" s="15" t="s">
        <v>48</v>
      </c>
      <c r="E5" s="16">
        <v>0.5</v>
      </c>
      <c r="F5" s="16">
        <v>1</v>
      </c>
      <c r="G5" s="16">
        <v>1.5</v>
      </c>
      <c r="H5" s="16">
        <f>($E$5+4*$F$5+$G$5)/6</f>
        <v>1</v>
      </c>
      <c r="I5" s="16">
        <f>(($G$5-$E$5)/6)^2</f>
        <v>2.7777777777777776E-2</v>
      </c>
      <c r="J5" s="16"/>
      <c r="K5" s="16"/>
      <c r="L5" t="s">
        <v>110</v>
      </c>
      <c r="M5" s="32"/>
      <c r="N5" s="32"/>
      <c r="O5" s="31"/>
      <c r="R5" s="9" t="s">
        <v>14</v>
      </c>
      <c r="S5" s="10">
        <v>0</v>
      </c>
      <c r="T5" s="10">
        <v>2.8333333333333335</v>
      </c>
      <c r="U5" s="10">
        <v>4.4166666666666643</v>
      </c>
      <c r="V5" s="10">
        <v>7.2499999999999982</v>
      </c>
      <c r="W5" s="10">
        <v>4.4166666666666643</v>
      </c>
      <c r="Y5" s="5"/>
      <c r="Z5" s="6"/>
      <c r="AA5" s="6"/>
      <c r="AB5" s="6"/>
      <c r="AC5" s="6"/>
      <c r="AD5" s="6"/>
    </row>
    <row r="6" spans="3:30" x14ac:dyDescent="0.25">
      <c r="C6" s="14" t="s">
        <v>40</v>
      </c>
      <c r="D6" s="15" t="s">
        <v>49</v>
      </c>
      <c r="E6" s="16">
        <v>0.5</v>
      </c>
      <c r="F6" s="16">
        <v>1</v>
      </c>
      <c r="G6" s="16">
        <v>2</v>
      </c>
      <c r="H6" s="16">
        <f>($E$6+4*$F$6+$G$6)/6</f>
        <v>1.0833333333333333</v>
      </c>
      <c r="I6" s="16">
        <f>(($G$6-$E$6)/6)^2</f>
        <v>6.25E-2</v>
      </c>
      <c r="J6" s="16"/>
      <c r="K6" s="16"/>
      <c r="R6" s="29" t="s">
        <v>8</v>
      </c>
      <c r="S6" s="30">
        <v>0.54166666666666663</v>
      </c>
      <c r="T6" s="30">
        <v>1.0833333333333333</v>
      </c>
      <c r="U6" s="30">
        <v>4.5416666666666661</v>
      </c>
      <c r="V6" s="30">
        <v>5.083333333333333</v>
      </c>
      <c r="W6" s="30">
        <v>4</v>
      </c>
      <c r="Y6" s="5"/>
      <c r="Z6" s="6"/>
      <c r="AA6" s="6"/>
      <c r="AB6" s="6"/>
      <c r="AC6" s="6"/>
      <c r="AD6" s="6"/>
    </row>
    <row r="7" spans="3:30" x14ac:dyDescent="0.25">
      <c r="C7" s="14" t="s">
        <v>41</v>
      </c>
      <c r="D7" s="15" t="s">
        <v>50</v>
      </c>
      <c r="E7" s="16">
        <v>1</v>
      </c>
      <c r="F7" s="16">
        <v>2</v>
      </c>
      <c r="G7" s="16">
        <v>3</v>
      </c>
      <c r="H7" s="16">
        <f>($E$7+4*$F$7+$G$7)/6</f>
        <v>2</v>
      </c>
      <c r="I7" s="16">
        <f>(($G$7-$E$7)/6)^2</f>
        <v>0.1111111111111111</v>
      </c>
      <c r="J7" s="16"/>
      <c r="K7" s="16"/>
      <c r="M7" t="s">
        <v>86</v>
      </c>
      <c r="N7" t="s">
        <v>88</v>
      </c>
      <c r="R7" s="11" t="s">
        <v>38</v>
      </c>
      <c r="S7" s="8">
        <v>2</v>
      </c>
      <c r="T7" s="8">
        <v>3</v>
      </c>
      <c r="U7" s="8">
        <v>2</v>
      </c>
      <c r="V7" s="8">
        <v>3</v>
      </c>
      <c r="W7" s="8">
        <v>0</v>
      </c>
      <c r="Y7" s="5"/>
      <c r="Z7" s="6"/>
      <c r="AA7" s="6"/>
      <c r="AB7" s="6"/>
      <c r="AC7" s="6"/>
      <c r="AD7" s="6"/>
    </row>
    <row r="8" spans="3:30" x14ac:dyDescent="0.25">
      <c r="C8" s="14" t="s">
        <v>42</v>
      </c>
      <c r="D8" s="15" t="s">
        <v>51</v>
      </c>
      <c r="E8" s="16">
        <v>1</v>
      </c>
      <c r="F8" s="16">
        <v>2</v>
      </c>
      <c r="G8" s="16">
        <v>3</v>
      </c>
      <c r="H8" s="16">
        <f>($E$8+4*$F$8+$G$8)/6</f>
        <v>2</v>
      </c>
      <c r="I8" s="16">
        <f>(($G$8-$E$8)/6)^2</f>
        <v>0.1111111111111111</v>
      </c>
      <c r="J8" s="16"/>
      <c r="K8" s="16"/>
      <c r="M8" t="s">
        <v>87</v>
      </c>
      <c r="N8" t="s">
        <v>89</v>
      </c>
      <c r="R8" s="9" t="s">
        <v>15</v>
      </c>
      <c r="S8" s="10">
        <v>2.8333333333333335</v>
      </c>
      <c r="T8" s="10">
        <v>5.8333333333333339</v>
      </c>
      <c r="U8" s="10">
        <v>7.2499999999999982</v>
      </c>
      <c r="V8" s="10">
        <v>10.249999999999998</v>
      </c>
      <c r="W8" s="10">
        <v>4.4166666666666643</v>
      </c>
      <c r="Y8" s="5"/>
      <c r="Z8" s="6"/>
      <c r="AA8" s="6"/>
      <c r="AB8" s="6"/>
      <c r="AC8" s="6"/>
      <c r="AD8" s="6"/>
    </row>
    <row r="9" spans="3:30" x14ac:dyDescent="0.25">
      <c r="C9" s="14" t="s">
        <v>43</v>
      </c>
      <c r="D9" s="15" t="s">
        <v>52</v>
      </c>
      <c r="E9" s="16">
        <v>1</v>
      </c>
      <c r="F9" s="16">
        <v>2</v>
      </c>
      <c r="G9" s="16">
        <v>3</v>
      </c>
      <c r="H9" s="16">
        <f>($E$9+4*$F$9+$G$9)/6</f>
        <v>2</v>
      </c>
      <c r="I9" s="16">
        <f>(($G$9-$E$9)/6)^2</f>
        <v>0.1111111111111111</v>
      </c>
      <c r="J9" s="16"/>
      <c r="K9" s="16"/>
      <c r="R9" s="11" t="s">
        <v>39</v>
      </c>
      <c r="S9" s="8">
        <v>3</v>
      </c>
      <c r="T9" s="8">
        <v>4</v>
      </c>
      <c r="U9" s="8">
        <v>3</v>
      </c>
      <c r="V9" s="8">
        <v>4</v>
      </c>
      <c r="W9" s="8">
        <v>0</v>
      </c>
      <c r="Y9" s="5"/>
      <c r="Z9" s="6"/>
      <c r="AA9" s="6"/>
      <c r="AB9" s="6"/>
      <c r="AC9" s="6"/>
      <c r="AD9" s="6"/>
    </row>
    <row r="10" spans="3:30" x14ac:dyDescent="0.25">
      <c r="C10" s="14" t="s">
        <v>44</v>
      </c>
      <c r="D10" s="15" t="s">
        <v>53</v>
      </c>
      <c r="E10" s="16">
        <v>1</v>
      </c>
      <c r="F10" s="16">
        <v>2</v>
      </c>
      <c r="G10" s="16">
        <v>3</v>
      </c>
      <c r="H10" s="16">
        <f>($E$10+4*$F$10+$G$10)/6</f>
        <v>2</v>
      </c>
      <c r="I10" s="16">
        <f>(($G$10-$E$10)/6)^2</f>
        <v>0.1111111111111111</v>
      </c>
      <c r="J10" s="16"/>
      <c r="K10" s="16"/>
      <c r="M10" t="s">
        <v>34</v>
      </c>
      <c r="N10">
        <f>T35</f>
        <v>28.083333333333332</v>
      </c>
      <c r="O10" t="s">
        <v>33</v>
      </c>
      <c r="P10" s="3">
        <f>SUM(I3:I6,I15:I27)</f>
        <v>1.6180555555555558</v>
      </c>
      <c r="R10" s="11" t="s">
        <v>40</v>
      </c>
      <c r="S10" s="8">
        <v>4</v>
      </c>
      <c r="T10" s="8">
        <v>5.083333333333333</v>
      </c>
      <c r="U10" s="8">
        <v>4</v>
      </c>
      <c r="V10" s="8">
        <v>5.083333333333333</v>
      </c>
      <c r="W10" s="8">
        <v>0</v>
      </c>
      <c r="Y10" s="5"/>
      <c r="Z10" s="6"/>
      <c r="AA10" s="6"/>
      <c r="AB10" s="6"/>
      <c r="AC10" s="6"/>
      <c r="AD10" s="6"/>
    </row>
    <row r="11" spans="3:30" x14ac:dyDescent="0.25">
      <c r="C11" s="14" t="s">
        <v>45</v>
      </c>
      <c r="D11" s="15" t="s">
        <v>54</v>
      </c>
      <c r="E11" s="16">
        <v>1</v>
      </c>
      <c r="F11" s="16">
        <v>4</v>
      </c>
      <c r="G11" s="16">
        <v>5</v>
      </c>
      <c r="H11" s="16">
        <f>($E$11+4*$F$11+$G$11)/6</f>
        <v>3.6666666666666665</v>
      </c>
      <c r="I11" s="16">
        <f>(($G$11-$E$11)/6)^2</f>
        <v>0.44444444444444442</v>
      </c>
      <c r="J11" s="16"/>
      <c r="K11" s="16"/>
      <c r="O11" t="s">
        <v>35</v>
      </c>
      <c r="P11" s="3">
        <f>SQRT(P10)</f>
        <v>1.2720281268728124</v>
      </c>
      <c r="R11" s="11" t="s">
        <v>41</v>
      </c>
      <c r="S11" s="12">
        <v>5.083333333333333</v>
      </c>
      <c r="T11" s="12">
        <v>7.083333333333333</v>
      </c>
      <c r="U11" s="12">
        <v>14.416666666666664</v>
      </c>
      <c r="V11" s="12">
        <v>16.416666666666664</v>
      </c>
      <c r="W11" s="12">
        <v>9.3333333333333321</v>
      </c>
      <c r="Y11" s="5"/>
      <c r="Z11" s="6"/>
      <c r="AA11" s="6"/>
      <c r="AB11" s="6"/>
      <c r="AC11" s="6"/>
      <c r="AD11" s="6"/>
    </row>
    <row r="12" spans="3:30" x14ac:dyDescent="0.25">
      <c r="C12" s="14" t="s">
        <v>6</v>
      </c>
      <c r="D12" s="15" t="s">
        <v>55</v>
      </c>
      <c r="E12" s="16">
        <v>1</v>
      </c>
      <c r="F12" s="16">
        <v>2</v>
      </c>
      <c r="G12" s="16">
        <v>3</v>
      </c>
      <c r="H12" s="16">
        <f>($E$12+4*$F$12+$G$12)/6</f>
        <v>2</v>
      </c>
      <c r="I12" s="16">
        <f>(($G$12-$E$12)/6)^2</f>
        <v>0.1111111111111111</v>
      </c>
      <c r="J12" s="16"/>
      <c r="K12" s="16"/>
      <c r="R12" s="29" t="s">
        <v>9</v>
      </c>
      <c r="S12" s="8">
        <v>5.083333333333333</v>
      </c>
      <c r="T12" s="8">
        <v>7.083333333333333</v>
      </c>
      <c r="U12" s="8">
        <v>5.083333333333333</v>
      </c>
      <c r="V12" s="8">
        <v>7.083333333333333</v>
      </c>
      <c r="W12" s="8">
        <v>0</v>
      </c>
      <c r="Y12" s="5"/>
      <c r="Z12" s="6"/>
      <c r="AA12" s="6"/>
      <c r="AB12" s="6"/>
      <c r="AC12" s="6"/>
      <c r="AD12" s="6"/>
    </row>
    <row r="13" spans="3:30" x14ac:dyDescent="0.25">
      <c r="C13" s="14" t="s">
        <v>7</v>
      </c>
      <c r="D13" s="34" t="s">
        <v>63</v>
      </c>
      <c r="E13" s="8">
        <v>0.25</v>
      </c>
      <c r="F13" s="8">
        <v>0.5</v>
      </c>
      <c r="G13" s="8">
        <v>1</v>
      </c>
      <c r="H13" s="8">
        <f>($E$13+4*$F$13+$G$13)/6</f>
        <v>0.54166666666666663</v>
      </c>
      <c r="I13" s="8">
        <f>(($G$13-$E$13)/6)^2</f>
        <v>1.5625E-2</v>
      </c>
      <c r="J13" s="8">
        <v>0</v>
      </c>
      <c r="K13" s="8"/>
      <c r="O13" t="s">
        <v>32</v>
      </c>
      <c r="P13" s="3">
        <f>(38-N10)/P11</f>
        <v>7.7959492067569789</v>
      </c>
      <c r="R13" s="9" t="s">
        <v>16</v>
      </c>
      <c r="S13" s="10">
        <v>5.8333333333333339</v>
      </c>
      <c r="T13" s="10">
        <v>8.6666666666666679</v>
      </c>
      <c r="U13" s="10">
        <v>10.249999999999998</v>
      </c>
      <c r="V13" s="10">
        <v>13.083333333333332</v>
      </c>
      <c r="W13" s="10">
        <v>4.4166666666666643</v>
      </c>
      <c r="Y13" s="5"/>
      <c r="Z13" s="6"/>
      <c r="AA13" s="6"/>
      <c r="AB13" s="6"/>
      <c r="AC13" s="6"/>
      <c r="AD13" s="6"/>
    </row>
    <row r="14" spans="3:30" ht="15.75" thickBot="1" x14ac:dyDescent="0.3">
      <c r="C14" s="14" t="s">
        <v>8</v>
      </c>
      <c r="D14" s="34" t="s">
        <v>64</v>
      </c>
      <c r="E14" s="8">
        <v>0.25</v>
      </c>
      <c r="F14" s="8">
        <v>0.5</v>
      </c>
      <c r="G14" s="8">
        <v>1</v>
      </c>
      <c r="H14" s="8">
        <f>($E$14+4*$F$14+$G$14)/6</f>
        <v>0.54166666666666663</v>
      </c>
      <c r="I14" s="8">
        <f>(($G$14-$E$14)/6)^2</f>
        <v>1.5625E-2</v>
      </c>
      <c r="J14" s="8"/>
      <c r="K14" s="8"/>
      <c r="R14" s="11" t="s">
        <v>42</v>
      </c>
      <c r="S14" s="12">
        <v>7.083333333333333</v>
      </c>
      <c r="T14" s="12">
        <v>9.0833333333333321</v>
      </c>
      <c r="U14" s="12">
        <v>16.416666666666664</v>
      </c>
      <c r="V14" s="12">
        <v>18.416666666666664</v>
      </c>
      <c r="W14" s="12">
        <v>9.3333333333333321</v>
      </c>
      <c r="Y14" s="5"/>
      <c r="Z14" s="6"/>
      <c r="AA14" s="6"/>
      <c r="AB14" s="6"/>
      <c r="AC14" s="6"/>
      <c r="AD14" s="6"/>
    </row>
    <row r="15" spans="3:30" x14ac:dyDescent="0.25">
      <c r="C15" s="14" t="s">
        <v>9</v>
      </c>
      <c r="D15" s="34" t="s">
        <v>65</v>
      </c>
      <c r="E15" s="8">
        <v>1</v>
      </c>
      <c r="F15" s="8">
        <v>2</v>
      </c>
      <c r="G15" s="8">
        <v>3</v>
      </c>
      <c r="H15" s="8">
        <f>($E$15+4*$F$15+$G$15)/6</f>
        <v>2</v>
      </c>
      <c r="I15" s="8">
        <f>(($G$15-$E$15)/6)^2</f>
        <v>0.1111111111111111</v>
      </c>
      <c r="J15" s="8"/>
      <c r="K15" s="8">
        <v>7</v>
      </c>
      <c r="M15" s="19" t="s">
        <v>31</v>
      </c>
      <c r="N15" s="20" t="s">
        <v>30</v>
      </c>
      <c r="O15" s="21" t="s">
        <v>28</v>
      </c>
      <c r="P15" s="26" t="s">
        <v>29</v>
      </c>
      <c r="Q15" t="s">
        <v>111</v>
      </c>
      <c r="R15" s="29" t="s">
        <v>10</v>
      </c>
      <c r="S15" s="8">
        <v>7.083333333333333</v>
      </c>
      <c r="T15" s="8">
        <v>9.9166666666666661</v>
      </c>
      <c r="U15" s="8">
        <v>7.083333333333333</v>
      </c>
      <c r="V15" s="8">
        <v>9.9166666666666661</v>
      </c>
      <c r="W15" s="8">
        <v>0</v>
      </c>
      <c r="Y15" s="5"/>
      <c r="Z15" s="6"/>
      <c r="AA15" s="6"/>
      <c r="AB15" s="6"/>
      <c r="AC15" s="6"/>
      <c r="AD15" s="6"/>
    </row>
    <row r="16" spans="3:30" x14ac:dyDescent="0.25">
      <c r="C16" s="14" t="s">
        <v>10</v>
      </c>
      <c r="D16" s="15" t="s">
        <v>66</v>
      </c>
      <c r="E16" s="16">
        <v>1</v>
      </c>
      <c r="F16" s="16">
        <v>3</v>
      </c>
      <c r="G16" s="16">
        <v>4</v>
      </c>
      <c r="H16" s="16">
        <f>($E$16+4*$F$16+$G$16)/6</f>
        <v>2.8333333333333335</v>
      </c>
      <c r="I16" s="16">
        <f>(($G$16-$E$16)/6)^2</f>
        <v>0.25</v>
      </c>
      <c r="J16" s="16"/>
      <c r="K16" s="16"/>
      <c r="L16" t="s">
        <v>110</v>
      </c>
      <c r="M16" s="22" t="s">
        <v>91</v>
      </c>
      <c r="N16" s="17" t="s">
        <v>96</v>
      </c>
      <c r="O16" s="18" t="s">
        <v>97</v>
      </c>
      <c r="P16" s="27" t="s">
        <v>104</v>
      </c>
      <c r="Q16" s="36"/>
      <c r="R16" s="9" t="s">
        <v>17</v>
      </c>
      <c r="S16" s="10">
        <v>8.6666666666666679</v>
      </c>
      <c r="T16" s="10">
        <v>12.666666666666668</v>
      </c>
      <c r="U16" s="10">
        <v>13.083333333333332</v>
      </c>
      <c r="V16" s="10">
        <v>17.083333333333332</v>
      </c>
      <c r="W16" s="10">
        <v>4.4166666666666643</v>
      </c>
      <c r="Y16" s="5"/>
      <c r="Z16" s="6"/>
      <c r="AA16" s="6"/>
      <c r="AB16" s="6"/>
      <c r="AC16" s="6"/>
      <c r="AD16" s="6"/>
    </row>
    <row r="17" spans="3:30" x14ac:dyDescent="0.25">
      <c r="C17" s="14" t="s">
        <v>11</v>
      </c>
      <c r="D17" s="15" t="s">
        <v>67</v>
      </c>
      <c r="E17" s="16">
        <v>0.5</v>
      </c>
      <c r="F17" s="16">
        <v>1</v>
      </c>
      <c r="G17" s="16">
        <v>1.5</v>
      </c>
      <c r="H17" s="16">
        <f>($E$17+4*$F$17+$G$17)/6</f>
        <v>1</v>
      </c>
      <c r="I17" s="16">
        <f>(($G$17-$E$17)/6)^2</f>
        <v>2.7777777777777776E-2</v>
      </c>
      <c r="J17" s="16"/>
      <c r="K17" s="16"/>
      <c r="M17" s="22" t="s">
        <v>92</v>
      </c>
      <c r="N17" s="17" t="s">
        <v>99</v>
      </c>
      <c r="O17" s="18" t="s">
        <v>98</v>
      </c>
      <c r="P17" s="27" t="s">
        <v>105</v>
      </c>
      <c r="Q17" s="36">
        <v>41914</v>
      </c>
      <c r="R17" s="11" t="s">
        <v>43</v>
      </c>
      <c r="S17" s="12">
        <v>9.0833333333333321</v>
      </c>
      <c r="T17" s="12">
        <v>11.083333333333332</v>
      </c>
      <c r="U17" s="12">
        <v>18.416666666666664</v>
      </c>
      <c r="V17" s="12">
        <v>20.416666666666664</v>
      </c>
      <c r="W17" s="12">
        <v>9.3333333333333321</v>
      </c>
      <c r="Y17" s="5"/>
      <c r="Z17" s="6"/>
      <c r="AA17" s="6"/>
      <c r="AB17" s="6"/>
      <c r="AC17" s="6"/>
      <c r="AD17" s="6"/>
    </row>
    <row r="18" spans="3:30" x14ac:dyDescent="0.25">
      <c r="C18" s="14" t="s">
        <v>12</v>
      </c>
      <c r="D18" s="15" t="s">
        <v>68</v>
      </c>
      <c r="E18" s="16">
        <v>0.5</v>
      </c>
      <c r="F18" s="16">
        <v>1</v>
      </c>
      <c r="G18" s="16">
        <v>1.5</v>
      </c>
      <c r="H18" s="16">
        <f>($E$18+4*$F$18+$G$18)/6</f>
        <v>1</v>
      </c>
      <c r="I18" s="16">
        <f>(($G$18-$E$18)/6)^2</f>
        <v>2.7777777777777776E-2</v>
      </c>
      <c r="J18" s="16"/>
      <c r="K18" s="16"/>
      <c r="M18" s="22" t="s">
        <v>93</v>
      </c>
      <c r="N18" s="17" t="s">
        <v>100</v>
      </c>
      <c r="O18" s="18" t="s">
        <v>101</v>
      </c>
      <c r="P18" s="27" t="s">
        <v>106</v>
      </c>
      <c r="Q18" s="36"/>
      <c r="R18" s="29" t="s">
        <v>11</v>
      </c>
      <c r="S18" s="8">
        <v>9.9166666666666661</v>
      </c>
      <c r="T18" s="8">
        <v>10.916666666666666</v>
      </c>
      <c r="U18" s="8">
        <v>9.9166666666666661</v>
      </c>
      <c r="V18" s="8">
        <v>10.916666666666666</v>
      </c>
      <c r="W18" s="8">
        <v>0</v>
      </c>
      <c r="Y18" s="5"/>
      <c r="Z18" s="6"/>
      <c r="AA18" s="6"/>
      <c r="AB18" s="6"/>
      <c r="AC18" s="6"/>
      <c r="AD18" s="6"/>
    </row>
    <row r="19" spans="3:30" x14ac:dyDescent="0.25">
      <c r="C19" s="14" t="s">
        <v>13</v>
      </c>
      <c r="D19" s="15" t="s">
        <v>69</v>
      </c>
      <c r="E19" s="16">
        <v>0.5</v>
      </c>
      <c r="F19" s="16">
        <v>1</v>
      </c>
      <c r="G19" s="16">
        <v>1.5</v>
      </c>
      <c r="H19" s="16">
        <f>($E$19+4*$F$19+$G$19)/6</f>
        <v>1</v>
      </c>
      <c r="I19" s="16">
        <f>(($G$19-$E$19)/6)^2</f>
        <v>2.7777777777777776E-2</v>
      </c>
      <c r="J19" s="16"/>
      <c r="K19" s="16"/>
      <c r="M19" s="22" t="s">
        <v>94</v>
      </c>
      <c r="N19" s="17" t="s">
        <v>103</v>
      </c>
      <c r="O19" s="18" t="s">
        <v>102</v>
      </c>
      <c r="P19" s="27" t="s">
        <v>107</v>
      </c>
      <c r="Q19" s="36"/>
      <c r="R19" s="29" t="s">
        <v>12</v>
      </c>
      <c r="S19" s="8">
        <v>10.916666666666666</v>
      </c>
      <c r="T19" s="8">
        <v>11.916666666666666</v>
      </c>
      <c r="U19" s="8">
        <v>10.916666666666666</v>
      </c>
      <c r="V19" s="8">
        <v>11.916666666666666</v>
      </c>
      <c r="W19" s="8">
        <v>0</v>
      </c>
      <c r="Y19" s="5"/>
      <c r="Z19" s="6"/>
      <c r="AA19" s="6"/>
      <c r="AB19" s="6"/>
      <c r="AC19" s="6"/>
      <c r="AD19" s="6"/>
    </row>
    <row r="20" spans="3:30" ht="15.75" thickBot="1" x14ac:dyDescent="0.3">
      <c r="C20" s="14" t="s">
        <v>56</v>
      </c>
      <c r="D20" s="15" t="s">
        <v>70</v>
      </c>
      <c r="E20" s="16">
        <v>1</v>
      </c>
      <c r="F20" s="16">
        <v>2</v>
      </c>
      <c r="G20" s="16">
        <v>3</v>
      </c>
      <c r="H20" s="16">
        <f>($E$20+4*$F$20+$G$20)/6</f>
        <v>2</v>
      </c>
      <c r="I20" s="16">
        <f>(($G$20-$E$20)/6)^2</f>
        <v>0.1111111111111111</v>
      </c>
      <c r="J20" s="16"/>
      <c r="K20" s="16"/>
      <c r="M20" s="23" t="s">
        <v>95</v>
      </c>
      <c r="N20" s="24" t="s">
        <v>103</v>
      </c>
      <c r="O20" s="25" t="s">
        <v>103</v>
      </c>
      <c r="P20" s="28" t="s">
        <v>103</v>
      </c>
      <c r="Q20" s="36">
        <v>41933</v>
      </c>
      <c r="R20" s="11" t="s">
        <v>44</v>
      </c>
      <c r="S20" s="12">
        <v>11.083333333333332</v>
      </c>
      <c r="T20" s="12">
        <v>13.083333333333332</v>
      </c>
      <c r="U20" s="12">
        <v>20.416666666666664</v>
      </c>
      <c r="V20" s="12">
        <v>22.416666666666664</v>
      </c>
      <c r="W20" s="12">
        <v>9.3333333333333321</v>
      </c>
      <c r="Y20" s="5"/>
      <c r="Z20" s="6"/>
      <c r="AA20" s="6"/>
      <c r="AB20" s="6"/>
      <c r="AC20" s="6"/>
      <c r="AD20" s="6"/>
    </row>
    <row r="21" spans="3:30" x14ac:dyDescent="0.25">
      <c r="C21" s="14" t="s">
        <v>57</v>
      </c>
      <c r="D21" s="15" t="s">
        <v>71</v>
      </c>
      <c r="E21" s="16">
        <v>1</v>
      </c>
      <c r="F21" s="16">
        <v>2</v>
      </c>
      <c r="G21" s="16">
        <v>4</v>
      </c>
      <c r="H21" s="16">
        <f>($E$21+4*$F$21+$G$21)/6</f>
        <v>2.1666666666666665</v>
      </c>
      <c r="I21" s="16">
        <f>(($G$21-$E$21)/6)^2</f>
        <v>0.25</v>
      </c>
      <c r="J21" s="16"/>
      <c r="K21" s="16"/>
      <c r="M21" s="13"/>
      <c r="N21" s="4"/>
      <c r="Q21" s="36">
        <v>41947</v>
      </c>
      <c r="R21" s="29" t="s">
        <v>13</v>
      </c>
      <c r="S21" s="8">
        <v>11.916666666666666</v>
      </c>
      <c r="T21" s="8">
        <v>12.916666666666666</v>
      </c>
      <c r="U21" s="8">
        <v>11.916666666666666</v>
      </c>
      <c r="V21" s="8">
        <v>12.916666666666666</v>
      </c>
      <c r="W21" s="8">
        <v>0</v>
      </c>
      <c r="Y21" s="5"/>
      <c r="Z21" s="6"/>
      <c r="AA21" s="6"/>
      <c r="AB21" s="6"/>
      <c r="AC21" s="6"/>
      <c r="AD21" s="6"/>
    </row>
    <row r="22" spans="3:30" x14ac:dyDescent="0.25">
      <c r="C22" s="14" t="s">
        <v>58</v>
      </c>
      <c r="D22" s="15" t="s">
        <v>72</v>
      </c>
      <c r="E22" s="16">
        <v>1</v>
      </c>
      <c r="F22" s="16">
        <v>2</v>
      </c>
      <c r="G22" s="16">
        <v>3</v>
      </c>
      <c r="H22" s="16">
        <f>($E$22+4*$F$22+$G$22)/6</f>
        <v>2</v>
      </c>
      <c r="I22" s="16">
        <f>(($G$22-$E$22)/6)^2</f>
        <v>0.1111111111111111</v>
      </c>
      <c r="J22" s="16"/>
      <c r="K22" s="16"/>
      <c r="M22" s="4"/>
      <c r="N22" s="4"/>
      <c r="R22" s="9" t="s">
        <v>18</v>
      </c>
      <c r="S22" s="10">
        <v>12.666666666666668</v>
      </c>
      <c r="T22" s="10">
        <v>16.666666666666668</v>
      </c>
      <c r="U22" s="10">
        <v>17.083333333333332</v>
      </c>
      <c r="V22" s="10">
        <v>21.083333333333332</v>
      </c>
      <c r="W22" s="10">
        <v>4.4166666666666643</v>
      </c>
      <c r="Y22" s="5"/>
      <c r="Z22" s="6"/>
      <c r="AA22" s="6"/>
      <c r="AB22" s="6"/>
      <c r="AC22" s="6"/>
      <c r="AD22" s="6"/>
    </row>
    <row r="23" spans="3:30" x14ac:dyDescent="0.25">
      <c r="C23" s="14" t="s">
        <v>59</v>
      </c>
      <c r="D23" s="15" t="s">
        <v>73</v>
      </c>
      <c r="E23" s="16">
        <v>1</v>
      </c>
      <c r="F23" s="16">
        <v>2</v>
      </c>
      <c r="G23" s="16">
        <v>3</v>
      </c>
      <c r="H23" s="16">
        <f>($E$23+4*$F$23+$G$23)/6</f>
        <v>2</v>
      </c>
      <c r="I23" s="16">
        <f>(($G$23-$E$23)/6)^2</f>
        <v>0.1111111111111111</v>
      </c>
      <c r="J23" s="16"/>
      <c r="K23" s="16"/>
      <c r="R23" s="29" t="s">
        <v>56</v>
      </c>
      <c r="S23" s="8">
        <v>12.916666666666666</v>
      </c>
      <c r="T23" s="8">
        <v>14.916666666666666</v>
      </c>
      <c r="U23" s="8">
        <v>12.916666666666666</v>
      </c>
      <c r="V23" s="8">
        <v>14.916666666666666</v>
      </c>
      <c r="W23" s="8">
        <v>0</v>
      </c>
      <c r="Y23" s="5"/>
      <c r="Z23" s="6"/>
      <c r="AA23" s="6"/>
      <c r="AB23" s="6"/>
      <c r="AC23" s="6"/>
      <c r="AD23" s="6"/>
    </row>
    <row r="24" spans="3:30" x14ac:dyDescent="0.25">
      <c r="C24" s="14" t="s">
        <v>60</v>
      </c>
      <c r="D24" s="15" t="s">
        <v>74</v>
      </c>
      <c r="E24" s="16">
        <v>1</v>
      </c>
      <c r="F24" s="16">
        <v>2</v>
      </c>
      <c r="G24" s="16">
        <v>3</v>
      </c>
      <c r="H24" s="16">
        <f>($E$24+4*$F$24+$G$24)/6</f>
        <v>2</v>
      </c>
      <c r="I24" s="16">
        <f>(($G$24-$E$24)/6)^2</f>
        <v>0.1111111111111111</v>
      </c>
      <c r="J24" s="16"/>
      <c r="K24" s="16"/>
      <c r="R24" s="11" t="s">
        <v>45</v>
      </c>
      <c r="S24" s="12">
        <v>13.083333333333332</v>
      </c>
      <c r="T24" s="12">
        <v>16.75</v>
      </c>
      <c r="U24" s="12">
        <v>22.416666666666664</v>
      </c>
      <c r="V24" s="12">
        <v>26.083333333333332</v>
      </c>
      <c r="W24" s="12">
        <v>9.3333333333333321</v>
      </c>
      <c r="Y24" s="5"/>
      <c r="Z24" s="6"/>
      <c r="AA24" s="6"/>
      <c r="AB24" s="6"/>
      <c r="AC24" s="6"/>
      <c r="AD24" s="6"/>
    </row>
    <row r="25" spans="3:30" x14ac:dyDescent="0.25">
      <c r="C25" s="14" t="s">
        <v>61</v>
      </c>
      <c r="D25" s="15" t="s">
        <v>75</v>
      </c>
      <c r="E25" s="16">
        <v>1</v>
      </c>
      <c r="F25" s="16">
        <v>2</v>
      </c>
      <c r="G25" s="16">
        <v>3</v>
      </c>
      <c r="H25" s="16">
        <f>($E$25+4*$F$25+$G$25)/6</f>
        <v>2</v>
      </c>
      <c r="I25" s="16">
        <f>(($G$25-$E$25)/6)^2</f>
        <v>0.1111111111111111</v>
      </c>
      <c r="J25" s="16"/>
      <c r="K25" s="16"/>
      <c r="R25" s="29" t="s">
        <v>57</v>
      </c>
      <c r="S25" s="8">
        <v>14.916666666666666</v>
      </c>
      <c r="T25" s="8">
        <v>17.083333333333332</v>
      </c>
      <c r="U25" s="8">
        <v>14.916666666666666</v>
      </c>
      <c r="V25" s="8">
        <v>17.083333333333332</v>
      </c>
      <c r="W25" s="8">
        <v>0</v>
      </c>
      <c r="Y25" s="5"/>
      <c r="Z25" s="6"/>
      <c r="AA25" s="6"/>
      <c r="AB25" s="6"/>
      <c r="AC25" s="6"/>
      <c r="AD25" s="6"/>
    </row>
    <row r="26" spans="3:30" x14ac:dyDescent="0.25">
      <c r="C26" s="14" t="s">
        <v>62</v>
      </c>
      <c r="D26" s="15" t="s">
        <v>76</v>
      </c>
      <c r="E26" s="16">
        <v>1</v>
      </c>
      <c r="F26" s="16">
        <v>2</v>
      </c>
      <c r="G26" s="16">
        <v>3</v>
      </c>
      <c r="H26" s="16">
        <f>($E$26+4*$F$26+$G$26)/6</f>
        <v>2</v>
      </c>
      <c r="I26" s="16">
        <f>(($G$26-$E$26)/6)^2</f>
        <v>0.1111111111111111</v>
      </c>
      <c r="J26" s="16"/>
      <c r="K26" s="16"/>
      <c r="R26" s="9" t="s">
        <v>19</v>
      </c>
      <c r="S26" s="10">
        <v>16.666666666666668</v>
      </c>
      <c r="T26" s="10">
        <v>19.5</v>
      </c>
      <c r="U26" s="10">
        <v>21.083333333333332</v>
      </c>
      <c r="V26" s="10">
        <v>23.916666666666664</v>
      </c>
      <c r="W26" s="10">
        <v>4.4166666666666643</v>
      </c>
      <c r="Y26" s="5"/>
      <c r="Z26" s="6"/>
      <c r="AA26" s="6"/>
      <c r="AB26" s="6"/>
      <c r="AC26" s="6"/>
      <c r="AD26" s="6"/>
    </row>
    <row r="27" spans="3:30" x14ac:dyDescent="0.25">
      <c r="C27" s="14" t="s">
        <v>84</v>
      </c>
      <c r="D27" s="15" t="s">
        <v>85</v>
      </c>
      <c r="E27" s="16">
        <v>0.5</v>
      </c>
      <c r="F27" s="16">
        <v>1</v>
      </c>
      <c r="G27" s="16">
        <v>1.5</v>
      </c>
      <c r="H27" s="16">
        <f>($E$27+4*$F$27+$G$27)/6</f>
        <v>1</v>
      </c>
      <c r="I27" s="16">
        <f>(($G$27-$E$27)/6)^2</f>
        <v>2.7777777777777776E-2</v>
      </c>
      <c r="J27" s="16"/>
      <c r="K27" s="16"/>
      <c r="R27" s="11" t="s">
        <v>6</v>
      </c>
      <c r="S27" s="12">
        <v>16.75</v>
      </c>
      <c r="T27" s="12">
        <v>18.75</v>
      </c>
      <c r="U27" s="12">
        <v>26.083333333333332</v>
      </c>
      <c r="V27" s="12">
        <v>28.083333333333332</v>
      </c>
      <c r="W27" s="12">
        <v>9.3333333333333321</v>
      </c>
      <c r="Y27" s="5"/>
      <c r="Z27" s="6"/>
      <c r="AA27" s="6"/>
      <c r="AB27" s="6"/>
      <c r="AC27" s="6"/>
      <c r="AD27" s="6"/>
    </row>
    <row r="28" spans="3:30" x14ac:dyDescent="0.25">
      <c r="C28" s="14" t="s">
        <v>14</v>
      </c>
      <c r="D28" s="15" t="s">
        <v>77</v>
      </c>
      <c r="E28" s="16">
        <v>1</v>
      </c>
      <c r="F28" s="16">
        <v>3</v>
      </c>
      <c r="G28" s="16">
        <v>4</v>
      </c>
      <c r="H28" s="16">
        <f>($E$28+4*$F$28+$G$28)/6</f>
        <v>2.8333333333333335</v>
      </c>
      <c r="I28" s="16">
        <f>(($G$28-$E$28)/6)^2</f>
        <v>0.25</v>
      </c>
      <c r="J28" s="16">
        <v>0</v>
      </c>
      <c r="K28" s="16"/>
      <c r="L28" t="s">
        <v>110</v>
      </c>
      <c r="R28" s="29" t="s">
        <v>58</v>
      </c>
      <c r="S28" s="8">
        <v>17.083333333333332</v>
      </c>
      <c r="T28" s="8">
        <v>19.083333333333332</v>
      </c>
      <c r="U28" s="8">
        <v>17.083333333333332</v>
      </c>
      <c r="V28" s="8">
        <v>19.083333333333332</v>
      </c>
      <c r="W28" s="8">
        <v>0</v>
      </c>
      <c r="Y28" s="5"/>
      <c r="Z28" s="6"/>
      <c r="AA28" s="6"/>
      <c r="AB28" s="6"/>
      <c r="AC28" s="6"/>
      <c r="AD28" s="6"/>
    </row>
    <row r="29" spans="3:30" x14ac:dyDescent="0.25">
      <c r="C29" s="14" t="s">
        <v>15</v>
      </c>
      <c r="D29" s="15" t="s">
        <v>78</v>
      </c>
      <c r="E29" s="16">
        <v>2</v>
      </c>
      <c r="F29" s="16">
        <v>3</v>
      </c>
      <c r="G29" s="16">
        <v>4</v>
      </c>
      <c r="H29" s="16">
        <f>($E$29+4*$F$29+$G$29)/6</f>
        <v>3</v>
      </c>
      <c r="I29" s="16">
        <f>(($G$29-$E$29)/6)^2</f>
        <v>0.1111111111111111</v>
      </c>
      <c r="J29" s="16"/>
      <c r="K29" s="16"/>
      <c r="R29" s="29" t="s">
        <v>59</v>
      </c>
      <c r="S29" s="8">
        <v>19.083333333333332</v>
      </c>
      <c r="T29" s="8">
        <v>21.083333333333332</v>
      </c>
      <c r="U29" s="8">
        <v>19.083333333333332</v>
      </c>
      <c r="V29" s="8">
        <v>21.083333333333332</v>
      </c>
      <c r="W29" s="8">
        <v>0</v>
      </c>
      <c r="Y29" s="5"/>
      <c r="Z29" s="6"/>
      <c r="AA29" s="6"/>
      <c r="AB29" s="6"/>
      <c r="AC29" s="6"/>
      <c r="AD29" s="6"/>
    </row>
    <row r="30" spans="3:30" x14ac:dyDescent="0.25">
      <c r="C30" s="14" t="s">
        <v>16</v>
      </c>
      <c r="D30" s="15" t="s">
        <v>90</v>
      </c>
      <c r="E30" s="16">
        <v>1</v>
      </c>
      <c r="F30" s="16">
        <v>3</v>
      </c>
      <c r="G30" s="16">
        <v>4</v>
      </c>
      <c r="H30" s="16">
        <f>($E$30+4*$F$30+$G$30)/6</f>
        <v>2.8333333333333335</v>
      </c>
      <c r="I30" s="16">
        <f>(($G$30-$E$30)/6)^2</f>
        <v>0.25</v>
      </c>
      <c r="J30" s="16"/>
      <c r="K30" s="16"/>
      <c r="R30" s="9" t="s">
        <v>20</v>
      </c>
      <c r="S30" s="10">
        <v>19.5</v>
      </c>
      <c r="T30" s="10">
        <v>21.666666666666668</v>
      </c>
      <c r="U30" s="10">
        <v>23.916666666666664</v>
      </c>
      <c r="V30" s="10">
        <v>26.083333333333332</v>
      </c>
      <c r="W30" s="10">
        <v>4.4166666666666643</v>
      </c>
      <c r="Y30" s="5"/>
      <c r="Z30" s="6"/>
      <c r="AA30" s="6"/>
      <c r="AB30" s="6"/>
      <c r="AC30" s="6"/>
      <c r="AD30" s="6"/>
    </row>
    <row r="31" spans="3:30" x14ac:dyDescent="0.25">
      <c r="C31" s="14" t="s">
        <v>17</v>
      </c>
      <c r="D31" s="15" t="s">
        <v>79</v>
      </c>
      <c r="E31" s="16">
        <v>2</v>
      </c>
      <c r="F31" s="16">
        <v>4</v>
      </c>
      <c r="G31" s="16">
        <v>6</v>
      </c>
      <c r="H31" s="16">
        <f>($E$31+4*$F$31+$G$31)/6</f>
        <v>4</v>
      </c>
      <c r="I31" s="16">
        <f>(($G$31-$E$31)/6)^2</f>
        <v>0.44444444444444442</v>
      </c>
      <c r="J31" s="16"/>
      <c r="K31" s="16"/>
      <c r="R31" s="29" t="s">
        <v>60</v>
      </c>
      <c r="S31" s="8">
        <v>21.083333333333332</v>
      </c>
      <c r="T31" s="8">
        <v>23.083333333333332</v>
      </c>
      <c r="U31" s="8">
        <v>21.083333333333332</v>
      </c>
      <c r="V31" s="8">
        <v>23.083333333333332</v>
      </c>
      <c r="W31" s="8">
        <v>0</v>
      </c>
    </row>
    <row r="32" spans="3:30" x14ac:dyDescent="0.25">
      <c r="C32" s="14" t="s">
        <v>18</v>
      </c>
      <c r="D32" s="15" t="s">
        <v>80</v>
      </c>
      <c r="E32" s="16">
        <v>2</v>
      </c>
      <c r="F32" s="16">
        <v>4</v>
      </c>
      <c r="G32" s="16">
        <v>6</v>
      </c>
      <c r="H32" s="16">
        <f>($E$32+4*$F$32+$G$32)/6</f>
        <v>4</v>
      </c>
      <c r="I32" s="16">
        <f>(($G$32-$E$32)/6)^2</f>
        <v>0.44444444444444442</v>
      </c>
      <c r="J32" s="16"/>
      <c r="K32" s="16"/>
      <c r="R32" s="9" t="s">
        <v>21</v>
      </c>
      <c r="S32" s="10">
        <v>21.666666666666668</v>
      </c>
      <c r="T32" s="10">
        <v>23.666666666666668</v>
      </c>
      <c r="U32" s="10">
        <v>26.083333333333332</v>
      </c>
      <c r="V32" s="10">
        <v>28.083333333333332</v>
      </c>
      <c r="W32" s="10">
        <v>4.4166666666666643</v>
      </c>
    </row>
    <row r="33" spans="3:23" x14ac:dyDescent="0.25">
      <c r="C33" s="14" t="s">
        <v>19</v>
      </c>
      <c r="D33" s="15" t="s">
        <v>81</v>
      </c>
      <c r="E33" s="16">
        <v>1</v>
      </c>
      <c r="F33" s="16">
        <v>3</v>
      </c>
      <c r="G33" s="16">
        <v>4</v>
      </c>
      <c r="H33" s="16">
        <f>($E$33+4*$F$33+$G$33)/6</f>
        <v>2.8333333333333335</v>
      </c>
      <c r="I33" s="16">
        <f>(($G$33-$E$33)/6)^2</f>
        <v>0.25</v>
      </c>
      <c r="J33" s="16"/>
      <c r="K33" s="16"/>
      <c r="R33" s="29" t="s">
        <v>61</v>
      </c>
      <c r="S33" s="8">
        <v>23.083333333333332</v>
      </c>
      <c r="T33" s="8">
        <v>25.083333333333332</v>
      </c>
      <c r="U33" s="8">
        <v>23.083333333333332</v>
      </c>
      <c r="V33" s="8">
        <v>25.083333333333332</v>
      </c>
      <c r="W33" s="8">
        <v>0</v>
      </c>
    </row>
    <row r="34" spans="3:23" x14ac:dyDescent="0.25">
      <c r="C34" s="14" t="s">
        <v>20</v>
      </c>
      <c r="D34" s="15" t="s">
        <v>82</v>
      </c>
      <c r="E34" s="16">
        <v>1</v>
      </c>
      <c r="F34" s="16">
        <v>2</v>
      </c>
      <c r="G34" s="16">
        <v>4</v>
      </c>
      <c r="H34" s="16">
        <f>($E$34+4*$F$34+$G$34)/6</f>
        <v>2.1666666666666665</v>
      </c>
      <c r="I34" s="16">
        <f>(($G$34-$E$34)/6)^2</f>
        <v>0.25</v>
      </c>
      <c r="J34" s="16"/>
      <c r="K34" s="16"/>
      <c r="R34" s="29" t="s">
        <v>62</v>
      </c>
      <c r="S34" s="8">
        <v>25.083333333333332</v>
      </c>
      <c r="T34" s="8">
        <v>27.083333333333332</v>
      </c>
      <c r="U34" s="8">
        <v>25.083333333333332</v>
      </c>
      <c r="V34" s="8">
        <v>27.083333333333332</v>
      </c>
      <c r="W34" s="8">
        <v>0</v>
      </c>
    </row>
    <row r="35" spans="3:23" x14ac:dyDescent="0.25">
      <c r="C35" s="14" t="s">
        <v>21</v>
      </c>
      <c r="D35" s="15" t="s">
        <v>83</v>
      </c>
      <c r="E35" s="16">
        <v>1</v>
      </c>
      <c r="F35" s="16">
        <v>2</v>
      </c>
      <c r="G35" s="16">
        <v>3</v>
      </c>
      <c r="H35" s="16">
        <f>($E$35+4*$F$35+$G$35)/6</f>
        <v>2</v>
      </c>
      <c r="I35" s="16">
        <f>(($G$35-$E$35)/6)^2</f>
        <v>0.1111111111111111</v>
      </c>
      <c r="J35" s="16"/>
      <c r="K35" s="16"/>
      <c r="R35" s="29" t="s">
        <v>84</v>
      </c>
      <c r="S35" s="8">
        <v>27.083333333333332</v>
      </c>
      <c r="T35" s="8">
        <v>28.083333333333332</v>
      </c>
      <c r="U35" s="8">
        <v>27.083333333333332</v>
      </c>
      <c r="V35" s="8">
        <v>28.083333333333332</v>
      </c>
      <c r="W35" s="8">
        <v>0</v>
      </c>
    </row>
    <row r="36" spans="3:23" x14ac:dyDescent="0.25">
      <c r="C36" s="1"/>
      <c r="D36" s="1"/>
    </row>
    <row r="37" spans="3:23" x14ac:dyDescent="0.25">
      <c r="C37" s="1"/>
      <c r="D37" s="1"/>
    </row>
    <row r="38" spans="3:23" x14ac:dyDescent="0.25">
      <c r="C38" s="1"/>
      <c r="D38" s="1"/>
    </row>
    <row r="39" spans="3:23" x14ac:dyDescent="0.25">
      <c r="C39" s="1"/>
      <c r="D39" s="1"/>
    </row>
    <row r="40" spans="3:23" x14ac:dyDescent="0.25">
      <c r="C40" s="1"/>
      <c r="D40" s="1"/>
    </row>
  </sheetData>
  <autoFilter ref="R2:W2">
    <sortState ref="R3:W35">
      <sortCondition ref="S2"/>
    </sortState>
  </autoFilter>
  <mergeCells count="1">
    <mergeCell ref="M1:N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B25" sqref="B25:G32"/>
    </sheetView>
  </sheetViews>
  <sheetFormatPr defaultRowHeight="15" x14ac:dyDescent="0.25"/>
  <sheetData>
    <row r="2" spans="2:7" x14ac:dyDescent="0.25"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2:7" x14ac:dyDescent="0.25">
      <c r="B3" s="1" t="s">
        <v>7</v>
      </c>
      <c r="C3">
        <v>0</v>
      </c>
      <c r="D3">
        <v>0.54</v>
      </c>
      <c r="E3">
        <v>0</v>
      </c>
      <c r="F3">
        <v>0.54</v>
      </c>
      <c r="G3">
        <v>0</v>
      </c>
    </row>
    <row r="4" spans="2:7" x14ac:dyDescent="0.25">
      <c r="B4" s="1" t="s">
        <v>8</v>
      </c>
      <c r="C4">
        <v>0.54</v>
      </c>
      <c r="D4">
        <v>1.08</v>
      </c>
      <c r="E4">
        <v>0.54</v>
      </c>
      <c r="F4">
        <v>1.08</v>
      </c>
      <c r="G4">
        <v>0</v>
      </c>
    </row>
    <row r="5" spans="2:7" x14ac:dyDescent="0.25">
      <c r="B5" s="1" t="s">
        <v>37</v>
      </c>
      <c r="C5">
        <v>0</v>
      </c>
      <c r="D5">
        <v>2</v>
      </c>
      <c r="E5">
        <v>0.8266666666666671</v>
      </c>
      <c r="F5">
        <v>2.8266666666666671</v>
      </c>
      <c r="G5">
        <v>0.8266666666666671</v>
      </c>
    </row>
    <row r="6" spans="2:7" x14ac:dyDescent="0.25">
      <c r="B6" s="1" t="s">
        <v>14</v>
      </c>
      <c r="C6">
        <v>0</v>
      </c>
      <c r="D6">
        <v>2.8333333333333335</v>
      </c>
      <c r="E6">
        <v>0.41000000000000059</v>
      </c>
      <c r="F6">
        <v>3.2433333333333341</v>
      </c>
      <c r="G6">
        <v>0.41000000000000059</v>
      </c>
    </row>
    <row r="7" spans="2:7" x14ac:dyDescent="0.25">
      <c r="B7" s="1" t="s">
        <v>38</v>
      </c>
      <c r="C7">
        <v>2</v>
      </c>
      <c r="D7">
        <v>3</v>
      </c>
      <c r="E7">
        <v>2.8266666666666671</v>
      </c>
      <c r="F7">
        <v>3.8266666666666671</v>
      </c>
      <c r="G7">
        <v>0.8266666666666671</v>
      </c>
    </row>
    <row r="8" spans="2:7" x14ac:dyDescent="0.25">
      <c r="B8" s="1" t="s">
        <v>9</v>
      </c>
      <c r="C8">
        <v>1.08</v>
      </c>
      <c r="D8">
        <v>3.08</v>
      </c>
      <c r="E8">
        <v>1.08</v>
      </c>
      <c r="F8">
        <v>3.08</v>
      </c>
      <c r="G8">
        <v>0</v>
      </c>
    </row>
    <row r="9" spans="2:7" x14ac:dyDescent="0.25">
      <c r="B9" s="1" t="s">
        <v>39</v>
      </c>
      <c r="C9">
        <v>3</v>
      </c>
      <c r="D9">
        <v>4</v>
      </c>
      <c r="E9">
        <v>3.8266666666666671</v>
      </c>
      <c r="F9">
        <v>4.8266666666666671</v>
      </c>
      <c r="G9">
        <v>0.8266666666666671</v>
      </c>
    </row>
    <row r="10" spans="2:7" x14ac:dyDescent="0.25">
      <c r="B10" s="1" t="s">
        <v>40</v>
      </c>
      <c r="C10">
        <v>4</v>
      </c>
      <c r="D10">
        <v>5.08</v>
      </c>
      <c r="E10">
        <v>4.8266666666666671</v>
      </c>
      <c r="F10">
        <v>5.91</v>
      </c>
      <c r="G10">
        <v>0.83000000000000007</v>
      </c>
    </row>
    <row r="11" spans="2:7" x14ac:dyDescent="0.25">
      <c r="B11" s="1" t="s">
        <v>15</v>
      </c>
      <c r="C11">
        <v>2.8333333333333335</v>
      </c>
      <c r="D11">
        <v>5.8333333333333339</v>
      </c>
      <c r="E11">
        <v>3.2433333333333341</v>
      </c>
      <c r="F11">
        <v>6.2433333333333341</v>
      </c>
      <c r="G11">
        <v>0.41000000000000014</v>
      </c>
    </row>
    <row r="12" spans="2:7" x14ac:dyDescent="0.25">
      <c r="B12" s="1" t="s">
        <v>10</v>
      </c>
      <c r="C12">
        <v>3.08</v>
      </c>
      <c r="D12">
        <v>5.91</v>
      </c>
      <c r="E12">
        <v>3.08</v>
      </c>
      <c r="F12">
        <v>5.91</v>
      </c>
      <c r="G12">
        <v>0</v>
      </c>
    </row>
    <row r="13" spans="2:7" x14ac:dyDescent="0.25">
      <c r="B13" s="1" t="s">
        <v>11</v>
      </c>
      <c r="C13">
        <v>5.91</v>
      </c>
      <c r="D13">
        <v>6.91</v>
      </c>
      <c r="E13">
        <v>5.91</v>
      </c>
      <c r="F13">
        <v>6.91</v>
      </c>
      <c r="G13">
        <v>0</v>
      </c>
    </row>
    <row r="14" spans="2:7" x14ac:dyDescent="0.25">
      <c r="B14" s="1" t="s">
        <v>41</v>
      </c>
      <c r="C14">
        <v>5.08</v>
      </c>
      <c r="D14">
        <v>7.08</v>
      </c>
      <c r="E14">
        <v>6.2433333333333341</v>
      </c>
      <c r="F14">
        <v>8.2433333333333341</v>
      </c>
      <c r="G14">
        <v>1.163333333333334</v>
      </c>
    </row>
    <row r="15" spans="2:7" x14ac:dyDescent="0.25">
      <c r="B15" s="1" t="s">
        <v>12</v>
      </c>
      <c r="C15">
        <v>6.91</v>
      </c>
      <c r="D15">
        <v>7.91</v>
      </c>
      <c r="E15">
        <v>6.91</v>
      </c>
      <c r="F15">
        <v>7.91</v>
      </c>
      <c r="G15">
        <v>0</v>
      </c>
    </row>
    <row r="16" spans="2:7" x14ac:dyDescent="0.25">
      <c r="B16" s="1" t="s">
        <v>16</v>
      </c>
      <c r="C16">
        <v>5.8333333333333339</v>
      </c>
      <c r="D16">
        <v>8.6666666666666679</v>
      </c>
      <c r="E16">
        <v>6.2433333333333341</v>
      </c>
      <c r="F16">
        <v>9.076666666666668</v>
      </c>
      <c r="G16">
        <v>0.41000000000000014</v>
      </c>
    </row>
    <row r="17" spans="2:7" x14ac:dyDescent="0.25">
      <c r="B17" s="1" t="s">
        <v>13</v>
      </c>
      <c r="C17">
        <v>7.91</v>
      </c>
      <c r="D17">
        <v>8.91</v>
      </c>
      <c r="E17">
        <v>7.91</v>
      </c>
      <c r="F17">
        <v>8.91</v>
      </c>
      <c r="G17">
        <v>0</v>
      </c>
    </row>
    <row r="18" spans="2:7" x14ac:dyDescent="0.25">
      <c r="B18" s="1" t="s">
        <v>42</v>
      </c>
      <c r="C18">
        <v>7.08</v>
      </c>
      <c r="D18">
        <v>9.08</v>
      </c>
      <c r="E18">
        <v>8.2433333333333341</v>
      </c>
      <c r="F18">
        <v>10.243333333333334</v>
      </c>
      <c r="G18">
        <v>1.163333333333334</v>
      </c>
    </row>
    <row r="19" spans="2:7" x14ac:dyDescent="0.25">
      <c r="B19" s="1" t="s">
        <v>56</v>
      </c>
      <c r="C19">
        <v>8.91</v>
      </c>
      <c r="D19">
        <v>10.91</v>
      </c>
      <c r="E19">
        <v>8.91</v>
      </c>
      <c r="F19">
        <v>10.91</v>
      </c>
      <c r="G19">
        <v>0</v>
      </c>
    </row>
    <row r="20" spans="2:7" x14ac:dyDescent="0.25">
      <c r="B20" s="1" t="s">
        <v>43</v>
      </c>
      <c r="C20">
        <v>9.08</v>
      </c>
      <c r="D20">
        <v>11.08</v>
      </c>
      <c r="E20">
        <v>10.243333333333334</v>
      </c>
      <c r="F20">
        <v>12.243333333333334</v>
      </c>
      <c r="G20">
        <v>1.163333333333334</v>
      </c>
    </row>
    <row r="21" spans="2:7" x14ac:dyDescent="0.25">
      <c r="B21" t="s">
        <v>17</v>
      </c>
      <c r="C21">
        <v>8.6666666666666679</v>
      </c>
      <c r="D21">
        <v>12.666666666666668</v>
      </c>
      <c r="E21">
        <v>9.076666666666668</v>
      </c>
      <c r="F21">
        <v>13.076666666666668</v>
      </c>
      <c r="G21">
        <v>0.41000000000000014</v>
      </c>
    </row>
    <row r="22" spans="2:7" x14ac:dyDescent="0.25">
      <c r="B22" s="1" t="s">
        <v>57</v>
      </c>
      <c r="C22">
        <v>10.91</v>
      </c>
      <c r="D22">
        <v>13.076666666666666</v>
      </c>
      <c r="E22">
        <v>10.91</v>
      </c>
      <c r="F22">
        <v>13.076666666666666</v>
      </c>
      <c r="G22">
        <v>0</v>
      </c>
    </row>
    <row r="23" spans="2:7" x14ac:dyDescent="0.25">
      <c r="B23" s="1" t="s">
        <v>44</v>
      </c>
      <c r="C23">
        <v>11.08</v>
      </c>
      <c r="D23">
        <v>13.08</v>
      </c>
      <c r="E23">
        <v>12.243333333333334</v>
      </c>
      <c r="F23">
        <v>14.243333333333334</v>
      </c>
      <c r="G23">
        <v>1.163333333333334</v>
      </c>
    </row>
    <row r="24" spans="2:7" x14ac:dyDescent="0.25">
      <c r="B24" s="1" t="s">
        <v>58</v>
      </c>
      <c r="C24">
        <v>13.076666666666666</v>
      </c>
      <c r="D24">
        <v>15.076666666666666</v>
      </c>
      <c r="E24">
        <v>13.076666666666666</v>
      </c>
      <c r="F24">
        <v>15.076666666666666</v>
      </c>
      <c r="G24">
        <v>0</v>
      </c>
    </row>
    <row r="25" spans="2:7" x14ac:dyDescent="0.25">
      <c r="B25" t="s">
        <v>18</v>
      </c>
      <c r="C25">
        <v>12.666666666666668</v>
      </c>
      <c r="D25">
        <v>16.666666666666668</v>
      </c>
      <c r="E25">
        <v>13.076666666666668</v>
      </c>
      <c r="F25">
        <v>17.076666666666668</v>
      </c>
      <c r="G25">
        <v>0.41000000000000014</v>
      </c>
    </row>
    <row r="26" spans="2:7" x14ac:dyDescent="0.25">
      <c r="B26" s="1" t="s">
        <v>45</v>
      </c>
      <c r="C26">
        <v>13.08</v>
      </c>
      <c r="D26">
        <v>16.75</v>
      </c>
      <c r="E26">
        <v>14.243333333333334</v>
      </c>
      <c r="F26">
        <v>17.91</v>
      </c>
      <c r="G26">
        <v>1.1600000000000001</v>
      </c>
    </row>
    <row r="27" spans="2:7" x14ac:dyDescent="0.25">
      <c r="B27" s="1" t="s">
        <v>59</v>
      </c>
      <c r="C27">
        <v>15.076666666666666</v>
      </c>
      <c r="D27">
        <v>17.076666666666668</v>
      </c>
      <c r="E27">
        <v>15.076666666666666</v>
      </c>
      <c r="F27">
        <v>17.076666666666668</v>
      </c>
      <c r="G27">
        <v>0</v>
      </c>
    </row>
    <row r="28" spans="2:7" x14ac:dyDescent="0.25">
      <c r="B28" s="1" t="s">
        <v>6</v>
      </c>
      <c r="C28">
        <v>16.75</v>
      </c>
      <c r="D28">
        <v>18.75</v>
      </c>
      <c r="E28">
        <v>17.91</v>
      </c>
      <c r="F28">
        <v>19.91</v>
      </c>
      <c r="G28">
        <v>1.1600000000000001</v>
      </c>
    </row>
    <row r="29" spans="2:7" x14ac:dyDescent="0.25">
      <c r="B29" s="1" t="s">
        <v>60</v>
      </c>
      <c r="C29">
        <v>17.076666666666668</v>
      </c>
      <c r="D29">
        <v>19.076666666666668</v>
      </c>
      <c r="E29">
        <v>17.076666666666668</v>
      </c>
      <c r="F29">
        <v>19.076666666666668</v>
      </c>
      <c r="G29">
        <v>0</v>
      </c>
    </row>
    <row r="30" spans="2:7" x14ac:dyDescent="0.25">
      <c r="B30" t="s">
        <v>19</v>
      </c>
      <c r="C30">
        <v>16.666666666666668</v>
      </c>
      <c r="D30">
        <v>19.5</v>
      </c>
      <c r="E30">
        <v>17.076666666666668</v>
      </c>
      <c r="F30">
        <v>19.91</v>
      </c>
      <c r="G30">
        <v>0.41000000000000014</v>
      </c>
    </row>
    <row r="31" spans="2:7" x14ac:dyDescent="0.25">
      <c r="B31" s="1" t="s">
        <v>61</v>
      </c>
      <c r="C31">
        <v>19.076666666666668</v>
      </c>
      <c r="D31">
        <v>21.076666666666668</v>
      </c>
      <c r="E31">
        <v>19.076666666666668</v>
      </c>
      <c r="F31">
        <v>21.076666666666668</v>
      </c>
      <c r="G31">
        <v>0</v>
      </c>
    </row>
    <row r="32" spans="2:7" x14ac:dyDescent="0.25">
      <c r="B32" t="s">
        <v>20</v>
      </c>
      <c r="C32">
        <v>19.5</v>
      </c>
      <c r="D32">
        <v>21.666666666666668</v>
      </c>
      <c r="E32">
        <v>19.91</v>
      </c>
      <c r="F32">
        <v>22.076666666666668</v>
      </c>
      <c r="G32">
        <v>0.41000000000000014</v>
      </c>
    </row>
    <row r="33" spans="2:7" x14ac:dyDescent="0.25">
      <c r="B33" s="1" t="s">
        <v>62</v>
      </c>
      <c r="C33">
        <v>21.076666666666668</v>
      </c>
      <c r="D33">
        <v>23.076666666666668</v>
      </c>
      <c r="E33">
        <v>21.076666666666668</v>
      </c>
      <c r="F33">
        <v>23.076666666666668</v>
      </c>
      <c r="G33">
        <v>0</v>
      </c>
    </row>
    <row r="34" spans="2:7" x14ac:dyDescent="0.25">
      <c r="B34" t="s">
        <v>21</v>
      </c>
      <c r="C34">
        <v>21.666666666666668</v>
      </c>
      <c r="D34">
        <v>23.666666666666668</v>
      </c>
      <c r="E34">
        <v>22.076666666666668</v>
      </c>
      <c r="F34">
        <v>24.076666666666668</v>
      </c>
      <c r="G34">
        <v>0.41000000000000014</v>
      </c>
    </row>
    <row r="35" spans="2:7" x14ac:dyDescent="0.25">
      <c r="B35" s="1" t="s">
        <v>84</v>
      </c>
      <c r="C35">
        <v>23.076666666666668</v>
      </c>
      <c r="D35">
        <v>24.076666666666668</v>
      </c>
      <c r="E35">
        <v>23.076666666666668</v>
      </c>
      <c r="F35">
        <v>24.076666666666668</v>
      </c>
      <c r="G35">
        <v>0</v>
      </c>
    </row>
  </sheetData>
  <autoFilter ref="B2:G35">
    <sortState ref="B3:G35">
      <sortCondition ref="D2:D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Norton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Jordan E.</dc:creator>
  <cp:lastModifiedBy>Jordan Shields</cp:lastModifiedBy>
  <dcterms:created xsi:type="dcterms:W3CDTF">2014-09-12T12:26:02Z</dcterms:created>
  <dcterms:modified xsi:type="dcterms:W3CDTF">2014-10-01T02:38:28Z</dcterms:modified>
</cp:coreProperties>
</file>