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0085" windowHeight="7260"/>
  </bookViews>
  <sheets>
    <sheet name="Ejercicio" sheetId="1" r:id="rId1"/>
    <sheet name="Solucion" sheetId="4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4" i="4" l="1"/>
  <c r="J5" i="4"/>
  <c r="J6" i="4"/>
  <c r="C8" i="4"/>
  <c r="D8" i="4"/>
  <c r="E8" i="4"/>
  <c r="F8" i="4"/>
  <c r="G8" i="4"/>
  <c r="H8" i="4"/>
  <c r="J8" i="4"/>
  <c r="C9" i="4"/>
  <c r="D9" i="4"/>
  <c r="E9" i="4"/>
  <c r="F9" i="4"/>
  <c r="G9" i="4"/>
  <c r="H9" i="4"/>
  <c r="J9" i="4"/>
  <c r="J12" i="4"/>
  <c r="J13" i="4"/>
  <c r="J14" i="4"/>
  <c r="J15" i="4"/>
  <c r="J16" i="4"/>
  <c r="C18" i="4"/>
  <c r="D18" i="4"/>
  <c r="E18" i="4"/>
  <c r="F18" i="4"/>
  <c r="G18" i="4"/>
  <c r="H18" i="4"/>
  <c r="J18" i="4"/>
  <c r="C19" i="4"/>
  <c r="D19" i="4"/>
  <c r="E19" i="4"/>
  <c r="F19" i="4"/>
  <c r="G19" i="4"/>
  <c r="H19" i="4"/>
  <c r="J19" i="4"/>
  <c r="C21" i="4"/>
  <c r="D21" i="4"/>
  <c r="E21" i="4"/>
  <c r="F21" i="4"/>
  <c r="G21" i="4"/>
  <c r="H21" i="4"/>
  <c r="J21" i="4"/>
  <c r="C22" i="4"/>
  <c r="D22" i="4"/>
  <c r="E22" i="4"/>
  <c r="F22" i="4"/>
  <c r="G22" i="4"/>
  <c r="H22" i="4"/>
  <c r="J22" i="4"/>
  <c r="C23" i="4"/>
  <c r="D23" i="4"/>
  <c r="E23" i="4"/>
  <c r="F23" i="4"/>
  <c r="G23" i="4"/>
  <c r="H23" i="4"/>
  <c r="J23" i="4"/>
  <c r="C24" i="4"/>
  <c r="D24" i="4"/>
  <c r="E24" i="4"/>
  <c r="F24" i="4"/>
  <c r="G24" i="4"/>
  <c r="H24" i="4"/>
  <c r="J24" i="4"/>
  <c r="D24" i="1"/>
  <c r="E24" i="1"/>
  <c r="F24" i="1"/>
  <c r="G24" i="1"/>
  <c r="H24" i="1"/>
  <c r="C24" i="1"/>
  <c r="J24" i="1" s="1"/>
  <c r="C21" i="1"/>
  <c r="J21" i="1" s="1"/>
  <c r="D23" i="1"/>
  <c r="E23" i="1"/>
  <c r="F23" i="1"/>
  <c r="G23" i="1"/>
  <c r="H23" i="1"/>
  <c r="C23" i="1"/>
  <c r="J23" i="1" s="1"/>
  <c r="D22" i="1"/>
  <c r="E22" i="1"/>
  <c r="F22" i="1"/>
  <c r="G22" i="1"/>
  <c r="H22" i="1"/>
  <c r="C22" i="1"/>
  <c r="J22" i="1" s="1"/>
  <c r="D21" i="1"/>
  <c r="E21" i="1"/>
  <c r="F21" i="1"/>
  <c r="G21" i="1"/>
  <c r="H21" i="1"/>
  <c r="D19" i="1"/>
  <c r="E19" i="1"/>
  <c r="F19" i="1"/>
  <c r="G19" i="1"/>
  <c r="H19" i="1"/>
  <c r="C19" i="1"/>
  <c r="J19" i="1" s="1"/>
  <c r="D18" i="1"/>
  <c r="E18" i="1"/>
  <c r="F18" i="1"/>
  <c r="G18" i="1"/>
  <c r="H18" i="1"/>
  <c r="C18" i="1"/>
  <c r="J18" i="1" s="1"/>
  <c r="C9" i="1"/>
  <c r="J12" i="1"/>
  <c r="J13" i="1"/>
  <c r="J14" i="1"/>
  <c r="J15" i="1"/>
  <c r="J16" i="1"/>
  <c r="D9" i="1"/>
  <c r="E9" i="1"/>
  <c r="F9" i="1"/>
  <c r="G9" i="1"/>
  <c r="H9" i="1"/>
  <c r="J5" i="1"/>
  <c r="J6" i="1"/>
  <c r="J8" i="1"/>
  <c r="J4" i="1"/>
  <c r="D8" i="1"/>
  <c r="E8" i="1"/>
  <c r="F8" i="1"/>
  <c r="G8" i="1"/>
  <c r="H8" i="1"/>
  <c r="C8" i="1"/>
  <c r="J9" i="1" l="1"/>
</calcChain>
</file>

<file path=xl/sharedStrings.xml><?xml version="1.0" encoding="utf-8"?>
<sst xmlns="http://schemas.openxmlformats.org/spreadsheetml/2006/main" count="52" uniqueCount="26">
  <si>
    <t>ENERO</t>
  </si>
  <si>
    <t>FEBRERO</t>
  </si>
  <si>
    <t>MARZO</t>
  </si>
  <si>
    <t>ABRIL</t>
  </si>
  <si>
    <t>MAYO</t>
  </si>
  <si>
    <t>JUNIO</t>
  </si>
  <si>
    <t>TOTAL</t>
  </si>
  <si>
    <t>INGRESOS</t>
  </si>
  <si>
    <t>ventas</t>
  </si>
  <si>
    <t>servicios</t>
  </si>
  <si>
    <t>otros</t>
  </si>
  <si>
    <t>total ingresos</t>
  </si>
  <si>
    <t>iva ingresos</t>
  </si>
  <si>
    <t>GASTOS</t>
  </si>
  <si>
    <t>personal</t>
  </si>
  <si>
    <t>material</t>
  </si>
  <si>
    <t>oficinas</t>
  </si>
  <si>
    <t>publicidad</t>
  </si>
  <si>
    <t>varios</t>
  </si>
  <si>
    <t>total gastos</t>
  </si>
  <si>
    <t>iva gastos</t>
  </si>
  <si>
    <t>total iva</t>
  </si>
  <si>
    <t>bfcio. Antes de impuestos</t>
  </si>
  <si>
    <t>previsión de impuestos</t>
  </si>
  <si>
    <t>bfcio. Después de impuestos</t>
  </si>
  <si>
    <t>Primer Semestre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</si>
</sst>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164" formatCode="#,##0\ &quot;€&quot;"/>
  </numFmts>
  <fonts count="5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9"/>
      </bottom>
      <diagonal/>
    </border>
    <border>
      <left style="thick">
        <color indexed="64"/>
      </left>
      <right style="thick">
        <color indexed="64"/>
      </right>
      <top style="thick">
        <color indexed="9"/>
      </top>
      <bottom style="thick">
        <color indexed="9"/>
      </bottom>
      <diagonal/>
    </border>
    <border>
      <left style="thick">
        <color indexed="64"/>
      </left>
      <right style="thick">
        <color indexed="64"/>
      </right>
      <top style="thick">
        <color indexed="9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164" fontId="3" fillId="0" borderId="0" xfId="0" applyNumberFormat="1" applyFont="1"/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3" fillId="0" borderId="8" xfId="0" applyFont="1" applyBorder="1"/>
    <xf numFmtId="0" fontId="3" fillId="0" borderId="9" xfId="0" applyFont="1" applyBorder="1"/>
    <xf numFmtId="9" fontId="0" fillId="0" borderId="0" xfId="0" applyNumberForma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4" fillId="0" borderId="0" xfId="0" applyFont="1"/>
    <xf numFmtId="164" fontId="4" fillId="0" borderId="0" xfId="0" applyNumberFormat="1" applyFont="1"/>
    <xf numFmtId="6" fontId="4" fillId="0" borderId="0" xfId="0" applyNumberFormat="1" applyFont="1"/>
    <xf numFmtId="164" fontId="4" fillId="2" borderId="0" xfId="0" applyNumberFormat="1" applyFont="1" applyFill="1"/>
    <xf numFmtId="6" fontId="4" fillId="2" borderId="0" xfId="0" applyNumberFormat="1" applyFont="1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144780</xdr:rowOff>
    </xdr:from>
    <xdr:to>
      <xdr:col>4</xdr:col>
      <xdr:colOff>365760</xdr:colOff>
      <xdr:row>29</xdr:row>
      <xdr:rowOff>152400</xdr:rowOff>
    </xdr:to>
    <xdr:sp macro="" textlink="">
      <xdr:nvSpPr>
        <xdr:cNvPr id="3" name="2 CuadroTexto"/>
        <xdr:cNvSpPr txBox="1"/>
      </xdr:nvSpPr>
      <xdr:spPr>
        <a:xfrm>
          <a:off x="0" y="4764405"/>
          <a:ext cx="4013835" cy="65532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MIRA LA HOJA </a:t>
          </a:r>
          <a:r>
            <a:rPr lang="es-ES" sz="1100" b="1"/>
            <a:t>SOLUCIÓN</a:t>
          </a:r>
          <a:r>
            <a:rPr lang="es-ES" sz="1100"/>
            <a:t> PARA VER QUÉ TIENES QUE HACER Y LOS RESULTADOS QUE TIENES QUE OBTENER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K24" sqref="K24"/>
    </sheetView>
  </sheetViews>
  <sheetFormatPr baseColWidth="10" defaultRowHeight="15" x14ac:dyDescent="0.25"/>
  <cols>
    <col min="1" max="1" width="27.140625" bestFit="1" customWidth="1"/>
    <col min="2" max="2" width="4.7109375" bestFit="1" customWidth="1"/>
    <col min="9" max="9" width="4.42578125" customWidth="1"/>
  </cols>
  <sheetData>
    <row r="1" spans="1:11" ht="27" thickBot="1" x14ac:dyDescent="0.45">
      <c r="A1" s="26" t="s">
        <v>25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s="1" customFormat="1" ht="14.25" thickTop="1" thickBot="1" x14ac:dyDescent="0.25">
      <c r="C2" s="2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4" t="s">
        <v>5</v>
      </c>
      <c r="J2" s="5" t="s">
        <v>6</v>
      </c>
    </row>
    <row r="3" spans="1:11" ht="16.5" thickTop="1" thickBot="1" x14ac:dyDescent="0.3">
      <c r="A3" s="1" t="s">
        <v>7</v>
      </c>
    </row>
    <row r="4" spans="1:11" ht="16.5" thickTop="1" thickBot="1" x14ac:dyDescent="0.3">
      <c r="A4" s="6" t="s">
        <v>8</v>
      </c>
      <c r="C4" s="7">
        <v>250000</v>
      </c>
      <c r="D4" s="7">
        <v>215000</v>
      </c>
      <c r="E4" s="7">
        <v>500000</v>
      </c>
      <c r="F4" s="7">
        <v>120000</v>
      </c>
      <c r="G4" s="7">
        <v>455000</v>
      </c>
      <c r="H4" s="7">
        <v>458200</v>
      </c>
      <c r="J4" s="28">
        <f>SUM(C4:H4)</f>
        <v>1998200</v>
      </c>
    </row>
    <row r="5" spans="1:11" ht="16.5" thickTop="1" thickBot="1" x14ac:dyDescent="0.3">
      <c r="A5" s="8" t="s">
        <v>9</v>
      </c>
      <c r="C5" s="7">
        <v>365000</v>
      </c>
      <c r="D5" s="7">
        <v>145200</v>
      </c>
      <c r="E5" s="7">
        <v>658000</v>
      </c>
      <c r="F5" s="7">
        <v>145000</v>
      </c>
      <c r="G5" s="7">
        <v>678000</v>
      </c>
      <c r="H5" s="7">
        <v>444000</v>
      </c>
      <c r="J5" s="28">
        <f t="shared" ref="J5:J24" si="0">SUM(C5:H5)</f>
        <v>2435200</v>
      </c>
    </row>
    <row r="6" spans="1:11" ht="16.5" thickTop="1" thickBot="1" x14ac:dyDescent="0.3">
      <c r="A6" s="9" t="s">
        <v>10</v>
      </c>
      <c r="C6" s="7">
        <v>220000</v>
      </c>
      <c r="D6" s="7">
        <v>325600</v>
      </c>
      <c r="E6" s="7">
        <v>750000</v>
      </c>
      <c r="F6" s="7">
        <v>163000</v>
      </c>
      <c r="G6" s="7">
        <v>896500</v>
      </c>
      <c r="H6" s="7">
        <v>120000</v>
      </c>
      <c r="J6" s="28">
        <f t="shared" si="0"/>
        <v>2475100</v>
      </c>
    </row>
    <row r="7" spans="1:11" ht="16.5" thickTop="1" thickBot="1" x14ac:dyDescent="0.3">
      <c r="A7" s="1"/>
      <c r="J7" s="27"/>
    </row>
    <row r="8" spans="1:11" ht="15.75" thickTop="1" x14ac:dyDescent="0.25">
      <c r="A8" s="10" t="s">
        <v>11</v>
      </c>
      <c r="C8" s="28">
        <f>SUM(C4:C6)</f>
        <v>835000</v>
      </c>
      <c r="D8" s="28">
        <f t="shared" ref="D8:H8" si="1">SUM(D4:D6)</f>
        <v>685800</v>
      </c>
      <c r="E8" s="28">
        <f t="shared" si="1"/>
        <v>1908000</v>
      </c>
      <c r="F8" s="28">
        <f t="shared" si="1"/>
        <v>428000</v>
      </c>
      <c r="G8" s="28">
        <f t="shared" si="1"/>
        <v>2029500</v>
      </c>
      <c r="H8" s="28">
        <f t="shared" si="1"/>
        <v>1022200</v>
      </c>
      <c r="J8" s="28">
        <f t="shared" si="0"/>
        <v>6908500</v>
      </c>
    </row>
    <row r="9" spans="1:11" ht="15.75" thickBot="1" x14ac:dyDescent="0.3">
      <c r="A9" s="11" t="s">
        <v>12</v>
      </c>
      <c r="B9" s="12">
        <v>0.21</v>
      </c>
      <c r="C9" s="28">
        <f>C8*$B9</f>
        <v>175350</v>
      </c>
      <c r="D9" s="28">
        <f t="shared" ref="D9:H9" si="2">D8*$B9</f>
        <v>144018</v>
      </c>
      <c r="E9" s="28">
        <f t="shared" si="2"/>
        <v>400680</v>
      </c>
      <c r="F9" s="28">
        <f t="shared" si="2"/>
        <v>89880</v>
      </c>
      <c r="G9" s="28">
        <f t="shared" si="2"/>
        <v>426195</v>
      </c>
      <c r="H9" s="28">
        <f t="shared" si="2"/>
        <v>214662</v>
      </c>
      <c r="J9" s="28">
        <f t="shared" si="0"/>
        <v>1450785</v>
      </c>
    </row>
    <row r="10" spans="1:11" ht="15.75" thickTop="1" x14ac:dyDescent="0.25">
      <c r="A10" s="1"/>
      <c r="J10" s="28"/>
    </row>
    <row r="11" spans="1:11" ht="15.75" thickBot="1" x14ac:dyDescent="0.3">
      <c r="A11" s="1" t="s">
        <v>13</v>
      </c>
      <c r="J11" s="28"/>
    </row>
    <row r="12" spans="1:11" ht="16.5" thickTop="1" thickBot="1" x14ac:dyDescent="0.3">
      <c r="A12" s="6" t="s">
        <v>14</v>
      </c>
      <c r="C12" s="7">
        <v>6000</v>
      </c>
      <c r="D12" s="7">
        <v>6330</v>
      </c>
      <c r="E12" s="7">
        <v>3650</v>
      </c>
      <c r="F12" s="7">
        <v>6330</v>
      </c>
      <c r="G12" s="7">
        <v>7800</v>
      </c>
      <c r="H12" s="7">
        <v>4500</v>
      </c>
      <c r="J12" s="28">
        <f t="shared" si="0"/>
        <v>34610</v>
      </c>
    </row>
    <row r="13" spans="1:11" ht="16.5" thickTop="1" thickBot="1" x14ac:dyDescent="0.3">
      <c r="A13" s="8" t="s">
        <v>15</v>
      </c>
      <c r="C13" s="7">
        <v>6850</v>
      </c>
      <c r="D13" s="7">
        <v>9850</v>
      </c>
      <c r="E13" s="7">
        <v>2560</v>
      </c>
      <c r="F13" s="7">
        <v>2220</v>
      </c>
      <c r="G13" s="7">
        <v>9650</v>
      </c>
      <c r="H13" s="7">
        <v>6520</v>
      </c>
      <c r="J13" s="28">
        <f t="shared" si="0"/>
        <v>37650</v>
      </c>
    </row>
    <row r="14" spans="1:11" ht="16.5" thickTop="1" thickBot="1" x14ac:dyDescent="0.3">
      <c r="A14" s="8" t="s">
        <v>16</v>
      </c>
      <c r="C14" s="7">
        <v>2560</v>
      </c>
      <c r="D14" s="7">
        <v>4580</v>
      </c>
      <c r="E14" s="7">
        <v>9850</v>
      </c>
      <c r="F14" s="7">
        <v>1200</v>
      </c>
      <c r="G14" s="7">
        <v>5620</v>
      </c>
      <c r="H14" s="7">
        <v>3250</v>
      </c>
      <c r="J14" s="28">
        <f t="shared" si="0"/>
        <v>27060</v>
      </c>
    </row>
    <row r="15" spans="1:11" ht="16.5" thickTop="1" thickBot="1" x14ac:dyDescent="0.3">
      <c r="A15" s="8" t="s">
        <v>17</v>
      </c>
      <c r="C15" s="7">
        <v>5000</v>
      </c>
      <c r="D15" s="7">
        <v>7000</v>
      </c>
      <c r="E15" s="7">
        <v>7450</v>
      </c>
      <c r="F15" s="7">
        <v>5000</v>
      </c>
      <c r="G15" s="7">
        <v>1450</v>
      </c>
      <c r="H15" s="7">
        <v>2500</v>
      </c>
      <c r="J15" s="28">
        <f t="shared" si="0"/>
        <v>28400</v>
      </c>
    </row>
    <row r="16" spans="1:11" ht="16.5" thickTop="1" thickBot="1" x14ac:dyDescent="0.3">
      <c r="A16" s="9" t="s">
        <v>18</v>
      </c>
      <c r="C16" s="7">
        <v>8800</v>
      </c>
      <c r="D16" s="7">
        <v>7000</v>
      </c>
      <c r="E16" s="7">
        <v>2630</v>
      </c>
      <c r="F16" s="7">
        <v>5550</v>
      </c>
      <c r="G16" s="7">
        <v>7550</v>
      </c>
      <c r="H16" s="7">
        <v>4120</v>
      </c>
      <c r="J16" s="28">
        <f t="shared" si="0"/>
        <v>35650</v>
      </c>
    </row>
    <row r="17" spans="1:10" ht="16.5" thickTop="1" thickBot="1" x14ac:dyDescent="0.3">
      <c r="A17" s="1"/>
      <c r="J17" s="28"/>
    </row>
    <row r="18" spans="1:10" ht="15.75" thickTop="1" x14ac:dyDescent="0.25">
      <c r="A18" s="10" t="s">
        <v>19</v>
      </c>
      <c r="C18" s="28">
        <f>SUM(C12:C16)</f>
        <v>29210</v>
      </c>
      <c r="D18" s="28">
        <f t="shared" ref="D18:H18" si="3">SUM(D12:D16)</f>
        <v>34760</v>
      </c>
      <c r="E18" s="28">
        <f t="shared" si="3"/>
        <v>26140</v>
      </c>
      <c r="F18" s="28">
        <f t="shared" si="3"/>
        <v>20300</v>
      </c>
      <c r="G18" s="28">
        <f t="shared" si="3"/>
        <v>32070</v>
      </c>
      <c r="H18" s="28">
        <f t="shared" si="3"/>
        <v>20890</v>
      </c>
      <c r="J18" s="28">
        <f t="shared" si="0"/>
        <v>163370</v>
      </c>
    </row>
    <row r="19" spans="1:10" ht="15.75" thickBot="1" x14ac:dyDescent="0.3">
      <c r="A19" s="11" t="s">
        <v>20</v>
      </c>
      <c r="B19" s="12">
        <v>0.21</v>
      </c>
      <c r="C19" s="28">
        <f>C18*$B19</f>
        <v>6134.0999999999995</v>
      </c>
      <c r="D19" s="28">
        <f t="shared" ref="D19:H19" si="4">D18*$B19</f>
        <v>7299.5999999999995</v>
      </c>
      <c r="E19" s="28">
        <f t="shared" si="4"/>
        <v>5489.4</v>
      </c>
      <c r="F19" s="28">
        <f t="shared" si="4"/>
        <v>4263</v>
      </c>
      <c r="G19" s="28">
        <f t="shared" si="4"/>
        <v>6734.7</v>
      </c>
      <c r="H19" s="28">
        <f t="shared" si="4"/>
        <v>4386.8999999999996</v>
      </c>
      <c r="J19" s="28">
        <f t="shared" si="0"/>
        <v>34307.699999999997</v>
      </c>
    </row>
    <row r="20" spans="1:10" ht="16.5" thickTop="1" thickBot="1" x14ac:dyDescent="0.3">
      <c r="A20" s="1"/>
      <c r="J20" s="28"/>
    </row>
    <row r="21" spans="1:10" ht="16.5" thickTop="1" thickBot="1" x14ac:dyDescent="0.3">
      <c r="A21" s="13" t="s">
        <v>21</v>
      </c>
      <c r="C21" s="28">
        <f>SUM(-C9,C19)</f>
        <v>-169215.9</v>
      </c>
      <c r="D21" s="28">
        <f t="shared" ref="D21:H21" si="5">SUM(-D9,D19)</f>
        <v>-136718.39999999999</v>
      </c>
      <c r="E21" s="28">
        <f t="shared" si="5"/>
        <v>-395190.6</v>
      </c>
      <c r="F21" s="28">
        <f t="shared" si="5"/>
        <v>-85617</v>
      </c>
      <c r="G21" s="28">
        <f t="shared" si="5"/>
        <v>-419460.3</v>
      </c>
      <c r="H21" s="28">
        <f t="shared" si="5"/>
        <v>-210275.1</v>
      </c>
      <c r="J21" s="28">
        <f t="shared" si="0"/>
        <v>-1416477.3</v>
      </c>
    </row>
    <row r="22" spans="1:10" ht="16.5" thickTop="1" thickBot="1" x14ac:dyDescent="0.3">
      <c r="A22" s="14" t="s">
        <v>22</v>
      </c>
      <c r="C22" s="28">
        <f>(C8-C18)</f>
        <v>805790</v>
      </c>
      <c r="D22" s="28">
        <f t="shared" ref="D22:H22" si="6">(D8-D18)</f>
        <v>651040</v>
      </c>
      <c r="E22" s="28">
        <f t="shared" si="6"/>
        <v>1881860</v>
      </c>
      <c r="F22" s="28">
        <f t="shared" si="6"/>
        <v>407700</v>
      </c>
      <c r="G22" s="28">
        <f t="shared" si="6"/>
        <v>1997430</v>
      </c>
      <c r="H22" s="28">
        <f t="shared" si="6"/>
        <v>1001310</v>
      </c>
      <c r="J22" s="28">
        <f t="shared" si="0"/>
        <v>6745130</v>
      </c>
    </row>
    <row r="23" spans="1:10" ht="16.5" thickTop="1" thickBot="1" x14ac:dyDescent="0.3">
      <c r="A23" s="14" t="s">
        <v>23</v>
      </c>
      <c r="B23" s="12">
        <v>0.35</v>
      </c>
      <c r="C23" s="28">
        <f>C22*$B23</f>
        <v>282026.5</v>
      </c>
      <c r="D23" s="28">
        <f t="shared" ref="D23:H23" si="7">D22*$B23</f>
        <v>227864</v>
      </c>
      <c r="E23" s="28">
        <f t="shared" si="7"/>
        <v>658651</v>
      </c>
      <c r="F23" s="28">
        <f t="shared" si="7"/>
        <v>142695</v>
      </c>
      <c r="G23" s="28">
        <f t="shared" si="7"/>
        <v>699100.5</v>
      </c>
      <c r="H23" s="28">
        <f t="shared" si="7"/>
        <v>350458.5</v>
      </c>
      <c r="J23" s="28">
        <f t="shared" si="0"/>
        <v>2360795.5</v>
      </c>
    </row>
    <row r="24" spans="1:10" ht="16.5" thickTop="1" thickBot="1" x14ac:dyDescent="0.3">
      <c r="A24" s="15" t="s">
        <v>24</v>
      </c>
      <c r="C24" s="28">
        <f>(C8+C9-C23-C18-C19)</f>
        <v>692979.4</v>
      </c>
      <c r="D24" s="28">
        <f t="shared" ref="D24:H24" si="8">(D8+D9-D23-D18-D19)</f>
        <v>559894.4</v>
      </c>
      <c r="E24" s="28">
        <f t="shared" si="8"/>
        <v>1618399.6</v>
      </c>
      <c r="F24" s="28">
        <f t="shared" si="8"/>
        <v>350622</v>
      </c>
      <c r="G24" s="28">
        <f t="shared" si="8"/>
        <v>1717789.8</v>
      </c>
      <c r="H24" s="28">
        <f t="shared" si="8"/>
        <v>861126.6</v>
      </c>
      <c r="J24" s="28">
        <f t="shared" si="0"/>
        <v>5800811.7999999998</v>
      </c>
    </row>
    <row r="25" spans="1:10" ht="15.75" thickTop="1" x14ac:dyDescent="0.25"/>
  </sheetData>
  <mergeCells count="1">
    <mergeCell ref="A1:K1"/>
  </mergeCells>
  <conditionalFormatting sqref="C21:H21 J2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Normal="100" workbookViewId="0">
      <selection activeCell="E17" sqref="E17"/>
    </sheetView>
  </sheetViews>
  <sheetFormatPr baseColWidth="10" defaultRowHeight="15" x14ac:dyDescent="0.25"/>
  <cols>
    <col min="1" max="1" width="27.140625" bestFit="1" customWidth="1"/>
    <col min="2" max="2" width="4.7109375" bestFit="1" customWidth="1"/>
    <col min="3" max="5" width="13.7109375" bestFit="1" customWidth="1"/>
    <col min="6" max="6" width="12.5703125" bestFit="1" customWidth="1"/>
    <col min="7" max="8" width="13.7109375" bestFit="1" customWidth="1"/>
    <col min="9" max="9" width="4.42578125" customWidth="1"/>
    <col min="10" max="10" width="15.42578125" bestFit="1" customWidth="1"/>
  </cols>
  <sheetData>
    <row r="1" spans="1:11" ht="27" thickBot="1" x14ac:dyDescent="0.45">
      <c r="A1" s="26" t="s">
        <v>25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s="1" customFormat="1" ht="14.25" thickTop="1" thickBot="1" x14ac:dyDescent="0.25">
      <c r="C2" s="21" t="s">
        <v>0</v>
      </c>
      <c r="D2" s="22" t="s">
        <v>1</v>
      </c>
      <c r="E2" s="22" t="s">
        <v>2</v>
      </c>
      <c r="F2" s="22" t="s">
        <v>3</v>
      </c>
      <c r="G2" s="22" t="s">
        <v>4</v>
      </c>
      <c r="H2" s="23" t="s">
        <v>5</v>
      </c>
      <c r="I2" s="24"/>
      <c r="J2" s="25" t="s">
        <v>6</v>
      </c>
    </row>
    <row r="3" spans="1:11" ht="16.5" thickTop="1" thickBot="1" x14ac:dyDescent="0.3">
      <c r="A3" s="1" t="s">
        <v>7</v>
      </c>
    </row>
    <row r="4" spans="1:11" ht="16.5" thickTop="1" thickBot="1" x14ac:dyDescent="0.3">
      <c r="A4" s="6" t="s">
        <v>8</v>
      </c>
      <c r="C4" s="7">
        <v>250000</v>
      </c>
      <c r="D4" s="7">
        <v>215000</v>
      </c>
      <c r="E4" s="7">
        <v>500000</v>
      </c>
      <c r="F4" s="7">
        <v>120000</v>
      </c>
      <c r="G4" s="7">
        <v>455000</v>
      </c>
      <c r="H4" s="7">
        <v>458200</v>
      </c>
      <c r="I4" s="16"/>
      <c r="J4" s="19">
        <f>SUM(C4:I4)</f>
        <v>1998200</v>
      </c>
    </row>
    <row r="5" spans="1:11" ht="16.5" thickTop="1" thickBot="1" x14ac:dyDescent="0.3">
      <c r="A5" s="8" t="s">
        <v>9</v>
      </c>
      <c r="C5" s="7">
        <v>365000</v>
      </c>
      <c r="D5" s="7">
        <v>145200</v>
      </c>
      <c r="E5" s="7">
        <v>658000</v>
      </c>
      <c r="F5" s="7">
        <v>145000</v>
      </c>
      <c r="G5" s="7">
        <v>678000</v>
      </c>
      <c r="H5" s="7">
        <v>444000</v>
      </c>
      <c r="I5" s="16"/>
      <c r="J5" s="19">
        <f>SUM(C5:I5)</f>
        <v>2435200</v>
      </c>
    </row>
    <row r="6" spans="1:11" ht="16.5" thickTop="1" thickBot="1" x14ac:dyDescent="0.3">
      <c r="A6" s="9" t="s">
        <v>10</v>
      </c>
      <c r="C6" s="7">
        <v>220000</v>
      </c>
      <c r="D6" s="7">
        <v>325600</v>
      </c>
      <c r="E6" s="7">
        <v>750000</v>
      </c>
      <c r="F6" s="7">
        <v>163000</v>
      </c>
      <c r="G6" s="7">
        <v>896500</v>
      </c>
      <c r="H6" s="7">
        <v>120000</v>
      </c>
      <c r="I6" s="16"/>
      <c r="J6" s="19">
        <f>SUM(C6:I6)</f>
        <v>2475100</v>
      </c>
    </row>
    <row r="7" spans="1:11" ht="16.5" thickTop="1" thickBot="1" x14ac:dyDescent="0.3">
      <c r="A7" s="1"/>
      <c r="C7" s="16"/>
      <c r="D7" s="16"/>
      <c r="E7" s="16"/>
      <c r="F7" s="16"/>
      <c r="G7" s="16"/>
      <c r="H7" s="16"/>
      <c r="I7" s="16"/>
      <c r="J7" s="16"/>
    </row>
    <row r="8" spans="1:11" ht="15.75" thickTop="1" x14ac:dyDescent="0.25">
      <c r="A8" s="10" t="s">
        <v>11</v>
      </c>
      <c r="C8" s="19">
        <f>SUM(C4:C7)</f>
        <v>835000</v>
      </c>
      <c r="D8" s="19">
        <f>SUM(D4:D7)</f>
        <v>685800</v>
      </c>
      <c r="E8" s="19">
        <f>SUM(E4:E7)</f>
        <v>1908000</v>
      </c>
      <c r="F8" s="19">
        <f>SUM(F4:F7)</f>
        <v>428000</v>
      </c>
      <c r="G8" s="19">
        <f>SUM(G4:G7)</f>
        <v>2029500</v>
      </c>
      <c r="H8" s="19">
        <f>SUM(H4:H7)</f>
        <v>1022200</v>
      </c>
      <c r="I8" s="16"/>
      <c r="J8" s="19">
        <f>SUM(J4:J7)</f>
        <v>6908500</v>
      </c>
    </row>
    <row r="9" spans="1:11" ht="15.75" thickBot="1" x14ac:dyDescent="0.3">
      <c r="A9" s="11" t="s">
        <v>12</v>
      </c>
      <c r="B9" s="12">
        <v>0.21</v>
      </c>
      <c r="C9" s="19">
        <f>C8*$B9</f>
        <v>175350</v>
      </c>
      <c r="D9" s="19">
        <f>D8*$B9</f>
        <v>144018</v>
      </c>
      <c r="E9" s="19">
        <f>E8*$B9</f>
        <v>400680</v>
      </c>
      <c r="F9" s="19">
        <f>F8*$B9</f>
        <v>89880</v>
      </c>
      <c r="G9" s="19">
        <f>G8*$B9</f>
        <v>426195</v>
      </c>
      <c r="H9" s="19">
        <f>H8*$B9</f>
        <v>214662</v>
      </c>
      <c r="I9" s="17"/>
      <c r="J9" s="19">
        <f>J8*$B9</f>
        <v>1450785</v>
      </c>
    </row>
    <row r="10" spans="1:11" ht="15.75" thickTop="1" x14ac:dyDescent="0.25">
      <c r="A10" s="1"/>
      <c r="C10" s="16"/>
      <c r="D10" s="16"/>
      <c r="E10" s="16"/>
      <c r="F10" s="16"/>
      <c r="G10" s="16"/>
      <c r="H10" s="16"/>
      <c r="I10" s="16"/>
      <c r="J10" s="16"/>
    </row>
    <row r="11" spans="1:11" ht="15.75" thickBot="1" x14ac:dyDescent="0.3">
      <c r="A11" s="1" t="s">
        <v>13</v>
      </c>
      <c r="C11" s="16"/>
      <c r="D11" s="16"/>
      <c r="E11" s="16"/>
      <c r="F11" s="16"/>
      <c r="G11" s="16"/>
      <c r="H11" s="16"/>
      <c r="I11" s="16"/>
      <c r="J11" s="16"/>
    </row>
    <row r="12" spans="1:11" ht="16.5" thickTop="1" thickBot="1" x14ac:dyDescent="0.3">
      <c r="A12" s="6" t="s">
        <v>14</v>
      </c>
      <c r="C12" s="7">
        <v>6000</v>
      </c>
      <c r="D12" s="7">
        <v>6330</v>
      </c>
      <c r="E12" s="7">
        <v>3650</v>
      </c>
      <c r="F12" s="7">
        <v>6330</v>
      </c>
      <c r="G12" s="7">
        <v>7800</v>
      </c>
      <c r="H12" s="7">
        <v>4500</v>
      </c>
      <c r="I12" s="16"/>
      <c r="J12" s="19">
        <f>SUM(C12:I12)</f>
        <v>34610</v>
      </c>
    </row>
    <row r="13" spans="1:11" ht="16.5" thickTop="1" thickBot="1" x14ac:dyDescent="0.3">
      <c r="A13" s="8" t="s">
        <v>15</v>
      </c>
      <c r="C13" s="7">
        <v>6850</v>
      </c>
      <c r="D13" s="7">
        <v>9850</v>
      </c>
      <c r="E13" s="7">
        <v>2560</v>
      </c>
      <c r="F13" s="7">
        <v>2220</v>
      </c>
      <c r="G13" s="7">
        <v>9650</v>
      </c>
      <c r="H13" s="7">
        <v>6520</v>
      </c>
      <c r="I13" s="16"/>
      <c r="J13" s="19">
        <f>SUM(C13:I13)</f>
        <v>37650</v>
      </c>
    </row>
    <row r="14" spans="1:11" ht="16.5" thickTop="1" thickBot="1" x14ac:dyDescent="0.3">
      <c r="A14" s="8" t="s">
        <v>16</v>
      </c>
      <c r="C14" s="7">
        <v>2560</v>
      </c>
      <c r="D14" s="7">
        <v>4580</v>
      </c>
      <c r="E14" s="7">
        <v>9850</v>
      </c>
      <c r="F14" s="7">
        <v>1200</v>
      </c>
      <c r="G14" s="7">
        <v>5620</v>
      </c>
      <c r="H14" s="7">
        <v>3250</v>
      </c>
      <c r="I14" s="16"/>
      <c r="J14" s="19">
        <f>SUM(C14:I14)</f>
        <v>27060</v>
      </c>
    </row>
    <row r="15" spans="1:11" ht="16.5" thickTop="1" thickBot="1" x14ac:dyDescent="0.3">
      <c r="A15" s="8" t="s">
        <v>17</v>
      </c>
      <c r="C15" s="7">
        <v>5000</v>
      </c>
      <c r="D15" s="7">
        <v>7000</v>
      </c>
      <c r="E15" s="7">
        <v>7450</v>
      </c>
      <c r="F15" s="7">
        <v>5000</v>
      </c>
      <c r="G15" s="7">
        <v>1450</v>
      </c>
      <c r="H15" s="7">
        <v>2500</v>
      </c>
      <c r="I15" s="16"/>
      <c r="J15" s="19">
        <f>SUM(C15:I15)</f>
        <v>28400</v>
      </c>
    </row>
    <row r="16" spans="1:11" ht="16.5" thickTop="1" thickBot="1" x14ac:dyDescent="0.3">
      <c r="A16" s="9" t="s">
        <v>18</v>
      </c>
      <c r="C16" s="7">
        <v>8800</v>
      </c>
      <c r="D16" s="7">
        <v>7000</v>
      </c>
      <c r="E16" s="7">
        <v>2630</v>
      </c>
      <c r="F16" s="7">
        <v>5550</v>
      </c>
      <c r="G16" s="7">
        <v>7550</v>
      </c>
      <c r="H16" s="7">
        <v>4120</v>
      </c>
      <c r="I16" s="16"/>
      <c r="J16" s="19">
        <f>SUM(C16:I16)</f>
        <v>35650</v>
      </c>
    </row>
    <row r="17" spans="1:10" ht="16.5" thickTop="1" thickBot="1" x14ac:dyDescent="0.3">
      <c r="A17" s="1"/>
      <c r="C17" s="16"/>
      <c r="D17" s="16"/>
      <c r="E17" s="16"/>
      <c r="F17" s="16"/>
      <c r="G17" s="16"/>
      <c r="H17" s="16"/>
      <c r="I17" s="16"/>
      <c r="J17" s="16"/>
    </row>
    <row r="18" spans="1:10" ht="15.75" thickTop="1" x14ac:dyDescent="0.25">
      <c r="A18" s="10" t="s">
        <v>19</v>
      </c>
      <c r="C18" s="19">
        <f>SUM(C12:C17)</f>
        <v>29210</v>
      </c>
      <c r="D18" s="19">
        <f>SUM(D12:D17)</f>
        <v>34760</v>
      </c>
      <c r="E18" s="19">
        <f>SUM(E12:E17)</f>
        <v>26140</v>
      </c>
      <c r="F18" s="19">
        <f>SUM(F12:F17)</f>
        <v>20300</v>
      </c>
      <c r="G18" s="19">
        <f>SUM(G12:G17)</f>
        <v>32070</v>
      </c>
      <c r="H18" s="19">
        <f>SUM(H12:H17)</f>
        <v>20890</v>
      </c>
      <c r="I18" s="17"/>
      <c r="J18" s="19">
        <f>SUM(J12:J17)</f>
        <v>163370</v>
      </c>
    </row>
    <row r="19" spans="1:10" ht="15.75" thickBot="1" x14ac:dyDescent="0.3">
      <c r="A19" s="11" t="s">
        <v>20</v>
      </c>
      <c r="B19" s="12">
        <v>0.21</v>
      </c>
      <c r="C19" s="19">
        <f>C18*$B19</f>
        <v>6134.0999999999995</v>
      </c>
      <c r="D19" s="19">
        <f>D18*$B19</f>
        <v>7299.5999999999995</v>
      </c>
      <c r="E19" s="19">
        <f>E18*$B19</f>
        <v>5489.4</v>
      </c>
      <c r="F19" s="19">
        <f>F18*$B19</f>
        <v>4263</v>
      </c>
      <c r="G19" s="19">
        <f>G18*$B19</f>
        <v>6734.7</v>
      </c>
      <c r="H19" s="19">
        <f>H18*$B19</f>
        <v>4386.8999999999996</v>
      </c>
      <c r="I19" s="17"/>
      <c r="J19" s="19">
        <f>J18*$B19</f>
        <v>34307.699999999997</v>
      </c>
    </row>
    <row r="20" spans="1:10" ht="16.5" thickTop="1" thickBot="1" x14ac:dyDescent="0.3">
      <c r="A20" s="1"/>
      <c r="C20" s="16"/>
      <c r="D20" s="16"/>
      <c r="E20" s="16"/>
      <c r="F20" s="16"/>
      <c r="G20" s="16"/>
      <c r="H20" s="16"/>
      <c r="I20" s="16"/>
      <c r="J20" s="16"/>
    </row>
    <row r="21" spans="1:10" ht="16.5" thickTop="1" thickBot="1" x14ac:dyDescent="0.3">
      <c r="A21" s="13" t="s">
        <v>21</v>
      </c>
      <c r="C21" s="20">
        <f>C19-C9</f>
        <v>-169215.9</v>
      </c>
      <c r="D21" s="20">
        <f>D19-D9</f>
        <v>-136718.39999999999</v>
      </c>
      <c r="E21" s="20">
        <f>E19-E9</f>
        <v>-395190.6</v>
      </c>
      <c r="F21" s="20">
        <f>F19-F9</f>
        <v>-85617</v>
      </c>
      <c r="G21" s="20">
        <f>G19-G9</f>
        <v>-419460.3</v>
      </c>
      <c r="H21" s="20">
        <f>H19-H9</f>
        <v>-210275.1</v>
      </c>
      <c r="I21" s="18"/>
      <c r="J21" s="20">
        <f>J19-J9</f>
        <v>-1416477.3</v>
      </c>
    </row>
    <row r="22" spans="1:10" ht="16.5" thickTop="1" thickBot="1" x14ac:dyDescent="0.3">
      <c r="A22" s="14" t="s">
        <v>22</v>
      </c>
      <c r="C22" s="19">
        <f>C8-C18</f>
        <v>805790</v>
      </c>
      <c r="D22" s="19">
        <f>D8-D18</f>
        <v>651040</v>
      </c>
      <c r="E22" s="19">
        <f>E8-E18</f>
        <v>1881860</v>
      </c>
      <c r="F22" s="19">
        <f>F8-F18</f>
        <v>407700</v>
      </c>
      <c r="G22" s="19">
        <f>G8-G18</f>
        <v>1997430</v>
      </c>
      <c r="H22" s="19">
        <f>H8-H18</f>
        <v>1001310</v>
      </c>
      <c r="I22" s="17"/>
      <c r="J22" s="19">
        <f>J8-J18</f>
        <v>6745130</v>
      </c>
    </row>
    <row r="23" spans="1:10" ht="16.5" thickTop="1" thickBot="1" x14ac:dyDescent="0.3">
      <c r="A23" s="14" t="s">
        <v>23</v>
      </c>
      <c r="B23" s="12">
        <v>0.35</v>
      </c>
      <c r="C23" s="19">
        <f>C22*$B23</f>
        <v>282026.5</v>
      </c>
      <c r="D23" s="19">
        <f>D22*$B23</f>
        <v>227864</v>
      </c>
      <c r="E23" s="19">
        <f>E22*$B23</f>
        <v>658651</v>
      </c>
      <c r="F23" s="19">
        <f>F22*$B23</f>
        <v>142695</v>
      </c>
      <c r="G23" s="19">
        <f>G22*$B23</f>
        <v>699100.5</v>
      </c>
      <c r="H23" s="19">
        <f>H22*$B23</f>
        <v>350458.5</v>
      </c>
      <c r="I23" s="17"/>
      <c r="J23" s="19">
        <f>J22*$B23</f>
        <v>2360795.5</v>
      </c>
    </row>
    <row r="24" spans="1:10" ht="16.5" thickTop="1" thickBot="1" x14ac:dyDescent="0.3">
      <c r="A24" s="15" t="s">
        <v>24</v>
      </c>
      <c r="C24" s="19">
        <f>C22-C23-C21</f>
        <v>692979.4</v>
      </c>
      <c r="D24" s="19">
        <f>D22-D23-D21</f>
        <v>559894.4</v>
      </c>
      <c r="E24" s="19">
        <f>E22-E23-E21</f>
        <v>1618399.6</v>
      </c>
      <c r="F24" s="19">
        <f>F22-F23-F21</f>
        <v>350622</v>
      </c>
      <c r="G24" s="19">
        <f>G22-G23-G21</f>
        <v>1717789.8</v>
      </c>
      <c r="H24" s="19">
        <f>H22-H23-H21</f>
        <v>861126.6</v>
      </c>
      <c r="I24" s="17"/>
      <c r="J24" s="19">
        <f>J22-J23-J21</f>
        <v>5800811.7999999998</v>
      </c>
    </row>
    <row r="25" spans="1:10" ht="15.75" thickTop="1" x14ac:dyDescent="0.25"/>
  </sheetData>
  <sheetProtection password="CC69" sheet="1" objects="1" scenarios="1" selectLockedCells="1" selectUnlockedCells="1"/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</vt:lpstr>
      <vt:lpstr>Solucion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Wenii</dc:creator>
  <cp:lastModifiedBy>Alejandro</cp:lastModifiedBy>
  <dcterms:created xsi:type="dcterms:W3CDTF">2016-03-29T11:56:38Z</dcterms:created>
  <dcterms:modified xsi:type="dcterms:W3CDTF">2019-02-13T09:38:52Z</dcterms:modified>
</cp:coreProperties>
</file>