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activeTab="3"/>
  </bookViews>
  <sheets>
    <sheet name="01" sheetId="9" r:id="rId1"/>
    <sheet name="2020" sheetId="1" r:id="rId2"/>
    <sheet name="2021" sheetId="4" r:id="rId3"/>
    <sheet name="TOTALES" sheetId="5" r:id="rId4"/>
    <sheet name="2020 solucion" sheetId="10" r:id="rId5"/>
    <sheet name="2021 Solucion" sheetId="12" r:id="rId6"/>
    <sheet name="Totales solucion" sheetId="11" r:id="rId7"/>
  </sheets>
  <externalReferences>
    <externalReference r:id="rId8"/>
  </externalReferences>
  <calcPr calcId="144525"/>
</workbook>
</file>

<file path=xl/calcChain.xml><?xml version="1.0" encoding="utf-8"?>
<calcChain xmlns="http://schemas.openxmlformats.org/spreadsheetml/2006/main">
  <c r="E8" i="5" l="1"/>
  <c r="D8" i="5"/>
  <c r="E7" i="5"/>
  <c r="E6" i="5"/>
  <c r="E5" i="5"/>
  <c r="E4" i="5"/>
  <c r="D7" i="5"/>
  <c r="D6" i="5"/>
  <c r="D5" i="5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C26" i="12"/>
  <c r="E26" i="12"/>
  <c r="I5" i="12" s="1"/>
  <c r="C27" i="12"/>
  <c r="E27" i="12"/>
  <c r="I6" i="12" s="1"/>
  <c r="C28" i="12"/>
  <c r="E28" i="12"/>
  <c r="I7" i="12" s="1"/>
  <c r="C29" i="12"/>
  <c r="E29" i="12"/>
  <c r="I8" i="12" s="1"/>
  <c r="E28" i="4"/>
  <c r="E27" i="4"/>
  <c r="E26" i="4"/>
  <c r="E25" i="4"/>
  <c r="C28" i="4"/>
  <c r="C27" i="4"/>
  <c r="C26" i="4"/>
  <c r="C25" i="4"/>
  <c r="F7" i="4"/>
  <c r="I7" i="4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6" i="4"/>
  <c r="I8" i="4"/>
  <c r="I6" i="4"/>
  <c r="D4" i="5"/>
  <c r="D4" i="11"/>
  <c r="E4" i="11"/>
  <c r="D5" i="11"/>
  <c r="E5" i="11"/>
  <c r="D6" i="11"/>
  <c r="E6" i="11"/>
  <c r="D7" i="11"/>
  <c r="E7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C26" i="10"/>
  <c r="E26" i="10"/>
  <c r="I5" i="10" s="1"/>
  <c r="C27" i="10"/>
  <c r="E27" i="10"/>
  <c r="I6" i="10" s="1"/>
  <c r="C28" i="10"/>
  <c r="E28" i="10"/>
  <c r="I7" i="10" s="1"/>
  <c r="C29" i="10"/>
  <c r="E29" i="10"/>
  <c r="I8" i="10" s="1"/>
  <c r="E29" i="1"/>
  <c r="E28" i="1"/>
  <c r="E27" i="1"/>
  <c r="E26" i="1"/>
  <c r="C29" i="1"/>
  <c r="C28" i="1"/>
  <c r="C27" i="1"/>
  <c r="C26" i="1"/>
  <c r="I8" i="1"/>
  <c r="I7" i="1"/>
  <c r="I6" i="1"/>
  <c r="I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M10" i="9"/>
  <c r="M8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7" i="9"/>
  <c r="I5" i="4" l="1"/>
</calcChain>
</file>

<file path=xl/sharedStrings.xml><?xml version="1.0" encoding="utf-8"?>
<sst xmlns="http://schemas.openxmlformats.org/spreadsheetml/2006/main" count="214" uniqueCount="90">
  <si>
    <t>VENTAS EMPLEADOS</t>
  </si>
  <si>
    <t>NOMBRE</t>
  </si>
  <si>
    <t>VENTA 1º SEMESTRE</t>
  </si>
  <si>
    <t>VENTA 2º SEMESTRE</t>
  </si>
  <si>
    <t>ADRIANA</t>
  </si>
  <si>
    <t>MARÍA</t>
  </si>
  <si>
    <t>PEDRO</t>
  </si>
  <si>
    <t>LUIS</t>
  </si>
  <si>
    <t>JOSÉ</t>
  </si>
  <si>
    <t>JAVIER</t>
  </si>
  <si>
    <t>ANA</t>
  </si>
  <si>
    <t>FERNANDO</t>
  </si>
  <si>
    <t>ISIDRO</t>
  </si>
  <si>
    <t>LAURA</t>
  </si>
  <si>
    <t>MARTA</t>
  </si>
  <si>
    <t>DAVID</t>
  </si>
  <si>
    <t>ROBERTO</t>
  </si>
  <si>
    <t>LETICIA</t>
  </si>
  <si>
    <t>RAÚL</t>
  </si>
  <si>
    <t>RAQUEL</t>
  </si>
  <si>
    <t>EVA</t>
  </si>
  <si>
    <t>ANTONIO</t>
  </si>
  <si>
    <t>DIEGO</t>
  </si>
  <si>
    <t>RESUMEN ANUAL</t>
  </si>
  <si>
    <t>TOTAL VENTAS</t>
  </si>
  <si>
    <t>MEDIA VENTAS</t>
  </si>
  <si>
    <t>VENTA MÁXIMA</t>
  </si>
  <si>
    <t>VENTA MÍNIMA</t>
  </si>
  <si>
    <t>TOTAL SEMESTRE</t>
  </si>
  <si>
    <t>MEDIA SEMESTRE</t>
  </si>
  <si>
    <t>MÁXIMA VENTA</t>
  </si>
  <si>
    <t>MÍNIMA VENTA</t>
  </si>
  <si>
    <t>TOTAL</t>
  </si>
  <si>
    <t>DÍAS</t>
  </si>
  <si>
    <t>1. CALCULAR LOS DATOS SOLICITADOS</t>
  </si>
  <si>
    <t>4. DEL TOTAL, REMARCAR EN FONDO ROJO CLARO Y NÚMERO ROJO LAS CIFRAS INFERIORES A LA MEDIA DEL AÑO</t>
  </si>
  <si>
    <t>3. DE LAS VENTAS 2º SEMESTRE, REMARCAR EN FONDO VERDE CLARO Y NÚMERO VERDE LAS CIFRAS SUPERIORES A LA MEDIA DEL SEMESTRE</t>
  </si>
  <si>
    <t>2. DE LAS VENTAS 1º SEMESTRE, REMARCAR EN FONDO VERDE CLARO Y NÚMERO VERDE LAS CIFRAS SUPERIORES A LA MEDIA DEL SEMESTRE</t>
  </si>
  <si>
    <t>CON LO VISTO HASTA AHORA…</t>
  </si>
  <si>
    <t>TOTAL AÑOS</t>
  </si>
  <si>
    <t>VENTAS TOTALES</t>
  </si>
  <si>
    <t>VENTA MÁS ALTA</t>
  </si>
  <si>
    <t>VENTA MÁS BAJA</t>
  </si>
  <si>
    <t>TOTAL TRABAJADORES</t>
  </si>
  <si>
    <t>AÑO 2020</t>
  </si>
  <si>
    <t>AÑO 2021</t>
  </si>
  <si>
    <t>RESUMEN ANUAL 2015</t>
  </si>
  <si>
    <t>RESUMEN ANUAL 2016</t>
  </si>
  <si>
    <t>LA NOTA TOTAL ES LA SUMA DE LA NOTA MEDIA DE LOS EXAMENES Y LA NOTA DE LOS TRABAJOS</t>
  </si>
  <si>
    <t>ALUMNOS</t>
  </si>
  <si>
    <t>APELLIDO</t>
  </si>
  <si>
    <t>1º EXAMEN</t>
  </si>
  <si>
    <t>2º EXAMEN</t>
  </si>
  <si>
    <t>3º EXAMEN</t>
  </si>
  <si>
    <t>MEDIA EXAMENES</t>
  </si>
  <si>
    <t>TRABAJOS</t>
  </si>
  <si>
    <t>NOTA TOTAL</t>
  </si>
  <si>
    <t>Óscar</t>
  </si>
  <si>
    <t>Carrión</t>
  </si>
  <si>
    <t>Pedro</t>
  </si>
  <si>
    <t>Acevedo</t>
  </si>
  <si>
    <t>NOTA MÁS ALTA</t>
  </si>
  <si>
    <t>María</t>
  </si>
  <si>
    <t>López</t>
  </si>
  <si>
    <t>Laura</t>
  </si>
  <si>
    <t>Fernández</t>
  </si>
  <si>
    <t>NOTA MÁS BAJA</t>
  </si>
  <si>
    <t>Manuel</t>
  </si>
  <si>
    <t>Carrillo</t>
  </si>
  <si>
    <t>Jose</t>
  </si>
  <si>
    <t>Pérez</t>
  </si>
  <si>
    <t>Antonio</t>
  </si>
  <si>
    <t>Montaño</t>
  </si>
  <si>
    <t>Diana</t>
  </si>
  <si>
    <t>Jiménez</t>
  </si>
  <si>
    <t>Carmen</t>
  </si>
  <si>
    <t>Martín</t>
  </si>
  <si>
    <t>David</t>
  </si>
  <si>
    <t>Dorda</t>
  </si>
  <si>
    <t>Isabel</t>
  </si>
  <si>
    <t>Gómez</t>
  </si>
  <si>
    <t>Gema</t>
  </si>
  <si>
    <t>Garcés</t>
  </si>
  <si>
    <t>Mercedes</t>
  </si>
  <si>
    <t>Arribas</t>
  </si>
  <si>
    <t>Elena</t>
  </si>
  <si>
    <t>Patricia</t>
  </si>
  <si>
    <t>Barrado</t>
  </si>
  <si>
    <t>Fernanda</t>
  </si>
  <si>
    <t>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</si>
</sst>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7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9" xfId="0" applyFill="1" applyBorder="1"/>
    <xf numFmtId="0" fontId="0" fillId="3" borderId="4" xfId="0" applyFill="1" applyBorder="1"/>
    <xf numFmtId="164" fontId="2" fillId="0" borderId="7" xfId="0" applyNumberFormat="1" applyFont="1" applyBorder="1"/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3" fontId="0" fillId="0" borderId="7" xfId="0" applyNumberFormat="1" applyBorder="1"/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right"/>
    </xf>
    <xf numFmtId="3" fontId="0" fillId="0" borderId="7" xfId="0" applyNumberFormat="1" applyBorder="1" applyAlignment="1">
      <alignment horizontal="center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20" xfId="0" applyFont="1" applyBorder="1"/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7" xfId="0" applyFont="1" applyBorder="1" applyAlignment="1">
      <alignment horizontal="right"/>
    </xf>
    <xf numFmtId="2" fontId="2" fillId="5" borderId="7" xfId="0" applyNumberFormat="1" applyFont="1" applyFill="1" applyBorder="1" applyAlignment="1">
      <alignment horizontal="center"/>
    </xf>
    <xf numFmtId="2" fontId="2" fillId="5" borderId="25" xfId="0" applyNumberFormat="1" applyFont="1" applyFill="1" applyBorder="1"/>
    <xf numFmtId="0" fontId="2" fillId="0" borderId="26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3" fillId="0" borderId="7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2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textRotation="45"/>
    </xf>
    <xf numFmtId="0" fontId="1" fillId="2" borderId="15" xfId="0" applyFont="1" applyFill="1" applyBorder="1" applyAlignment="1">
      <alignment horizontal="center" vertical="center" textRotation="45"/>
    </xf>
    <xf numFmtId="0" fontId="1" fillId="2" borderId="16" xfId="0" applyFont="1" applyFill="1" applyBorder="1" applyAlignment="1">
      <alignment horizontal="center" vertical="center" textRotation="45"/>
    </xf>
    <xf numFmtId="0" fontId="1" fillId="2" borderId="3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2" borderId="14" xfId="0" applyFont="1" applyFill="1" applyBorder="1" applyAlignment="1">
      <alignment horizontal="center" textRotation="45"/>
    </xf>
    <xf numFmtId="0" fontId="1" fillId="2" borderId="15" xfId="0" applyFont="1" applyFill="1" applyBorder="1" applyAlignment="1">
      <alignment horizontal="center" textRotation="45"/>
    </xf>
    <xf numFmtId="0" fontId="1" fillId="2" borderId="16" xfId="0" applyFont="1" applyFill="1" applyBorder="1" applyAlignment="1">
      <alignment horizontal="center" textRotation="45"/>
    </xf>
    <xf numFmtId="0" fontId="0" fillId="0" borderId="13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2" borderId="1" xfId="0" applyFont="1" applyFill="1" applyBorder="1" applyAlignment="1">
      <alignment horizontal="center" textRotation="35"/>
    </xf>
    <xf numFmtId="0" fontId="1" fillId="2" borderId="15" xfId="0" applyFont="1" applyFill="1" applyBorder="1" applyAlignment="1">
      <alignment horizontal="center" textRotation="35"/>
    </xf>
    <xf numFmtId="0" fontId="1" fillId="2" borderId="16" xfId="0" applyFont="1" applyFill="1" applyBorder="1" applyAlignment="1">
      <alignment horizontal="center" textRotation="35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1" fillId="2" borderId="14" xfId="0" applyFont="1" applyFill="1" applyBorder="1" applyAlignment="1">
      <alignment horizontal="center" textRotation="35"/>
    </xf>
    <xf numFmtId="0" fontId="3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e/Downloads/29%20FUNCIONE%20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  <sheetName val="2021"/>
      <sheetName val="TOTALES"/>
    </sheetNames>
    <sheetDataSet>
      <sheetData sheetId="0">
        <row r="5">
          <cell r="I5">
            <v>133869</v>
          </cell>
        </row>
        <row r="6">
          <cell r="I6">
            <v>3522.8684210526317</v>
          </cell>
        </row>
        <row r="7">
          <cell r="I7">
            <v>6789</v>
          </cell>
        </row>
        <row r="8">
          <cell r="I8">
            <v>1350</v>
          </cell>
        </row>
      </sheetData>
      <sheetData sheetId="1">
        <row r="5">
          <cell r="I5">
            <v>124350</v>
          </cell>
        </row>
        <row r="6">
          <cell r="I6">
            <v>3272.3684210526317</v>
          </cell>
        </row>
        <row r="7">
          <cell r="I7">
            <v>6800</v>
          </cell>
        </row>
        <row r="8">
          <cell r="I8">
            <v>980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M12" sqref="M12"/>
    </sheetView>
  </sheetViews>
  <sheetFormatPr baseColWidth="10" defaultRowHeight="15" x14ac:dyDescent="0.25"/>
  <cols>
    <col min="3" max="3" width="10.42578125" bestFit="1" customWidth="1"/>
    <col min="4" max="6" width="11.7109375" style="4" bestFit="1" customWidth="1"/>
    <col min="7" max="7" width="18.140625" style="22" bestFit="1" customWidth="1"/>
    <col min="8" max="8" width="10.5703125" style="4" bestFit="1" customWidth="1"/>
    <col min="9" max="9" width="13.5703125" customWidth="1"/>
    <col min="13" max="13" width="11.85546875" bestFit="1" customWidth="1"/>
  </cols>
  <sheetData>
    <row r="1" spans="2:13" ht="15.75" thickBot="1" x14ac:dyDescent="0.3"/>
    <row r="2" spans="2:13" ht="15" customHeight="1" x14ac:dyDescent="0.25">
      <c r="I2" s="42" t="s">
        <v>48</v>
      </c>
      <c r="J2" s="43"/>
      <c r="K2" s="43"/>
      <c r="L2" s="44"/>
    </row>
    <row r="3" spans="2:13" ht="15.75" thickBot="1" x14ac:dyDescent="0.3">
      <c r="I3" s="45"/>
      <c r="J3" s="46"/>
      <c r="K3" s="46"/>
      <c r="L3" s="47"/>
    </row>
    <row r="4" spans="2:13" ht="15.75" thickBot="1" x14ac:dyDescent="0.3">
      <c r="I4" s="23"/>
      <c r="J4" s="23"/>
      <c r="K4" s="23"/>
      <c r="L4" s="23"/>
    </row>
    <row r="5" spans="2:13" ht="20.25" thickTop="1" thickBot="1" x14ac:dyDescent="0.35">
      <c r="B5" s="48" t="s">
        <v>49</v>
      </c>
      <c r="C5" s="49"/>
      <c r="D5" s="49"/>
      <c r="E5" s="49"/>
      <c r="F5" s="49"/>
      <c r="G5" s="49"/>
      <c r="H5" s="49"/>
      <c r="I5" s="50"/>
      <c r="J5" s="23"/>
      <c r="K5" s="23"/>
      <c r="L5" s="23"/>
    </row>
    <row r="6" spans="2:13" ht="15" customHeight="1" thickTop="1" x14ac:dyDescent="0.25">
      <c r="B6" s="24" t="s">
        <v>1</v>
      </c>
      <c r="C6" s="25" t="s">
        <v>50</v>
      </c>
      <c r="D6" s="26" t="s">
        <v>51</v>
      </c>
      <c r="E6" s="26" t="s">
        <v>52</v>
      </c>
      <c r="F6" s="26" t="s">
        <v>53</v>
      </c>
      <c r="G6" s="27" t="s">
        <v>54</v>
      </c>
      <c r="H6" s="28" t="s">
        <v>55</v>
      </c>
      <c r="I6" s="29" t="s">
        <v>56</v>
      </c>
    </row>
    <row r="7" spans="2:13" ht="15.75" x14ac:dyDescent="0.25">
      <c r="B7" s="30" t="s">
        <v>57</v>
      </c>
      <c r="C7" s="12" t="s">
        <v>58</v>
      </c>
      <c r="D7" s="31">
        <v>6.5</v>
      </c>
      <c r="E7" s="31">
        <v>5</v>
      </c>
      <c r="F7" s="31">
        <v>3.75</v>
      </c>
      <c r="G7" s="32">
        <f>AVERAGE(D7:F7)</f>
        <v>5.083333333333333</v>
      </c>
      <c r="H7" s="31">
        <v>2</v>
      </c>
      <c r="I7" s="33">
        <f>SUM(G7:H7)</f>
        <v>7.083333333333333</v>
      </c>
    </row>
    <row r="8" spans="2:13" ht="15" customHeight="1" x14ac:dyDescent="0.25">
      <c r="B8" s="30" t="s">
        <v>59</v>
      </c>
      <c r="C8" s="12" t="s">
        <v>60</v>
      </c>
      <c r="D8" s="31">
        <v>5</v>
      </c>
      <c r="E8" s="31">
        <v>4</v>
      </c>
      <c r="F8" s="31">
        <v>6</v>
      </c>
      <c r="G8" s="32">
        <f t="shared" ref="G8:G22" si="0">AVERAGE(D8:F8)</f>
        <v>5</v>
      </c>
      <c r="H8" s="31">
        <v>3</v>
      </c>
      <c r="I8" s="33">
        <f t="shared" ref="I8:I22" si="1">SUM(G8:H8)</f>
        <v>8</v>
      </c>
      <c r="L8" s="51" t="s">
        <v>61</v>
      </c>
      <c r="M8" s="52">
        <f>MAX(I7:I22)</f>
        <v>8.5</v>
      </c>
    </row>
    <row r="9" spans="2:13" ht="15.75" x14ac:dyDescent="0.25">
      <c r="B9" s="30" t="s">
        <v>62</v>
      </c>
      <c r="C9" s="12" t="s">
        <v>63</v>
      </c>
      <c r="D9" s="31">
        <v>2</v>
      </c>
      <c r="E9" s="31">
        <v>3.75</v>
      </c>
      <c r="F9" s="31">
        <v>5</v>
      </c>
      <c r="G9" s="32">
        <f t="shared" si="0"/>
        <v>3.5833333333333335</v>
      </c>
      <c r="H9" s="31">
        <v>1</v>
      </c>
      <c r="I9" s="33">
        <f t="shared" si="1"/>
        <v>4.5833333333333339</v>
      </c>
      <c r="L9" s="51"/>
      <c r="M9" s="53"/>
    </row>
    <row r="10" spans="2:13" ht="15.75" customHeight="1" x14ac:dyDescent="0.25">
      <c r="B10" s="30" t="s">
        <v>64</v>
      </c>
      <c r="C10" s="12" t="s">
        <v>65</v>
      </c>
      <c r="D10" s="31">
        <v>3.5</v>
      </c>
      <c r="E10" s="31">
        <v>4</v>
      </c>
      <c r="F10" s="31">
        <v>5.75</v>
      </c>
      <c r="G10" s="32">
        <f t="shared" si="0"/>
        <v>4.416666666666667</v>
      </c>
      <c r="H10" s="31">
        <v>1.5</v>
      </c>
      <c r="I10" s="33">
        <f t="shared" si="1"/>
        <v>5.916666666666667</v>
      </c>
      <c r="L10" s="51" t="s">
        <v>66</v>
      </c>
      <c r="M10" s="52">
        <f>MIN(I7:I22)</f>
        <v>4.5833333333333339</v>
      </c>
    </row>
    <row r="11" spans="2:13" ht="15.75" x14ac:dyDescent="0.25">
      <c r="B11" s="30" t="s">
        <v>67</v>
      </c>
      <c r="C11" s="12" t="s">
        <v>68</v>
      </c>
      <c r="D11" s="31">
        <v>6</v>
      </c>
      <c r="E11" s="31">
        <v>5.25</v>
      </c>
      <c r="F11" s="31">
        <v>4.25</v>
      </c>
      <c r="G11" s="32">
        <f t="shared" si="0"/>
        <v>5.166666666666667</v>
      </c>
      <c r="H11" s="31">
        <v>2</v>
      </c>
      <c r="I11" s="33">
        <f t="shared" si="1"/>
        <v>7.166666666666667</v>
      </c>
      <c r="L11" s="51"/>
      <c r="M11" s="53"/>
    </row>
    <row r="12" spans="2:13" ht="15.75" x14ac:dyDescent="0.25">
      <c r="B12" s="30" t="s">
        <v>69</v>
      </c>
      <c r="C12" s="12" t="s">
        <v>70</v>
      </c>
      <c r="D12" s="31">
        <v>7</v>
      </c>
      <c r="E12" s="31">
        <v>4.5</v>
      </c>
      <c r="F12" s="31">
        <v>6</v>
      </c>
      <c r="G12" s="32">
        <f t="shared" si="0"/>
        <v>5.833333333333333</v>
      </c>
      <c r="H12" s="31">
        <v>2.5</v>
      </c>
      <c r="I12" s="33">
        <f t="shared" si="1"/>
        <v>8.3333333333333321</v>
      </c>
    </row>
    <row r="13" spans="2:13" ht="15.75" x14ac:dyDescent="0.25">
      <c r="B13" s="30" t="s">
        <v>71</v>
      </c>
      <c r="C13" s="12" t="s">
        <v>72</v>
      </c>
      <c r="D13" s="31">
        <v>2.75</v>
      </c>
      <c r="E13" s="31">
        <v>7</v>
      </c>
      <c r="F13" s="31">
        <v>5.5</v>
      </c>
      <c r="G13" s="32">
        <f t="shared" si="0"/>
        <v>5.083333333333333</v>
      </c>
      <c r="H13" s="31">
        <v>1</v>
      </c>
      <c r="I13" s="33">
        <f t="shared" si="1"/>
        <v>6.083333333333333</v>
      </c>
    </row>
    <row r="14" spans="2:13" ht="15.75" x14ac:dyDescent="0.25">
      <c r="B14" s="30" t="s">
        <v>73</v>
      </c>
      <c r="C14" s="12" t="s">
        <v>74</v>
      </c>
      <c r="D14" s="31">
        <v>3.25</v>
      </c>
      <c r="E14" s="31">
        <v>5.25</v>
      </c>
      <c r="F14" s="31">
        <v>6</v>
      </c>
      <c r="G14" s="32">
        <f t="shared" si="0"/>
        <v>4.833333333333333</v>
      </c>
      <c r="H14" s="31">
        <v>2</v>
      </c>
      <c r="I14" s="33">
        <f t="shared" si="1"/>
        <v>6.833333333333333</v>
      </c>
    </row>
    <row r="15" spans="2:13" ht="15.75" x14ac:dyDescent="0.25">
      <c r="B15" s="30" t="s">
        <v>75</v>
      </c>
      <c r="C15" s="12" t="s">
        <v>76</v>
      </c>
      <c r="D15" s="31">
        <v>4</v>
      </c>
      <c r="E15" s="31">
        <v>6</v>
      </c>
      <c r="F15" s="31">
        <v>3.25</v>
      </c>
      <c r="G15" s="32">
        <f t="shared" si="0"/>
        <v>4.416666666666667</v>
      </c>
      <c r="H15" s="31">
        <v>2.75</v>
      </c>
      <c r="I15" s="33">
        <f t="shared" si="1"/>
        <v>7.166666666666667</v>
      </c>
    </row>
    <row r="16" spans="2:13" ht="15.75" x14ac:dyDescent="0.25">
      <c r="B16" s="30" t="s">
        <v>77</v>
      </c>
      <c r="C16" s="12" t="s">
        <v>78</v>
      </c>
      <c r="D16" s="31">
        <v>4.75</v>
      </c>
      <c r="E16" s="31">
        <v>3</v>
      </c>
      <c r="F16" s="31">
        <v>3.5</v>
      </c>
      <c r="G16" s="32">
        <f t="shared" si="0"/>
        <v>3.75</v>
      </c>
      <c r="H16" s="31">
        <v>3</v>
      </c>
      <c r="I16" s="33">
        <f t="shared" si="1"/>
        <v>6.75</v>
      </c>
    </row>
    <row r="17" spans="2:9" ht="15.75" x14ac:dyDescent="0.25">
      <c r="B17" s="30" t="s">
        <v>79</v>
      </c>
      <c r="C17" s="12" t="s">
        <v>80</v>
      </c>
      <c r="D17" s="31">
        <v>5.5</v>
      </c>
      <c r="E17" s="31">
        <v>4.25</v>
      </c>
      <c r="F17" s="31">
        <v>4.75</v>
      </c>
      <c r="G17" s="32">
        <f t="shared" si="0"/>
        <v>4.833333333333333</v>
      </c>
      <c r="H17" s="31">
        <v>1.75</v>
      </c>
      <c r="I17" s="33">
        <f t="shared" si="1"/>
        <v>6.583333333333333</v>
      </c>
    </row>
    <row r="18" spans="2:9" ht="15.75" x14ac:dyDescent="0.25">
      <c r="B18" s="30" t="s">
        <v>81</v>
      </c>
      <c r="C18" s="12" t="s">
        <v>82</v>
      </c>
      <c r="D18" s="31">
        <v>7</v>
      </c>
      <c r="E18" s="31">
        <v>5.75</v>
      </c>
      <c r="F18" s="31">
        <v>6</v>
      </c>
      <c r="G18" s="32">
        <f t="shared" si="0"/>
        <v>6.25</v>
      </c>
      <c r="H18" s="31">
        <v>2.25</v>
      </c>
      <c r="I18" s="33">
        <f t="shared" si="1"/>
        <v>8.5</v>
      </c>
    </row>
    <row r="19" spans="2:9" ht="15.75" x14ac:dyDescent="0.25">
      <c r="B19" s="30" t="s">
        <v>83</v>
      </c>
      <c r="C19" s="12" t="s">
        <v>84</v>
      </c>
      <c r="D19" s="31">
        <v>6</v>
      </c>
      <c r="E19" s="31">
        <v>3.5</v>
      </c>
      <c r="F19" s="31">
        <v>4</v>
      </c>
      <c r="G19" s="32">
        <f t="shared" si="0"/>
        <v>4.5</v>
      </c>
      <c r="H19" s="31">
        <v>2</v>
      </c>
      <c r="I19" s="33">
        <f t="shared" si="1"/>
        <v>6.5</v>
      </c>
    </row>
    <row r="20" spans="2:9" ht="15.75" x14ac:dyDescent="0.25">
      <c r="B20" s="30" t="s">
        <v>85</v>
      </c>
      <c r="C20" s="12" t="s">
        <v>74</v>
      </c>
      <c r="D20" s="31">
        <v>5</v>
      </c>
      <c r="E20" s="31">
        <v>7</v>
      </c>
      <c r="F20" s="31">
        <v>5.5</v>
      </c>
      <c r="G20" s="32">
        <f t="shared" si="0"/>
        <v>5.833333333333333</v>
      </c>
      <c r="H20" s="31">
        <v>1</v>
      </c>
      <c r="I20" s="33">
        <f t="shared" si="1"/>
        <v>6.833333333333333</v>
      </c>
    </row>
    <row r="21" spans="2:9" ht="15.75" x14ac:dyDescent="0.25">
      <c r="B21" s="30" t="s">
        <v>86</v>
      </c>
      <c r="C21" s="12" t="s">
        <v>87</v>
      </c>
      <c r="D21" s="31">
        <v>4.25</v>
      </c>
      <c r="E21" s="31">
        <v>6</v>
      </c>
      <c r="F21" s="31">
        <v>5</v>
      </c>
      <c r="G21" s="32">
        <f t="shared" si="0"/>
        <v>5.083333333333333</v>
      </c>
      <c r="H21" s="31">
        <v>0.75</v>
      </c>
      <c r="I21" s="33">
        <f t="shared" si="1"/>
        <v>5.833333333333333</v>
      </c>
    </row>
    <row r="22" spans="2:9" ht="16.5" thickBot="1" x14ac:dyDescent="0.3">
      <c r="B22" s="34" t="s">
        <v>88</v>
      </c>
      <c r="C22" s="35" t="s">
        <v>89</v>
      </c>
      <c r="D22" s="36">
        <v>6</v>
      </c>
      <c r="E22" s="36">
        <v>5.5</v>
      </c>
      <c r="F22" s="36">
        <v>4.75</v>
      </c>
      <c r="G22" s="32">
        <f t="shared" si="0"/>
        <v>5.416666666666667</v>
      </c>
      <c r="H22" s="36">
        <v>3</v>
      </c>
      <c r="I22" s="33">
        <f t="shared" si="1"/>
        <v>8.4166666666666679</v>
      </c>
    </row>
    <row r="23" spans="2:9" ht="15.75" thickTop="1" x14ac:dyDescent="0.25"/>
  </sheetData>
  <mergeCells count="6">
    <mergeCell ref="I2:L3"/>
    <mergeCell ref="B5:I5"/>
    <mergeCell ref="L8:L9"/>
    <mergeCell ref="M8:M9"/>
    <mergeCell ref="L10:L11"/>
    <mergeCell ref="M10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6" sqref="I26"/>
    </sheetView>
  </sheetViews>
  <sheetFormatPr baseColWidth="10" defaultRowHeight="15" x14ac:dyDescent="0.25"/>
  <cols>
    <col min="1" max="1" width="15.85546875" bestFit="1" customWidth="1"/>
    <col min="3" max="3" width="18.7109375" bestFit="1" customWidth="1"/>
    <col min="5" max="5" width="18.7109375" bestFit="1" customWidth="1"/>
    <col min="8" max="8" width="15.140625" bestFit="1" customWidth="1"/>
  </cols>
  <sheetData>
    <row r="1" spans="1:13" ht="15.75" thickBot="1" x14ac:dyDescent="0.3"/>
    <row r="2" spans="1:13" x14ac:dyDescent="0.25">
      <c r="B2" s="54" t="s">
        <v>0</v>
      </c>
      <c r="C2" s="55"/>
      <c r="D2" s="55"/>
      <c r="E2" s="55"/>
      <c r="F2" s="56"/>
      <c r="H2" s="54" t="s">
        <v>23</v>
      </c>
      <c r="I2" s="55"/>
      <c r="J2" s="55"/>
      <c r="K2" s="55"/>
      <c r="L2" s="56"/>
    </row>
    <row r="3" spans="1:13" ht="15.75" thickBot="1" x14ac:dyDescent="0.3">
      <c r="B3" s="63"/>
      <c r="C3" s="64"/>
      <c r="D3" s="64"/>
      <c r="E3" s="64"/>
      <c r="F3" s="65"/>
      <c r="H3" s="57"/>
      <c r="I3" s="58"/>
      <c r="J3" s="58"/>
      <c r="K3" s="58"/>
      <c r="L3" s="59"/>
    </row>
    <row r="4" spans="1:13" ht="15.75" thickBot="1" x14ac:dyDescent="0.3">
      <c r="B4" s="66" t="s">
        <v>1</v>
      </c>
      <c r="C4" s="68" t="s">
        <v>2</v>
      </c>
      <c r="D4" s="68" t="s">
        <v>33</v>
      </c>
      <c r="E4" s="68" t="s">
        <v>3</v>
      </c>
      <c r="F4" s="68" t="s">
        <v>32</v>
      </c>
    </row>
    <row r="5" spans="1:13" x14ac:dyDescent="0.25">
      <c r="A5" s="60" t="s">
        <v>44</v>
      </c>
      <c r="B5" s="67"/>
      <c r="C5" s="68"/>
      <c r="D5" s="68"/>
      <c r="E5" s="68"/>
      <c r="F5" s="68"/>
      <c r="H5" s="1" t="s">
        <v>24</v>
      </c>
      <c r="I5" s="38">
        <f>SUM(F6:F24)</f>
        <v>133869</v>
      </c>
    </row>
    <row r="6" spans="1:13" x14ac:dyDescent="0.25">
      <c r="A6" s="61"/>
      <c r="B6" s="2" t="s">
        <v>4</v>
      </c>
      <c r="C6" s="39">
        <v>6789</v>
      </c>
      <c r="D6" s="21"/>
      <c r="E6" s="39">
        <v>3700</v>
      </c>
      <c r="F6" s="39">
        <f>SUM(C6,E6)</f>
        <v>10489</v>
      </c>
      <c r="H6" s="1" t="s">
        <v>25</v>
      </c>
      <c r="I6" s="38">
        <f>AVERAGE(F6:F24)</f>
        <v>7045.7368421052633</v>
      </c>
    </row>
    <row r="7" spans="1:13" ht="15.75" thickBot="1" x14ac:dyDescent="0.3">
      <c r="A7" s="62"/>
      <c r="B7" s="2" t="s">
        <v>5</v>
      </c>
      <c r="C7" s="39">
        <v>5430</v>
      </c>
      <c r="D7" s="21"/>
      <c r="E7" s="39">
        <v>3900</v>
      </c>
      <c r="F7" s="39">
        <f t="shared" ref="F7:F24" si="0">SUM(C7,E7)</f>
        <v>9330</v>
      </c>
      <c r="H7" s="1" t="s">
        <v>26</v>
      </c>
      <c r="I7" s="38">
        <f>MAX(F6:F24)</f>
        <v>10880</v>
      </c>
    </row>
    <row r="8" spans="1:13" x14ac:dyDescent="0.25">
      <c r="B8" s="1" t="s">
        <v>6</v>
      </c>
      <c r="C8" s="39">
        <v>1350</v>
      </c>
      <c r="D8" s="21">
        <v>249</v>
      </c>
      <c r="E8" s="39">
        <v>2100</v>
      </c>
      <c r="F8" s="39">
        <f t="shared" si="0"/>
        <v>3450</v>
      </c>
      <c r="H8" s="1" t="s">
        <v>27</v>
      </c>
      <c r="I8" s="38">
        <f>MIN(F6:F24)</f>
        <v>3300</v>
      </c>
    </row>
    <row r="9" spans="1:13" x14ac:dyDescent="0.25">
      <c r="B9" s="1" t="s">
        <v>7</v>
      </c>
      <c r="C9" s="39">
        <v>2500</v>
      </c>
      <c r="D9" s="21"/>
      <c r="E9" s="39">
        <v>3000</v>
      </c>
      <c r="F9" s="39">
        <f t="shared" si="0"/>
        <v>5500</v>
      </c>
    </row>
    <row r="10" spans="1:13" ht="15.75" thickBot="1" x14ac:dyDescent="0.3">
      <c r="B10" s="1" t="s">
        <v>8</v>
      </c>
      <c r="C10" s="39">
        <v>4600</v>
      </c>
      <c r="D10" s="21"/>
      <c r="E10" s="39">
        <v>4700</v>
      </c>
      <c r="F10" s="39">
        <f t="shared" si="0"/>
        <v>9300</v>
      </c>
    </row>
    <row r="11" spans="1:13" ht="15.75" thickBot="1" x14ac:dyDescent="0.3">
      <c r="B11" s="1" t="s">
        <v>9</v>
      </c>
      <c r="C11" s="39">
        <v>3700</v>
      </c>
      <c r="D11" s="21"/>
      <c r="E11" s="39">
        <v>3200</v>
      </c>
      <c r="F11" s="39">
        <f t="shared" si="0"/>
        <v>6900</v>
      </c>
      <c r="H11" s="76" t="s">
        <v>38</v>
      </c>
      <c r="I11" s="77"/>
      <c r="J11" s="77"/>
      <c r="K11" s="77"/>
      <c r="L11" s="77"/>
      <c r="M11" s="78"/>
    </row>
    <row r="12" spans="1:13" x14ac:dyDescent="0.25">
      <c r="B12" s="1" t="s">
        <v>10</v>
      </c>
      <c r="C12" s="39">
        <v>3450</v>
      </c>
      <c r="D12" s="21"/>
      <c r="E12" s="39">
        <v>4500</v>
      </c>
      <c r="F12" s="39">
        <f t="shared" si="0"/>
        <v>7950</v>
      </c>
      <c r="H12" s="69" t="s">
        <v>34</v>
      </c>
      <c r="I12" s="70"/>
      <c r="J12" s="70"/>
      <c r="K12" s="70"/>
      <c r="L12" s="70"/>
      <c r="M12" s="5"/>
    </row>
    <row r="13" spans="1:13" ht="15" customHeight="1" x14ac:dyDescent="0.25">
      <c r="B13" s="1" t="s">
        <v>11</v>
      </c>
      <c r="C13" s="39">
        <v>1980</v>
      </c>
      <c r="D13" s="21">
        <v>200</v>
      </c>
      <c r="E13" s="39">
        <v>1460</v>
      </c>
      <c r="F13" s="39">
        <f t="shared" si="0"/>
        <v>3440</v>
      </c>
      <c r="H13" s="71" t="s">
        <v>37</v>
      </c>
      <c r="I13" s="72"/>
      <c r="J13" s="72"/>
      <c r="K13" s="72"/>
      <c r="L13" s="72"/>
      <c r="M13" s="75"/>
    </row>
    <row r="14" spans="1:13" x14ac:dyDescent="0.25">
      <c r="B14" s="1" t="s">
        <v>12</v>
      </c>
      <c r="C14" s="39">
        <v>3480</v>
      </c>
      <c r="D14" s="21"/>
      <c r="E14" s="39">
        <v>3400</v>
      </c>
      <c r="F14" s="39">
        <f t="shared" si="0"/>
        <v>6880</v>
      </c>
      <c r="H14" s="71"/>
      <c r="I14" s="72"/>
      <c r="J14" s="72"/>
      <c r="K14" s="72"/>
      <c r="L14" s="72"/>
      <c r="M14" s="75"/>
    </row>
    <row r="15" spans="1:13" ht="15" customHeight="1" x14ac:dyDescent="0.25">
      <c r="B15" s="1" t="s">
        <v>13</v>
      </c>
      <c r="C15" s="39">
        <v>2160</v>
      </c>
      <c r="D15" s="21"/>
      <c r="E15" s="39">
        <v>1670</v>
      </c>
      <c r="F15" s="39">
        <f t="shared" si="0"/>
        <v>3830</v>
      </c>
      <c r="H15" s="71" t="s">
        <v>36</v>
      </c>
      <c r="I15" s="72"/>
      <c r="J15" s="72"/>
      <c r="K15" s="72"/>
      <c r="L15" s="72"/>
      <c r="M15" s="75"/>
    </row>
    <row r="16" spans="1:13" x14ac:dyDescent="0.25">
      <c r="B16" s="1" t="s">
        <v>14</v>
      </c>
      <c r="C16" s="39">
        <v>1560</v>
      </c>
      <c r="D16" s="21"/>
      <c r="E16" s="39">
        <v>2300</v>
      </c>
      <c r="F16" s="39">
        <f t="shared" si="0"/>
        <v>3860</v>
      </c>
      <c r="H16" s="71"/>
      <c r="I16" s="72"/>
      <c r="J16" s="72"/>
      <c r="K16" s="72"/>
      <c r="L16" s="72"/>
      <c r="M16" s="75"/>
    </row>
    <row r="17" spans="1:13" x14ac:dyDescent="0.25">
      <c r="B17" s="1" t="s">
        <v>15</v>
      </c>
      <c r="C17" s="39">
        <v>5900</v>
      </c>
      <c r="D17" s="21"/>
      <c r="E17" s="39">
        <v>4790</v>
      </c>
      <c r="F17" s="39">
        <f t="shared" si="0"/>
        <v>10690</v>
      </c>
      <c r="H17" s="71" t="s">
        <v>35</v>
      </c>
      <c r="I17" s="72"/>
      <c r="J17" s="72"/>
      <c r="K17" s="72"/>
      <c r="L17" s="72"/>
      <c r="M17" s="6"/>
    </row>
    <row r="18" spans="1:13" ht="15.75" thickBot="1" x14ac:dyDescent="0.3">
      <c r="B18" s="1" t="s">
        <v>16</v>
      </c>
      <c r="C18" s="39">
        <v>6080</v>
      </c>
      <c r="D18" s="21"/>
      <c r="E18" s="39">
        <v>4800</v>
      </c>
      <c r="F18" s="39">
        <f t="shared" si="0"/>
        <v>10880</v>
      </c>
      <c r="H18" s="73"/>
      <c r="I18" s="74"/>
      <c r="J18" s="74"/>
      <c r="K18" s="74"/>
      <c r="L18" s="74"/>
      <c r="M18" s="7"/>
    </row>
    <row r="19" spans="1:13" x14ac:dyDescent="0.25">
      <c r="B19" s="1" t="s">
        <v>17</v>
      </c>
      <c r="C19" s="39">
        <v>3460</v>
      </c>
      <c r="D19" s="21"/>
      <c r="E19" s="39">
        <v>3460</v>
      </c>
      <c r="F19" s="39">
        <f t="shared" si="0"/>
        <v>6920</v>
      </c>
    </row>
    <row r="20" spans="1:13" x14ac:dyDescent="0.25">
      <c r="B20" s="1" t="s">
        <v>18</v>
      </c>
      <c r="C20" s="39">
        <v>4300</v>
      </c>
      <c r="D20" s="21"/>
      <c r="E20" s="39">
        <v>4100</v>
      </c>
      <c r="F20" s="39">
        <f t="shared" si="0"/>
        <v>8400</v>
      </c>
    </row>
    <row r="21" spans="1:13" x14ac:dyDescent="0.25">
      <c r="B21" s="1" t="s">
        <v>19</v>
      </c>
      <c r="C21" s="39">
        <v>1400</v>
      </c>
      <c r="D21" s="21">
        <v>130</v>
      </c>
      <c r="E21" s="39">
        <v>1900</v>
      </c>
      <c r="F21" s="39">
        <f t="shared" si="0"/>
        <v>3300</v>
      </c>
    </row>
    <row r="22" spans="1:13" x14ac:dyDescent="0.25">
      <c r="B22" s="1" t="s">
        <v>20</v>
      </c>
      <c r="C22" s="39">
        <v>5300</v>
      </c>
      <c r="D22" s="21"/>
      <c r="E22" s="39">
        <v>4800</v>
      </c>
      <c r="F22" s="39">
        <f t="shared" si="0"/>
        <v>10100</v>
      </c>
    </row>
    <row r="23" spans="1:13" x14ac:dyDescent="0.25">
      <c r="B23" s="1" t="s">
        <v>21</v>
      </c>
      <c r="C23" s="39">
        <v>2670</v>
      </c>
      <c r="D23" s="21"/>
      <c r="E23" s="39">
        <v>2780</v>
      </c>
      <c r="F23" s="39">
        <f t="shared" si="0"/>
        <v>5450</v>
      </c>
    </row>
    <row r="24" spans="1:13" x14ac:dyDescent="0.25">
      <c r="B24" s="1" t="s">
        <v>22</v>
      </c>
      <c r="C24" s="39">
        <v>3400</v>
      </c>
      <c r="D24" s="21">
        <v>190</v>
      </c>
      <c r="E24" s="39">
        <v>3800</v>
      </c>
      <c r="F24" s="39">
        <f t="shared" si="0"/>
        <v>7200</v>
      </c>
    </row>
    <row r="26" spans="1:13" x14ac:dyDescent="0.25">
      <c r="A26" s="1" t="s">
        <v>28</v>
      </c>
      <c r="B26" s="37">
        <v>1</v>
      </c>
      <c r="C26" s="40">
        <f>SUM(C6:C24)</f>
        <v>69509</v>
      </c>
      <c r="D26" s="3">
        <v>2</v>
      </c>
      <c r="E26" s="40">
        <f>SUM(E6:E24)</f>
        <v>64360</v>
      </c>
    </row>
    <row r="27" spans="1:13" x14ac:dyDescent="0.25">
      <c r="A27" s="1" t="s">
        <v>29</v>
      </c>
      <c r="B27" s="37">
        <v>1</v>
      </c>
      <c r="C27" s="40">
        <f>AVERAGE(C6:C24)</f>
        <v>3658.3684210526317</v>
      </c>
      <c r="D27" s="3">
        <v>2</v>
      </c>
      <c r="E27" s="40">
        <f>AVERAGE(E6:E24)</f>
        <v>3387.3684210526317</v>
      </c>
    </row>
    <row r="28" spans="1:13" x14ac:dyDescent="0.25">
      <c r="A28" s="1" t="s">
        <v>30</v>
      </c>
      <c r="B28" s="37">
        <v>1</v>
      </c>
      <c r="C28" s="40">
        <f>MAX(C6:C24)</f>
        <v>6789</v>
      </c>
      <c r="D28" s="3">
        <v>2</v>
      </c>
      <c r="E28" s="40">
        <f>MAX(E6:E24)</f>
        <v>4800</v>
      </c>
    </row>
    <row r="29" spans="1:13" x14ac:dyDescent="0.25">
      <c r="A29" s="1" t="s">
        <v>31</v>
      </c>
      <c r="B29" s="37">
        <v>1</v>
      </c>
      <c r="C29" s="40">
        <f>MIN(C6:C24)</f>
        <v>1350</v>
      </c>
      <c r="D29" s="3">
        <v>2</v>
      </c>
      <c r="E29" s="40">
        <f>MIN(E6:E24)</f>
        <v>1460</v>
      </c>
    </row>
  </sheetData>
  <mergeCells count="13">
    <mergeCell ref="H12:L12"/>
    <mergeCell ref="H17:L18"/>
    <mergeCell ref="H15:M16"/>
    <mergeCell ref="H13:M14"/>
    <mergeCell ref="H11:M11"/>
    <mergeCell ref="H2:L3"/>
    <mergeCell ref="A5:A7"/>
    <mergeCell ref="B2:F3"/>
    <mergeCell ref="B4:B5"/>
    <mergeCell ref="C4:C5"/>
    <mergeCell ref="D4:D5"/>
    <mergeCell ref="E4:E5"/>
    <mergeCell ref="F4:F5"/>
  </mergeCells>
  <conditionalFormatting sqref="C6:C24">
    <cfRule type="cellIs" dxfId="11" priority="3" operator="greaterThan">
      <formula>$C$27</formula>
    </cfRule>
  </conditionalFormatting>
  <conditionalFormatting sqref="E6:E24">
    <cfRule type="cellIs" dxfId="10" priority="2" operator="greaterThan">
      <formula>$E$27</formula>
    </cfRule>
  </conditionalFormatting>
  <conditionalFormatting sqref="F6:F24">
    <cfRule type="cellIs" dxfId="9" priority="1" operator="lessThan">
      <formula>$I$6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H21" sqref="H21"/>
    </sheetView>
  </sheetViews>
  <sheetFormatPr baseColWidth="10" defaultRowHeight="15" x14ac:dyDescent="0.25"/>
  <cols>
    <col min="1" max="1" width="15.85546875" bestFit="1" customWidth="1"/>
    <col min="3" max="3" width="18.7109375" bestFit="1" customWidth="1"/>
    <col min="5" max="5" width="18.7109375" bestFit="1" customWidth="1"/>
    <col min="8" max="8" width="15.140625" bestFit="1" customWidth="1"/>
  </cols>
  <sheetData>
    <row r="1" spans="1:13" ht="15.75" thickBot="1" x14ac:dyDescent="0.3"/>
    <row r="2" spans="1:13" x14ac:dyDescent="0.25">
      <c r="B2" s="54" t="s">
        <v>0</v>
      </c>
      <c r="C2" s="55"/>
      <c r="D2" s="55"/>
      <c r="E2" s="55"/>
      <c r="F2" s="56"/>
      <c r="H2" s="54" t="s">
        <v>23</v>
      </c>
      <c r="I2" s="55"/>
      <c r="J2" s="55"/>
      <c r="K2" s="55"/>
      <c r="L2" s="56"/>
    </row>
    <row r="3" spans="1:13" ht="15.75" thickBot="1" x14ac:dyDescent="0.3">
      <c r="B3" s="63"/>
      <c r="C3" s="64"/>
      <c r="D3" s="64"/>
      <c r="E3" s="64"/>
      <c r="F3" s="65"/>
      <c r="H3" s="57"/>
      <c r="I3" s="58"/>
      <c r="J3" s="58"/>
      <c r="K3" s="58"/>
      <c r="L3" s="59"/>
    </row>
    <row r="4" spans="1:13" ht="15.75" thickBot="1" x14ac:dyDescent="0.3">
      <c r="B4" s="68" t="s">
        <v>1</v>
      </c>
      <c r="C4" s="68" t="s">
        <v>2</v>
      </c>
      <c r="D4" s="68" t="s">
        <v>33</v>
      </c>
      <c r="E4" s="68" t="s">
        <v>3</v>
      </c>
      <c r="F4" s="68" t="s">
        <v>32</v>
      </c>
    </row>
    <row r="5" spans="1:13" x14ac:dyDescent="0.25">
      <c r="A5" s="79" t="s">
        <v>45</v>
      </c>
      <c r="B5" s="82"/>
      <c r="C5" s="68"/>
      <c r="D5" s="68"/>
      <c r="E5" s="68"/>
      <c r="F5" s="68"/>
      <c r="H5" s="1" t="s">
        <v>24</v>
      </c>
      <c r="I5" s="38">
        <f>SUM(F6:F23)</f>
        <v>117150</v>
      </c>
    </row>
    <row r="6" spans="1:13" x14ac:dyDescent="0.25">
      <c r="A6" s="80"/>
      <c r="B6" s="2" t="s">
        <v>4</v>
      </c>
      <c r="C6" s="39">
        <v>5790</v>
      </c>
      <c r="D6" s="21"/>
      <c r="E6" s="39">
        <v>3990</v>
      </c>
      <c r="F6" s="38">
        <f>SUM(C6,E6)</f>
        <v>9780</v>
      </c>
      <c r="H6" s="1" t="s">
        <v>25</v>
      </c>
      <c r="I6" s="38">
        <f>AVERAGE(F6:F23)</f>
        <v>6508.333333333333</v>
      </c>
    </row>
    <row r="7" spans="1:13" ht="15.75" thickBot="1" x14ac:dyDescent="0.3">
      <c r="A7" s="81"/>
      <c r="B7" s="2" t="s">
        <v>5</v>
      </c>
      <c r="C7" s="39">
        <v>4700</v>
      </c>
      <c r="D7" s="21"/>
      <c r="E7" s="39">
        <v>4000</v>
      </c>
      <c r="F7" s="38">
        <f t="shared" ref="F7:F23" si="0">SUM(C7,E7)</f>
        <v>8700</v>
      </c>
      <c r="H7" s="1" t="s">
        <v>26</v>
      </c>
      <c r="I7" s="38">
        <f>MAX(F6:F23)</f>
        <v>12800</v>
      </c>
    </row>
    <row r="8" spans="1:13" x14ac:dyDescent="0.25">
      <c r="B8" s="1" t="s">
        <v>6</v>
      </c>
      <c r="C8" s="39">
        <v>3400</v>
      </c>
      <c r="D8" s="21">
        <v>249</v>
      </c>
      <c r="E8" s="39">
        <v>1800</v>
      </c>
      <c r="F8" s="38">
        <f t="shared" si="0"/>
        <v>5200</v>
      </c>
      <c r="H8" s="1" t="s">
        <v>27</v>
      </c>
      <c r="I8" s="38">
        <f>MIN(F6:F23)</f>
        <v>2180</v>
      </c>
    </row>
    <row r="9" spans="1:13" x14ac:dyDescent="0.25">
      <c r="B9" s="1" t="s">
        <v>7</v>
      </c>
      <c r="C9" s="39">
        <v>1900</v>
      </c>
      <c r="D9" s="21"/>
      <c r="E9" s="39">
        <v>2500</v>
      </c>
      <c r="F9" s="38">
        <f t="shared" si="0"/>
        <v>4400</v>
      </c>
    </row>
    <row r="10" spans="1:13" ht="15.75" thickBot="1" x14ac:dyDescent="0.3">
      <c r="B10" s="1" t="s">
        <v>8</v>
      </c>
      <c r="C10" s="39">
        <v>4700</v>
      </c>
      <c r="D10" s="21"/>
      <c r="E10" s="39">
        <v>3000</v>
      </c>
      <c r="F10" s="38">
        <f t="shared" si="0"/>
        <v>7700</v>
      </c>
    </row>
    <row r="11" spans="1:13" ht="15.75" thickBot="1" x14ac:dyDescent="0.3">
      <c r="B11" s="1" t="s">
        <v>9</v>
      </c>
      <c r="C11" s="39">
        <v>4000</v>
      </c>
      <c r="D11" s="21"/>
      <c r="E11" s="39">
        <v>6000</v>
      </c>
      <c r="F11" s="38">
        <f t="shared" si="0"/>
        <v>10000</v>
      </c>
      <c r="H11" s="76" t="s">
        <v>38</v>
      </c>
      <c r="I11" s="77"/>
      <c r="J11" s="77"/>
      <c r="K11" s="77"/>
      <c r="L11" s="77"/>
      <c r="M11" s="78"/>
    </row>
    <row r="12" spans="1:13" x14ac:dyDescent="0.25">
      <c r="B12" s="1" t="s">
        <v>10</v>
      </c>
      <c r="C12" s="39">
        <v>3500</v>
      </c>
      <c r="D12" s="21"/>
      <c r="E12" s="39">
        <v>2900</v>
      </c>
      <c r="F12" s="38">
        <f t="shared" si="0"/>
        <v>6400</v>
      </c>
      <c r="H12" s="69" t="s">
        <v>34</v>
      </c>
      <c r="I12" s="70"/>
      <c r="J12" s="70"/>
      <c r="K12" s="70"/>
      <c r="L12" s="70"/>
      <c r="M12" s="5"/>
    </row>
    <row r="13" spans="1:13" ht="15" customHeight="1" x14ac:dyDescent="0.25">
      <c r="B13" s="1" t="s">
        <v>11</v>
      </c>
      <c r="C13" s="39">
        <v>2100</v>
      </c>
      <c r="D13" s="21">
        <v>249</v>
      </c>
      <c r="E13" s="39">
        <v>3000</v>
      </c>
      <c r="F13" s="38">
        <f t="shared" si="0"/>
        <v>5100</v>
      </c>
      <c r="H13" s="71" t="s">
        <v>37</v>
      </c>
      <c r="I13" s="72"/>
      <c r="J13" s="72"/>
      <c r="K13" s="72"/>
      <c r="L13" s="72"/>
      <c r="M13" s="75"/>
    </row>
    <row r="14" spans="1:13" x14ac:dyDescent="0.25">
      <c r="B14" s="1" t="s">
        <v>12</v>
      </c>
      <c r="C14" s="39">
        <v>3200</v>
      </c>
      <c r="D14" s="21"/>
      <c r="E14" s="39">
        <v>1500</v>
      </c>
      <c r="F14" s="38">
        <f t="shared" si="0"/>
        <v>4700</v>
      </c>
      <c r="H14" s="71"/>
      <c r="I14" s="72"/>
      <c r="J14" s="72"/>
      <c r="K14" s="72"/>
      <c r="L14" s="72"/>
      <c r="M14" s="75"/>
    </row>
    <row r="15" spans="1:13" ht="15" customHeight="1" x14ac:dyDescent="0.25">
      <c r="B15" s="1" t="s">
        <v>13</v>
      </c>
      <c r="C15" s="39">
        <v>1300</v>
      </c>
      <c r="D15" s="21"/>
      <c r="E15" s="39">
        <v>990</v>
      </c>
      <c r="F15" s="38">
        <f t="shared" si="0"/>
        <v>2290</v>
      </c>
      <c r="H15" s="71" t="s">
        <v>36</v>
      </c>
      <c r="I15" s="72"/>
      <c r="J15" s="72"/>
      <c r="K15" s="72"/>
      <c r="L15" s="72"/>
      <c r="M15" s="75"/>
    </row>
    <row r="16" spans="1:13" x14ac:dyDescent="0.25">
      <c r="B16" s="1" t="s">
        <v>14</v>
      </c>
      <c r="C16" s="39">
        <v>1200</v>
      </c>
      <c r="D16" s="21">
        <v>125</v>
      </c>
      <c r="E16" s="39">
        <v>980</v>
      </c>
      <c r="F16" s="38">
        <f t="shared" si="0"/>
        <v>2180</v>
      </c>
      <c r="H16" s="71"/>
      <c r="I16" s="72"/>
      <c r="J16" s="72"/>
      <c r="K16" s="72"/>
      <c r="L16" s="72"/>
      <c r="M16" s="75"/>
    </row>
    <row r="17" spans="1:13" x14ac:dyDescent="0.25">
      <c r="B17" s="1" t="s">
        <v>15</v>
      </c>
      <c r="C17" s="39">
        <v>5700</v>
      </c>
      <c r="D17" s="21"/>
      <c r="E17" s="39">
        <v>3700</v>
      </c>
      <c r="F17" s="38">
        <f t="shared" si="0"/>
        <v>9400</v>
      </c>
      <c r="H17" s="71" t="s">
        <v>35</v>
      </c>
      <c r="I17" s="72"/>
      <c r="J17" s="72"/>
      <c r="K17" s="72"/>
      <c r="L17" s="72"/>
      <c r="M17" s="6"/>
    </row>
    <row r="18" spans="1:13" ht="15.75" thickBot="1" x14ac:dyDescent="0.3">
      <c r="B18" s="1" t="s">
        <v>16</v>
      </c>
      <c r="C18" s="39">
        <v>6800</v>
      </c>
      <c r="D18" s="21"/>
      <c r="E18" s="39">
        <v>6000</v>
      </c>
      <c r="F18" s="38">
        <f t="shared" si="0"/>
        <v>12800</v>
      </c>
      <c r="H18" s="73"/>
      <c r="I18" s="74"/>
      <c r="J18" s="74"/>
      <c r="K18" s="74"/>
      <c r="L18" s="74"/>
      <c r="M18" s="7"/>
    </row>
    <row r="19" spans="1:13" x14ac:dyDescent="0.25">
      <c r="B19" s="1" t="s">
        <v>17</v>
      </c>
      <c r="C19" s="39">
        <v>3200</v>
      </c>
      <c r="D19" s="21"/>
      <c r="E19" s="39">
        <v>1000</v>
      </c>
      <c r="F19" s="38">
        <f t="shared" si="0"/>
        <v>4200</v>
      </c>
    </row>
    <row r="20" spans="1:13" x14ac:dyDescent="0.25">
      <c r="B20" s="1" t="s">
        <v>19</v>
      </c>
      <c r="C20" s="39">
        <v>2400</v>
      </c>
      <c r="D20" s="21">
        <v>249</v>
      </c>
      <c r="E20" s="39">
        <v>1900</v>
      </c>
      <c r="F20" s="38">
        <f t="shared" si="0"/>
        <v>4300</v>
      </c>
    </row>
    <row r="21" spans="1:13" x14ac:dyDescent="0.25">
      <c r="B21" s="1" t="s">
        <v>20</v>
      </c>
      <c r="C21" s="39">
        <v>5300</v>
      </c>
      <c r="D21" s="21"/>
      <c r="E21" s="39">
        <v>4800</v>
      </c>
      <c r="F21" s="38">
        <f t="shared" si="0"/>
        <v>10100</v>
      </c>
    </row>
    <row r="22" spans="1:13" x14ac:dyDescent="0.25">
      <c r="B22" s="1" t="s">
        <v>21</v>
      </c>
      <c r="C22" s="39">
        <v>1900</v>
      </c>
      <c r="D22" s="21"/>
      <c r="E22" s="39">
        <v>1700</v>
      </c>
      <c r="F22" s="38">
        <f t="shared" si="0"/>
        <v>3600</v>
      </c>
    </row>
    <row r="23" spans="1:13" x14ac:dyDescent="0.25">
      <c r="B23" s="1" t="s">
        <v>22</v>
      </c>
      <c r="C23" s="39">
        <v>2500</v>
      </c>
      <c r="D23" s="21"/>
      <c r="E23" s="39">
        <v>3800</v>
      </c>
      <c r="F23" s="38">
        <f t="shared" si="0"/>
        <v>6300</v>
      </c>
    </row>
    <row r="25" spans="1:13" x14ac:dyDescent="0.25">
      <c r="A25" s="1" t="s">
        <v>28</v>
      </c>
      <c r="B25" s="1">
        <v>1</v>
      </c>
      <c r="C25" s="38">
        <f>SUM(C6:C23)</f>
        <v>63590</v>
      </c>
      <c r="D25" s="21">
        <v>2</v>
      </c>
      <c r="E25" s="38">
        <f>SUM(E6:E23)</f>
        <v>53560</v>
      </c>
    </row>
    <row r="26" spans="1:13" x14ac:dyDescent="0.25">
      <c r="A26" s="1" t="s">
        <v>29</v>
      </c>
      <c r="B26" s="1">
        <v>1</v>
      </c>
      <c r="C26" s="38">
        <f>AVERAGE(C6:C23)</f>
        <v>3532.7777777777778</v>
      </c>
      <c r="D26" s="21">
        <v>2</v>
      </c>
      <c r="E26" s="38">
        <f>AVERAGE(E6:E23)</f>
        <v>2975.5555555555557</v>
      </c>
    </row>
    <row r="27" spans="1:13" x14ac:dyDescent="0.25">
      <c r="A27" s="1" t="s">
        <v>30</v>
      </c>
      <c r="B27" s="1">
        <v>1</v>
      </c>
      <c r="C27" s="38">
        <f>MAX(C6:C23)</f>
        <v>6800</v>
      </c>
      <c r="D27" s="21">
        <v>2</v>
      </c>
      <c r="E27" s="38">
        <f>MAX(E6:E23)</f>
        <v>6000</v>
      </c>
    </row>
    <row r="28" spans="1:13" x14ac:dyDescent="0.25">
      <c r="A28" s="1" t="s">
        <v>31</v>
      </c>
      <c r="B28" s="1">
        <v>1</v>
      </c>
      <c r="C28" s="38">
        <f>MIN(C6:C23)</f>
        <v>1200</v>
      </c>
      <c r="D28" s="21">
        <v>2</v>
      </c>
      <c r="E28" s="38">
        <f>MIN(E6:E23)</f>
        <v>980</v>
      </c>
    </row>
  </sheetData>
  <mergeCells count="13">
    <mergeCell ref="H15:M16"/>
    <mergeCell ref="H17:L18"/>
    <mergeCell ref="H2:L3"/>
    <mergeCell ref="H11:M11"/>
    <mergeCell ref="H12:L12"/>
    <mergeCell ref="H13:M14"/>
    <mergeCell ref="A5:A7"/>
    <mergeCell ref="B2:F3"/>
    <mergeCell ref="B4:B5"/>
    <mergeCell ref="C4:C5"/>
    <mergeCell ref="D4:D5"/>
    <mergeCell ref="E4:E5"/>
    <mergeCell ref="F4:F5"/>
  </mergeCells>
  <conditionalFormatting sqref="C6:C23">
    <cfRule type="cellIs" dxfId="8" priority="3" operator="greaterThan">
      <formula>$C$26</formula>
    </cfRule>
  </conditionalFormatting>
  <conditionalFormatting sqref="E6:E23">
    <cfRule type="cellIs" dxfId="7" priority="2" operator="greaterThan">
      <formula>$E$26</formula>
    </cfRule>
  </conditionalFormatting>
  <conditionalFormatting sqref="F6:F23">
    <cfRule type="cellIs" dxfId="6" priority="1" operator="lessThan">
      <formula>$I$6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E8" sqref="E8"/>
    </sheetView>
  </sheetViews>
  <sheetFormatPr baseColWidth="10" defaultRowHeight="15" x14ac:dyDescent="0.25"/>
  <cols>
    <col min="3" max="3" width="14.7109375" customWidth="1"/>
    <col min="4" max="4" width="18.85546875" customWidth="1"/>
    <col min="5" max="5" width="20" customWidth="1"/>
  </cols>
  <sheetData>
    <row r="2" spans="2:5" ht="18.75" x14ac:dyDescent="0.3">
      <c r="B2" s="93" t="s">
        <v>39</v>
      </c>
      <c r="C2" s="93"/>
      <c r="D2" s="18"/>
      <c r="E2" s="18"/>
    </row>
    <row r="3" spans="2:5" ht="18.75" x14ac:dyDescent="0.3">
      <c r="B3" s="18"/>
      <c r="C3" s="18"/>
      <c r="D3" s="19">
        <v>2020</v>
      </c>
      <c r="E3" s="19">
        <v>2021</v>
      </c>
    </row>
    <row r="4" spans="2:5" ht="18.75" x14ac:dyDescent="0.3">
      <c r="B4" s="94" t="s">
        <v>40</v>
      </c>
      <c r="C4" s="95"/>
      <c r="D4" s="20">
        <f>'2020'!I5</f>
        <v>133869</v>
      </c>
      <c r="E4" s="20">
        <f>'2021'!I5</f>
        <v>117150</v>
      </c>
    </row>
    <row r="5" spans="2:5" ht="18.75" x14ac:dyDescent="0.3">
      <c r="B5" s="94" t="s">
        <v>25</v>
      </c>
      <c r="C5" s="95"/>
      <c r="D5" s="20">
        <f>'2020'!I6</f>
        <v>7045.7368421052633</v>
      </c>
      <c r="E5" s="20">
        <f>'2021'!I6</f>
        <v>6508.333333333333</v>
      </c>
    </row>
    <row r="6" spans="2:5" ht="18.75" x14ac:dyDescent="0.3">
      <c r="B6" s="94" t="s">
        <v>41</v>
      </c>
      <c r="C6" s="95"/>
      <c r="D6" s="20">
        <f>'2020'!I7</f>
        <v>10880</v>
      </c>
      <c r="E6" s="20">
        <f>'2021'!I7</f>
        <v>12800</v>
      </c>
    </row>
    <row r="7" spans="2:5" ht="18.75" x14ac:dyDescent="0.3">
      <c r="B7" s="94" t="s">
        <v>42</v>
      </c>
      <c r="C7" s="95"/>
      <c r="D7" s="20">
        <f>'2020'!I8</f>
        <v>3300</v>
      </c>
      <c r="E7" s="20">
        <f>'2021'!I8</f>
        <v>2180</v>
      </c>
    </row>
    <row r="8" spans="2:5" ht="18.75" x14ac:dyDescent="0.3">
      <c r="B8" s="94" t="s">
        <v>43</v>
      </c>
      <c r="C8" s="95"/>
      <c r="D8" s="41">
        <f>COUNTA('2020'!B6:B24)</f>
        <v>19</v>
      </c>
      <c r="E8" s="41">
        <f>COUNTA('2021'!B6:B23)</f>
        <v>18</v>
      </c>
    </row>
  </sheetData>
  <mergeCells count="6">
    <mergeCell ref="B8:C8"/>
    <mergeCell ref="B2:C2"/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1" sqref="G1"/>
    </sheetView>
  </sheetViews>
  <sheetFormatPr baseColWidth="10" defaultRowHeight="15" x14ac:dyDescent="0.25"/>
  <cols>
    <col min="1" max="1" width="15.85546875" bestFit="1" customWidth="1"/>
    <col min="3" max="3" width="18.7109375" style="4" bestFit="1" customWidth="1"/>
    <col min="4" max="4" width="11.42578125" style="4"/>
    <col min="5" max="5" width="18.7109375" style="4" bestFit="1" customWidth="1"/>
    <col min="6" max="6" width="11.85546875" bestFit="1" customWidth="1"/>
    <col min="8" max="8" width="15.140625" bestFit="1" customWidth="1"/>
    <col min="9" max="9" width="13" bestFit="1" customWidth="1"/>
  </cols>
  <sheetData>
    <row r="1" spans="1:13" ht="15.75" thickBot="1" x14ac:dyDescent="0.3"/>
    <row r="2" spans="1:13" x14ac:dyDescent="0.25">
      <c r="B2" s="54" t="s">
        <v>0</v>
      </c>
      <c r="C2" s="55"/>
      <c r="D2" s="55"/>
      <c r="E2" s="55"/>
      <c r="F2" s="56"/>
      <c r="H2" s="54" t="s">
        <v>46</v>
      </c>
      <c r="I2" s="55"/>
      <c r="J2" s="55"/>
      <c r="K2" s="55"/>
      <c r="L2" s="56"/>
    </row>
    <row r="3" spans="1:13" ht="15.75" thickBot="1" x14ac:dyDescent="0.3">
      <c r="B3" s="83"/>
      <c r="C3" s="84"/>
      <c r="D3" s="84"/>
      <c r="E3" s="84"/>
      <c r="F3" s="85"/>
      <c r="H3" s="57"/>
      <c r="I3" s="58"/>
      <c r="J3" s="58"/>
      <c r="K3" s="58"/>
      <c r="L3" s="59"/>
    </row>
    <row r="4" spans="1:13" ht="15.75" thickBot="1" x14ac:dyDescent="0.3">
      <c r="B4" s="86" t="s">
        <v>1</v>
      </c>
      <c r="C4" s="68" t="s">
        <v>2</v>
      </c>
      <c r="D4" s="68" t="s">
        <v>33</v>
      </c>
      <c r="E4" s="68" t="s">
        <v>3</v>
      </c>
      <c r="F4" s="68" t="s">
        <v>32</v>
      </c>
    </row>
    <row r="5" spans="1:13" ht="15.75" x14ac:dyDescent="0.25">
      <c r="A5" s="87" t="s">
        <v>44</v>
      </c>
      <c r="B5" s="86"/>
      <c r="C5" s="68"/>
      <c r="D5" s="68"/>
      <c r="E5" s="68"/>
      <c r="F5" s="86"/>
      <c r="H5" s="1" t="s">
        <v>24</v>
      </c>
      <c r="I5" s="8">
        <f>C26+E26</f>
        <v>133869</v>
      </c>
    </row>
    <row r="6" spans="1:13" ht="15.75" x14ac:dyDescent="0.25">
      <c r="A6" s="88"/>
      <c r="B6" s="2" t="s">
        <v>4</v>
      </c>
      <c r="C6" s="9">
        <v>6789</v>
      </c>
      <c r="D6" s="3"/>
      <c r="E6" s="9">
        <v>3700</v>
      </c>
      <c r="F6" s="10">
        <f t="shared" ref="F6:F24" si="0">C6+E6</f>
        <v>10489</v>
      </c>
      <c r="H6" s="1" t="s">
        <v>25</v>
      </c>
      <c r="I6" s="8">
        <f>AVERAGE(C27,E27)</f>
        <v>3522.8684210526317</v>
      </c>
    </row>
    <row r="7" spans="1:13" ht="16.5" thickBot="1" x14ac:dyDescent="0.3">
      <c r="A7" s="89"/>
      <c r="B7" s="2" t="s">
        <v>5</v>
      </c>
      <c r="C7" s="9">
        <v>5430</v>
      </c>
      <c r="D7" s="3"/>
      <c r="E7" s="9">
        <v>3900</v>
      </c>
      <c r="F7" s="10">
        <f t="shared" si="0"/>
        <v>9330</v>
      </c>
      <c r="H7" s="1" t="s">
        <v>26</v>
      </c>
      <c r="I7" s="8">
        <f>MAX(C28,E28)</f>
        <v>6789</v>
      </c>
    </row>
    <row r="8" spans="1:13" ht="15.75" x14ac:dyDescent="0.25">
      <c r="B8" s="1" t="s">
        <v>6</v>
      </c>
      <c r="C8" s="9">
        <v>1350</v>
      </c>
      <c r="D8" s="3">
        <v>249</v>
      </c>
      <c r="E8" s="9">
        <v>2100</v>
      </c>
      <c r="F8" s="10">
        <f t="shared" si="0"/>
        <v>3450</v>
      </c>
      <c r="H8" s="1" t="s">
        <v>27</v>
      </c>
      <c r="I8" s="8">
        <f>MIN(C29,E29)</f>
        <v>1350</v>
      </c>
    </row>
    <row r="9" spans="1:13" ht="15.75" x14ac:dyDescent="0.25">
      <c r="B9" s="1" t="s">
        <v>7</v>
      </c>
      <c r="C9" s="9">
        <v>2500</v>
      </c>
      <c r="D9" s="3"/>
      <c r="E9" s="9">
        <v>3000</v>
      </c>
      <c r="F9" s="10">
        <f t="shared" si="0"/>
        <v>5500</v>
      </c>
    </row>
    <row r="10" spans="1:13" ht="16.5" thickBot="1" x14ac:dyDescent="0.3">
      <c r="B10" s="1" t="s">
        <v>8</v>
      </c>
      <c r="C10" s="9">
        <v>4600</v>
      </c>
      <c r="D10" s="3"/>
      <c r="E10" s="9">
        <v>4700</v>
      </c>
      <c r="F10" s="10">
        <f t="shared" si="0"/>
        <v>9300</v>
      </c>
    </row>
    <row r="11" spans="1:13" ht="16.5" thickBot="1" x14ac:dyDescent="0.3">
      <c r="B11" s="1" t="s">
        <v>9</v>
      </c>
      <c r="C11" s="9">
        <v>3700</v>
      </c>
      <c r="D11" s="3"/>
      <c r="E11" s="9">
        <v>3200</v>
      </c>
      <c r="F11" s="10">
        <f t="shared" si="0"/>
        <v>6900</v>
      </c>
      <c r="H11" s="76" t="s">
        <v>38</v>
      </c>
      <c r="I11" s="77"/>
      <c r="J11" s="77"/>
      <c r="K11" s="77"/>
      <c r="L11" s="77"/>
      <c r="M11" s="78"/>
    </row>
    <row r="12" spans="1:13" ht="15.75" x14ac:dyDescent="0.25">
      <c r="B12" s="1" t="s">
        <v>10</v>
      </c>
      <c r="C12" s="9">
        <v>3450</v>
      </c>
      <c r="D12" s="3"/>
      <c r="E12" s="9">
        <v>4500</v>
      </c>
      <c r="F12" s="10">
        <f t="shared" si="0"/>
        <v>7950</v>
      </c>
      <c r="H12" s="69" t="s">
        <v>34</v>
      </c>
      <c r="I12" s="70"/>
      <c r="J12" s="70"/>
      <c r="K12" s="70"/>
      <c r="L12" s="70"/>
      <c r="M12" s="5"/>
    </row>
    <row r="13" spans="1:13" ht="15" customHeight="1" x14ac:dyDescent="0.25">
      <c r="B13" s="1" t="s">
        <v>11</v>
      </c>
      <c r="C13" s="9">
        <v>1980</v>
      </c>
      <c r="D13" s="3">
        <v>200</v>
      </c>
      <c r="E13" s="9">
        <v>1460</v>
      </c>
      <c r="F13" s="10">
        <f t="shared" si="0"/>
        <v>3440</v>
      </c>
      <c r="H13" s="71" t="s">
        <v>37</v>
      </c>
      <c r="I13" s="72"/>
      <c r="J13" s="72"/>
      <c r="K13" s="72"/>
      <c r="L13" s="72"/>
      <c r="M13" s="75"/>
    </row>
    <row r="14" spans="1:13" ht="15.75" x14ac:dyDescent="0.25">
      <c r="B14" s="1" t="s">
        <v>12</v>
      </c>
      <c r="C14" s="9">
        <v>3480</v>
      </c>
      <c r="D14" s="3"/>
      <c r="E14" s="9">
        <v>3400</v>
      </c>
      <c r="F14" s="10">
        <f t="shared" si="0"/>
        <v>6880</v>
      </c>
      <c r="H14" s="71"/>
      <c r="I14" s="72"/>
      <c r="J14" s="72"/>
      <c r="K14" s="72"/>
      <c r="L14" s="72"/>
      <c r="M14" s="75"/>
    </row>
    <row r="15" spans="1:13" ht="15" customHeight="1" x14ac:dyDescent="0.25">
      <c r="B15" s="1" t="s">
        <v>13</v>
      </c>
      <c r="C15" s="9">
        <v>2160</v>
      </c>
      <c r="D15" s="3"/>
      <c r="E15" s="9">
        <v>1670</v>
      </c>
      <c r="F15" s="10">
        <f t="shared" si="0"/>
        <v>3830</v>
      </c>
      <c r="H15" s="71" t="s">
        <v>36</v>
      </c>
      <c r="I15" s="72"/>
      <c r="J15" s="72"/>
      <c r="K15" s="72"/>
      <c r="L15" s="72"/>
      <c r="M15" s="75"/>
    </row>
    <row r="16" spans="1:13" ht="15.75" x14ac:dyDescent="0.25">
      <c r="B16" s="1" t="s">
        <v>14</v>
      </c>
      <c r="C16" s="9">
        <v>1560</v>
      </c>
      <c r="D16" s="3"/>
      <c r="E16" s="9">
        <v>2300</v>
      </c>
      <c r="F16" s="10">
        <f t="shared" si="0"/>
        <v>3860</v>
      </c>
      <c r="H16" s="71"/>
      <c r="I16" s="72"/>
      <c r="J16" s="72"/>
      <c r="K16" s="72"/>
      <c r="L16" s="72"/>
      <c r="M16" s="75"/>
    </row>
    <row r="17" spans="1:13" ht="15.75" x14ac:dyDescent="0.25">
      <c r="B17" s="1" t="s">
        <v>15</v>
      </c>
      <c r="C17" s="9">
        <v>5900</v>
      </c>
      <c r="D17" s="3"/>
      <c r="E17" s="9">
        <v>4790</v>
      </c>
      <c r="F17" s="10">
        <f t="shared" si="0"/>
        <v>10690</v>
      </c>
      <c r="H17" s="71" t="s">
        <v>35</v>
      </c>
      <c r="I17" s="72"/>
      <c r="J17" s="72"/>
      <c r="K17" s="72"/>
      <c r="L17" s="72"/>
      <c r="M17" s="90"/>
    </row>
    <row r="18" spans="1:13" ht="16.5" thickBot="1" x14ac:dyDescent="0.3">
      <c r="B18" s="1" t="s">
        <v>16</v>
      </c>
      <c r="C18" s="9">
        <v>6080</v>
      </c>
      <c r="D18" s="3"/>
      <c r="E18" s="9">
        <v>4800</v>
      </c>
      <c r="F18" s="10">
        <f t="shared" si="0"/>
        <v>10880</v>
      </c>
      <c r="H18" s="73"/>
      <c r="I18" s="74"/>
      <c r="J18" s="74"/>
      <c r="K18" s="74"/>
      <c r="L18" s="74"/>
      <c r="M18" s="91"/>
    </row>
    <row r="19" spans="1:13" ht="15.75" x14ac:dyDescent="0.25">
      <c r="B19" s="1" t="s">
        <v>17</v>
      </c>
      <c r="C19" s="9">
        <v>3460</v>
      </c>
      <c r="D19" s="3"/>
      <c r="E19" s="9">
        <v>3460</v>
      </c>
      <c r="F19" s="10">
        <f t="shared" si="0"/>
        <v>6920</v>
      </c>
    </row>
    <row r="20" spans="1:13" ht="15.75" x14ac:dyDescent="0.25">
      <c r="B20" s="1" t="s">
        <v>18</v>
      </c>
      <c r="C20" s="9">
        <v>4300</v>
      </c>
      <c r="D20" s="3"/>
      <c r="E20" s="9">
        <v>4100</v>
      </c>
      <c r="F20" s="10">
        <f t="shared" si="0"/>
        <v>8400</v>
      </c>
    </row>
    <row r="21" spans="1:13" ht="15.75" x14ac:dyDescent="0.25">
      <c r="B21" s="1" t="s">
        <v>19</v>
      </c>
      <c r="C21" s="9">
        <v>1400</v>
      </c>
      <c r="D21" s="3">
        <v>130</v>
      </c>
      <c r="E21" s="9">
        <v>1900</v>
      </c>
      <c r="F21" s="10">
        <f t="shared" si="0"/>
        <v>3300</v>
      </c>
    </row>
    <row r="22" spans="1:13" ht="15.75" x14ac:dyDescent="0.25">
      <c r="B22" s="1" t="s">
        <v>20</v>
      </c>
      <c r="C22" s="9">
        <v>5300</v>
      </c>
      <c r="D22" s="3"/>
      <c r="E22" s="9">
        <v>4800</v>
      </c>
      <c r="F22" s="10">
        <f t="shared" si="0"/>
        <v>10100</v>
      </c>
    </row>
    <row r="23" spans="1:13" ht="15.75" x14ac:dyDescent="0.25">
      <c r="B23" s="1" t="s">
        <v>21</v>
      </c>
      <c r="C23" s="9">
        <v>2670</v>
      </c>
      <c r="D23" s="3"/>
      <c r="E23" s="9">
        <v>2780</v>
      </c>
      <c r="F23" s="10">
        <f t="shared" si="0"/>
        <v>5450</v>
      </c>
    </row>
    <row r="24" spans="1:13" ht="15.75" x14ac:dyDescent="0.25">
      <c r="B24" s="1" t="s">
        <v>22</v>
      </c>
      <c r="C24" s="9">
        <v>3400</v>
      </c>
      <c r="D24" s="3">
        <v>190</v>
      </c>
      <c r="E24" s="9">
        <v>3800</v>
      </c>
      <c r="F24" s="10">
        <f t="shared" si="0"/>
        <v>7200</v>
      </c>
    </row>
    <row r="25" spans="1:13" x14ac:dyDescent="0.25">
      <c r="C25" s="11"/>
      <c r="E25" s="11"/>
    </row>
    <row r="26" spans="1:13" ht="15.75" x14ac:dyDescent="0.25">
      <c r="A26" s="1" t="s">
        <v>28</v>
      </c>
      <c r="B26" s="12">
        <v>1</v>
      </c>
      <c r="C26" s="9">
        <f>SUM(C6:C24)</f>
        <v>69509</v>
      </c>
      <c r="D26" s="13">
        <v>2</v>
      </c>
      <c r="E26" s="9">
        <f>SUM(E6:E24)</f>
        <v>64360</v>
      </c>
    </row>
    <row r="27" spans="1:13" ht="15.75" x14ac:dyDescent="0.25">
      <c r="A27" s="1" t="s">
        <v>29</v>
      </c>
      <c r="B27" s="12">
        <v>1</v>
      </c>
      <c r="C27" s="9">
        <f>AVERAGE(C6:C24)</f>
        <v>3658.3684210526317</v>
      </c>
      <c r="D27" s="13">
        <v>2</v>
      </c>
      <c r="E27" s="9">
        <f>AVERAGE(E6:E24)</f>
        <v>3387.3684210526317</v>
      </c>
    </row>
    <row r="28" spans="1:13" ht="15.75" x14ac:dyDescent="0.25">
      <c r="A28" s="1" t="s">
        <v>30</v>
      </c>
      <c r="B28" s="12">
        <v>1</v>
      </c>
      <c r="C28" s="9">
        <f>MAX(C6:C24)</f>
        <v>6789</v>
      </c>
      <c r="D28" s="13">
        <v>2</v>
      </c>
      <c r="E28" s="9">
        <f>MAX(E6:E24)</f>
        <v>4800</v>
      </c>
    </row>
    <row r="29" spans="1:13" ht="15.75" x14ac:dyDescent="0.25">
      <c r="A29" s="1" t="s">
        <v>31</v>
      </c>
      <c r="B29" s="12">
        <v>1</v>
      </c>
      <c r="C29" s="9">
        <f>MIN(C6:C24)</f>
        <v>1350</v>
      </c>
      <c r="D29" s="13">
        <v>2</v>
      </c>
      <c r="E29" s="9">
        <f>MIN(E6:E24)</f>
        <v>1460</v>
      </c>
    </row>
  </sheetData>
  <sheetProtection password="CC69" sheet="1" objects="1" scenarios="1" selectLockedCells="1" selectUnlockedCells="1"/>
  <mergeCells count="13">
    <mergeCell ref="H17:M18"/>
    <mergeCell ref="A5:A7"/>
    <mergeCell ref="H11:M11"/>
    <mergeCell ref="H12:L12"/>
    <mergeCell ref="H13:M14"/>
    <mergeCell ref="H15:M16"/>
    <mergeCell ref="B2:F3"/>
    <mergeCell ref="H2:L3"/>
    <mergeCell ref="B4:B5"/>
    <mergeCell ref="C4:C5"/>
    <mergeCell ref="D4:D5"/>
    <mergeCell ref="E4:E5"/>
    <mergeCell ref="F4:F5"/>
  </mergeCells>
  <conditionalFormatting sqref="C6:C24">
    <cfRule type="aboveAverage" dxfId="5" priority="3"/>
  </conditionalFormatting>
  <conditionalFormatting sqref="E6:E24">
    <cfRule type="aboveAverage" dxfId="4" priority="2"/>
  </conditionalFormatting>
  <conditionalFormatting sqref="F6:F24">
    <cfRule type="aboveAverage" dxfId="3" priority="1" aboveAverage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2" sqref="G2"/>
    </sheetView>
  </sheetViews>
  <sheetFormatPr baseColWidth="10" defaultRowHeight="15" x14ac:dyDescent="0.25"/>
  <cols>
    <col min="1" max="1" width="15.85546875" bestFit="1" customWidth="1"/>
    <col min="3" max="3" width="18.7109375" style="4" bestFit="1" customWidth="1"/>
    <col min="4" max="4" width="11.42578125" style="4"/>
    <col min="5" max="5" width="18.7109375" style="4" bestFit="1" customWidth="1"/>
    <col min="8" max="8" width="15.140625" bestFit="1" customWidth="1"/>
  </cols>
  <sheetData>
    <row r="1" spans="1:13" ht="15.75" thickBot="1" x14ac:dyDescent="0.3"/>
    <row r="2" spans="1:13" x14ac:dyDescent="0.25">
      <c r="B2" s="54" t="s">
        <v>0</v>
      </c>
      <c r="C2" s="55"/>
      <c r="D2" s="55"/>
      <c r="E2" s="55"/>
      <c r="F2" s="56"/>
      <c r="H2" s="54" t="s">
        <v>47</v>
      </c>
      <c r="I2" s="55"/>
      <c r="J2" s="55"/>
      <c r="K2" s="55"/>
      <c r="L2" s="56"/>
    </row>
    <row r="3" spans="1:13" ht="15.75" thickBot="1" x14ac:dyDescent="0.3">
      <c r="B3" s="57"/>
      <c r="C3" s="58"/>
      <c r="D3" s="58"/>
      <c r="E3" s="58"/>
      <c r="F3" s="59"/>
      <c r="H3" s="57"/>
      <c r="I3" s="58"/>
      <c r="J3" s="58"/>
      <c r="K3" s="58"/>
      <c r="L3" s="59"/>
    </row>
    <row r="4" spans="1:13" ht="15.75" thickBot="1" x14ac:dyDescent="0.3">
      <c r="B4" s="86" t="s">
        <v>1</v>
      </c>
      <c r="C4" s="68" t="s">
        <v>2</v>
      </c>
      <c r="D4" s="68" t="s">
        <v>33</v>
      </c>
      <c r="E4" s="68" t="s">
        <v>3</v>
      </c>
      <c r="F4" s="68" t="s">
        <v>32</v>
      </c>
    </row>
    <row r="5" spans="1:13" x14ac:dyDescent="0.25">
      <c r="A5" s="92" t="s">
        <v>45</v>
      </c>
      <c r="B5" s="86"/>
      <c r="C5" s="68"/>
      <c r="D5" s="68"/>
      <c r="E5" s="68"/>
      <c r="F5" s="86"/>
      <c r="H5" s="1" t="s">
        <v>24</v>
      </c>
      <c r="I5" s="14">
        <f>C26+E26</f>
        <v>124350</v>
      </c>
    </row>
    <row r="6" spans="1:13" ht="15.75" x14ac:dyDescent="0.25">
      <c r="A6" s="88"/>
      <c r="B6" s="2" t="s">
        <v>4</v>
      </c>
      <c r="C6" s="15">
        <v>5790</v>
      </c>
      <c r="D6" s="3"/>
      <c r="E6" s="15">
        <v>3990</v>
      </c>
      <c r="F6" s="16">
        <f t="shared" ref="F6:F24" si="0">C6+E6</f>
        <v>9780</v>
      </c>
      <c r="H6" s="1" t="s">
        <v>25</v>
      </c>
      <c r="I6" s="14">
        <f>AVERAGE(C27,E27)</f>
        <v>3272.3684210526317</v>
      </c>
    </row>
    <row r="7" spans="1:13" ht="16.5" thickBot="1" x14ac:dyDescent="0.3">
      <c r="A7" s="89"/>
      <c r="B7" s="2" t="s">
        <v>5</v>
      </c>
      <c r="C7" s="15">
        <v>4700</v>
      </c>
      <c r="D7" s="3"/>
      <c r="E7" s="15">
        <v>4000</v>
      </c>
      <c r="F7" s="16">
        <f t="shared" si="0"/>
        <v>8700</v>
      </c>
      <c r="H7" s="1" t="s">
        <v>26</v>
      </c>
      <c r="I7" s="14">
        <f>MAX(C28,E28)</f>
        <v>6800</v>
      </c>
    </row>
    <row r="8" spans="1:13" ht="15.75" x14ac:dyDescent="0.25">
      <c r="B8" s="1" t="s">
        <v>6</v>
      </c>
      <c r="C8" s="15">
        <v>3400</v>
      </c>
      <c r="D8" s="3">
        <v>249</v>
      </c>
      <c r="E8" s="15">
        <v>1800</v>
      </c>
      <c r="F8" s="16">
        <f t="shared" si="0"/>
        <v>5200</v>
      </c>
      <c r="H8" s="1" t="s">
        <v>27</v>
      </c>
      <c r="I8" s="14">
        <f>MIN(C29,E29)</f>
        <v>980</v>
      </c>
    </row>
    <row r="9" spans="1:13" ht="15.75" x14ac:dyDescent="0.25">
      <c r="B9" s="1" t="s">
        <v>7</v>
      </c>
      <c r="C9" s="15">
        <v>1900</v>
      </c>
      <c r="D9" s="3"/>
      <c r="E9" s="15">
        <v>2500</v>
      </c>
      <c r="F9" s="16">
        <f t="shared" si="0"/>
        <v>4400</v>
      </c>
    </row>
    <row r="10" spans="1:13" ht="16.5" thickBot="1" x14ac:dyDescent="0.3">
      <c r="B10" s="1" t="s">
        <v>8</v>
      </c>
      <c r="C10" s="15">
        <v>4700</v>
      </c>
      <c r="D10" s="3"/>
      <c r="E10" s="15">
        <v>3000</v>
      </c>
      <c r="F10" s="16">
        <f t="shared" si="0"/>
        <v>7700</v>
      </c>
    </row>
    <row r="11" spans="1:13" ht="16.5" thickBot="1" x14ac:dyDescent="0.3">
      <c r="B11" s="1" t="s">
        <v>9</v>
      </c>
      <c r="C11" s="15">
        <v>4000</v>
      </c>
      <c r="D11" s="3"/>
      <c r="E11" s="15">
        <v>6000</v>
      </c>
      <c r="F11" s="16">
        <f t="shared" si="0"/>
        <v>10000</v>
      </c>
      <c r="H11" s="76" t="s">
        <v>38</v>
      </c>
      <c r="I11" s="77"/>
      <c r="J11" s="77"/>
      <c r="K11" s="77"/>
      <c r="L11" s="77"/>
      <c r="M11" s="78"/>
    </row>
    <row r="12" spans="1:13" ht="15.75" x14ac:dyDescent="0.25">
      <c r="B12" s="1" t="s">
        <v>10</v>
      </c>
      <c r="C12" s="15">
        <v>3500</v>
      </c>
      <c r="D12" s="3"/>
      <c r="E12" s="15">
        <v>2900</v>
      </c>
      <c r="F12" s="16">
        <f t="shared" si="0"/>
        <v>6400</v>
      </c>
      <c r="H12" s="69" t="s">
        <v>34</v>
      </c>
      <c r="I12" s="70"/>
      <c r="J12" s="70"/>
      <c r="K12" s="70"/>
      <c r="L12" s="70"/>
      <c r="M12" s="5"/>
    </row>
    <row r="13" spans="1:13" ht="15" customHeight="1" x14ac:dyDescent="0.25">
      <c r="B13" s="1" t="s">
        <v>11</v>
      </c>
      <c r="C13" s="15">
        <v>2100</v>
      </c>
      <c r="D13" s="3">
        <v>200</v>
      </c>
      <c r="E13" s="15">
        <v>3000</v>
      </c>
      <c r="F13" s="16">
        <f t="shared" si="0"/>
        <v>5100</v>
      </c>
      <c r="H13" s="71" t="s">
        <v>37</v>
      </c>
      <c r="I13" s="72"/>
      <c r="J13" s="72"/>
      <c r="K13" s="72"/>
      <c r="L13" s="72"/>
      <c r="M13" s="75"/>
    </row>
    <row r="14" spans="1:13" ht="15.75" x14ac:dyDescent="0.25">
      <c r="B14" s="1" t="s">
        <v>12</v>
      </c>
      <c r="C14" s="15">
        <v>3200</v>
      </c>
      <c r="D14" s="3"/>
      <c r="E14" s="15">
        <v>1500</v>
      </c>
      <c r="F14" s="16">
        <f t="shared" si="0"/>
        <v>4700</v>
      </c>
      <c r="H14" s="71"/>
      <c r="I14" s="72"/>
      <c r="J14" s="72"/>
      <c r="K14" s="72"/>
      <c r="L14" s="72"/>
      <c r="M14" s="75"/>
    </row>
    <row r="15" spans="1:13" ht="15" customHeight="1" x14ac:dyDescent="0.25">
      <c r="B15" s="1" t="s">
        <v>13</v>
      </c>
      <c r="C15" s="15">
        <v>1300</v>
      </c>
      <c r="D15" s="3"/>
      <c r="E15" s="15">
        <v>990</v>
      </c>
      <c r="F15" s="16">
        <f t="shared" si="0"/>
        <v>2290</v>
      </c>
      <c r="H15" s="71" t="s">
        <v>36</v>
      </c>
      <c r="I15" s="72"/>
      <c r="J15" s="72"/>
      <c r="K15" s="72"/>
      <c r="L15" s="72"/>
      <c r="M15" s="75"/>
    </row>
    <row r="16" spans="1:13" ht="15.75" x14ac:dyDescent="0.25">
      <c r="B16" s="1" t="s">
        <v>14</v>
      </c>
      <c r="C16" s="15">
        <v>1200</v>
      </c>
      <c r="D16" s="3"/>
      <c r="E16" s="15">
        <v>980</v>
      </c>
      <c r="F16" s="16">
        <f t="shared" si="0"/>
        <v>2180</v>
      </c>
      <c r="H16" s="71"/>
      <c r="I16" s="72"/>
      <c r="J16" s="72"/>
      <c r="K16" s="72"/>
      <c r="L16" s="72"/>
      <c r="M16" s="75"/>
    </row>
    <row r="17" spans="1:13" ht="15.75" x14ac:dyDescent="0.25">
      <c r="B17" s="1" t="s">
        <v>15</v>
      </c>
      <c r="C17" s="15">
        <v>5700</v>
      </c>
      <c r="D17" s="3"/>
      <c r="E17" s="15">
        <v>3700</v>
      </c>
      <c r="F17" s="16">
        <f t="shared" si="0"/>
        <v>9400</v>
      </c>
      <c r="H17" s="71" t="s">
        <v>35</v>
      </c>
      <c r="I17" s="72"/>
      <c r="J17" s="72"/>
      <c r="K17" s="72"/>
      <c r="L17" s="72"/>
      <c r="M17" s="6"/>
    </row>
    <row r="18" spans="1:13" ht="16.5" thickBot="1" x14ac:dyDescent="0.3">
      <c r="B18" s="1" t="s">
        <v>16</v>
      </c>
      <c r="C18" s="15">
        <v>6800</v>
      </c>
      <c r="D18" s="3"/>
      <c r="E18" s="15">
        <v>6000</v>
      </c>
      <c r="F18" s="16">
        <f t="shared" si="0"/>
        <v>12800</v>
      </c>
      <c r="H18" s="73"/>
      <c r="I18" s="74"/>
      <c r="J18" s="74"/>
      <c r="K18" s="74"/>
      <c r="L18" s="74"/>
      <c r="M18" s="7"/>
    </row>
    <row r="19" spans="1:13" ht="15.75" x14ac:dyDescent="0.25">
      <c r="B19" s="1" t="s">
        <v>17</v>
      </c>
      <c r="C19" s="15">
        <v>3200</v>
      </c>
      <c r="D19" s="3"/>
      <c r="E19" s="15">
        <v>1000</v>
      </c>
      <c r="F19" s="16">
        <f t="shared" si="0"/>
        <v>4200</v>
      </c>
    </row>
    <row r="20" spans="1:13" ht="15.75" x14ac:dyDescent="0.25">
      <c r="B20" s="1" t="s">
        <v>18</v>
      </c>
      <c r="C20" s="15">
        <v>2400</v>
      </c>
      <c r="D20" s="3"/>
      <c r="E20" s="15">
        <v>1900</v>
      </c>
      <c r="F20" s="16">
        <f t="shared" si="0"/>
        <v>4300</v>
      </c>
    </row>
    <row r="21" spans="1:13" ht="15.75" x14ac:dyDescent="0.25">
      <c r="B21" s="1" t="s">
        <v>19</v>
      </c>
      <c r="C21" s="15">
        <v>5300</v>
      </c>
      <c r="D21" s="3">
        <v>130</v>
      </c>
      <c r="E21" s="15">
        <v>4800</v>
      </c>
      <c r="F21" s="16">
        <f t="shared" si="0"/>
        <v>10100</v>
      </c>
    </row>
    <row r="22" spans="1:13" ht="15.75" x14ac:dyDescent="0.25">
      <c r="B22" s="1" t="s">
        <v>20</v>
      </c>
      <c r="C22" s="15">
        <v>1900</v>
      </c>
      <c r="D22" s="3"/>
      <c r="E22" s="15">
        <v>1700</v>
      </c>
      <c r="F22" s="16">
        <f t="shared" si="0"/>
        <v>3600</v>
      </c>
    </row>
    <row r="23" spans="1:13" ht="15.75" x14ac:dyDescent="0.25">
      <c r="B23" s="1" t="s">
        <v>21</v>
      </c>
      <c r="C23" s="15">
        <v>2500</v>
      </c>
      <c r="D23" s="3"/>
      <c r="E23" s="15">
        <v>3800</v>
      </c>
      <c r="F23" s="16">
        <f t="shared" si="0"/>
        <v>6300</v>
      </c>
    </row>
    <row r="24" spans="1:13" ht="15.75" x14ac:dyDescent="0.25">
      <c r="B24" s="1" t="s">
        <v>22</v>
      </c>
      <c r="C24" s="15">
        <v>3400</v>
      </c>
      <c r="D24" s="3">
        <v>190</v>
      </c>
      <c r="E24" s="15">
        <v>3800</v>
      </c>
      <c r="F24" s="16">
        <f t="shared" si="0"/>
        <v>7200</v>
      </c>
    </row>
    <row r="26" spans="1:13" x14ac:dyDescent="0.25">
      <c r="A26" s="1" t="s">
        <v>28</v>
      </c>
      <c r="B26" s="1">
        <v>1</v>
      </c>
      <c r="C26" s="17">
        <f>SUM(C6:C24)</f>
        <v>66990</v>
      </c>
      <c r="D26" s="3">
        <v>2</v>
      </c>
      <c r="E26" s="17">
        <f>SUM(E6:E24)</f>
        <v>57360</v>
      </c>
    </row>
    <row r="27" spans="1:13" x14ac:dyDescent="0.25">
      <c r="A27" s="1" t="s">
        <v>29</v>
      </c>
      <c r="B27" s="1">
        <v>1</v>
      </c>
      <c r="C27" s="17">
        <f>AVERAGE(C6:C24)</f>
        <v>3525.7894736842104</v>
      </c>
      <c r="D27" s="3">
        <v>2</v>
      </c>
      <c r="E27" s="17">
        <f>AVERAGE(E6:E24)</f>
        <v>3018.9473684210525</v>
      </c>
    </row>
    <row r="28" spans="1:13" x14ac:dyDescent="0.25">
      <c r="A28" s="1" t="s">
        <v>30</v>
      </c>
      <c r="B28" s="1">
        <v>1</v>
      </c>
      <c r="C28" s="17">
        <f>MAX(C6:C24)</f>
        <v>6800</v>
      </c>
      <c r="D28" s="3">
        <v>2</v>
      </c>
      <c r="E28" s="17">
        <f>MAX(E6:E24)</f>
        <v>6000</v>
      </c>
    </row>
    <row r="29" spans="1:13" x14ac:dyDescent="0.25">
      <c r="A29" s="1" t="s">
        <v>31</v>
      </c>
      <c r="B29" s="1">
        <v>1</v>
      </c>
      <c r="C29" s="17">
        <f>MIN(C6:C24)</f>
        <v>1200</v>
      </c>
      <c r="D29" s="3">
        <v>2</v>
      </c>
      <c r="E29" s="17">
        <f>MIN(E6:E24)</f>
        <v>980</v>
      </c>
    </row>
  </sheetData>
  <sheetProtection password="CC69" sheet="1" objects="1" scenarios="1" selectLockedCells="1" selectUnlockedCells="1"/>
  <mergeCells count="13">
    <mergeCell ref="H17:L18"/>
    <mergeCell ref="A5:A7"/>
    <mergeCell ref="H11:M11"/>
    <mergeCell ref="H12:L12"/>
    <mergeCell ref="H13:M14"/>
    <mergeCell ref="H15:M16"/>
    <mergeCell ref="B2:F3"/>
    <mergeCell ref="H2:L3"/>
    <mergeCell ref="B4:B5"/>
    <mergeCell ref="C4:C5"/>
    <mergeCell ref="D4:D5"/>
    <mergeCell ref="E4:E5"/>
    <mergeCell ref="F4:F5"/>
  </mergeCells>
  <conditionalFormatting sqref="C6:C24">
    <cfRule type="aboveAverage" dxfId="2" priority="3"/>
  </conditionalFormatting>
  <conditionalFormatting sqref="E6:E24">
    <cfRule type="aboveAverage" dxfId="1" priority="2"/>
  </conditionalFormatting>
  <conditionalFormatting sqref="F6:F24">
    <cfRule type="aboveAverage" dxfId="0" priority="1" aboveAverage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G5" sqref="G5"/>
    </sheetView>
  </sheetViews>
  <sheetFormatPr baseColWidth="10" defaultRowHeight="15" x14ac:dyDescent="0.25"/>
  <cols>
    <col min="4" max="4" width="19.85546875" customWidth="1"/>
    <col min="5" max="5" width="19.42578125" customWidth="1"/>
  </cols>
  <sheetData>
    <row r="1" spans="2:5" ht="18.75" x14ac:dyDescent="0.3">
      <c r="B1" s="18"/>
      <c r="C1" s="18"/>
      <c r="D1" s="18"/>
      <c r="E1" s="18"/>
    </row>
    <row r="2" spans="2:5" ht="18.75" x14ac:dyDescent="0.3">
      <c r="B2" s="93" t="s">
        <v>39</v>
      </c>
      <c r="C2" s="93"/>
      <c r="D2" s="18"/>
      <c r="E2" s="18"/>
    </row>
    <row r="3" spans="2:5" ht="18.75" x14ac:dyDescent="0.3">
      <c r="B3" s="18"/>
      <c r="C3" s="18"/>
      <c r="D3" s="19">
        <v>2020</v>
      </c>
      <c r="E3" s="19">
        <v>2021</v>
      </c>
    </row>
    <row r="4" spans="2:5" ht="18.75" x14ac:dyDescent="0.3">
      <c r="B4" s="96" t="s">
        <v>40</v>
      </c>
      <c r="C4" s="96"/>
      <c r="D4" s="20">
        <f>'[1]2020'!I5</f>
        <v>133869</v>
      </c>
      <c r="E4" s="20">
        <f>'[1]2021'!I5</f>
        <v>124350</v>
      </c>
    </row>
    <row r="5" spans="2:5" ht="18.75" x14ac:dyDescent="0.3">
      <c r="B5" s="96" t="s">
        <v>25</v>
      </c>
      <c r="C5" s="96"/>
      <c r="D5" s="20">
        <f>'[1]2020'!I6</f>
        <v>3522.8684210526317</v>
      </c>
      <c r="E5" s="20">
        <f>'[1]2021'!I6</f>
        <v>3272.3684210526317</v>
      </c>
    </row>
    <row r="6" spans="2:5" ht="18.75" x14ac:dyDescent="0.3">
      <c r="B6" s="96" t="s">
        <v>41</v>
      </c>
      <c r="C6" s="96"/>
      <c r="D6" s="20">
        <f>'[1]2020'!I7</f>
        <v>6789</v>
      </c>
      <c r="E6" s="20">
        <f>'[1]2021'!I7</f>
        <v>6800</v>
      </c>
    </row>
    <row r="7" spans="2:5" ht="18.75" x14ac:dyDescent="0.3">
      <c r="B7" s="96" t="s">
        <v>42</v>
      </c>
      <c r="C7" s="96"/>
      <c r="D7" s="20">
        <f>'[1]2020'!I8</f>
        <v>1350</v>
      </c>
      <c r="E7" s="20">
        <f>'[1]2021'!I8</f>
        <v>980</v>
      </c>
    </row>
    <row r="8" spans="2:5" ht="18.75" x14ac:dyDescent="0.3">
      <c r="B8" s="18"/>
      <c r="C8" s="18"/>
      <c r="D8" s="18"/>
      <c r="E8" s="18"/>
    </row>
    <row r="9" spans="2:5" ht="18.75" x14ac:dyDescent="0.3">
      <c r="B9" s="18"/>
      <c r="C9" s="18"/>
      <c r="D9" s="18"/>
      <c r="E9" s="18"/>
    </row>
  </sheetData>
  <sheetProtection password="CC69" sheet="1" objects="1" scenarios="1" selectLockedCells="1" selectUnlockedCells="1"/>
  <mergeCells count="5">
    <mergeCell ref="B2:C2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01</vt:lpstr>
      <vt:lpstr>2020</vt:lpstr>
      <vt:lpstr>2021</vt:lpstr>
      <vt:lpstr>TOTALES</vt:lpstr>
      <vt:lpstr>2020 solucion</vt:lpstr>
      <vt:lpstr>2021 Solucion</vt:lpstr>
      <vt:lpstr>Totales 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1e</dc:creator>
  <cp:lastModifiedBy>Alejandro</cp:lastModifiedBy>
  <dcterms:created xsi:type="dcterms:W3CDTF">2016-03-28T08:32:59Z</dcterms:created>
  <dcterms:modified xsi:type="dcterms:W3CDTF">2019-02-13T10:29:46Z</dcterms:modified>
</cp:coreProperties>
</file>