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600" windowHeight="10035" activeTab="2"/>
  </bookViews>
  <sheets>
    <sheet name="01" sheetId="1" r:id="rId1"/>
    <sheet name="01 Solucion" sheetId="4" r:id="rId2"/>
    <sheet name="02" sheetId="5" r:id="rId3"/>
    <sheet name="02 Solucion" sheetId="2" r:id="rId4"/>
    <sheet name="03" sheetId="6" r:id="rId5"/>
    <sheet name="03 Solucion" sheetId="3" r:id="rId6"/>
    <sheet name="04" sheetId="7" r:id="rId7"/>
    <sheet name="04 Solucion" sheetId="8" r:id="rId8"/>
  </sheets>
  <calcPr calcId="144525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2" i="6"/>
  <c r="F8" i="1"/>
  <c r="F9" i="1"/>
  <c r="F10" i="1"/>
  <c r="F11" i="1"/>
  <c r="F12" i="1"/>
  <c r="F13" i="1"/>
  <c r="F14" i="1"/>
  <c r="F15" i="1"/>
  <c r="F16" i="1"/>
  <c r="F17" i="1"/>
  <c r="F18" i="1"/>
  <c r="F19" i="1"/>
  <c r="G8" i="7" l="1"/>
  <c r="G9" i="7"/>
  <c r="G10" i="7"/>
  <c r="G11" i="7"/>
  <c r="G12" i="7"/>
  <c r="G13" i="7"/>
  <c r="G14" i="7"/>
  <c r="G15" i="7"/>
  <c r="G16" i="7"/>
  <c r="G17" i="7"/>
  <c r="G18" i="7"/>
  <c r="F8" i="6" l="1"/>
  <c r="H8" i="6" s="1"/>
  <c r="H6" i="6"/>
  <c r="F3" i="6"/>
  <c r="H3" i="6" s="1"/>
  <c r="F4" i="6"/>
  <c r="H4" i="6" s="1"/>
  <c r="F5" i="6"/>
  <c r="H5" i="6" s="1"/>
  <c r="F6" i="6"/>
  <c r="F7" i="6"/>
  <c r="H7" i="6" s="1"/>
  <c r="F2" i="6"/>
  <c r="H2" i="6" s="1"/>
  <c r="D3" i="6"/>
  <c r="G3" i="6" s="1"/>
  <c r="D4" i="6"/>
  <c r="G4" i="6" s="1"/>
  <c r="D5" i="6"/>
  <c r="G5" i="6" s="1"/>
  <c r="D6" i="6"/>
  <c r="G6" i="6" s="1"/>
  <c r="D7" i="6"/>
  <c r="G7" i="6" s="1"/>
  <c r="D8" i="6"/>
  <c r="G8" i="6" s="1"/>
  <c r="D2" i="6"/>
  <c r="G2" i="6" s="1"/>
  <c r="C4" i="5"/>
  <c r="C5" i="5"/>
  <c r="C6" i="5"/>
  <c r="C7" i="5"/>
  <c r="C8" i="5"/>
  <c r="C9" i="5"/>
  <c r="C3" i="5"/>
  <c r="D9" i="1"/>
  <c r="D10" i="1"/>
  <c r="D11" i="1"/>
  <c r="D12" i="1"/>
  <c r="D13" i="1"/>
  <c r="D14" i="1"/>
  <c r="D15" i="1"/>
  <c r="D16" i="1"/>
  <c r="D17" i="1"/>
  <c r="D18" i="1"/>
  <c r="D19" i="1"/>
  <c r="D8" i="1"/>
  <c r="H8" i="3" l="1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<sst xmlns="http://schemas.openxmlformats.org/spreadsheetml/2006/main" count="220" uniqueCount="97">
  <si>
    <t>TABLA PAR A EL CÁLCULO DE DESCUENTO DE FACTURAS</t>
  </si>
  <si>
    <t>SI PAGA ANTES DE 10 DIAS SE APLICA EL 10% DE DESCUENTO</t>
  </si>
  <si>
    <t>SI PAGA ANTES DE 15 DIAS SE APLICA EL 5% DE DESCUENTO</t>
  </si>
  <si>
    <t>SI PAGA PASADOS 15 DIAS NO HAY DESCUENTO</t>
  </si>
  <si>
    <t>FACTURA</t>
  </si>
  <si>
    <t>SERVIDO</t>
  </si>
  <si>
    <t>PAGADO</t>
  </si>
  <si>
    <t>DIAS</t>
  </si>
  <si>
    <t>IMPORTE</t>
  </si>
  <si>
    <t>A PAGAR</t>
  </si>
  <si>
    <t>FAC10</t>
  </si>
  <si>
    <t>FAC11</t>
  </si>
  <si>
    <t>FAC13</t>
  </si>
  <si>
    <t>FAC14</t>
  </si>
  <si>
    <t>FAC18</t>
  </si>
  <si>
    <t>FAC19</t>
  </si>
  <si>
    <t>FAC20</t>
  </si>
  <si>
    <t>FAC16,2</t>
  </si>
  <si>
    <t>FAC17,5</t>
  </si>
  <si>
    <t>FAC21,5</t>
  </si>
  <si>
    <t>FAC1222</t>
  </si>
  <si>
    <t>FAC1501</t>
  </si>
  <si>
    <t>Clientes</t>
  </si>
  <si>
    <t>Artículo comprado</t>
  </si>
  <si>
    <t>Descuento</t>
  </si>
  <si>
    <t>González, Patricia</t>
  </si>
  <si>
    <t>Ordenador</t>
  </si>
  <si>
    <t>Para celebrar el 10º aniversario del establecimiento, en la venta de ordenado-</t>
  </si>
  <si>
    <t>Artigues, Ignacio</t>
  </si>
  <si>
    <t>Impresora</t>
  </si>
  <si>
    <t>res e impresoras se concede un 10% de descuento y un 5% en los demás artículos. En</t>
  </si>
  <si>
    <t>Perelló, Rosa</t>
  </si>
  <si>
    <t>Teclado</t>
  </si>
  <si>
    <t>la columna Descuento aparecerá el tipo de dto. aplicado en función del artículo</t>
  </si>
  <si>
    <t>Durán, José Antonio</t>
  </si>
  <si>
    <t>Memoria USB</t>
  </si>
  <si>
    <t>comprado. Por tanto, para que el descuento sea del 10% se ha de cumplir una de dos</t>
  </si>
  <si>
    <t>Dalmau, Aina Mª</t>
  </si>
  <si>
    <t>posibles alternativas: que el artículo comprado sea un ordenador o que sea una im-</t>
  </si>
  <si>
    <t>Fuster, Fulgencio</t>
  </si>
  <si>
    <t>Escáner</t>
  </si>
  <si>
    <t>presora:</t>
  </si>
  <si>
    <t>Garau, Luis</t>
  </si>
  <si>
    <t>Cartucho tinta</t>
  </si>
  <si>
    <t>Empleado</t>
  </si>
  <si>
    <t>Antigüedad</t>
  </si>
  <si>
    <t>Salario base</t>
  </si>
  <si>
    <t>Compl. Antigüedad</t>
  </si>
  <si>
    <t>Dpto</t>
  </si>
  <si>
    <t>Compl. Produc.</t>
  </si>
  <si>
    <t xml:space="preserve">   Plus de compensación</t>
  </si>
  <si>
    <t>Cargo</t>
  </si>
  <si>
    <t>Plus por Cargo</t>
  </si>
  <si>
    <t>Complementos para el Primer Semestre</t>
  </si>
  <si>
    <t>Courel, Ana Mª</t>
  </si>
  <si>
    <t>Contab</t>
  </si>
  <si>
    <t>Complemento Antigüedad</t>
  </si>
  <si>
    <t>Arellano, Álvaro</t>
  </si>
  <si>
    <t>Comercial</t>
  </si>
  <si>
    <t>Complemento de producción</t>
  </si>
  <si>
    <t>Bellón, Evangelina</t>
  </si>
  <si>
    <t>Cano, Miguel</t>
  </si>
  <si>
    <t>García, Juan Ramón</t>
  </si>
  <si>
    <t>Compras</t>
  </si>
  <si>
    <t>Goya, Sonia</t>
  </si>
  <si>
    <t>Vílchez, José Manuel</t>
  </si>
  <si>
    <t xml:space="preserve">NOMBRE </t>
  </si>
  <si>
    <t>APELLIDO</t>
  </si>
  <si>
    <t>TURNO</t>
  </si>
  <si>
    <t>SUELDO</t>
  </si>
  <si>
    <t>CATEGORÍA</t>
  </si>
  <si>
    <t>SITUACIÓN</t>
  </si>
  <si>
    <t>Nora</t>
  </si>
  <si>
    <t>Rodriguez</t>
  </si>
  <si>
    <t>M</t>
  </si>
  <si>
    <t>Silvia</t>
  </si>
  <si>
    <t>Martin</t>
  </si>
  <si>
    <t>Pablo</t>
  </si>
  <si>
    <t>Andaluz</t>
  </si>
  <si>
    <t>T</t>
  </si>
  <si>
    <t>Malena</t>
  </si>
  <si>
    <t>Mendoza</t>
  </si>
  <si>
    <t>Patricia</t>
  </si>
  <si>
    <t>Cosio</t>
  </si>
  <si>
    <t>N</t>
  </si>
  <si>
    <t>Melina</t>
  </si>
  <si>
    <t>Mesa</t>
  </si>
  <si>
    <t>Rubén</t>
  </si>
  <si>
    <t>Morán</t>
  </si>
  <si>
    <t>José</t>
  </si>
  <si>
    <t>Alcaraz</t>
  </si>
  <si>
    <t>Jorge</t>
  </si>
  <si>
    <t>Pérez</t>
  </si>
  <si>
    <t>Mariano</t>
  </si>
  <si>
    <t>Jordán</t>
  </si>
  <si>
    <t>Aalberto</t>
  </si>
  <si>
    <t>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</si>
</sst>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rgb="FF425222"/>
        <bgColor indexed="64"/>
      </patternFill>
    </fill>
    <fill>
      <patternFill patternType="solid">
        <fgColor rgb="FFFFFFC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/>
    <xf numFmtId="0" fontId="0" fillId="0" borderId="1" xfId="0" applyBorder="1"/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9" fontId="0" fillId="0" borderId="3" xfId="0" applyNumberFormat="1" applyBorder="1" applyAlignment="1">
      <alignment horizontal="center"/>
    </xf>
    <xf numFmtId="0" fontId="0" fillId="0" borderId="4" xfId="0" applyBorder="1"/>
    <xf numFmtId="9" fontId="0" fillId="0" borderId="4" xfId="0" applyNumberForma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8" fontId="3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8" fontId="0" fillId="0" borderId="4" xfId="0" applyNumberFormat="1" applyBorder="1"/>
    <xf numFmtId="164" fontId="0" fillId="6" borderId="4" xfId="0" applyNumberFormat="1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8" fontId="0" fillId="6" borderId="4" xfId="0" applyNumberFormat="1" applyFill="1" applyBorder="1"/>
    <xf numFmtId="0" fontId="0" fillId="5" borderId="4" xfId="0" applyFill="1" applyBorder="1"/>
    <xf numFmtId="9" fontId="0" fillId="0" borderId="4" xfId="0" applyNumberFormat="1" applyBorder="1"/>
    <xf numFmtId="8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164" fontId="0" fillId="0" borderId="4" xfId="0" applyNumberFormat="1" applyBorder="1"/>
    <xf numFmtId="164" fontId="0" fillId="9" borderId="4" xfId="0" applyNumberFormat="1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wrapText="1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\ &quot;€&quot;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1"/>
      <color rgb="FF425222"/>
      <color rgb="FF7A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9</xdr:row>
      <xdr:rowOff>100854</xdr:rowOff>
    </xdr:from>
    <xdr:to>
      <xdr:col>9</xdr:col>
      <xdr:colOff>22411</xdr:colOff>
      <xdr:row>19</xdr:row>
      <xdr:rowOff>100853</xdr:rowOff>
    </xdr:to>
    <xdr:sp macro="" textlink="">
      <xdr:nvSpPr>
        <xdr:cNvPr id="2" name="1 CuadroTexto"/>
        <xdr:cNvSpPr txBox="1"/>
      </xdr:nvSpPr>
      <xdr:spPr>
        <a:xfrm>
          <a:off x="89647" y="2218766"/>
          <a:ext cx="8628529" cy="1904999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En la columna Compl. Antigüedad se calculará dicho complemento si la antigüedad del empleado</a:t>
          </a:r>
          <a:r>
            <a:rPr lang="es-ES" sz="1200"/>
            <a:t>  </a:t>
          </a:r>
          <a:r>
            <a:rPr lang="es-E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superior a 4 años. De lo contrario aparecera 0. </a:t>
          </a:r>
          <a:r>
            <a:rPr lang="es-ES" sz="1200"/>
            <a:t> </a:t>
          </a:r>
        </a:p>
        <a:p>
          <a:r>
            <a:rPr lang="es-E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En la columna Compl. Prod. se calculará dicho complemento para aquellos que pertenezcan al dpt. Comercial</a:t>
          </a:r>
          <a:r>
            <a:rPr lang="es-ES" sz="1200"/>
            <a:t> .  En otro caso, aparecerá 0. </a:t>
          </a:r>
        </a:p>
        <a:p>
          <a:r>
            <a:rPr lang="es-ES" sz="1200"/>
            <a:t>3 En la columna Plus de compensación aparecerá </a:t>
          </a:r>
          <a:r>
            <a:rPr lang="es-ES" sz="1200" b="1"/>
            <a:t>SÍ </a:t>
          </a:r>
          <a:r>
            <a:rPr lang="es-ES" sz="1200"/>
            <a:t>en caso de que el empleado no cobre ni complemento de </a:t>
          </a:r>
          <a:r>
            <a:rPr lang="es-ES" sz="1200" baseline="0"/>
            <a:t>  a</a:t>
          </a:r>
          <a:r>
            <a:rPr lang="es-ES" sz="1200"/>
            <a:t>ntigüedad ni de productividad; </a:t>
          </a:r>
          <a:r>
            <a:rPr lang="es-ES" sz="1200" b="1"/>
            <a:t>NO </a:t>
          </a:r>
          <a:r>
            <a:rPr lang="es-ES" sz="1200"/>
            <a:t>en los demás casos.</a:t>
          </a:r>
        </a:p>
        <a:p>
          <a:r>
            <a:rPr lang="es-ES" sz="1200"/>
            <a:t>4 En la columna Cargo, aparecerá Jefe de ventas para aquellos empleados/as que,  perteneciendo al departamento comercial, cobren un complemento de productividad superior a 100 €.</a:t>
          </a:r>
        </a:p>
        <a:p>
          <a:r>
            <a:rPr lang="es-ES" sz="1200"/>
            <a:t>5 En la columna Plus por cargo aparecerá 60 € sólo para los empleados que ocupen algún cargo. De lo contrario, aparecerá 0.</a:t>
          </a:r>
        </a:p>
        <a:p>
          <a:endParaRPr lang="es-ES"/>
        </a:p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9</xdr:row>
      <xdr:rowOff>134471</xdr:rowOff>
    </xdr:from>
    <xdr:to>
      <xdr:col>9</xdr:col>
      <xdr:colOff>235323</xdr:colOff>
      <xdr:row>19</xdr:row>
      <xdr:rowOff>134470</xdr:rowOff>
    </xdr:to>
    <xdr:sp macro="" textlink="">
      <xdr:nvSpPr>
        <xdr:cNvPr id="2" name="1 CuadroTexto"/>
        <xdr:cNvSpPr txBox="1"/>
      </xdr:nvSpPr>
      <xdr:spPr>
        <a:xfrm>
          <a:off x="302559" y="2241177"/>
          <a:ext cx="8628529" cy="1904999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En la columna Compl. Antigüedad se calculará dicho complemento si la antigüedad del empleado</a:t>
          </a:r>
          <a:r>
            <a:rPr lang="es-ES" sz="1200"/>
            <a:t>  </a:t>
          </a:r>
          <a:r>
            <a:rPr lang="es-E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superior a 4 años. De lo contrario aparecera 0. </a:t>
          </a:r>
          <a:r>
            <a:rPr lang="es-ES" sz="1200"/>
            <a:t> </a:t>
          </a:r>
        </a:p>
        <a:p>
          <a:r>
            <a:rPr lang="es-E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En la columna Compl. Prod. se calculará dicho complemento para aquellos que pertenezcan al dpt. Comercial</a:t>
          </a:r>
          <a:r>
            <a:rPr lang="es-ES" sz="1200"/>
            <a:t> .  En otro caso, aparecerá 0. </a:t>
          </a:r>
        </a:p>
        <a:p>
          <a:r>
            <a:rPr lang="es-ES" sz="1200"/>
            <a:t>3 En la columna Plus de compensación aparecerá </a:t>
          </a:r>
          <a:r>
            <a:rPr lang="es-ES" sz="1200" b="1"/>
            <a:t>SÍ </a:t>
          </a:r>
          <a:r>
            <a:rPr lang="es-ES" sz="1200"/>
            <a:t>en caso de que el empleado no cobre ni complemento de </a:t>
          </a:r>
          <a:r>
            <a:rPr lang="es-ES" sz="1200" baseline="0"/>
            <a:t>  a</a:t>
          </a:r>
          <a:r>
            <a:rPr lang="es-ES" sz="1200"/>
            <a:t>ntigüedad ni de productividad; </a:t>
          </a:r>
          <a:r>
            <a:rPr lang="es-ES" sz="1200" b="1"/>
            <a:t>NO </a:t>
          </a:r>
          <a:r>
            <a:rPr lang="es-ES" sz="1200"/>
            <a:t>en los demás casos.</a:t>
          </a:r>
        </a:p>
        <a:p>
          <a:r>
            <a:rPr lang="es-ES" sz="1200"/>
            <a:t>4 En la columna Cargo, aparecerá Jefe de ventas para aquellos empleados/as que,  perteneciendo al departamento comercial, cobren un complemento de productividad superior a 100 €.</a:t>
          </a:r>
        </a:p>
        <a:p>
          <a:r>
            <a:rPr lang="es-ES" sz="1200"/>
            <a:t>5 En la columna Plus por cargo aparecerá 60 € sólo para los empleados que ocupen algún cargo. De lo contrario, aparecerá 0.</a:t>
          </a:r>
        </a:p>
        <a:p>
          <a:endParaRPr lang="es-ES"/>
        </a:p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1</xdr:rowOff>
    </xdr:from>
    <xdr:to>
      <xdr:col>6</xdr:col>
      <xdr:colOff>0</xdr:colOff>
      <xdr:row>4</xdr:row>
      <xdr:rowOff>171451</xdr:rowOff>
    </xdr:to>
    <xdr:sp macro="" textlink="">
      <xdr:nvSpPr>
        <xdr:cNvPr id="2" name="CuadroTexto 1"/>
        <xdr:cNvSpPr txBox="1"/>
      </xdr:nvSpPr>
      <xdr:spPr>
        <a:xfrm>
          <a:off x="657225" y="1"/>
          <a:ext cx="3962400" cy="9334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Una empresa quiere promover</a:t>
          </a:r>
          <a:r>
            <a:rPr lang="es-ES" sz="1100" baseline="0"/>
            <a:t> a una sección a los empleados que cumplan con las siguientes condiciones:</a:t>
          </a:r>
        </a:p>
        <a:p>
          <a:r>
            <a:rPr lang="es-ES" sz="1100" b="1" baseline="0"/>
            <a:t>1. </a:t>
          </a:r>
          <a:r>
            <a:rPr lang="es-ES" sz="1100" baseline="0"/>
            <a:t>Pertenecer al turno de mañana.</a:t>
          </a:r>
        </a:p>
        <a:p>
          <a:r>
            <a:rPr lang="es-ES" sz="1100" b="1" baseline="0"/>
            <a:t>2. </a:t>
          </a:r>
          <a:r>
            <a:rPr lang="es-ES" sz="1100" baseline="0"/>
            <a:t>Ser de la categoría 4 ó que su sueldo sea menor o igual a 9000€</a:t>
          </a:r>
        </a:p>
        <a:p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1</xdr:rowOff>
    </xdr:from>
    <xdr:to>
      <xdr:col>6</xdr:col>
      <xdr:colOff>0</xdr:colOff>
      <xdr:row>4</xdr:row>
      <xdr:rowOff>171451</xdr:rowOff>
    </xdr:to>
    <xdr:sp macro="" textlink="">
      <xdr:nvSpPr>
        <xdr:cNvPr id="2" name="CuadroTexto 1"/>
        <xdr:cNvSpPr txBox="1"/>
      </xdr:nvSpPr>
      <xdr:spPr>
        <a:xfrm>
          <a:off x="657225" y="1"/>
          <a:ext cx="3962400" cy="93345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Una empresa quiere promover</a:t>
          </a:r>
          <a:r>
            <a:rPr lang="es-ES" sz="1100" baseline="0"/>
            <a:t> a una sección a los empleados que cumplan con las siguientes condiciones:</a:t>
          </a:r>
        </a:p>
        <a:p>
          <a:r>
            <a:rPr lang="es-ES" sz="1100" b="1" baseline="0"/>
            <a:t>1. </a:t>
          </a:r>
          <a:r>
            <a:rPr lang="es-ES" sz="1100" baseline="0"/>
            <a:t>Pertenecer al turno de mañana.</a:t>
          </a:r>
        </a:p>
        <a:p>
          <a:r>
            <a:rPr lang="es-ES" sz="1100" b="1" baseline="0"/>
            <a:t>2. </a:t>
          </a:r>
          <a:r>
            <a:rPr lang="es-ES" sz="1100" baseline="0"/>
            <a:t>Ser de la categoría 4 ó que su sueldo sea menor o igual a 9000€</a:t>
          </a:r>
        </a:p>
        <a:p>
          <a:endParaRPr lang="es-ES" sz="1100"/>
        </a:p>
      </xdr:txBody>
    </xdr:sp>
    <xdr:clientData/>
  </xdr:twoCellAnchor>
</xdr:wsDr>
</file>

<file path=xl/tables/table1.xml><?xml version="1.0" encoding="utf-8"?>
<table xmlns="http://schemas.openxmlformats.org/spreadsheetml/2006/main" id="4" name="Tabla4" displayName="Tabla4" ref="A7:F19" totalsRowShown="0" headerRowDxfId="23" dataDxfId="22">
  <tableColumns count="6">
    <tableColumn id="1" name="FACTURA" dataDxfId="21"/>
    <tableColumn id="2" name="SERVIDO" dataDxfId="20"/>
    <tableColumn id="3" name="PAGADO" dataDxfId="19"/>
    <tableColumn id="4" name="DIAS" dataDxfId="18">
      <calculatedColumnFormula>C8-B8</calculatedColumnFormula>
    </tableColumn>
    <tableColumn id="5" name="IMPORTE" dataDxfId="17"/>
    <tableColumn id="6" name="A PAGAR" dataDxfId="0">
      <calculatedColumnFormula>IF(D8&lt;10,E8-(E8*10%),IF(D8&lt;15,E8-(E8*5%),E8))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7:F19" totalsRowShown="0" headerRowDxfId="16" dataDxfId="15">
  <tableColumns count="6">
    <tableColumn id="1" name="FACTURA" dataDxfId="14"/>
    <tableColumn id="2" name="SERVIDO" dataDxfId="13"/>
    <tableColumn id="3" name="PAGADO" dataDxfId="12"/>
    <tableColumn id="4" name="DIAS" dataDxfId="11"/>
    <tableColumn id="5" name="IMPORTE" dataDxfId="10"/>
    <tableColumn id="6" name="A PAGAR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a134" displayName="Tabla134" ref="B7:G18" totalsRowShown="0" headerRowDxfId="8">
  <tableColumns count="6">
    <tableColumn id="1" name="NOMBRE "/>
    <tableColumn id="2" name="APELLIDO"/>
    <tableColumn id="3" name="TURNO"/>
    <tableColumn id="4" name="SUELDO" dataDxfId="7"/>
    <tableColumn id="5" name="CATEGORÍA"/>
    <tableColumn id="6" name="SITUACIÓN" dataDxfId="6">
      <calculatedColumnFormula>IF(AND(Tabla134[[#This Row],[TURNO]]="M",OR(Tabla134[[#This Row],[CATEGORÍA]]&gt;=4,Tabla134[[#This Row],[SUELDO]]&lt;=9000)),"Promueve","No Promueve")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a13" displayName="Tabla13" ref="B7:G18" totalsRowShown="0" headerRowDxfId="5">
  <tableColumns count="6">
    <tableColumn id="1" name="NOMBRE "/>
    <tableColumn id="2" name="APELLIDO"/>
    <tableColumn id="3" name="TURNO" dataDxfId="4"/>
    <tableColumn id="4" name="SUELDO" dataDxfId="3"/>
    <tableColumn id="5" name="CATEGORÍA" dataDxfId="2"/>
    <tableColumn id="6" name="SITUACIÓ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3" sqref="G23"/>
    </sheetView>
  </sheetViews>
  <sheetFormatPr baseColWidth="10" defaultRowHeight="15" x14ac:dyDescent="0.25"/>
  <cols>
    <col min="2" max="2" width="12.140625" customWidth="1"/>
    <col min="3" max="3" width="12.7109375" customWidth="1"/>
    <col min="4" max="4" width="11.5703125" bestFit="1" customWidth="1"/>
    <col min="5" max="5" width="12.85546875" customWidth="1"/>
    <col min="6" max="6" width="13" bestFit="1" customWidth="1"/>
  </cols>
  <sheetData>
    <row r="1" spans="1:7" x14ac:dyDescent="0.25">
      <c r="A1" s="6" t="s">
        <v>0</v>
      </c>
      <c r="B1" s="6"/>
      <c r="C1" s="6"/>
      <c r="D1" s="6"/>
      <c r="E1" s="6"/>
    </row>
    <row r="2" spans="1:7" x14ac:dyDescent="0.25">
      <c r="A2" s="6"/>
      <c r="B2" s="6"/>
      <c r="C2" s="6"/>
      <c r="D2" s="6"/>
      <c r="E2" s="6"/>
    </row>
    <row r="3" spans="1:7" x14ac:dyDescent="0.25">
      <c r="A3" s="6" t="s">
        <v>1</v>
      </c>
      <c r="B3" s="6"/>
      <c r="C3" s="6"/>
      <c r="D3" s="6"/>
      <c r="E3" s="6"/>
    </row>
    <row r="4" spans="1:7" x14ac:dyDescent="0.25">
      <c r="A4" s="6" t="s">
        <v>2</v>
      </c>
      <c r="B4" s="6"/>
      <c r="C4" s="6"/>
      <c r="D4" s="6"/>
      <c r="E4" s="6"/>
    </row>
    <row r="5" spans="1:7" x14ac:dyDescent="0.25">
      <c r="A5" s="6" t="s">
        <v>3</v>
      </c>
      <c r="B5" s="6"/>
      <c r="C5" s="6"/>
      <c r="D5" s="6"/>
      <c r="E5" s="6"/>
    </row>
    <row r="7" spans="1:7" ht="15.75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</row>
    <row r="8" spans="1:7" ht="15.75" x14ac:dyDescent="0.25">
      <c r="A8" s="2" t="s">
        <v>10</v>
      </c>
      <c r="B8" s="3">
        <v>42402</v>
      </c>
      <c r="C8" s="3">
        <v>42412</v>
      </c>
      <c r="D8" s="2">
        <f>C8-B8</f>
        <v>10</v>
      </c>
      <c r="E8" s="1">
        <v>345670</v>
      </c>
      <c r="F8" s="1">
        <f t="shared" ref="F8:F19" si="0">IF(D8&lt;10,E8-(E8*10%),IF(D8&lt;15,E8-(E8*5%),E8))</f>
        <v>328386.5</v>
      </c>
      <c r="G8" s="28"/>
    </row>
    <row r="9" spans="1:7" ht="15.75" x14ac:dyDescent="0.25">
      <c r="A9" s="2" t="s">
        <v>11</v>
      </c>
      <c r="B9" s="3">
        <v>42434</v>
      </c>
      <c r="C9" s="3">
        <v>42449</v>
      </c>
      <c r="D9" s="2">
        <f t="shared" ref="D9:D19" si="1">C9-B9</f>
        <v>15</v>
      </c>
      <c r="E9" s="1">
        <v>23454</v>
      </c>
      <c r="F9" s="1">
        <f t="shared" si="0"/>
        <v>23454</v>
      </c>
      <c r="G9" s="28"/>
    </row>
    <row r="10" spans="1:7" ht="15.75" x14ac:dyDescent="0.25">
      <c r="A10" s="2" t="s">
        <v>20</v>
      </c>
      <c r="B10" s="3">
        <v>42467</v>
      </c>
      <c r="C10" s="3">
        <v>42470</v>
      </c>
      <c r="D10" s="2">
        <f t="shared" si="1"/>
        <v>3</v>
      </c>
      <c r="E10" s="1">
        <v>34500</v>
      </c>
      <c r="F10" s="1">
        <f t="shared" si="0"/>
        <v>31050</v>
      </c>
      <c r="G10" s="28"/>
    </row>
    <row r="11" spans="1:7" ht="15.75" x14ac:dyDescent="0.25">
      <c r="A11" s="2" t="s">
        <v>12</v>
      </c>
      <c r="B11" s="3">
        <v>42485</v>
      </c>
      <c r="C11" s="3">
        <v>42579</v>
      </c>
      <c r="D11" s="2">
        <f t="shared" si="1"/>
        <v>94</v>
      </c>
      <c r="E11" s="1">
        <v>900876</v>
      </c>
      <c r="F11" s="1">
        <f t="shared" si="0"/>
        <v>900876</v>
      </c>
      <c r="G11" s="28"/>
    </row>
    <row r="12" spans="1:7" ht="15.75" x14ac:dyDescent="0.25">
      <c r="A12" s="2" t="s">
        <v>13</v>
      </c>
      <c r="B12" s="3">
        <v>42493</v>
      </c>
      <c r="C12" s="3">
        <v>42515</v>
      </c>
      <c r="D12" s="2">
        <f t="shared" si="1"/>
        <v>22</v>
      </c>
      <c r="E12" s="1">
        <v>980700</v>
      </c>
      <c r="F12" s="1">
        <f t="shared" si="0"/>
        <v>980700</v>
      </c>
      <c r="G12" s="28"/>
    </row>
    <row r="13" spans="1:7" ht="15.75" x14ac:dyDescent="0.25">
      <c r="A13" s="2" t="s">
        <v>21</v>
      </c>
      <c r="B13" s="3">
        <v>42505</v>
      </c>
      <c r="C13" s="3">
        <v>42512</v>
      </c>
      <c r="D13" s="2">
        <f t="shared" si="1"/>
        <v>7</v>
      </c>
      <c r="E13" s="1">
        <v>234500</v>
      </c>
      <c r="F13" s="1">
        <f t="shared" si="0"/>
        <v>211050</v>
      </c>
      <c r="G13" s="28"/>
    </row>
    <row r="14" spans="1:7" ht="15.75" x14ac:dyDescent="0.25">
      <c r="A14" s="2" t="s">
        <v>17</v>
      </c>
      <c r="B14" s="3">
        <v>42515</v>
      </c>
      <c r="C14" s="3">
        <v>42536</v>
      </c>
      <c r="D14" s="2">
        <f t="shared" si="1"/>
        <v>21</v>
      </c>
      <c r="E14" s="1">
        <v>23000</v>
      </c>
      <c r="F14" s="1">
        <f t="shared" si="0"/>
        <v>23000</v>
      </c>
      <c r="G14" s="28"/>
    </row>
    <row r="15" spans="1:7" ht="15.75" x14ac:dyDescent="0.25">
      <c r="A15" s="2" t="s">
        <v>18</v>
      </c>
      <c r="B15" s="3">
        <v>42528</v>
      </c>
      <c r="C15" s="3">
        <v>42536</v>
      </c>
      <c r="D15" s="2">
        <f t="shared" si="1"/>
        <v>8</v>
      </c>
      <c r="E15" s="1">
        <v>24500</v>
      </c>
      <c r="F15" s="1">
        <f t="shared" si="0"/>
        <v>22050</v>
      </c>
      <c r="G15" s="28"/>
    </row>
    <row r="16" spans="1:7" ht="15.75" x14ac:dyDescent="0.25">
      <c r="A16" s="2" t="s">
        <v>14</v>
      </c>
      <c r="B16" s="3">
        <v>42529</v>
      </c>
      <c r="C16" s="3">
        <v>42559</v>
      </c>
      <c r="D16" s="2">
        <f t="shared" si="1"/>
        <v>30</v>
      </c>
      <c r="E16" s="1">
        <v>65789</v>
      </c>
      <c r="F16" s="1">
        <f t="shared" si="0"/>
        <v>65789</v>
      </c>
      <c r="G16" s="28"/>
    </row>
    <row r="17" spans="1:7" ht="15.75" x14ac:dyDescent="0.25">
      <c r="A17" s="2" t="s">
        <v>15</v>
      </c>
      <c r="B17" s="3">
        <v>42561</v>
      </c>
      <c r="C17" s="3">
        <v>42563</v>
      </c>
      <c r="D17" s="2">
        <f t="shared" si="1"/>
        <v>2</v>
      </c>
      <c r="E17" s="1">
        <v>12000</v>
      </c>
      <c r="F17" s="1">
        <f t="shared" si="0"/>
        <v>10800</v>
      </c>
      <c r="G17" s="28"/>
    </row>
    <row r="18" spans="1:7" ht="15.75" x14ac:dyDescent="0.25">
      <c r="A18" s="2" t="s">
        <v>16</v>
      </c>
      <c r="B18" s="3">
        <v>42571</v>
      </c>
      <c r="C18" s="3">
        <v>42633</v>
      </c>
      <c r="D18" s="2">
        <f t="shared" si="1"/>
        <v>62</v>
      </c>
      <c r="E18" s="1">
        <v>225000</v>
      </c>
      <c r="F18" s="1">
        <f t="shared" si="0"/>
        <v>225000</v>
      </c>
      <c r="G18" s="28"/>
    </row>
    <row r="19" spans="1:7" ht="15.75" x14ac:dyDescent="0.25">
      <c r="A19" s="2" t="s">
        <v>19</v>
      </c>
      <c r="B19" s="3">
        <v>42616</v>
      </c>
      <c r="C19" s="3">
        <v>42627</v>
      </c>
      <c r="D19" s="2">
        <f t="shared" si="1"/>
        <v>11</v>
      </c>
      <c r="E19" s="1">
        <v>60700</v>
      </c>
      <c r="F19" s="1">
        <f t="shared" si="0"/>
        <v>57665</v>
      </c>
      <c r="G19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8" sqref="H8"/>
    </sheetView>
  </sheetViews>
  <sheetFormatPr baseColWidth="10" defaultRowHeight="15" x14ac:dyDescent="0.25"/>
  <cols>
    <col min="1" max="1" width="13.42578125" customWidth="1"/>
    <col min="2" max="2" width="14.140625" customWidth="1"/>
    <col min="3" max="3" width="12.5703125" customWidth="1"/>
    <col min="4" max="4" width="11.5703125" bestFit="1" customWidth="1"/>
    <col min="5" max="5" width="13.42578125" customWidth="1"/>
    <col min="6" max="6" width="14.7109375" customWidth="1"/>
  </cols>
  <sheetData>
    <row r="1" spans="1:6" x14ac:dyDescent="0.25">
      <c r="A1" s="6" t="s">
        <v>0</v>
      </c>
      <c r="B1" s="6"/>
      <c r="C1" s="6"/>
      <c r="D1" s="6"/>
    </row>
    <row r="2" spans="1:6" x14ac:dyDescent="0.25">
      <c r="A2" s="6"/>
      <c r="B2" s="6"/>
      <c r="C2" s="6"/>
      <c r="D2" s="6"/>
    </row>
    <row r="3" spans="1:6" x14ac:dyDescent="0.25">
      <c r="A3" s="6" t="s">
        <v>1</v>
      </c>
      <c r="B3" s="6"/>
      <c r="C3" s="6"/>
      <c r="D3" s="6"/>
    </row>
    <row r="4" spans="1:6" x14ac:dyDescent="0.25">
      <c r="A4" s="6" t="s">
        <v>2</v>
      </c>
      <c r="B4" s="6"/>
      <c r="C4" s="6"/>
      <c r="D4" s="6"/>
    </row>
    <row r="5" spans="1:6" x14ac:dyDescent="0.25">
      <c r="A5" s="6" t="s">
        <v>3</v>
      </c>
      <c r="B5" s="6"/>
      <c r="C5" s="6"/>
      <c r="D5" s="6"/>
    </row>
    <row r="7" spans="1:6" ht="15.75" x14ac:dyDescent="0.25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</row>
    <row r="8" spans="1:6" ht="15.75" x14ac:dyDescent="0.25">
      <c r="A8" s="2" t="s">
        <v>10</v>
      </c>
      <c r="B8" s="3">
        <v>42402</v>
      </c>
      <c r="C8" s="3">
        <v>42412</v>
      </c>
      <c r="D8" s="4"/>
      <c r="E8" s="1">
        <v>345670</v>
      </c>
      <c r="F8" s="1"/>
    </row>
    <row r="9" spans="1:6" ht="15.75" x14ac:dyDescent="0.25">
      <c r="A9" s="2" t="s">
        <v>11</v>
      </c>
      <c r="B9" s="3">
        <v>42434</v>
      </c>
      <c r="C9" s="3">
        <v>42449</v>
      </c>
      <c r="D9" s="4"/>
      <c r="E9" s="1">
        <v>23454</v>
      </c>
      <c r="F9" s="1"/>
    </row>
    <row r="10" spans="1:6" ht="15.75" x14ac:dyDescent="0.25">
      <c r="A10" s="2" t="s">
        <v>20</v>
      </c>
      <c r="B10" s="3">
        <v>42467</v>
      </c>
      <c r="C10" s="3">
        <v>42470</v>
      </c>
      <c r="D10" s="4"/>
      <c r="E10" s="1">
        <v>34500</v>
      </c>
      <c r="F10" s="1"/>
    </row>
    <row r="11" spans="1:6" ht="15.75" x14ac:dyDescent="0.25">
      <c r="A11" s="2" t="s">
        <v>12</v>
      </c>
      <c r="B11" s="3">
        <v>42485</v>
      </c>
      <c r="C11" s="3">
        <v>42579</v>
      </c>
      <c r="D11" s="4"/>
      <c r="E11" s="1">
        <v>900876</v>
      </c>
      <c r="F11" s="1"/>
    </row>
    <row r="12" spans="1:6" ht="15.75" x14ac:dyDescent="0.25">
      <c r="A12" s="2" t="s">
        <v>13</v>
      </c>
      <c r="B12" s="3">
        <v>42493</v>
      </c>
      <c r="C12" s="3">
        <v>42515</v>
      </c>
      <c r="D12" s="4"/>
      <c r="E12" s="1">
        <v>980700</v>
      </c>
      <c r="F12" s="1"/>
    </row>
    <row r="13" spans="1:6" ht="15.75" x14ac:dyDescent="0.25">
      <c r="A13" s="2" t="s">
        <v>21</v>
      </c>
      <c r="B13" s="3">
        <v>42505</v>
      </c>
      <c r="C13" s="3">
        <v>42512</v>
      </c>
      <c r="D13" s="4"/>
      <c r="E13" s="1">
        <v>234500</v>
      </c>
      <c r="F13" s="1"/>
    </row>
    <row r="14" spans="1:6" ht="15.75" x14ac:dyDescent="0.25">
      <c r="A14" s="2" t="s">
        <v>17</v>
      </c>
      <c r="B14" s="3">
        <v>42515</v>
      </c>
      <c r="C14" s="3">
        <v>42536</v>
      </c>
      <c r="D14" s="4"/>
      <c r="E14" s="1">
        <v>23000</v>
      </c>
      <c r="F14" s="1"/>
    </row>
    <row r="15" spans="1:6" ht="15.75" x14ac:dyDescent="0.25">
      <c r="A15" s="2" t="s">
        <v>18</v>
      </c>
      <c r="B15" s="3">
        <v>42528</v>
      </c>
      <c r="C15" s="3">
        <v>42536</v>
      </c>
      <c r="D15" s="4"/>
      <c r="E15" s="1">
        <v>24500</v>
      </c>
      <c r="F15" s="1"/>
    </row>
    <row r="16" spans="1:6" ht="15.75" x14ac:dyDescent="0.25">
      <c r="A16" s="2" t="s">
        <v>14</v>
      </c>
      <c r="B16" s="3">
        <v>42529</v>
      </c>
      <c r="C16" s="3">
        <v>42559</v>
      </c>
      <c r="D16" s="4"/>
      <c r="E16" s="1">
        <v>65789</v>
      </c>
      <c r="F16" s="1"/>
    </row>
    <row r="17" spans="1:6" ht="15.75" x14ac:dyDescent="0.25">
      <c r="A17" s="2" t="s">
        <v>15</v>
      </c>
      <c r="B17" s="3">
        <v>42561</v>
      </c>
      <c r="C17" s="3">
        <v>42563</v>
      </c>
      <c r="D17" s="4"/>
      <c r="E17" s="1">
        <v>12000</v>
      </c>
      <c r="F17" s="1"/>
    </row>
    <row r="18" spans="1:6" ht="15.75" x14ac:dyDescent="0.25">
      <c r="A18" s="2" t="s">
        <v>16</v>
      </c>
      <c r="B18" s="3">
        <v>42571</v>
      </c>
      <c r="C18" s="3">
        <v>42633</v>
      </c>
      <c r="D18" s="4"/>
      <c r="E18" s="1">
        <v>225000</v>
      </c>
      <c r="F18" s="1"/>
    </row>
    <row r="19" spans="1:6" ht="15.75" x14ac:dyDescent="0.25">
      <c r="A19" s="2" t="s">
        <v>19</v>
      </c>
      <c r="B19" s="3">
        <v>42616</v>
      </c>
      <c r="C19" s="3">
        <v>42627</v>
      </c>
      <c r="D19" s="4"/>
      <c r="E19" s="1">
        <v>60700</v>
      </c>
      <c r="F19" s="1"/>
    </row>
  </sheetData>
  <sheetProtection password="CC69" sheet="1" objects="1" scenarios="1" selectLockedCells="1" selectUnlockedCell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16" sqref="E16"/>
    </sheetView>
  </sheetViews>
  <sheetFormatPr baseColWidth="10" defaultRowHeight="15" x14ac:dyDescent="0.25"/>
  <cols>
    <col min="1" max="1" width="26.140625" customWidth="1"/>
    <col min="2" max="2" width="15.140625" customWidth="1"/>
  </cols>
  <sheetData>
    <row r="1" spans="1:11" ht="15.75" thickBot="1" x14ac:dyDescent="0.3"/>
    <row r="2" spans="1:11" ht="28.5" customHeight="1" thickBot="1" x14ac:dyDescent="0.3">
      <c r="A2" s="30" t="s">
        <v>22</v>
      </c>
      <c r="B2" s="31" t="s">
        <v>23</v>
      </c>
      <c r="C2" s="30" t="s">
        <v>24</v>
      </c>
    </row>
    <row r="3" spans="1:11" x14ac:dyDescent="0.25">
      <c r="A3" s="9" t="s">
        <v>25</v>
      </c>
      <c r="B3" s="9" t="s">
        <v>26</v>
      </c>
      <c r="C3" s="9" t="str">
        <f>IF(OR(B3="Ordenador",B3="Impresora"),"10%","5%")</f>
        <v>10%</v>
      </c>
      <c r="E3" s="6" t="s">
        <v>27</v>
      </c>
      <c r="F3" s="6"/>
      <c r="G3" s="6"/>
      <c r="H3" s="6"/>
      <c r="I3" s="6"/>
      <c r="J3" s="6"/>
      <c r="K3" s="6"/>
    </row>
    <row r="4" spans="1:11" x14ac:dyDescent="0.25">
      <c r="A4" s="11" t="s">
        <v>28</v>
      </c>
      <c r="B4" s="11" t="s">
        <v>29</v>
      </c>
      <c r="C4" s="11" t="str">
        <f t="shared" ref="C4:C9" si="0">IF(OR(B4="Ordenador",B4="Impresora"),"10%","5%")</f>
        <v>10%</v>
      </c>
      <c r="E4" s="6" t="s">
        <v>30</v>
      </c>
      <c r="F4" s="6"/>
      <c r="G4" s="6"/>
      <c r="H4" s="6"/>
      <c r="I4" s="6"/>
      <c r="J4" s="6"/>
      <c r="K4" s="6"/>
    </row>
    <row r="5" spans="1:11" x14ac:dyDescent="0.25">
      <c r="A5" s="11" t="s">
        <v>31</v>
      </c>
      <c r="B5" s="11" t="s">
        <v>32</v>
      </c>
      <c r="C5" s="11" t="str">
        <f t="shared" si="0"/>
        <v>5%</v>
      </c>
      <c r="E5" s="6" t="s">
        <v>33</v>
      </c>
      <c r="F5" s="6"/>
      <c r="G5" s="6"/>
      <c r="H5" s="6"/>
      <c r="I5" s="6"/>
      <c r="J5" s="6"/>
      <c r="K5" s="6"/>
    </row>
    <row r="6" spans="1:11" x14ac:dyDescent="0.25">
      <c r="A6" s="11" t="s">
        <v>34</v>
      </c>
      <c r="B6" s="11" t="s">
        <v>35</v>
      </c>
      <c r="C6" s="11" t="str">
        <f t="shared" si="0"/>
        <v>5%</v>
      </c>
      <c r="E6" s="6" t="s">
        <v>36</v>
      </c>
      <c r="F6" s="6"/>
      <c r="G6" s="6"/>
      <c r="H6" s="6"/>
      <c r="I6" s="6"/>
      <c r="J6" s="6"/>
      <c r="K6" s="6"/>
    </row>
    <row r="7" spans="1:11" x14ac:dyDescent="0.25">
      <c r="A7" s="11" t="s">
        <v>37</v>
      </c>
      <c r="B7" s="11" t="s">
        <v>29</v>
      </c>
      <c r="C7" s="11" t="str">
        <f t="shared" si="0"/>
        <v>10%</v>
      </c>
      <c r="E7" s="6" t="s">
        <v>38</v>
      </c>
      <c r="F7" s="6"/>
      <c r="G7" s="6"/>
      <c r="H7" s="6"/>
      <c r="I7" s="6"/>
      <c r="J7" s="6"/>
      <c r="K7" s="6"/>
    </row>
    <row r="8" spans="1:11" x14ac:dyDescent="0.25">
      <c r="A8" s="11" t="s">
        <v>39</v>
      </c>
      <c r="B8" s="11" t="s">
        <v>40</v>
      </c>
      <c r="C8" s="11" t="str">
        <f t="shared" si="0"/>
        <v>5%</v>
      </c>
      <c r="E8" s="6" t="s">
        <v>41</v>
      </c>
      <c r="F8" s="6"/>
      <c r="G8" s="6"/>
      <c r="H8" s="6"/>
      <c r="I8" s="6"/>
      <c r="J8" s="6"/>
      <c r="K8" s="6"/>
    </row>
    <row r="9" spans="1:11" x14ac:dyDescent="0.25">
      <c r="A9" s="11" t="s">
        <v>42</v>
      </c>
      <c r="B9" s="11" t="s">
        <v>43</v>
      </c>
      <c r="C9" s="11" t="str">
        <f t="shared" si="0"/>
        <v>5%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6" sqref="C16"/>
    </sheetView>
  </sheetViews>
  <sheetFormatPr baseColWidth="10" defaultRowHeight="15" x14ac:dyDescent="0.25"/>
  <cols>
    <col min="1" max="1" width="26.140625" customWidth="1"/>
    <col min="2" max="2" width="13.42578125" bestFit="1" customWidth="1"/>
  </cols>
  <sheetData>
    <row r="1" spans="1:11" ht="15.75" thickBot="1" x14ac:dyDescent="0.3">
      <c r="A1" s="7"/>
      <c r="B1" s="7"/>
      <c r="C1" s="7"/>
    </row>
    <row r="2" spans="1:11" ht="30.75" thickBot="1" x14ac:dyDescent="0.3">
      <c r="A2" s="8" t="s">
        <v>22</v>
      </c>
      <c r="B2" s="8" t="s">
        <v>23</v>
      </c>
      <c r="C2" s="8" t="s">
        <v>24</v>
      </c>
    </row>
    <row r="3" spans="1:11" x14ac:dyDescent="0.25">
      <c r="A3" s="9" t="s">
        <v>25</v>
      </c>
      <c r="B3" s="9" t="s">
        <v>26</v>
      </c>
      <c r="C3" s="10"/>
      <c r="E3" s="6" t="s">
        <v>27</v>
      </c>
      <c r="F3" s="6"/>
      <c r="G3" s="6"/>
      <c r="H3" s="6"/>
      <c r="I3" s="6"/>
      <c r="J3" s="6"/>
      <c r="K3" s="6"/>
    </row>
    <row r="4" spans="1:11" x14ac:dyDescent="0.25">
      <c r="A4" s="11" t="s">
        <v>28</v>
      </c>
      <c r="B4" s="11" t="s">
        <v>29</v>
      </c>
      <c r="C4" s="12"/>
      <c r="E4" s="6" t="s">
        <v>30</v>
      </c>
      <c r="F4" s="6"/>
      <c r="G4" s="6"/>
      <c r="H4" s="6"/>
      <c r="I4" s="6"/>
      <c r="J4" s="6"/>
      <c r="K4" s="6"/>
    </row>
    <row r="5" spans="1:11" x14ac:dyDescent="0.25">
      <c r="A5" s="11" t="s">
        <v>31</v>
      </c>
      <c r="B5" s="11" t="s">
        <v>32</v>
      </c>
      <c r="C5" s="12"/>
      <c r="E5" s="6" t="s">
        <v>33</v>
      </c>
      <c r="F5" s="6"/>
      <c r="G5" s="6"/>
      <c r="H5" s="6"/>
      <c r="I5" s="6"/>
      <c r="J5" s="6"/>
      <c r="K5" s="6"/>
    </row>
    <row r="6" spans="1:11" x14ac:dyDescent="0.25">
      <c r="A6" s="11" t="s">
        <v>34</v>
      </c>
      <c r="B6" s="11" t="s">
        <v>35</v>
      </c>
      <c r="C6" s="12"/>
      <c r="E6" s="6" t="s">
        <v>36</v>
      </c>
      <c r="F6" s="6"/>
      <c r="G6" s="6"/>
      <c r="H6" s="6"/>
      <c r="I6" s="6"/>
      <c r="J6" s="6"/>
      <c r="K6" s="6"/>
    </row>
    <row r="7" spans="1:11" x14ac:dyDescent="0.25">
      <c r="A7" s="11" t="s">
        <v>37</v>
      </c>
      <c r="B7" s="11" t="s">
        <v>29</v>
      </c>
      <c r="C7" s="12"/>
      <c r="E7" s="6" t="s">
        <v>38</v>
      </c>
      <c r="F7" s="6"/>
      <c r="G7" s="6"/>
      <c r="H7" s="6"/>
      <c r="I7" s="6"/>
      <c r="J7" s="6"/>
      <c r="K7" s="6"/>
    </row>
    <row r="8" spans="1:11" x14ac:dyDescent="0.25">
      <c r="A8" s="11" t="s">
        <v>39</v>
      </c>
      <c r="B8" s="11" t="s">
        <v>40</v>
      </c>
      <c r="C8" s="12"/>
      <c r="E8" s="6" t="s">
        <v>41</v>
      </c>
      <c r="F8" s="6"/>
      <c r="G8" s="6"/>
      <c r="H8" s="6"/>
      <c r="I8" s="6"/>
      <c r="J8" s="6"/>
      <c r="K8" s="6"/>
    </row>
    <row r="9" spans="1:11" x14ac:dyDescent="0.25">
      <c r="A9" s="11" t="s">
        <v>42</v>
      </c>
      <c r="B9" s="11" t="s">
        <v>43</v>
      </c>
      <c r="C9" s="12"/>
    </row>
  </sheetData>
  <sheetProtection password="CC69" sheet="1" objects="1" scenarios="1"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85" zoomScaleNormal="85" workbookViewId="0">
      <selection activeCell="K6" sqref="K6"/>
    </sheetView>
  </sheetViews>
  <sheetFormatPr baseColWidth="10" defaultRowHeight="15" x14ac:dyDescent="0.25"/>
  <cols>
    <col min="1" max="1" width="26.140625" customWidth="1"/>
    <col min="2" max="2" width="13.42578125" customWidth="1"/>
    <col min="4" max="4" width="13.140625" customWidth="1"/>
    <col min="6" max="6" width="14.28515625" customWidth="1"/>
    <col min="7" max="7" width="16.5703125" customWidth="1"/>
    <col min="8" max="8" width="15.28515625" customWidth="1"/>
    <col min="12" max="12" width="15.5703125" customWidth="1"/>
  </cols>
  <sheetData>
    <row r="1" spans="1:13" ht="41.25" customHeight="1" x14ac:dyDescent="0.25">
      <c r="A1" s="32" t="s">
        <v>44</v>
      </c>
      <c r="B1" s="32" t="s">
        <v>45</v>
      </c>
      <c r="C1" s="32" t="s">
        <v>46</v>
      </c>
      <c r="D1" s="32" t="s">
        <v>47</v>
      </c>
      <c r="E1" s="32" t="s">
        <v>48</v>
      </c>
      <c r="F1" s="32" t="s">
        <v>49</v>
      </c>
      <c r="G1" s="32" t="s">
        <v>50</v>
      </c>
      <c r="H1" s="32" t="s">
        <v>51</v>
      </c>
      <c r="I1" s="32" t="s">
        <v>52</v>
      </c>
      <c r="J1" s="16"/>
      <c r="K1" s="38" t="s">
        <v>53</v>
      </c>
      <c r="L1" s="39"/>
      <c r="M1" s="39"/>
    </row>
    <row r="2" spans="1:13" ht="19.5" customHeight="1" x14ac:dyDescent="0.25">
      <c r="A2" s="11" t="s">
        <v>54</v>
      </c>
      <c r="B2" s="11">
        <v>2</v>
      </c>
      <c r="C2" s="33">
        <v>2000</v>
      </c>
      <c r="D2" s="34">
        <f>IF(B2&gt;=4,C2*M$2,0)</f>
        <v>0</v>
      </c>
      <c r="E2" s="11" t="s">
        <v>55</v>
      </c>
      <c r="F2" s="34">
        <f>IF(E2="Comercial",C2*M$3,0)</f>
        <v>0</v>
      </c>
      <c r="G2" s="35" t="str">
        <f>IF(AND(D2=0,F2=0),"Sí","No")</f>
        <v>Sí</v>
      </c>
      <c r="H2" s="36" t="str">
        <f>IF(AND(E2="Comercial",F2&gt;100),"Jefe de ventas","")</f>
        <v/>
      </c>
      <c r="I2" s="34" t="str">
        <f>IF(H2&lt;&gt;"","60€","")</f>
        <v/>
      </c>
      <c r="K2" s="22" t="s">
        <v>56</v>
      </c>
      <c r="L2" s="22"/>
      <c r="M2" s="23">
        <v>0.05</v>
      </c>
    </row>
    <row r="3" spans="1:13" x14ac:dyDescent="0.25">
      <c r="A3" s="11" t="s">
        <v>57</v>
      </c>
      <c r="B3" s="11">
        <v>5</v>
      </c>
      <c r="C3" s="33">
        <v>2500</v>
      </c>
      <c r="D3" s="34">
        <f t="shared" ref="D3:D8" si="0">IF(B3&gt;=4,C3*M$2,0)</f>
        <v>125</v>
      </c>
      <c r="E3" s="11" t="s">
        <v>58</v>
      </c>
      <c r="F3" s="34">
        <f t="shared" ref="F3:F8" si="1">IF(E3="Comercial",C3*M$3,0)</f>
        <v>250</v>
      </c>
      <c r="G3" s="35" t="str">
        <f t="shared" ref="G3:G8" si="2">IF(AND(D3=0,F3=0),"Sí","No")</f>
        <v>No</v>
      </c>
      <c r="H3" s="36" t="str">
        <f t="shared" ref="H3:H8" si="3">IF(AND(E3="Comercial",F3&gt;100),"Jefe de ventas","")</f>
        <v>Jefe de ventas</v>
      </c>
      <c r="I3" s="34" t="str">
        <f t="shared" ref="I3:I8" si="4">IF(H3&lt;&gt;"","60€","")</f>
        <v>60€</v>
      </c>
      <c r="K3" s="22" t="s">
        <v>59</v>
      </c>
      <c r="L3" s="22"/>
      <c r="M3" s="23">
        <v>0.1</v>
      </c>
    </row>
    <row r="4" spans="1:13" x14ac:dyDescent="0.25">
      <c r="A4" s="11" t="s">
        <v>60</v>
      </c>
      <c r="B4" s="11">
        <v>10</v>
      </c>
      <c r="C4" s="33">
        <v>4000</v>
      </c>
      <c r="D4" s="34">
        <f t="shared" si="0"/>
        <v>200</v>
      </c>
      <c r="E4" s="11" t="s">
        <v>55</v>
      </c>
      <c r="F4" s="34">
        <f t="shared" si="1"/>
        <v>0</v>
      </c>
      <c r="G4" s="35" t="str">
        <f t="shared" si="2"/>
        <v>No</v>
      </c>
      <c r="H4" s="36" t="str">
        <f t="shared" si="3"/>
        <v/>
      </c>
      <c r="I4" s="34" t="str">
        <f t="shared" si="4"/>
        <v/>
      </c>
    </row>
    <row r="5" spans="1:13" x14ac:dyDescent="0.25">
      <c r="A5" s="11" t="s">
        <v>61</v>
      </c>
      <c r="B5" s="11">
        <v>1</v>
      </c>
      <c r="C5" s="33">
        <v>2200</v>
      </c>
      <c r="D5" s="34">
        <f t="shared" si="0"/>
        <v>0</v>
      </c>
      <c r="E5" s="11" t="s">
        <v>58</v>
      </c>
      <c r="F5" s="34">
        <f t="shared" si="1"/>
        <v>220</v>
      </c>
      <c r="G5" s="35" t="str">
        <f t="shared" si="2"/>
        <v>No</v>
      </c>
      <c r="H5" s="36" t="str">
        <f t="shared" si="3"/>
        <v>Jefe de ventas</v>
      </c>
      <c r="I5" s="34" t="str">
        <f t="shared" si="4"/>
        <v>60€</v>
      </c>
    </row>
    <row r="6" spans="1:13" x14ac:dyDescent="0.25">
      <c r="A6" s="11" t="s">
        <v>62</v>
      </c>
      <c r="B6" s="11">
        <v>1</v>
      </c>
      <c r="C6" s="33">
        <v>3200</v>
      </c>
      <c r="D6" s="34">
        <f t="shared" si="0"/>
        <v>0</v>
      </c>
      <c r="E6" s="11" t="s">
        <v>63</v>
      </c>
      <c r="F6" s="34">
        <f t="shared" si="1"/>
        <v>0</v>
      </c>
      <c r="G6" s="35" t="str">
        <f t="shared" si="2"/>
        <v>Sí</v>
      </c>
      <c r="H6" s="36" t="str">
        <f t="shared" si="3"/>
        <v/>
      </c>
      <c r="I6" s="34" t="str">
        <f t="shared" si="4"/>
        <v/>
      </c>
    </row>
    <row r="7" spans="1:13" x14ac:dyDescent="0.25">
      <c r="A7" s="11" t="s">
        <v>64</v>
      </c>
      <c r="B7" s="11">
        <v>12</v>
      </c>
      <c r="C7" s="33">
        <v>4300</v>
      </c>
      <c r="D7" s="34">
        <f t="shared" si="0"/>
        <v>215</v>
      </c>
      <c r="E7" s="11" t="s">
        <v>63</v>
      </c>
      <c r="F7" s="34">
        <f t="shared" si="1"/>
        <v>0</v>
      </c>
      <c r="G7" s="35" t="str">
        <f t="shared" si="2"/>
        <v>No</v>
      </c>
      <c r="H7" s="36" t="str">
        <f t="shared" si="3"/>
        <v/>
      </c>
      <c r="I7" s="34" t="str">
        <f t="shared" si="4"/>
        <v/>
      </c>
    </row>
    <row r="8" spans="1:13" x14ac:dyDescent="0.25">
      <c r="A8" s="11" t="s">
        <v>65</v>
      </c>
      <c r="B8" s="11">
        <v>4</v>
      </c>
      <c r="C8" s="33">
        <v>3000</v>
      </c>
      <c r="D8" s="34">
        <f t="shared" si="0"/>
        <v>150</v>
      </c>
      <c r="E8" s="11" t="s">
        <v>58</v>
      </c>
      <c r="F8" s="34">
        <f t="shared" si="1"/>
        <v>300</v>
      </c>
      <c r="G8" s="35" t="str">
        <f t="shared" si="2"/>
        <v>No</v>
      </c>
      <c r="H8" s="36" t="str">
        <f t="shared" si="3"/>
        <v>Jefe de ventas</v>
      </c>
      <c r="I8" s="34" t="str">
        <f t="shared" si="4"/>
        <v>60€</v>
      </c>
    </row>
    <row r="9" spans="1:13" ht="15.75" customHeight="1" x14ac:dyDescent="0.25"/>
    <row r="13" spans="1:13" x14ac:dyDescent="0.25">
      <c r="A13" s="24"/>
    </row>
    <row r="16" spans="1:13" x14ac:dyDescent="0.25">
      <c r="A16" s="25"/>
    </row>
    <row r="18" spans="1:1" x14ac:dyDescent="0.25">
      <c r="A18" s="25"/>
    </row>
  </sheetData>
  <mergeCells count="1"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85" zoomScaleNormal="85" workbookViewId="0">
      <selection activeCell="K11" sqref="K11"/>
    </sheetView>
  </sheetViews>
  <sheetFormatPr baseColWidth="10" defaultRowHeight="15" x14ac:dyDescent="0.25"/>
  <cols>
    <col min="1" max="1" width="26.140625" customWidth="1"/>
    <col min="2" max="2" width="13.42578125" customWidth="1"/>
    <col min="4" max="4" width="13.140625" customWidth="1"/>
    <col min="7" max="7" width="16.5703125" customWidth="1"/>
    <col min="8" max="8" width="15.28515625" customWidth="1"/>
    <col min="12" max="12" width="15.5703125" customWidth="1"/>
  </cols>
  <sheetData>
    <row r="1" spans="1:13" ht="41.25" customHeight="1" x14ac:dyDescent="0.25">
      <c r="A1" s="13" t="s">
        <v>44</v>
      </c>
      <c r="B1" s="14" t="s">
        <v>45</v>
      </c>
      <c r="C1" s="14" t="s">
        <v>46</v>
      </c>
      <c r="D1" s="15" t="s">
        <v>47</v>
      </c>
      <c r="E1" s="14" t="s">
        <v>48</v>
      </c>
      <c r="F1" s="14" t="s">
        <v>49</v>
      </c>
      <c r="G1" s="14" t="s">
        <v>50</v>
      </c>
      <c r="H1" s="14" t="s">
        <v>51</v>
      </c>
      <c r="I1" s="14" t="s">
        <v>52</v>
      </c>
      <c r="J1" s="16"/>
      <c r="K1" s="38" t="s">
        <v>53</v>
      </c>
      <c r="L1" s="39"/>
      <c r="M1" s="39"/>
    </row>
    <row r="2" spans="1:13" ht="19.5" customHeight="1" x14ac:dyDescent="0.25">
      <c r="A2" s="11" t="s">
        <v>54</v>
      </c>
      <c r="B2" s="11">
        <v>2</v>
      </c>
      <c r="C2" s="17">
        <v>2000</v>
      </c>
      <c r="D2" s="18"/>
      <c r="E2" s="11" t="s">
        <v>55</v>
      </c>
      <c r="F2" s="19"/>
      <c r="G2" s="20"/>
      <c r="H2" s="20" t="str">
        <f>IF(AND(E2="Comercial",F2&gt;100),"Jefe de Ventas","")</f>
        <v/>
      </c>
      <c r="I2" s="21"/>
      <c r="K2" s="22" t="s">
        <v>56</v>
      </c>
      <c r="L2" s="22"/>
      <c r="M2" s="23">
        <v>0.05</v>
      </c>
    </row>
    <row r="3" spans="1:13" x14ac:dyDescent="0.25">
      <c r="A3" s="11" t="s">
        <v>57</v>
      </c>
      <c r="B3" s="11">
        <v>5</v>
      </c>
      <c r="C3" s="17">
        <v>2500</v>
      </c>
      <c r="D3" s="18"/>
      <c r="E3" s="17" t="s">
        <v>58</v>
      </c>
      <c r="F3" s="19"/>
      <c r="G3" s="20"/>
      <c r="H3" s="20" t="str">
        <f t="shared" ref="H3:H8" si="0">IF(AND(E3="Comercial",F3&gt;100),"Jefe de Ventas","")</f>
        <v/>
      </c>
      <c r="I3" s="21"/>
      <c r="K3" s="22" t="s">
        <v>59</v>
      </c>
      <c r="L3" s="22"/>
      <c r="M3" s="23">
        <v>0.1</v>
      </c>
    </row>
    <row r="4" spans="1:13" x14ac:dyDescent="0.25">
      <c r="A4" s="11" t="s">
        <v>60</v>
      </c>
      <c r="B4" s="11">
        <v>10</v>
      </c>
      <c r="C4" s="17">
        <v>4000</v>
      </c>
      <c r="D4" s="18"/>
      <c r="E4" s="11" t="s">
        <v>55</v>
      </c>
      <c r="F4" s="19"/>
      <c r="G4" s="20"/>
      <c r="H4" s="20" t="str">
        <f t="shared" si="0"/>
        <v/>
      </c>
      <c r="I4" s="21"/>
    </row>
    <row r="5" spans="1:13" x14ac:dyDescent="0.25">
      <c r="A5" s="11" t="s">
        <v>61</v>
      </c>
      <c r="B5" s="11">
        <v>1</v>
      </c>
      <c r="C5" s="17">
        <v>2200</v>
      </c>
      <c r="D5" s="18"/>
      <c r="E5" s="11" t="s">
        <v>58</v>
      </c>
      <c r="F5" s="19"/>
      <c r="G5" s="20"/>
      <c r="H5" s="20" t="str">
        <f t="shared" si="0"/>
        <v/>
      </c>
      <c r="I5" s="21"/>
    </row>
    <row r="6" spans="1:13" x14ac:dyDescent="0.25">
      <c r="A6" s="11" t="s">
        <v>62</v>
      </c>
      <c r="B6" s="11">
        <v>1</v>
      </c>
      <c r="C6" s="17">
        <v>3200</v>
      </c>
      <c r="D6" s="18"/>
      <c r="E6" s="11" t="s">
        <v>63</v>
      </c>
      <c r="F6" s="19"/>
      <c r="G6" s="20"/>
      <c r="H6" s="20" t="str">
        <f t="shared" si="0"/>
        <v/>
      </c>
      <c r="I6" s="21"/>
    </row>
    <row r="7" spans="1:13" x14ac:dyDescent="0.25">
      <c r="A7" s="11" t="s">
        <v>64</v>
      </c>
      <c r="B7" s="11">
        <v>12</v>
      </c>
      <c r="C7" s="17">
        <v>4300</v>
      </c>
      <c r="D7" s="18"/>
      <c r="E7" s="17" t="s">
        <v>63</v>
      </c>
      <c r="F7" s="19"/>
      <c r="G7" s="20"/>
      <c r="H7" s="20" t="str">
        <f t="shared" si="0"/>
        <v/>
      </c>
      <c r="I7" s="21"/>
    </row>
    <row r="8" spans="1:13" x14ac:dyDescent="0.25">
      <c r="A8" s="11" t="s">
        <v>65</v>
      </c>
      <c r="B8" s="11">
        <v>4</v>
      </c>
      <c r="C8" s="17">
        <v>3000</v>
      </c>
      <c r="D8" s="18"/>
      <c r="E8" s="11" t="s">
        <v>58</v>
      </c>
      <c r="F8" s="19"/>
      <c r="G8" s="20"/>
      <c r="H8" s="20" t="str">
        <f t="shared" si="0"/>
        <v/>
      </c>
      <c r="I8" s="21"/>
    </row>
    <row r="13" spans="1:13" x14ac:dyDescent="0.25">
      <c r="A13" s="24"/>
    </row>
    <row r="16" spans="1:13" x14ac:dyDescent="0.25">
      <c r="A16" s="25"/>
    </row>
    <row r="18" spans="1:1" x14ac:dyDescent="0.25">
      <c r="A18" s="25"/>
    </row>
  </sheetData>
  <sheetProtection password="CC69" sheet="1" objects="1" scenarios="1" selectLockedCells="1" selectUnlockedCells="1"/>
  <mergeCells count="1">
    <mergeCell ref="K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8"/>
  <sheetViews>
    <sheetView workbookViewId="0">
      <selection activeCell="G8" sqref="G8"/>
    </sheetView>
  </sheetViews>
  <sheetFormatPr baseColWidth="10" defaultRowHeight="15" x14ac:dyDescent="0.25"/>
  <cols>
    <col min="3" max="3" width="11.5703125" customWidth="1"/>
    <col min="5" max="5" width="12" bestFit="1" customWidth="1"/>
    <col min="7" max="7" width="12.85546875" customWidth="1"/>
  </cols>
  <sheetData>
    <row r="7" spans="2:7" x14ac:dyDescent="0.25">
      <c r="B7" s="26" t="s">
        <v>66</v>
      </c>
      <c r="C7" s="26" t="s">
        <v>67</v>
      </c>
      <c r="D7" s="26" t="s">
        <v>68</v>
      </c>
      <c r="E7" s="26" t="s">
        <v>69</v>
      </c>
      <c r="F7" s="26" t="s">
        <v>70</v>
      </c>
      <c r="G7" s="26" t="s">
        <v>71</v>
      </c>
    </row>
    <row r="8" spans="2:7" x14ac:dyDescent="0.25">
      <c r="B8" t="s">
        <v>72</v>
      </c>
      <c r="C8" t="s">
        <v>73</v>
      </c>
      <c r="D8" s="29" t="s">
        <v>74</v>
      </c>
      <c r="E8" s="37">
        <v>7500</v>
      </c>
      <c r="F8" s="29">
        <v>1</v>
      </c>
      <c r="G8" t="str">
        <f>IF(AND(Tabla134[[#This Row],[TURNO]]="M",OR(Tabla134[[#This Row],[CATEGORÍA]]&gt;=4,Tabla134[[#This Row],[SUELDO]]&lt;=9000)),"Promueve","No Promueve")</f>
        <v>Promueve</v>
      </c>
    </row>
    <row r="9" spans="2:7" x14ac:dyDescent="0.25">
      <c r="B9" t="s">
        <v>75</v>
      </c>
      <c r="C9" t="s">
        <v>76</v>
      </c>
      <c r="D9" s="29" t="s">
        <v>74</v>
      </c>
      <c r="E9" s="37">
        <v>6800</v>
      </c>
      <c r="F9" s="29">
        <v>4</v>
      </c>
      <c r="G9" t="str">
        <f>IF(AND(Tabla134[[#This Row],[TURNO]]="M",OR(Tabla134[[#This Row],[CATEGORÍA]]&gt;=4,Tabla134[[#This Row],[SUELDO]]&lt;=9000)),"Promueve","No Promueve")</f>
        <v>Promueve</v>
      </c>
    </row>
    <row r="10" spans="2:7" x14ac:dyDescent="0.25">
      <c r="B10" t="s">
        <v>77</v>
      </c>
      <c r="C10" t="s">
        <v>78</v>
      </c>
      <c r="D10" s="29" t="s">
        <v>79</v>
      </c>
      <c r="E10" s="37">
        <v>4300</v>
      </c>
      <c r="F10" s="29">
        <v>2</v>
      </c>
      <c r="G10" t="str">
        <f>IF(AND(Tabla134[[#This Row],[TURNO]]="M",OR(Tabla134[[#This Row],[CATEGORÍA]]&gt;=4,Tabla134[[#This Row],[SUELDO]]&lt;=9000)),"Promueve","No Promueve")</f>
        <v>No Promueve</v>
      </c>
    </row>
    <row r="11" spans="2:7" x14ac:dyDescent="0.25">
      <c r="B11" t="s">
        <v>80</v>
      </c>
      <c r="C11" t="s">
        <v>81</v>
      </c>
      <c r="D11" s="29" t="s">
        <v>74</v>
      </c>
      <c r="E11" s="37">
        <v>7000</v>
      </c>
      <c r="F11" s="29">
        <v>1</v>
      </c>
      <c r="G11" t="str">
        <f>IF(AND(Tabla134[[#This Row],[TURNO]]="M",OR(Tabla134[[#This Row],[CATEGORÍA]]&gt;=4,Tabla134[[#This Row],[SUELDO]]&lt;=9000)),"Promueve","No Promueve")</f>
        <v>Promueve</v>
      </c>
    </row>
    <row r="12" spans="2:7" x14ac:dyDescent="0.25">
      <c r="B12" t="s">
        <v>82</v>
      </c>
      <c r="C12" t="s">
        <v>83</v>
      </c>
      <c r="D12" s="29" t="s">
        <v>84</v>
      </c>
      <c r="E12" s="37">
        <v>9340</v>
      </c>
      <c r="F12" s="29">
        <v>1</v>
      </c>
      <c r="G12" t="str">
        <f>IF(AND(Tabla134[[#This Row],[TURNO]]="M",OR(Tabla134[[#This Row],[CATEGORÍA]]&gt;=4,Tabla134[[#This Row],[SUELDO]]&lt;=9000)),"Promueve","No Promueve")</f>
        <v>No Promueve</v>
      </c>
    </row>
    <row r="13" spans="2:7" x14ac:dyDescent="0.25">
      <c r="B13" t="s">
        <v>85</v>
      </c>
      <c r="C13" t="s">
        <v>86</v>
      </c>
      <c r="D13" s="29" t="s">
        <v>84</v>
      </c>
      <c r="E13" s="37">
        <v>7800</v>
      </c>
      <c r="F13" s="29">
        <v>3</v>
      </c>
      <c r="G13" t="str">
        <f>IF(AND(Tabla134[[#This Row],[TURNO]]="M",OR(Tabla134[[#This Row],[CATEGORÍA]]&gt;=4,Tabla134[[#This Row],[SUELDO]]&lt;=9000)),"Promueve","No Promueve")</f>
        <v>No Promueve</v>
      </c>
    </row>
    <row r="14" spans="2:7" x14ac:dyDescent="0.25">
      <c r="B14" t="s">
        <v>87</v>
      </c>
      <c r="C14" t="s">
        <v>88</v>
      </c>
      <c r="D14" s="29" t="s">
        <v>74</v>
      </c>
      <c r="E14" s="37">
        <v>5400</v>
      </c>
      <c r="F14" s="29">
        <v>4</v>
      </c>
      <c r="G14" t="str">
        <f>IF(AND(Tabla134[[#This Row],[TURNO]]="M",OR(Tabla134[[#This Row],[CATEGORÍA]]&gt;=4,Tabla134[[#This Row],[SUELDO]]&lt;=9000)),"Promueve","No Promueve")</f>
        <v>Promueve</v>
      </c>
    </row>
    <row r="15" spans="2:7" x14ac:dyDescent="0.25">
      <c r="B15" t="s">
        <v>89</v>
      </c>
      <c r="C15" t="s">
        <v>90</v>
      </c>
      <c r="D15" s="29" t="s">
        <v>74</v>
      </c>
      <c r="E15" s="37">
        <v>5000</v>
      </c>
      <c r="F15" s="29">
        <v>1</v>
      </c>
      <c r="G15" t="str">
        <f>IF(AND(Tabla134[[#This Row],[TURNO]]="M",OR(Tabla134[[#This Row],[CATEGORÍA]]&gt;=4,Tabla134[[#This Row],[SUELDO]]&lt;=9000)),"Promueve","No Promueve")</f>
        <v>Promueve</v>
      </c>
    </row>
    <row r="16" spans="2:7" x14ac:dyDescent="0.25">
      <c r="B16" t="s">
        <v>91</v>
      </c>
      <c r="C16" t="s">
        <v>92</v>
      </c>
      <c r="D16" s="29" t="s">
        <v>79</v>
      </c>
      <c r="E16" s="37">
        <v>42000</v>
      </c>
      <c r="F16" s="29">
        <v>2</v>
      </c>
      <c r="G16" t="str">
        <f>IF(AND(Tabla134[[#This Row],[TURNO]]="M",OR(Tabla134[[#This Row],[CATEGORÍA]]&gt;=4,Tabla134[[#This Row],[SUELDO]]&lt;=9000)),"Promueve","No Promueve")</f>
        <v>No Promueve</v>
      </c>
    </row>
    <row r="17" spans="2:7" x14ac:dyDescent="0.25">
      <c r="B17" t="s">
        <v>93</v>
      </c>
      <c r="C17" t="s">
        <v>94</v>
      </c>
      <c r="D17" s="29" t="s">
        <v>74</v>
      </c>
      <c r="E17" s="37">
        <v>11000</v>
      </c>
      <c r="F17" s="29">
        <v>2</v>
      </c>
      <c r="G17" t="str">
        <f>IF(AND(Tabla134[[#This Row],[TURNO]]="M",OR(Tabla134[[#This Row],[CATEGORÍA]]&gt;=4,Tabla134[[#This Row],[SUELDO]]&lt;=9000)),"Promueve","No Promueve")</f>
        <v>No Promueve</v>
      </c>
    </row>
    <row r="18" spans="2:7" x14ac:dyDescent="0.25">
      <c r="B18" t="s">
        <v>95</v>
      </c>
      <c r="C18" t="s">
        <v>96</v>
      </c>
      <c r="D18" s="29" t="s">
        <v>79</v>
      </c>
      <c r="E18" s="37">
        <v>8200</v>
      </c>
      <c r="F18" s="29">
        <v>1</v>
      </c>
      <c r="G18" t="str">
        <f>IF(AND(Tabla134[[#This Row],[TURNO]]="M",OR(Tabla134[[#This Row],[CATEGORÍA]]&gt;=4,Tabla134[[#This Row],[SUELDO]]&lt;=9000)),"Promueve","No Promueve")</f>
        <v>No Promueve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8"/>
  <sheetViews>
    <sheetView workbookViewId="0">
      <selection activeCell="K9" sqref="J9:K9"/>
    </sheetView>
  </sheetViews>
  <sheetFormatPr baseColWidth="10" defaultRowHeight="15" x14ac:dyDescent="0.25"/>
  <cols>
    <col min="3" max="3" width="11.5703125" customWidth="1"/>
    <col min="5" max="5" width="12" bestFit="1" customWidth="1"/>
    <col min="7" max="7" width="16.7109375" customWidth="1"/>
  </cols>
  <sheetData>
    <row r="7" spans="2:7" x14ac:dyDescent="0.25">
      <c r="B7" s="26" t="s">
        <v>66</v>
      </c>
      <c r="C7" s="26" t="s">
        <v>67</v>
      </c>
      <c r="D7" s="26" t="s">
        <v>68</v>
      </c>
      <c r="E7" s="26" t="s">
        <v>69</v>
      </c>
      <c r="F7" s="26" t="s">
        <v>70</v>
      </c>
      <c r="G7" s="26" t="s">
        <v>71</v>
      </c>
    </row>
    <row r="8" spans="2:7" x14ac:dyDescent="0.25">
      <c r="B8" t="s">
        <v>72</v>
      </c>
      <c r="C8" t="s">
        <v>73</v>
      </c>
      <c r="D8" s="26" t="s">
        <v>74</v>
      </c>
      <c r="E8" s="27">
        <v>7500</v>
      </c>
      <c r="F8" s="26">
        <v>1</v>
      </c>
    </row>
    <row r="9" spans="2:7" x14ac:dyDescent="0.25">
      <c r="B9" t="s">
        <v>75</v>
      </c>
      <c r="C9" t="s">
        <v>76</v>
      </c>
      <c r="D9" s="26" t="s">
        <v>74</v>
      </c>
      <c r="E9" s="27">
        <v>6800</v>
      </c>
      <c r="F9" s="26">
        <v>4</v>
      </c>
    </row>
    <row r="10" spans="2:7" x14ac:dyDescent="0.25">
      <c r="B10" t="s">
        <v>77</v>
      </c>
      <c r="C10" t="s">
        <v>78</v>
      </c>
      <c r="D10" s="26" t="s">
        <v>79</v>
      </c>
      <c r="E10" s="27">
        <v>4300</v>
      </c>
      <c r="F10" s="26">
        <v>2</v>
      </c>
    </row>
    <row r="11" spans="2:7" x14ac:dyDescent="0.25">
      <c r="B11" t="s">
        <v>80</v>
      </c>
      <c r="C11" t="s">
        <v>81</v>
      </c>
      <c r="D11" s="26" t="s">
        <v>74</v>
      </c>
      <c r="E11" s="27">
        <v>7000</v>
      </c>
      <c r="F11" s="26">
        <v>1</v>
      </c>
    </row>
    <row r="12" spans="2:7" x14ac:dyDescent="0.25">
      <c r="B12" t="s">
        <v>82</v>
      </c>
      <c r="C12" t="s">
        <v>83</v>
      </c>
      <c r="D12" s="26" t="s">
        <v>84</v>
      </c>
      <c r="E12" s="27">
        <v>9340</v>
      </c>
      <c r="F12" s="26">
        <v>1</v>
      </c>
    </row>
    <row r="13" spans="2:7" x14ac:dyDescent="0.25">
      <c r="B13" t="s">
        <v>85</v>
      </c>
      <c r="C13" t="s">
        <v>86</v>
      </c>
      <c r="D13" s="26" t="s">
        <v>84</v>
      </c>
      <c r="E13" s="27">
        <v>7800</v>
      </c>
      <c r="F13" s="26">
        <v>3</v>
      </c>
    </row>
    <row r="14" spans="2:7" x14ac:dyDescent="0.25">
      <c r="B14" t="s">
        <v>87</v>
      </c>
      <c r="C14" t="s">
        <v>88</v>
      </c>
      <c r="D14" s="26" t="s">
        <v>74</v>
      </c>
      <c r="E14" s="27">
        <v>5400</v>
      </c>
      <c r="F14" s="26">
        <v>4</v>
      </c>
    </row>
    <row r="15" spans="2:7" x14ac:dyDescent="0.25">
      <c r="B15" t="s">
        <v>89</v>
      </c>
      <c r="C15" t="s">
        <v>90</v>
      </c>
      <c r="D15" s="26" t="s">
        <v>74</v>
      </c>
      <c r="E15" s="27">
        <v>5000</v>
      </c>
      <c r="F15" s="26">
        <v>1</v>
      </c>
    </row>
    <row r="16" spans="2:7" x14ac:dyDescent="0.25">
      <c r="B16" t="s">
        <v>91</v>
      </c>
      <c r="C16" t="s">
        <v>92</v>
      </c>
      <c r="D16" s="26" t="s">
        <v>79</v>
      </c>
      <c r="E16" s="27">
        <v>42000</v>
      </c>
      <c r="F16" s="26">
        <v>2</v>
      </c>
    </row>
    <row r="17" spans="2:6" x14ac:dyDescent="0.25">
      <c r="B17" t="s">
        <v>93</v>
      </c>
      <c r="C17" t="s">
        <v>94</v>
      </c>
      <c r="D17" s="26" t="s">
        <v>74</v>
      </c>
      <c r="E17" s="27">
        <v>11000</v>
      </c>
      <c r="F17" s="26">
        <v>2</v>
      </c>
    </row>
    <row r="18" spans="2:6" x14ac:dyDescent="0.25">
      <c r="B18" t="s">
        <v>95</v>
      </c>
      <c r="C18" t="s">
        <v>96</v>
      </c>
      <c r="D18" s="26" t="s">
        <v>79</v>
      </c>
      <c r="E18" s="27">
        <v>8200</v>
      </c>
      <c r="F18" s="26">
        <v>1</v>
      </c>
    </row>
  </sheetData>
  <sheetProtection password="CC69" sheet="1" objects="1" scenarios="1" selectLockedCells="1" selectUnlockedCells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01</vt:lpstr>
      <vt:lpstr>01 Solucion</vt:lpstr>
      <vt:lpstr>02</vt:lpstr>
      <vt:lpstr>02 Solucion</vt:lpstr>
      <vt:lpstr>03</vt:lpstr>
      <vt:lpstr>03 Solucion</vt:lpstr>
      <vt:lpstr>04</vt:lpstr>
      <vt:lpstr>04 Solucion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Wenii</dc:creator>
  <cp:lastModifiedBy>Alejandro</cp:lastModifiedBy>
  <dcterms:created xsi:type="dcterms:W3CDTF">2017-01-31T11:27:04Z</dcterms:created>
  <dcterms:modified xsi:type="dcterms:W3CDTF">2019-02-19T12:39:06Z</dcterms:modified>
</cp:coreProperties>
</file>