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600" windowHeight="7155" activeTab="2"/>
  </bookViews>
  <sheets>
    <sheet name="01 " sheetId="4" r:id="rId1"/>
    <sheet name="02 " sheetId="1" r:id="rId2"/>
    <sheet name="03" sheetId="2" r:id="rId3"/>
    <sheet name="04" sheetId="3" r:id="rId4"/>
  </sheet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 i="2" l="1"/>
  <c r="F6" i="2"/>
  <c r="F7" i="2"/>
  <c r="F8" i="2"/>
  <c r="F9" i="2"/>
  <c r="F10" i="2"/>
  <c r="F11" i="2"/>
  <c r="F12" i="2"/>
  <c r="F13" i="2"/>
  <c r="F4" i="2"/>
  <c r="F19" i="3" l="1"/>
  <c r="F6" i="3"/>
  <c r="F7" i="3"/>
  <c r="F8" i="3"/>
  <c r="F9" i="3"/>
  <c r="F10" i="3"/>
  <c r="F11" i="3"/>
  <c r="F12" i="3"/>
  <c r="F13" i="3"/>
  <c r="F14" i="3"/>
  <c r="F15" i="3"/>
  <c r="F16" i="3"/>
  <c r="F5" i="3"/>
  <c r="C6" i="3"/>
  <c r="C7" i="3"/>
  <c r="C8" i="3"/>
  <c r="C9" i="3"/>
  <c r="C10" i="3"/>
  <c r="C11" i="3"/>
  <c r="C12" i="3"/>
  <c r="C13" i="3"/>
  <c r="C14" i="3"/>
  <c r="C15" i="3"/>
  <c r="C16" i="3"/>
  <c r="C5" i="3"/>
  <c r="G5" i="1"/>
  <c r="G6" i="1"/>
  <c r="G7" i="1"/>
  <c r="G8" i="1"/>
  <c r="G9" i="1"/>
  <c r="G10" i="1"/>
  <c r="G4" i="1"/>
  <c r="H4" i="1" s="1"/>
  <c r="G5" i="2"/>
  <c r="G6" i="2"/>
  <c r="G7" i="2"/>
  <c r="G8" i="2"/>
  <c r="G9" i="2"/>
  <c r="G10" i="2"/>
  <c r="G11" i="2"/>
  <c r="G12" i="2"/>
  <c r="G13" i="2"/>
  <c r="G4" i="2"/>
  <c r="E5" i="2"/>
  <c r="E6" i="2"/>
  <c r="E7" i="2"/>
  <c r="E8" i="2"/>
  <c r="E9" i="2"/>
  <c r="E10" i="2"/>
  <c r="E11" i="2"/>
  <c r="E12" i="2"/>
  <c r="E13" i="2"/>
  <c r="E4" i="2"/>
  <c r="D5" i="2"/>
  <c r="D6" i="2"/>
  <c r="D7" i="2"/>
  <c r="D8" i="2"/>
  <c r="D9" i="2"/>
  <c r="D10" i="2"/>
  <c r="D11" i="2"/>
  <c r="D12" i="2"/>
  <c r="D13" i="2"/>
  <c r="D4" i="2"/>
  <c r="C5" i="2"/>
  <c r="C6" i="2"/>
  <c r="C7" i="2"/>
  <c r="C8" i="2"/>
  <c r="C9" i="2"/>
  <c r="C10" i="2"/>
  <c r="C11" i="2"/>
  <c r="C12" i="2"/>
  <c r="C13" i="2"/>
  <c r="C4" i="2"/>
  <c r="H5" i="1"/>
  <c r="H6" i="1"/>
  <c r="H7" i="1"/>
  <c r="H8" i="1"/>
  <c r="H9" i="1"/>
  <c r="H10" i="1"/>
  <c r="E5" i="1"/>
  <c r="E6" i="1"/>
  <c r="E7" i="1"/>
  <c r="E8" i="1"/>
  <c r="E9" i="1"/>
  <c r="E10" i="1"/>
  <c r="E4" i="1"/>
  <c r="C5" i="1"/>
  <c r="C6" i="1"/>
  <c r="C7" i="1"/>
  <c r="C8" i="1"/>
  <c r="C9" i="1"/>
  <c r="C10" i="1"/>
  <c r="C4" i="1"/>
  <c r="G5" i="4"/>
  <c r="G6" i="4"/>
  <c r="G7" i="4"/>
  <c r="G8" i="4"/>
  <c r="G9" i="4"/>
  <c r="G10" i="4"/>
  <c r="G11" i="4"/>
  <c r="G12" i="4"/>
  <c r="G13" i="4"/>
  <c r="G14" i="4"/>
  <c r="G4" i="4"/>
  <c r="H17" i="4"/>
  <c r="G17" i="4"/>
  <c r="F17" i="4"/>
  <c r="E17" i="4"/>
  <c r="D17" i="4"/>
  <c r="C17" i="4"/>
</calcChain>
</file>

<file path=xl/sharedStrings.xml><?xml version="1.0" encoding="utf-8"?>
<sst xmlns="http://schemas.openxmlformats.org/spreadsheetml/2006/main" count="115" uniqueCount="87">
  <si>
    <t>Nombre</t>
  </si>
  <si>
    <t>Antonio López</t>
  </si>
  <si>
    <t>Carmen Briceño</t>
  </si>
  <si>
    <t>Laura Paris</t>
  </si>
  <si>
    <t>Alberto Campos</t>
  </si>
  <si>
    <t>Gemma Ross</t>
  </si>
  <si>
    <t>Ruben Langarita</t>
  </si>
  <si>
    <t>Título</t>
  </si>
  <si>
    <t>Puntos</t>
  </si>
  <si>
    <t>Ldo</t>
  </si>
  <si>
    <t>Ddo</t>
  </si>
  <si>
    <t>David Santos</t>
  </si>
  <si>
    <t>Horas</t>
  </si>
  <si>
    <t>Años</t>
  </si>
  <si>
    <t>TOTAL</t>
  </si>
  <si>
    <t>TITULACIÓN</t>
  </si>
  <si>
    <t>FORMACIÓN</t>
  </si>
  <si>
    <t>EXPERIENCIA</t>
  </si>
  <si>
    <t>Diplomado (Ddo)</t>
  </si>
  <si>
    <t>Máximo</t>
  </si>
  <si>
    <r>
      <rPr>
        <b/>
        <sz val="13"/>
        <color theme="1"/>
        <rFont val="Calibri"/>
        <family val="2"/>
        <scheme val="minor"/>
      </rPr>
      <t>Puntos por titulación</t>
    </r>
    <r>
      <rPr>
        <sz val="13"/>
        <color theme="1"/>
        <rFont val="Calibri"/>
        <family val="2"/>
        <scheme val="minor"/>
      </rPr>
      <t xml:space="preserve"> Licenciado(Ldo)</t>
    </r>
  </si>
  <si>
    <r>
      <rPr>
        <b/>
        <sz val="13"/>
        <color theme="1"/>
        <rFont val="Calibri"/>
        <family val="2"/>
        <scheme val="minor"/>
      </rPr>
      <t>Puntos por formación</t>
    </r>
    <r>
      <rPr>
        <sz val="13"/>
        <color theme="1"/>
        <rFont val="Calibri"/>
        <family val="2"/>
        <scheme val="minor"/>
      </rPr>
      <t xml:space="preserve"> Ptos x hora</t>
    </r>
  </si>
  <si>
    <t>Mínimo años</t>
  </si>
  <si>
    <t>Curso</t>
  </si>
  <si>
    <t>Nivel</t>
  </si>
  <si>
    <t>Duración (horas)</t>
  </si>
  <si>
    <t>Precio</t>
  </si>
  <si>
    <t>Software incluido</t>
  </si>
  <si>
    <t>Descuento</t>
  </si>
  <si>
    <t>Presencial / a Distancia</t>
  </si>
  <si>
    <t>Internet</t>
  </si>
  <si>
    <t>Básico</t>
  </si>
  <si>
    <t>Diseño web</t>
  </si>
  <si>
    <t>Medio</t>
  </si>
  <si>
    <t>Contabilidad</t>
  </si>
  <si>
    <t>Avanzado</t>
  </si>
  <si>
    <t>Linux</t>
  </si>
  <si>
    <t>OpenOffice</t>
  </si>
  <si>
    <t>Word</t>
  </si>
  <si>
    <t>Básico (€ por hora)</t>
  </si>
  <si>
    <t>Medio y avanzado (€ por hora)</t>
  </si>
  <si>
    <t>REQUISITOS PARA IR A LA EXCURSIÓN</t>
  </si>
  <si>
    <t>APROBADO O SUSPENSO</t>
  </si>
  <si>
    <t>NOTAS</t>
  </si>
  <si>
    <t>PUNTO EXTRA</t>
  </si>
  <si>
    <t>VAN A LA EXCURSIÓN</t>
  </si>
  <si>
    <t>1.Aprueba el alumno cuya nota sea  5 o superior. Marcar en rojo</t>
  </si>
  <si>
    <t>ALUMNO 1</t>
  </si>
  <si>
    <t xml:space="preserve"> y letra rojo oscuro  los suspensos</t>
  </si>
  <si>
    <t>ALUMNO 2</t>
  </si>
  <si>
    <t>ALUMNO 3</t>
  </si>
  <si>
    <t>ALUMNO 4</t>
  </si>
  <si>
    <t>ALUMNO 5</t>
  </si>
  <si>
    <t>ALUMNO 6</t>
  </si>
  <si>
    <t>ALUMNO 7</t>
  </si>
  <si>
    <t>ALUMNO 8</t>
  </si>
  <si>
    <t>ALUMNO 9</t>
  </si>
  <si>
    <t>ALUMNO 10</t>
  </si>
  <si>
    <t>ALUMNO 11</t>
  </si>
  <si>
    <t>ALUMNO 12</t>
  </si>
  <si>
    <t>Total alumnos que van</t>
  </si>
  <si>
    <t>Notas alumnos</t>
  </si>
  <si>
    <t>ALUMNNO</t>
  </si>
  <si>
    <t>EDAD</t>
  </si>
  <si>
    <t>SEXO</t>
  </si>
  <si>
    <t>Nota</t>
  </si>
  <si>
    <t>Calificación</t>
  </si>
  <si>
    <t>Luis Gómez</t>
  </si>
  <si>
    <t>H</t>
  </si>
  <si>
    <t>María López</t>
  </si>
  <si>
    <t>M</t>
  </si>
  <si>
    <t>Mario Ortiz</t>
  </si>
  <si>
    <t>Paula García</t>
  </si>
  <si>
    <t>Rafael Pinto</t>
  </si>
  <si>
    <t>Javier López</t>
  </si>
  <si>
    <t>Carmen García</t>
  </si>
  <si>
    <t>Mar Sánchez</t>
  </si>
  <si>
    <t>Julián Esteban</t>
  </si>
  <si>
    <t>Carlos Muñoz</t>
  </si>
  <si>
    <t>Esteban Pérez</t>
  </si>
  <si>
    <t>Total Alumnos</t>
  </si>
  <si>
    <t>Total Chicas</t>
  </si>
  <si>
    <t>Total Chicos</t>
  </si>
  <si>
    <t>Edad Media</t>
  </si>
  <si>
    <t>Nota Media</t>
  </si>
  <si>
    <t>Total Aprobados</t>
  </si>
  <si>
    <t>2.Iran a la excursión aquellos que están aprobados o han conseguido más de 2 puntos extra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</si>
</sst>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quot;€&quot;"/>
    <numFmt numFmtId="165" formatCode="#,##0\ &quot;€&quot;"/>
  </numFmts>
  <fonts count="9" x14ac:knownFonts="1">
    <font>
      <sz val="11"/>
      <color theme="1"/>
      <name val="Calibri"/>
      <family val="2"/>
      <scheme val="minor"/>
    </font>
    <font>
      <sz val="13"/>
      <color theme="1"/>
      <name val="Calibri"/>
      <family val="2"/>
      <scheme val="minor"/>
    </font>
    <font>
      <b/>
      <sz val="13"/>
      <color theme="1"/>
      <name val="Calibri"/>
      <family val="2"/>
      <scheme val="minor"/>
    </font>
    <font>
      <sz val="13"/>
      <color theme="0"/>
      <name val="Calibri"/>
      <family val="2"/>
      <scheme val="minor"/>
    </font>
    <font>
      <b/>
      <i/>
      <sz val="13"/>
      <color theme="0"/>
      <name val="Calibri"/>
      <family val="2"/>
      <scheme val="minor"/>
    </font>
    <font>
      <b/>
      <i/>
      <sz val="11"/>
      <color theme="0"/>
      <name val="Calibri"/>
      <family val="2"/>
      <scheme val="minor"/>
    </font>
    <font>
      <sz val="12"/>
      <color theme="1"/>
      <name val="Calibri"/>
      <family val="2"/>
      <scheme val="minor"/>
    </font>
    <font>
      <sz val="12"/>
      <color rgb="FF000000"/>
      <name val="Calibri"/>
      <family val="2"/>
      <scheme val="minor"/>
    </font>
    <font>
      <b/>
      <sz val="12"/>
      <color theme="1"/>
      <name val="Calibri"/>
      <family val="2"/>
      <scheme val="minor"/>
    </font>
  </fonts>
  <fills count="7">
    <fill>
      <patternFill patternType="none"/>
    </fill>
    <fill>
      <patternFill patternType="gray125"/>
    </fill>
    <fill>
      <patternFill patternType="solid">
        <fgColor rgb="FFCCFFCC"/>
        <bgColor indexed="64"/>
      </patternFill>
    </fill>
    <fill>
      <patternFill patternType="solid">
        <fgColor rgb="FF006666"/>
        <bgColor indexed="64"/>
      </patternFill>
    </fill>
    <fill>
      <patternFill patternType="solid">
        <fgColor rgb="FF000066"/>
        <bgColor indexed="64"/>
      </patternFill>
    </fill>
    <fill>
      <patternFill patternType="solid">
        <fgColor rgb="FFFFCC99"/>
        <bgColor indexed="64"/>
      </patternFill>
    </fill>
    <fill>
      <patternFill patternType="solid">
        <fgColor theme="4" tint="0.59999389629810485"/>
        <bgColor indexed="64"/>
      </patternFill>
    </fill>
  </fills>
  <borders count="29">
    <border>
      <left/>
      <right/>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right style="thick">
        <color indexed="64"/>
      </right>
      <top/>
      <bottom/>
      <diagonal/>
    </border>
    <border>
      <left/>
      <right style="thick">
        <color indexed="64"/>
      </right>
      <top/>
      <bottom style="thick">
        <color indexed="64"/>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style="thick">
        <color indexed="64"/>
      </top>
      <bottom style="thin">
        <color indexed="64"/>
      </bottom>
      <diagonal/>
    </border>
    <border>
      <left/>
      <right style="thick">
        <color indexed="64"/>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style="thin">
        <color indexed="64"/>
      </bottom>
      <diagonal/>
    </border>
    <border>
      <left style="thick">
        <color indexed="64"/>
      </left>
      <right style="thick">
        <color indexed="64"/>
      </right>
      <top style="thin">
        <color indexed="64"/>
      </top>
      <bottom style="thick">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bottom style="thin">
        <color indexed="64"/>
      </bottom>
      <diagonal/>
    </border>
    <border>
      <left/>
      <right/>
      <top style="thick">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ck">
        <color indexed="64"/>
      </left>
      <right/>
      <top/>
      <bottom style="thick">
        <color indexed="64"/>
      </bottom>
      <diagonal/>
    </border>
  </borders>
  <cellStyleXfs count="1">
    <xf numFmtId="0" fontId="0" fillId="0" borderId="0"/>
  </cellStyleXfs>
  <cellXfs count="72">
    <xf numFmtId="0" fontId="0" fillId="0" borderId="0" xfId="0"/>
    <xf numFmtId="0" fontId="1" fillId="0" borderId="0" xfId="0" applyFont="1"/>
    <xf numFmtId="0" fontId="2" fillId="0" borderId="0" xfId="0" applyFont="1"/>
    <xf numFmtId="0" fontId="1" fillId="0" borderId="0" xfId="0" applyFont="1" applyAlignment="1">
      <alignment horizontal="left" vertical="center" indent="1"/>
    </xf>
    <xf numFmtId="0" fontId="3" fillId="0" borderId="0" xfId="0" applyFont="1" applyAlignment="1">
      <alignment vertical="center"/>
    </xf>
    <xf numFmtId="0" fontId="4" fillId="4" borderId="0" xfId="0" applyFont="1" applyFill="1" applyAlignment="1">
      <alignment vertical="center"/>
    </xf>
    <xf numFmtId="0" fontId="1" fillId="0" borderId="0" xfId="0" applyFont="1" applyAlignment="1">
      <alignment horizontal="center" vertical="center" wrapText="1"/>
    </xf>
    <xf numFmtId="0" fontId="1" fillId="0" borderId="0" xfId="0" applyFont="1" applyBorder="1"/>
    <xf numFmtId="0" fontId="1" fillId="0" borderId="7" xfId="0" applyFont="1" applyBorder="1" applyAlignment="1">
      <alignment horizontal="center" vertical="center" wrapText="1"/>
    </xf>
    <xf numFmtId="0" fontId="1" fillId="2" borderId="7"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 fillId="2" borderId="13" xfId="0" applyFont="1" applyFill="1" applyBorder="1" applyAlignment="1">
      <alignment horizontal="center" vertical="center" wrapText="1"/>
    </xf>
    <xf numFmtId="0" fontId="4" fillId="4" borderId="4" xfId="0" applyFont="1" applyFill="1" applyBorder="1" applyAlignment="1">
      <alignment horizontal="center" vertical="center"/>
    </xf>
    <xf numFmtId="0" fontId="4" fillId="4" borderId="4" xfId="0" applyFont="1" applyFill="1" applyBorder="1" applyAlignment="1">
      <alignment vertical="center"/>
    </xf>
    <xf numFmtId="0" fontId="1" fillId="0" borderId="5" xfId="0" applyFont="1" applyBorder="1"/>
    <xf numFmtId="0" fontId="1" fillId="0" borderId="14" xfId="0" applyFont="1" applyBorder="1"/>
    <xf numFmtId="0" fontId="1" fillId="0" borderId="11" xfId="0" applyFont="1" applyBorder="1"/>
    <xf numFmtId="0" fontId="1" fillId="0" borderId="15" xfId="0" applyFont="1" applyBorder="1"/>
    <xf numFmtId="0" fontId="1" fillId="0" borderId="2" xfId="0" applyFont="1" applyBorder="1"/>
    <xf numFmtId="0" fontId="1" fillId="0" borderId="1" xfId="0" applyFont="1" applyBorder="1"/>
    <xf numFmtId="0" fontId="1" fillId="0" borderId="8" xfId="0" applyFont="1" applyBorder="1" applyAlignment="1">
      <alignment horizontal="center" vertical="center"/>
    </xf>
    <xf numFmtId="0" fontId="1" fillId="0" borderId="16" xfId="0" applyFont="1" applyBorder="1"/>
    <xf numFmtId="0" fontId="1" fillId="0" borderId="16" xfId="0" applyFont="1" applyBorder="1" applyAlignment="1">
      <alignment horizontal="center"/>
    </xf>
    <xf numFmtId="0" fontId="1" fillId="0" borderId="1" xfId="0" applyFont="1" applyBorder="1" applyAlignment="1">
      <alignment horizontal="center"/>
    </xf>
    <xf numFmtId="0" fontId="1" fillId="0" borderId="3" xfId="0" applyFont="1" applyBorder="1"/>
    <xf numFmtId="0" fontId="1" fillId="0" borderId="3" xfId="0" applyFont="1" applyBorder="1" applyAlignment="1">
      <alignment horizontal="center"/>
    </xf>
    <xf numFmtId="0" fontId="1" fillId="0" borderId="17" xfId="0" applyFont="1" applyBorder="1"/>
    <xf numFmtId="0" fontId="6" fillId="5" borderId="18" xfId="0" applyFont="1" applyFill="1" applyBorder="1" applyAlignment="1">
      <alignment horizontal="center" vertical="center" wrapText="1"/>
    </xf>
    <xf numFmtId="0" fontId="6" fillId="0" borderId="0" xfId="0" applyFont="1"/>
    <xf numFmtId="0" fontId="7" fillId="0" borderId="18" xfId="0" applyFont="1" applyBorder="1" applyAlignment="1">
      <alignment horizontal="left" vertical="center" wrapText="1"/>
    </xf>
    <xf numFmtId="0" fontId="6" fillId="0" borderId="18" xfId="0" applyFont="1" applyBorder="1"/>
    <xf numFmtId="0" fontId="6" fillId="0" borderId="18" xfId="0" applyFont="1" applyBorder="1" applyAlignment="1">
      <alignment horizontal="center"/>
    </xf>
    <xf numFmtId="0" fontId="6" fillId="5" borderId="18" xfId="0" applyFont="1" applyFill="1" applyBorder="1" applyAlignment="1">
      <alignment wrapText="1"/>
    </xf>
    <xf numFmtId="0" fontId="6" fillId="0" borderId="0" xfId="0" applyFont="1" applyAlignment="1">
      <alignment horizontal="center"/>
    </xf>
    <xf numFmtId="0" fontId="6" fillId="6" borderId="18" xfId="0" applyFont="1" applyFill="1" applyBorder="1"/>
    <xf numFmtId="0" fontId="6" fillId="6" borderId="18" xfId="0" applyFont="1" applyFill="1" applyBorder="1" applyAlignment="1">
      <alignment horizontal="center"/>
    </xf>
    <xf numFmtId="0" fontId="6" fillId="6" borderId="18" xfId="0" applyFont="1" applyFill="1" applyBorder="1" applyAlignment="1"/>
    <xf numFmtId="0" fontId="6" fillId="0" borderId="0" xfId="0" applyFont="1" applyAlignment="1"/>
    <xf numFmtId="0" fontId="6" fillId="2" borderId="0" xfId="0" applyFont="1" applyFill="1"/>
    <xf numFmtId="0" fontId="0" fillId="0" borderId="0" xfId="0" applyAlignment="1">
      <alignment horizontal="center"/>
    </xf>
    <xf numFmtId="0" fontId="0" fillId="0" borderId="22" xfId="0" applyBorder="1" applyAlignment="1">
      <alignment vertical="center" wrapText="1"/>
    </xf>
    <xf numFmtId="0" fontId="0" fillId="0" borderId="26" xfId="0" applyBorder="1" applyAlignment="1">
      <alignment horizontal="center" vertical="center" wrapText="1"/>
    </xf>
    <xf numFmtId="0" fontId="0" fillId="0" borderId="0" xfId="0" applyAlignment="1">
      <alignment vertical="center"/>
    </xf>
    <xf numFmtId="0" fontId="0" fillId="0" borderId="27" xfId="0" applyBorder="1" applyAlignment="1">
      <alignment vertical="center" wrapText="1"/>
    </xf>
    <xf numFmtId="0" fontId="0" fillId="0" borderId="25" xfId="0" applyBorder="1" applyAlignment="1">
      <alignment horizontal="center" vertical="center" wrapText="1"/>
    </xf>
    <xf numFmtId="0" fontId="0" fillId="0" borderId="25" xfId="0" applyBorder="1" applyAlignment="1">
      <alignment vertical="center" wrapText="1"/>
    </xf>
    <xf numFmtId="0" fontId="0" fillId="0" borderId="22" xfId="0" applyBorder="1" applyAlignment="1">
      <alignment horizontal="center" vertical="center" wrapText="1"/>
    </xf>
    <xf numFmtId="1" fontId="0" fillId="0" borderId="26" xfId="0" applyNumberFormat="1" applyBorder="1" applyAlignment="1">
      <alignment horizontal="center" vertical="center" wrapText="1"/>
    </xf>
    <xf numFmtId="0" fontId="1" fillId="0" borderId="28" xfId="0" applyFont="1" applyBorder="1"/>
    <xf numFmtId="164" fontId="6" fillId="0" borderId="18" xfId="0" applyNumberFormat="1" applyFont="1" applyBorder="1"/>
    <xf numFmtId="165" fontId="6" fillId="0" borderId="18" xfId="0" applyNumberFormat="1" applyFont="1" applyBorder="1"/>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4" fillId="3" borderId="0" xfId="0" applyFont="1" applyFill="1" applyBorder="1" applyAlignment="1">
      <alignment horizontal="center" vertical="center"/>
    </xf>
    <xf numFmtId="0" fontId="5" fillId="3" borderId="4" xfId="0" applyFont="1" applyFill="1" applyBorder="1" applyAlignment="1">
      <alignment horizontal="center" vertical="center"/>
    </xf>
    <xf numFmtId="0" fontId="4" fillId="4" borderId="6" xfId="0" applyFont="1" applyFill="1" applyBorder="1" applyAlignment="1">
      <alignment horizontal="center" vertical="center"/>
    </xf>
    <xf numFmtId="0" fontId="5" fillId="4" borderId="6" xfId="0" applyFont="1" applyFill="1" applyBorder="1" applyAlignment="1">
      <alignment horizontal="center" vertical="center"/>
    </xf>
    <xf numFmtId="0" fontId="1" fillId="2" borderId="9" xfId="0" applyFont="1" applyFill="1" applyBorder="1" applyAlignment="1">
      <alignment wrapText="1"/>
    </xf>
    <xf numFmtId="0" fontId="0" fillId="2" borderId="4" xfId="0" applyFill="1" applyBorder="1" applyAlignment="1">
      <alignment wrapText="1"/>
    </xf>
    <xf numFmtId="0" fontId="1" fillId="2" borderId="10" xfId="0" applyFont="1" applyFill="1" applyBorder="1" applyAlignment="1">
      <alignment wrapText="1"/>
    </xf>
    <xf numFmtId="0" fontId="0" fillId="2" borderId="11" xfId="0" applyFill="1" applyBorder="1" applyAlignment="1">
      <alignment wrapText="1"/>
    </xf>
    <xf numFmtId="0" fontId="0" fillId="2" borderId="6" xfId="0" applyFill="1" applyBorder="1" applyAlignment="1">
      <alignment wrapText="1"/>
    </xf>
    <xf numFmtId="0" fontId="6" fillId="6" borderId="18" xfId="0" applyFont="1" applyFill="1" applyBorder="1" applyAlignment="1">
      <alignment horizontal="center" vertical="center"/>
    </xf>
    <xf numFmtId="0" fontId="6" fillId="6" borderId="19" xfId="0" applyFont="1" applyFill="1" applyBorder="1" applyAlignment="1">
      <alignment horizontal="center" vertical="center"/>
    </xf>
    <xf numFmtId="0" fontId="6" fillId="0" borderId="0" xfId="0" applyFont="1" applyAlignment="1">
      <alignment horizontal="center"/>
    </xf>
    <xf numFmtId="0" fontId="6" fillId="2" borderId="0" xfId="0" applyFont="1" applyFill="1" applyAlignment="1">
      <alignment horizontal="left"/>
    </xf>
    <xf numFmtId="0" fontId="6" fillId="2" borderId="0" xfId="0" applyFont="1" applyFill="1" applyAlignment="1">
      <alignment horizontal="left" wrapText="1"/>
    </xf>
    <xf numFmtId="0" fontId="8" fillId="0" borderId="0" xfId="0" applyFont="1" applyAlignment="1">
      <alignment horizontal="center" vertical="center"/>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8" fillId="0" borderId="22" xfId="0" applyFont="1" applyBorder="1" applyAlignment="1">
      <alignment horizontal="center" vertical="center"/>
    </xf>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CC"/>
      <color rgb="FF000066"/>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228600</xdr:colOff>
      <xdr:row>0</xdr:row>
      <xdr:rowOff>209550</xdr:rowOff>
    </xdr:from>
    <xdr:to>
      <xdr:col>15</xdr:col>
      <xdr:colOff>1266825</xdr:colOff>
      <xdr:row>11</xdr:row>
      <xdr:rowOff>66676</xdr:rowOff>
    </xdr:to>
    <xdr:sp macro="" textlink="">
      <xdr:nvSpPr>
        <xdr:cNvPr id="3" name="CuadroTexto 2"/>
        <xdr:cNvSpPr txBox="1"/>
      </xdr:nvSpPr>
      <xdr:spPr>
        <a:xfrm>
          <a:off x="6515100" y="209550"/>
          <a:ext cx="10039350" cy="2343151"/>
        </a:xfrm>
        <a:prstGeom prst="rect">
          <a:avLst/>
        </a:prstGeom>
        <a:solidFill>
          <a:srgbClr val="CC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300"/>
            <a:t>Tenemos una tabla para</a:t>
          </a:r>
          <a:r>
            <a:rPr lang="es-ES" sz="1300" baseline="0"/>
            <a:t> calcular los puntos de los aspirante por concurso de méritos a una plaza en el Ayuntamiento.</a:t>
          </a:r>
          <a:endParaRPr lang="es-ES" sz="1300"/>
        </a:p>
        <a:p>
          <a:endParaRPr lang="es-ES" sz="1300"/>
        </a:p>
        <a:p>
          <a:r>
            <a:rPr lang="es-ES" sz="1300"/>
            <a:t>1. </a:t>
          </a:r>
          <a:r>
            <a:rPr lang="es-ES" sz="1300" b="0" i="0" u="none" strike="noStrike" baseline="0" smtClean="0">
              <a:solidFill>
                <a:schemeClr val="dk1"/>
              </a:solidFill>
              <a:latin typeface="+mn-lt"/>
              <a:ea typeface="+mn-ea"/>
              <a:cs typeface="+mn-cs"/>
            </a:rPr>
            <a:t>En la columna </a:t>
          </a:r>
          <a:r>
            <a:rPr lang="es-ES" sz="1300" b="1" i="1" u="none" strike="noStrike" baseline="0" smtClean="0">
              <a:solidFill>
                <a:schemeClr val="dk1"/>
              </a:solidFill>
              <a:latin typeface="+mn-lt"/>
              <a:ea typeface="+mn-ea"/>
              <a:cs typeface="+mn-cs"/>
            </a:rPr>
            <a:t>Puntos </a:t>
          </a:r>
          <a:r>
            <a:rPr lang="es-ES" sz="1300" b="0" i="0" u="none" strike="noStrike" baseline="0" smtClean="0">
              <a:solidFill>
                <a:schemeClr val="dk1"/>
              </a:solidFill>
              <a:latin typeface="+mn-lt"/>
              <a:ea typeface="+mn-ea"/>
              <a:cs typeface="+mn-cs"/>
            </a:rPr>
            <a:t>correspondiente al apartado </a:t>
          </a:r>
          <a:r>
            <a:rPr lang="es-ES" sz="1300" b="1" i="1" u="none" strike="noStrike" baseline="0" smtClean="0">
              <a:solidFill>
                <a:schemeClr val="dk1"/>
              </a:solidFill>
              <a:latin typeface="+mn-lt"/>
              <a:ea typeface="+mn-ea"/>
              <a:cs typeface="+mn-cs"/>
            </a:rPr>
            <a:t>TITULACIÓN </a:t>
          </a:r>
          <a:r>
            <a:rPr lang="es-ES" sz="1300" b="0" i="0" u="none" strike="noStrike" baseline="0" smtClean="0">
              <a:solidFill>
                <a:schemeClr val="dk1"/>
              </a:solidFill>
              <a:latin typeface="+mn-lt"/>
              <a:ea typeface="+mn-ea"/>
              <a:cs typeface="+mn-cs"/>
            </a:rPr>
            <a:t>se calcularan los puntos otorgados según la titulación del aspirante </a:t>
          </a:r>
        </a:p>
        <a:p>
          <a:r>
            <a:rPr lang="es-ES" sz="1300"/>
            <a:t>2. </a:t>
          </a:r>
          <a:r>
            <a:rPr lang="es-ES" sz="1300" b="0" i="0" u="none" strike="noStrike" baseline="0" smtClean="0">
              <a:solidFill>
                <a:schemeClr val="dk1"/>
              </a:solidFill>
              <a:latin typeface="+mn-lt"/>
              <a:ea typeface="+mn-ea"/>
              <a:cs typeface="+mn-cs"/>
            </a:rPr>
            <a:t>En la columna </a:t>
          </a:r>
          <a:r>
            <a:rPr lang="es-ES" sz="1300" b="1" i="1" u="none" strike="noStrike" baseline="0" smtClean="0">
              <a:solidFill>
                <a:schemeClr val="dk1"/>
              </a:solidFill>
              <a:latin typeface="+mn-lt"/>
              <a:ea typeface="+mn-ea"/>
              <a:cs typeface="+mn-cs"/>
            </a:rPr>
            <a:t>Puntos </a:t>
          </a:r>
          <a:r>
            <a:rPr lang="es-ES" sz="1300" b="0" i="0" u="none" strike="noStrike" baseline="0" smtClean="0">
              <a:solidFill>
                <a:schemeClr val="dk1"/>
              </a:solidFill>
              <a:latin typeface="+mn-lt"/>
              <a:ea typeface="+mn-ea"/>
              <a:cs typeface="+mn-cs"/>
            </a:rPr>
            <a:t>correspondiente al apartado </a:t>
          </a:r>
          <a:r>
            <a:rPr lang="es-ES" sz="1300" b="1" i="1" u="none" strike="noStrike" baseline="0" smtClean="0">
              <a:solidFill>
                <a:schemeClr val="dk1"/>
              </a:solidFill>
              <a:latin typeface="+mn-lt"/>
              <a:ea typeface="+mn-ea"/>
              <a:cs typeface="+mn-cs"/>
            </a:rPr>
            <a:t>FORMACIÓN </a:t>
          </a:r>
          <a:r>
            <a:rPr lang="es-ES" sz="1300" b="0" i="0" u="none" strike="noStrike" baseline="0" smtClean="0">
              <a:solidFill>
                <a:schemeClr val="dk1"/>
              </a:solidFill>
              <a:latin typeface="+mn-lt"/>
              <a:ea typeface="+mn-ea"/>
              <a:cs typeface="+mn-cs"/>
            </a:rPr>
            <a:t>Se calcularán los puntos otorgados según las horas de formación del aspirante, teniendo en cuenta que el máximo de puntos que puede concederse en este apartado es de 100 (si el resultado del cálculo es superior a ese máximo, en esta casilla aparecerá 100; en caso contrario, aparecerá el resultado del cálculo) </a:t>
          </a:r>
        </a:p>
        <a:p>
          <a:r>
            <a:rPr lang="es-ES" sz="1300"/>
            <a:t>3. </a:t>
          </a:r>
          <a:r>
            <a:rPr lang="es-ES" sz="1300" b="0" i="0" u="none" strike="noStrike" baseline="0" smtClean="0">
              <a:solidFill>
                <a:schemeClr val="dk1"/>
              </a:solidFill>
              <a:latin typeface="+mn-lt"/>
              <a:ea typeface="+mn-ea"/>
              <a:cs typeface="+mn-cs"/>
            </a:rPr>
            <a:t>En la columna </a:t>
          </a:r>
          <a:r>
            <a:rPr lang="es-ES" sz="1300" b="1" i="1" u="none" strike="noStrike" baseline="0" smtClean="0">
              <a:solidFill>
                <a:schemeClr val="dk1"/>
              </a:solidFill>
              <a:latin typeface="+mn-lt"/>
              <a:ea typeface="+mn-ea"/>
              <a:cs typeface="+mn-cs"/>
            </a:rPr>
            <a:t>Puntos </a:t>
          </a:r>
          <a:r>
            <a:rPr lang="es-ES" sz="1300" b="0" i="0" u="none" strike="noStrike" baseline="0" smtClean="0">
              <a:solidFill>
                <a:schemeClr val="dk1"/>
              </a:solidFill>
              <a:latin typeface="+mn-lt"/>
              <a:ea typeface="+mn-ea"/>
              <a:cs typeface="+mn-cs"/>
            </a:rPr>
            <a:t>correspondiente al apartado </a:t>
          </a:r>
          <a:r>
            <a:rPr lang="es-ES" sz="1300" b="1" i="1" u="none" strike="noStrike" baseline="0" smtClean="0">
              <a:solidFill>
                <a:schemeClr val="dk1"/>
              </a:solidFill>
              <a:latin typeface="+mn-lt"/>
              <a:ea typeface="+mn-ea"/>
              <a:cs typeface="+mn-cs"/>
            </a:rPr>
            <a:t>EXPERIENCIA </a:t>
          </a:r>
          <a:r>
            <a:rPr lang="es-ES" sz="1300" b="0" i="0" u="none" strike="noStrike" baseline="0" smtClean="0">
              <a:solidFill>
                <a:schemeClr val="dk1"/>
              </a:solidFill>
              <a:latin typeface="+mn-lt"/>
              <a:ea typeface="+mn-ea"/>
              <a:cs typeface="+mn-cs"/>
            </a:rPr>
            <a:t>Se calcularán los puntos concedidos por los años de experiencia, exigiéndose un mínimo de 2 años para poder puntuar en este apartado. </a:t>
          </a:r>
        </a:p>
        <a:p>
          <a:r>
            <a:rPr lang="es-ES" sz="1300"/>
            <a:t>4. </a:t>
          </a:r>
          <a:r>
            <a:rPr lang="es-ES" sz="1300" b="0" i="0" u="none" strike="noStrike" baseline="0" smtClean="0">
              <a:solidFill>
                <a:schemeClr val="dk1"/>
              </a:solidFill>
              <a:latin typeface="+mn-lt"/>
              <a:ea typeface="+mn-ea"/>
              <a:cs typeface="+mn-cs"/>
            </a:rPr>
            <a:t>En la columna </a:t>
          </a:r>
          <a:r>
            <a:rPr lang="es-ES" sz="1300" b="0" i="1" u="none" strike="noStrike" baseline="0" smtClean="0">
              <a:solidFill>
                <a:schemeClr val="dk1"/>
              </a:solidFill>
              <a:latin typeface="+mn-lt"/>
              <a:ea typeface="+mn-ea"/>
              <a:cs typeface="+mn-cs"/>
            </a:rPr>
            <a:t>TOTAL </a:t>
          </a:r>
          <a:r>
            <a:rPr lang="es-ES" sz="1300" b="0" i="0" u="none" strike="noStrike" baseline="0" smtClean="0">
              <a:solidFill>
                <a:schemeClr val="dk1"/>
              </a:solidFill>
              <a:latin typeface="+mn-lt"/>
              <a:ea typeface="+mn-ea"/>
              <a:cs typeface="+mn-cs"/>
            </a:rPr>
            <a:t>suma los puntos conseguidos por cada aspirante en cada una de las categorias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285750</xdr:colOff>
      <xdr:row>0</xdr:row>
      <xdr:rowOff>200023</xdr:rowOff>
    </xdr:from>
    <xdr:to>
      <xdr:col>12</xdr:col>
      <xdr:colOff>714375</xdr:colOff>
      <xdr:row>11</xdr:row>
      <xdr:rowOff>47624</xdr:rowOff>
    </xdr:to>
    <xdr:sp macro="" textlink="">
      <xdr:nvSpPr>
        <xdr:cNvPr id="2" name="CuadroTexto 1"/>
        <xdr:cNvSpPr txBox="1"/>
      </xdr:nvSpPr>
      <xdr:spPr>
        <a:xfrm>
          <a:off x="7296150" y="200023"/>
          <a:ext cx="5000625" cy="2476501"/>
        </a:xfrm>
        <a:prstGeom prst="rect">
          <a:avLst/>
        </a:prstGeom>
        <a:solidFill>
          <a:srgbClr val="CC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solidFill>
                <a:schemeClr val="dk1"/>
              </a:solidFill>
              <a:effectLst/>
              <a:latin typeface="+mn-lt"/>
              <a:ea typeface="+mn-ea"/>
              <a:cs typeface="+mn-cs"/>
            </a:rPr>
            <a:t>Una academia de informática incluye en un registro los cursos que va</a:t>
          </a:r>
          <a:r>
            <a:rPr lang="es-ES" sz="1100" baseline="0">
              <a:solidFill>
                <a:schemeClr val="dk1"/>
              </a:solidFill>
              <a:effectLst/>
              <a:latin typeface="+mn-lt"/>
              <a:ea typeface="+mn-ea"/>
              <a:cs typeface="+mn-cs"/>
            </a:rPr>
            <a:t> </a:t>
          </a:r>
          <a:r>
            <a:rPr lang="es-ES" sz="1100">
              <a:solidFill>
                <a:schemeClr val="dk1"/>
              </a:solidFill>
              <a:effectLst/>
              <a:latin typeface="+mn-lt"/>
              <a:ea typeface="+mn-ea"/>
              <a:cs typeface="+mn-cs"/>
            </a:rPr>
            <a:t>ofreciendo </a:t>
          </a:r>
        </a:p>
        <a:p>
          <a:r>
            <a:rPr lang="es-ES" sz="1100">
              <a:solidFill>
                <a:schemeClr val="dk1"/>
              </a:solidFill>
              <a:effectLst/>
              <a:latin typeface="+mn-lt"/>
              <a:ea typeface="+mn-ea"/>
              <a:cs typeface="+mn-cs"/>
            </a:rPr>
            <a:t>con una serie de datos relativos a los mismos.</a:t>
          </a:r>
        </a:p>
        <a:p>
          <a:r>
            <a:rPr lang="es-ES" sz="1100">
              <a:solidFill>
                <a:schemeClr val="dk1"/>
              </a:solidFill>
              <a:effectLst/>
              <a:latin typeface="+mn-lt"/>
              <a:ea typeface="+mn-ea"/>
              <a:cs typeface="+mn-cs"/>
            </a:rPr>
            <a:t>1.</a:t>
          </a:r>
          <a:r>
            <a:rPr lang="es-ES" sz="1100" baseline="0">
              <a:solidFill>
                <a:schemeClr val="dk1"/>
              </a:solidFill>
              <a:effectLst/>
              <a:latin typeface="+mn-lt"/>
              <a:ea typeface="+mn-ea"/>
              <a:cs typeface="+mn-cs"/>
            </a:rPr>
            <a:t> </a:t>
          </a:r>
          <a:r>
            <a:rPr lang="es-ES" sz="1100">
              <a:solidFill>
                <a:schemeClr val="dk1"/>
              </a:solidFill>
              <a:effectLst/>
              <a:latin typeface="+mn-lt"/>
              <a:ea typeface="+mn-ea"/>
              <a:cs typeface="+mn-cs"/>
            </a:rPr>
            <a:t>En la columna </a:t>
          </a:r>
          <a:r>
            <a:rPr lang="es-ES" sz="1100" b="1">
              <a:solidFill>
                <a:schemeClr val="dk1"/>
              </a:solidFill>
              <a:effectLst/>
              <a:latin typeface="+mn-lt"/>
              <a:ea typeface="+mn-ea"/>
              <a:cs typeface="+mn-cs"/>
            </a:rPr>
            <a:t>Duración</a:t>
          </a:r>
          <a:r>
            <a:rPr lang="es-ES" sz="1100">
              <a:solidFill>
                <a:schemeClr val="dk1"/>
              </a:solidFill>
              <a:effectLst/>
              <a:latin typeface="+mn-lt"/>
              <a:ea typeface="+mn-ea"/>
              <a:cs typeface="+mn-cs"/>
            </a:rPr>
            <a:t> (horas) aparezca 30 en caso de que el curso sea de</a:t>
          </a:r>
        </a:p>
        <a:p>
          <a:r>
            <a:rPr lang="es-ES" sz="1100">
              <a:solidFill>
                <a:schemeClr val="dk1"/>
              </a:solidFill>
              <a:effectLst/>
              <a:latin typeface="+mn-lt"/>
              <a:ea typeface="+mn-ea"/>
              <a:cs typeface="+mn-cs"/>
            </a:rPr>
            <a:t> Linux o su nivel sea básico; 60, en otro caso.</a:t>
          </a:r>
        </a:p>
        <a:p>
          <a:r>
            <a:rPr lang="es-ES" sz="1100">
              <a:solidFill>
                <a:schemeClr val="dk1"/>
              </a:solidFill>
              <a:effectLst/>
              <a:latin typeface="+mn-lt"/>
              <a:ea typeface="+mn-ea"/>
              <a:cs typeface="+mn-cs"/>
            </a:rPr>
            <a:t>2. En la columna </a:t>
          </a:r>
          <a:r>
            <a:rPr lang="es-ES" sz="1100" b="1">
              <a:solidFill>
                <a:schemeClr val="dk1"/>
              </a:solidFill>
              <a:effectLst/>
              <a:latin typeface="+mn-lt"/>
              <a:ea typeface="+mn-ea"/>
              <a:cs typeface="+mn-cs"/>
            </a:rPr>
            <a:t>Precio</a:t>
          </a:r>
          <a:r>
            <a:rPr lang="es-ES" sz="1100">
              <a:solidFill>
                <a:schemeClr val="dk1"/>
              </a:solidFill>
              <a:effectLst/>
              <a:latin typeface="+mn-lt"/>
              <a:ea typeface="+mn-ea"/>
              <a:cs typeface="+mn-cs"/>
            </a:rPr>
            <a:t> se calcula el precio del curso en función de su nivel</a:t>
          </a:r>
        </a:p>
        <a:p>
          <a:r>
            <a:rPr lang="es-ES" sz="1100">
              <a:solidFill>
                <a:schemeClr val="dk1"/>
              </a:solidFill>
              <a:effectLst/>
              <a:latin typeface="+mn-lt"/>
              <a:ea typeface="+mn-ea"/>
              <a:cs typeface="+mn-cs"/>
            </a:rPr>
            <a:t> (básico, medio o avanzado).</a:t>
          </a:r>
        </a:p>
        <a:p>
          <a:r>
            <a:rPr lang="es-ES" sz="1200"/>
            <a:t>3. </a:t>
          </a:r>
          <a:r>
            <a:rPr lang="es-ES" sz="1100">
              <a:solidFill>
                <a:schemeClr val="dk1"/>
              </a:solidFill>
              <a:effectLst/>
              <a:latin typeface="+mn-lt"/>
              <a:ea typeface="+mn-ea"/>
              <a:cs typeface="+mn-cs"/>
            </a:rPr>
            <a:t>En la columna </a:t>
          </a:r>
          <a:r>
            <a:rPr lang="es-ES" sz="1100" b="1">
              <a:solidFill>
                <a:schemeClr val="dk1"/>
              </a:solidFill>
              <a:effectLst/>
              <a:latin typeface="+mn-lt"/>
              <a:ea typeface="+mn-ea"/>
              <a:cs typeface="+mn-cs"/>
            </a:rPr>
            <a:t>Software incluido </a:t>
          </a:r>
          <a:r>
            <a:rPr lang="es-ES" sz="1100">
              <a:solidFill>
                <a:schemeClr val="dk1"/>
              </a:solidFill>
              <a:effectLst/>
              <a:latin typeface="+mn-lt"/>
              <a:ea typeface="+mn-ea"/>
              <a:cs typeface="+mn-cs"/>
            </a:rPr>
            <a:t>aparecerá SÍ salvo que el curso sea de</a:t>
          </a:r>
        </a:p>
        <a:p>
          <a:r>
            <a:rPr lang="es-ES" sz="1100">
              <a:solidFill>
                <a:schemeClr val="dk1"/>
              </a:solidFill>
              <a:effectLst/>
              <a:latin typeface="+mn-lt"/>
              <a:ea typeface="+mn-ea"/>
              <a:cs typeface="+mn-cs"/>
            </a:rPr>
            <a:t> contabilidad o de Linux (en cuyo caso, aparecerá NO).</a:t>
          </a:r>
        </a:p>
        <a:p>
          <a:r>
            <a:rPr lang="es-ES" sz="1200"/>
            <a:t>4. </a:t>
          </a:r>
          <a:r>
            <a:rPr lang="es-ES" sz="1100">
              <a:solidFill>
                <a:schemeClr val="dk1"/>
              </a:solidFill>
              <a:effectLst/>
              <a:latin typeface="+mn-lt"/>
              <a:ea typeface="+mn-ea"/>
              <a:cs typeface="+mn-cs"/>
            </a:rPr>
            <a:t>En la columna </a:t>
          </a:r>
          <a:r>
            <a:rPr lang="es-ES" sz="1100" b="1">
              <a:solidFill>
                <a:schemeClr val="dk1"/>
              </a:solidFill>
              <a:effectLst/>
              <a:latin typeface="+mn-lt"/>
              <a:ea typeface="+mn-ea"/>
              <a:cs typeface="+mn-cs"/>
            </a:rPr>
            <a:t>Descuento</a:t>
          </a:r>
          <a:r>
            <a:rPr lang="es-ES" sz="1100">
              <a:solidFill>
                <a:schemeClr val="dk1"/>
              </a:solidFill>
              <a:effectLst/>
              <a:latin typeface="+mn-lt"/>
              <a:ea typeface="+mn-ea"/>
              <a:cs typeface="+mn-cs"/>
            </a:rPr>
            <a:t> se calculará un 3% de descuento para aquellos cursos</a:t>
          </a:r>
        </a:p>
        <a:p>
          <a:r>
            <a:rPr lang="es-ES" sz="1100">
              <a:solidFill>
                <a:schemeClr val="dk1"/>
              </a:solidFill>
              <a:effectLst/>
              <a:latin typeface="+mn-lt"/>
              <a:ea typeface="+mn-ea"/>
              <a:cs typeface="+mn-cs"/>
            </a:rPr>
            <a:t> cuyo precio sea de 450 € o superior.</a:t>
          </a:r>
        </a:p>
        <a:p>
          <a:r>
            <a:rPr lang="es-ES" sz="1200"/>
            <a:t>5. </a:t>
          </a:r>
          <a:r>
            <a:rPr lang="es-ES" sz="1100">
              <a:solidFill>
                <a:schemeClr val="dk1"/>
              </a:solidFill>
              <a:effectLst/>
              <a:latin typeface="+mn-lt"/>
              <a:ea typeface="+mn-ea"/>
              <a:cs typeface="+mn-cs"/>
            </a:rPr>
            <a:t>En la columna </a:t>
          </a:r>
          <a:r>
            <a:rPr lang="es-ES" sz="1100" b="1">
              <a:solidFill>
                <a:schemeClr val="dk1"/>
              </a:solidFill>
              <a:effectLst/>
              <a:latin typeface="+mn-lt"/>
              <a:ea typeface="+mn-ea"/>
              <a:cs typeface="+mn-cs"/>
            </a:rPr>
            <a:t>Presencial / A distancia </a:t>
          </a:r>
          <a:r>
            <a:rPr lang="es-ES" sz="1100">
              <a:solidFill>
                <a:schemeClr val="dk1"/>
              </a:solidFill>
              <a:effectLst/>
              <a:latin typeface="+mn-lt"/>
              <a:ea typeface="+mn-ea"/>
              <a:cs typeface="+mn-cs"/>
            </a:rPr>
            <a:t>aparecerá A distancia sólo para los</a:t>
          </a:r>
        </a:p>
        <a:p>
          <a:r>
            <a:rPr lang="es-ES" sz="1100">
              <a:solidFill>
                <a:schemeClr val="dk1"/>
              </a:solidFill>
              <a:effectLst/>
              <a:latin typeface="+mn-lt"/>
              <a:ea typeface="+mn-ea"/>
              <a:cs typeface="+mn-cs"/>
            </a:rPr>
            <a:t> cursos de Internet de 60 hs. de duración. En los demás casos, aparecerá</a:t>
          </a:r>
        </a:p>
        <a:p>
          <a:r>
            <a:rPr lang="es-ES" sz="1100">
              <a:solidFill>
                <a:schemeClr val="dk1"/>
              </a:solidFill>
              <a:effectLst/>
              <a:latin typeface="+mn-lt"/>
              <a:ea typeface="+mn-ea"/>
              <a:cs typeface="+mn-cs"/>
            </a:rPr>
            <a:t> Presencial.</a:t>
          </a:r>
        </a:p>
        <a:p>
          <a:endParaRPr lang="es-ES" sz="12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17"/>
  <sheetViews>
    <sheetView workbookViewId="0">
      <selection activeCell="I15" sqref="I15"/>
    </sheetView>
  </sheetViews>
  <sheetFormatPr baseColWidth="10" defaultRowHeight="15" x14ac:dyDescent="0.25"/>
  <cols>
    <col min="3" max="3" width="18.42578125" customWidth="1"/>
    <col min="4" max="7" width="11.42578125" style="39"/>
  </cols>
  <sheetData>
    <row r="1" spans="3:8" ht="15.75" thickBot="1" x14ac:dyDescent="0.3"/>
    <row r="2" spans="3:8" ht="15.75" thickBot="1" x14ac:dyDescent="0.3">
      <c r="C2" s="51" t="s">
        <v>61</v>
      </c>
      <c r="D2" s="52"/>
      <c r="E2" s="52"/>
      <c r="F2" s="52"/>
      <c r="G2" s="53"/>
    </row>
    <row r="3" spans="3:8" ht="15.75" thickBot="1" x14ac:dyDescent="0.3">
      <c r="C3" s="40" t="s">
        <v>62</v>
      </c>
      <c r="D3" s="41" t="s">
        <v>63</v>
      </c>
      <c r="E3" s="41" t="s">
        <v>64</v>
      </c>
      <c r="F3" s="41" t="s">
        <v>65</v>
      </c>
      <c r="G3" s="41" t="s">
        <v>66</v>
      </c>
    </row>
    <row r="4" spans="3:8" ht="15.75" thickBot="1" x14ac:dyDescent="0.3">
      <c r="C4" s="40" t="s">
        <v>67</v>
      </c>
      <c r="D4" s="41">
        <v>15</v>
      </c>
      <c r="E4" s="41" t="s">
        <v>68</v>
      </c>
      <c r="F4" s="41">
        <v>10</v>
      </c>
      <c r="G4" s="41" t="str">
        <f>IF(F4&gt;=5,"Aprobado","Suspenso")</f>
        <v>Aprobado</v>
      </c>
    </row>
    <row r="5" spans="3:8" ht="15.75" thickBot="1" x14ac:dyDescent="0.3">
      <c r="C5" s="40" t="s">
        <v>69</v>
      </c>
      <c r="D5" s="41">
        <v>16</v>
      </c>
      <c r="E5" s="41" t="s">
        <v>70</v>
      </c>
      <c r="F5" s="41">
        <v>8</v>
      </c>
      <c r="G5" s="41" t="str">
        <f t="shared" ref="G5:G14" si="0">IF(F5&gt;=5,"Aprobado","Suspenso")</f>
        <v>Aprobado</v>
      </c>
    </row>
    <row r="6" spans="3:8" ht="15.75" thickBot="1" x14ac:dyDescent="0.3">
      <c r="C6" s="40" t="s">
        <v>71</v>
      </c>
      <c r="D6" s="41">
        <v>15</v>
      </c>
      <c r="E6" s="41" t="s">
        <v>68</v>
      </c>
      <c r="F6" s="41">
        <v>5</v>
      </c>
      <c r="G6" s="41" t="str">
        <f t="shared" si="0"/>
        <v>Aprobado</v>
      </c>
    </row>
    <row r="7" spans="3:8" ht="15.75" thickBot="1" x14ac:dyDescent="0.3">
      <c r="C7" s="40" t="s">
        <v>72</v>
      </c>
      <c r="D7" s="41">
        <v>16</v>
      </c>
      <c r="E7" s="41" t="s">
        <v>70</v>
      </c>
      <c r="F7" s="41">
        <v>3</v>
      </c>
      <c r="G7" s="41" t="str">
        <f t="shared" si="0"/>
        <v>Suspenso</v>
      </c>
    </row>
    <row r="8" spans="3:8" ht="15.75" thickBot="1" x14ac:dyDescent="0.3">
      <c r="C8" s="40" t="s">
        <v>73</v>
      </c>
      <c r="D8" s="41">
        <v>15</v>
      </c>
      <c r="E8" s="41" t="s">
        <v>68</v>
      </c>
      <c r="F8" s="41">
        <v>5</v>
      </c>
      <c r="G8" s="41" t="str">
        <f t="shared" si="0"/>
        <v>Aprobado</v>
      </c>
    </row>
    <row r="9" spans="3:8" ht="15.75" thickBot="1" x14ac:dyDescent="0.3">
      <c r="C9" s="40" t="s">
        <v>74</v>
      </c>
      <c r="D9" s="41">
        <v>16</v>
      </c>
      <c r="E9" s="41" t="s">
        <v>68</v>
      </c>
      <c r="F9" s="41">
        <v>6</v>
      </c>
      <c r="G9" s="41" t="str">
        <f t="shared" si="0"/>
        <v>Aprobado</v>
      </c>
    </row>
    <row r="10" spans="3:8" ht="15.75" thickBot="1" x14ac:dyDescent="0.3">
      <c r="C10" s="40" t="s">
        <v>75</v>
      </c>
      <c r="D10" s="41">
        <v>17</v>
      </c>
      <c r="E10" s="41" t="s">
        <v>70</v>
      </c>
      <c r="F10" s="41">
        <v>4</v>
      </c>
      <c r="G10" s="41" t="str">
        <f t="shared" si="0"/>
        <v>Suspenso</v>
      </c>
    </row>
    <row r="11" spans="3:8" ht="15.75" thickBot="1" x14ac:dyDescent="0.3">
      <c r="C11" s="40" t="s">
        <v>76</v>
      </c>
      <c r="D11" s="41">
        <v>15</v>
      </c>
      <c r="E11" s="41" t="s">
        <v>70</v>
      </c>
      <c r="F11" s="41">
        <v>8</v>
      </c>
      <c r="G11" s="41" t="str">
        <f t="shared" si="0"/>
        <v>Aprobado</v>
      </c>
    </row>
    <row r="12" spans="3:8" ht="15.75" thickBot="1" x14ac:dyDescent="0.3">
      <c r="C12" s="40" t="s">
        <v>77</v>
      </c>
      <c r="D12" s="41">
        <v>18</v>
      </c>
      <c r="E12" s="41" t="s">
        <v>68</v>
      </c>
      <c r="F12" s="41">
        <v>2</v>
      </c>
      <c r="G12" s="41" t="str">
        <f t="shared" si="0"/>
        <v>Suspenso</v>
      </c>
    </row>
    <row r="13" spans="3:8" ht="15.75" thickBot="1" x14ac:dyDescent="0.3">
      <c r="C13" s="40" t="s">
        <v>78</v>
      </c>
      <c r="D13" s="41">
        <v>15</v>
      </c>
      <c r="E13" s="41" t="s">
        <v>68</v>
      </c>
      <c r="F13" s="41">
        <v>6</v>
      </c>
      <c r="G13" s="41" t="str">
        <f t="shared" si="0"/>
        <v>Aprobado</v>
      </c>
    </row>
    <row r="14" spans="3:8" ht="15.75" thickBot="1" x14ac:dyDescent="0.3">
      <c r="C14" s="40" t="s">
        <v>79</v>
      </c>
      <c r="D14" s="41">
        <v>16</v>
      </c>
      <c r="E14" s="41" t="s">
        <v>68</v>
      </c>
      <c r="F14" s="41">
        <v>7</v>
      </c>
      <c r="G14" s="41" t="str">
        <f t="shared" si="0"/>
        <v>Aprobado</v>
      </c>
    </row>
    <row r="15" spans="3:8" ht="15.75" thickBot="1" x14ac:dyDescent="0.3">
      <c r="C15" s="42"/>
    </row>
    <row r="16" spans="3:8" ht="30.75" thickBot="1" x14ac:dyDescent="0.3">
      <c r="C16" s="43" t="s">
        <v>80</v>
      </c>
      <c r="D16" s="44" t="s">
        <v>81</v>
      </c>
      <c r="E16" s="44" t="s">
        <v>82</v>
      </c>
      <c r="F16" s="44" t="s">
        <v>83</v>
      </c>
      <c r="G16" s="44" t="s">
        <v>84</v>
      </c>
      <c r="H16" s="45" t="s">
        <v>85</v>
      </c>
    </row>
    <row r="17" spans="3:8" ht="15.75" thickBot="1" x14ac:dyDescent="0.3">
      <c r="C17" s="46">
        <f>COUNTA(C4:C14)</f>
        <v>11</v>
      </c>
      <c r="D17" s="41">
        <f>COUNTIF(E4:E14,"M")</f>
        <v>4</v>
      </c>
      <c r="E17" s="41">
        <f>COUNTIF(E4:E14,"H")</f>
        <v>7</v>
      </c>
      <c r="F17" s="47">
        <f>AVERAGE(D4:D14)</f>
        <v>15.818181818181818</v>
      </c>
      <c r="G17" s="47">
        <f>AVERAGE(F4:F14)</f>
        <v>5.8181818181818183</v>
      </c>
      <c r="H17" s="41">
        <f>COUNTIF(F4:F14,"&gt;=5")</f>
        <v>8</v>
      </c>
    </row>
  </sheetData>
  <mergeCells count="1">
    <mergeCell ref="C2:G2"/>
  </mergeCells>
  <conditionalFormatting sqref="G4:G14">
    <cfRule type="cellIs" dxfId="3" priority="2" operator="equal">
      <formula>"Aprobado"</formula>
    </cfRule>
    <cfRule type="cellIs" dxfId="2" priority="1" operator="equal">
      <formula>"Suspenso"</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1"/>
  <sheetViews>
    <sheetView topLeftCell="B1" zoomScaleNormal="100" workbookViewId="0">
      <selection activeCell="G4" sqref="G4"/>
    </sheetView>
  </sheetViews>
  <sheetFormatPr baseColWidth="10" defaultColWidth="19.28515625" defaultRowHeight="17.25" x14ac:dyDescent="0.3"/>
  <cols>
    <col min="1" max="1" width="19.28515625" style="1"/>
    <col min="2" max="2" width="7.42578125" style="1" customWidth="1"/>
    <col min="3" max="3" width="9.5703125" style="1" customWidth="1"/>
    <col min="4" max="4" width="14.5703125" style="1" customWidth="1"/>
    <col min="5" max="5" width="8.28515625" style="1" bestFit="1" customWidth="1"/>
    <col min="6" max="6" width="9.28515625" style="1" customWidth="1"/>
    <col min="7" max="7" width="13.28515625" style="1" customWidth="1"/>
    <col min="8" max="8" width="12.5703125" style="1" customWidth="1"/>
    <col min="9" max="16384" width="19.28515625" style="1"/>
  </cols>
  <sheetData>
    <row r="2" spans="1:8" x14ac:dyDescent="0.3">
      <c r="A2" s="4"/>
      <c r="B2" s="54" t="s">
        <v>15</v>
      </c>
      <c r="C2" s="55"/>
      <c r="D2" s="54" t="s">
        <v>16</v>
      </c>
      <c r="E2" s="55"/>
      <c r="F2" s="54" t="s">
        <v>17</v>
      </c>
      <c r="G2" s="55"/>
      <c r="H2" s="56" t="s">
        <v>14</v>
      </c>
    </row>
    <row r="3" spans="1:8" ht="21" customHeight="1" x14ac:dyDescent="0.3">
      <c r="A3" s="12" t="s">
        <v>0</v>
      </c>
      <c r="B3" s="5" t="s">
        <v>7</v>
      </c>
      <c r="C3" s="13" t="s">
        <v>8</v>
      </c>
      <c r="D3" s="5" t="s">
        <v>12</v>
      </c>
      <c r="E3" s="13" t="s">
        <v>8</v>
      </c>
      <c r="F3" s="5" t="s">
        <v>13</v>
      </c>
      <c r="G3" s="13" t="s">
        <v>8</v>
      </c>
      <c r="H3" s="57"/>
    </row>
    <row r="4" spans="1:8" x14ac:dyDescent="0.3">
      <c r="A4" s="15" t="s">
        <v>1</v>
      </c>
      <c r="B4" s="21" t="s">
        <v>9</v>
      </c>
      <c r="C4" s="15">
        <f>IF(B4="Ldo",B$13,B$14)</f>
        <v>3</v>
      </c>
      <c r="D4" s="22">
        <v>50</v>
      </c>
      <c r="E4" s="15">
        <f>IF(D4*E$13&gt;E$14,E$14,D4*E$13)</f>
        <v>25</v>
      </c>
      <c r="F4" s="22">
        <v>10</v>
      </c>
      <c r="G4" s="15">
        <f>IF(F4*H$13&lt;=H$14,0,F4*H$13)</f>
        <v>15</v>
      </c>
      <c r="H4" s="16">
        <f>SUM(C4,E4,G4)</f>
        <v>43</v>
      </c>
    </row>
    <row r="5" spans="1:8" x14ac:dyDescent="0.3">
      <c r="A5" s="17" t="s">
        <v>2</v>
      </c>
      <c r="B5" s="19" t="s">
        <v>9</v>
      </c>
      <c r="C5" s="15">
        <f t="shared" ref="C5:C10" si="0">IF(B5="Ldo",B$13,B$14)</f>
        <v>3</v>
      </c>
      <c r="D5" s="23">
        <v>20</v>
      </c>
      <c r="E5" s="15">
        <f t="shared" ref="E5:E10" si="1">IF(D5*E$13&gt;E$14,E$14,D5*E$13)</f>
        <v>10</v>
      </c>
      <c r="F5" s="23">
        <v>2</v>
      </c>
      <c r="G5" s="15">
        <f t="shared" ref="G5:G10" si="2">IF(F5*H$13&lt;=H$14,0,F5*H$13)</f>
        <v>3</v>
      </c>
      <c r="H5" s="16">
        <f t="shared" ref="H5:H10" si="3">SUM(C5,E5,G5)</f>
        <v>16</v>
      </c>
    </row>
    <row r="6" spans="1:8" x14ac:dyDescent="0.3">
      <c r="A6" s="17" t="s">
        <v>3</v>
      </c>
      <c r="B6" s="19" t="s">
        <v>10</v>
      </c>
      <c r="C6" s="15">
        <f t="shared" si="0"/>
        <v>1</v>
      </c>
      <c r="D6" s="23">
        <v>80</v>
      </c>
      <c r="E6" s="15">
        <f t="shared" si="1"/>
        <v>40</v>
      </c>
      <c r="F6" s="23">
        <v>1</v>
      </c>
      <c r="G6" s="15">
        <f t="shared" si="2"/>
        <v>0</v>
      </c>
      <c r="H6" s="16">
        <f t="shared" si="3"/>
        <v>41</v>
      </c>
    </row>
    <row r="7" spans="1:8" x14ac:dyDescent="0.3">
      <c r="A7" s="18" t="s">
        <v>4</v>
      </c>
      <c r="B7" s="19" t="s">
        <v>9</v>
      </c>
      <c r="C7" s="15">
        <f t="shared" si="0"/>
        <v>3</v>
      </c>
      <c r="D7" s="23">
        <v>120</v>
      </c>
      <c r="E7" s="15">
        <f t="shared" si="1"/>
        <v>60</v>
      </c>
      <c r="F7" s="23">
        <v>8</v>
      </c>
      <c r="G7" s="15">
        <f t="shared" si="2"/>
        <v>12</v>
      </c>
      <c r="H7" s="16">
        <f t="shared" si="3"/>
        <v>75</v>
      </c>
    </row>
    <row r="8" spans="1:8" x14ac:dyDescent="0.3">
      <c r="A8" s="18" t="s">
        <v>5</v>
      </c>
      <c r="B8" s="19" t="s">
        <v>10</v>
      </c>
      <c r="C8" s="15">
        <f t="shared" si="0"/>
        <v>1</v>
      </c>
      <c r="D8" s="23">
        <v>240</v>
      </c>
      <c r="E8" s="15">
        <f t="shared" si="1"/>
        <v>100</v>
      </c>
      <c r="F8" s="23">
        <v>15</v>
      </c>
      <c r="G8" s="15">
        <f t="shared" si="2"/>
        <v>22.5</v>
      </c>
      <c r="H8" s="16">
        <f t="shared" si="3"/>
        <v>123.5</v>
      </c>
    </row>
    <row r="9" spans="1:8" x14ac:dyDescent="0.3">
      <c r="A9" s="18" t="s">
        <v>6</v>
      </c>
      <c r="B9" s="19" t="s">
        <v>10</v>
      </c>
      <c r="C9" s="15">
        <f t="shared" si="0"/>
        <v>1</v>
      </c>
      <c r="D9" s="23">
        <v>90</v>
      </c>
      <c r="E9" s="15">
        <f t="shared" si="1"/>
        <v>45</v>
      </c>
      <c r="F9" s="23">
        <v>5</v>
      </c>
      <c r="G9" s="15">
        <f t="shared" si="2"/>
        <v>7.5</v>
      </c>
      <c r="H9" s="16">
        <f t="shared" si="3"/>
        <v>53.5</v>
      </c>
    </row>
    <row r="10" spans="1:8" ht="18" thickBot="1" x14ac:dyDescent="0.35">
      <c r="A10" s="14" t="s">
        <v>11</v>
      </c>
      <c r="B10" s="24" t="s">
        <v>9</v>
      </c>
      <c r="C10" s="15">
        <f t="shared" si="0"/>
        <v>3</v>
      </c>
      <c r="D10" s="25">
        <v>10</v>
      </c>
      <c r="E10" s="15">
        <f t="shared" si="1"/>
        <v>5</v>
      </c>
      <c r="F10" s="25">
        <v>0</v>
      </c>
      <c r="G10" s="15">
        <f t="shared" si="2"/>
        <v>0</v>
      </c>
      <c r="H10" s="16">
        <f t="shared" si="3"/>
        <v>8</v>
      </c>
    </row>
    <row r="11" spans="1:8" ht="18.75" thickTop="1" thickBot="1" x14ac:dyDescent="0.35">
      <c r="E11" s="26"/>
      <c r="H11" s="26"/>
    </row>
    <row r="12" spans="1:8" ht="28.5" customHeight="1" thickTop="1" thickBot="1" x14ac:dyDescent="0.35">
      <c r="A12" s="58" t="s">
        <v>20</v>
      </c>
      <c r="B12" s="7"/>
      <c r="D12" s="60" t="s">
        <v>21</v>
      </c>
      <c r="G12" s="60" t="s">
        <v>21</v>
      </c>
      <c r="H12" s="48"/>
    </row>
    <row r="13" spans="1:8" ht="21" customHeight="1" thickTop="1" x14ac:dyDescent="0.3">
      <c r="A13" s="59"/>
      <c r="B13" s="20">
        <v>3</v>
      </c>
      <c r="D13" s="61"/>
      <c r="E13" s="20">
        <v>0.5</v>
      </c>
      <c r="G13" s="62"/>
      <c r="H13" s="20">
        <v>1.5</v>
      </c>
    </row>
    <row r="14" spans="1:8" ht="29.25" customHeight="1" thickBot="1" x14ac:dyDescent="0.35">
      <c r="A14" s="11" t="s">
        <v>18</v>
      </c>
      <c r="B14" s="8">
        <v>1</v>
      </c>
      <c r="C14" s="6"/>
      <c r="D14" s="9" t="s">
        <v>19</v>
      </c>
      <c r="E14" s="8">
        <v>100</v>
      </c>
      <c r="G14" s="10" t="s">
        <v>22</v>
      </c>
      <c r="H14" s="8">
        <v>2</v>
      </c>
    </row>
    <row r="15" spans="1:8" ht="18" thickTop="1" x14ac:dyDescent="0.3">
      <c r="A15" s="2"/>
    </row>
    <row r="16" spans="1:8" x14ac:dyDescent="0.3">
      <c r="A16" s="3"/>
    </row>
    <row r="17" spans="1:1" x14ac:dyDescent="0.3">
      <c r="A17" s="3"/>
    </row>
    <row r="18" spans="1:1" x14ac:dyDescent="0.3">
      <c r="A18" s="3"/>
    </row>
    <row r="19" spans="1:1" x14ac:dyDescent="0.3">
      <c r="A19" s="3"/>
    </row>
    <row r="20" spans="1:1" x14ac:dyDescent="0.3">
      <c r="A20" s="3"/>
    </row>
    <row r="21" spans="1:1" x14ac:dyDescent="0.3">
      <c r="A21" s="3"/>
    </row>
  </sheetData>
  <mergeCells count="7">
    <mergeCell ref="B2:C2"/>
    <mergeCell ref="D2:E2"/>
    <mergeCell ref="F2:G2"/>
    <mergeCell ref="H2:H3"/>
    <mergeCell ref="A12:A13"/>
    <mergeCell ref="D12:D13"/>
    <mergeCell ref="G12:G1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7"/>
  <sheetViews>
    <sheetView tabSelected="1" workbookViewId="0">
      <selection activeCell="F4" sqref="F4:F13"/>
    </sheetView>
  </sheetViews>
  <sheetFormatPr baseColWidth="10" defaultColWidth="13.7109375" defaultRowHeight="24.75" customHeight="1" x14ac:dyDescent="0.25"/>
  <cols>
    <col min="1" max="1" width="22.85546875" style="28" customWidth="1"/>
    <col min="2" max="16384" width="13.7109375" style="28"/>
  </cols>
  <sheetData>
    <row r="3" spans="1:7" ht="31.5" x14ac:dyDescent="0.25">
      <c r="A3" s="27" t="s">
        <v>23</v>
      </c>
      <c r="B3" s="27" t="s">
        <v>24</v>
      </c>
      <c r="C3" s="27" t="s">
        <v>25</v>
      </c>
      <c r="D3" s="27" t="s">
        <v>26</v>
      </c>
      <c r="E3" s="27" t="s">
        <v>27</v>
      </c>
      <c r="F3" s="27" t="s">
        <v>28</v>
      </c>
      <c r="G3" s="27" t="s">
        <v>29</v>
      </c>
    </row>
    <row r="4" spans="1:7" ht="15.75" x14ac:dyDescent="0.25">
      <c r="A4" s="29" t="s">
        <v>30</v>
      </c>
      <c r="B4" s="29" t="s">
        <v>31</v>
      </c>
      <c r="C4" s="30">
        <f>IF(OR(B4="Básico",A4="Linux"),30,60)</f>
        <v>30</v>
      </c>
      <c r="D4" s="50">
        <f>IF(OR(B4="Medio",B4="Avanzado"),C4*B$17,C4*B$16)</f>
        <v>300</v>
      </c>
      <c r="E4" s="31" t="str">
        <f>IF(OR(A4="Linux",A4="Contabilidad"),"No","Sí")</f>
        <v>Sí</v>
      </c>
      <c r="F4" s="49">
        <f>IF(D4&gt;=450,D4-(D4*3%),0)</f>
        <v>0</v>
      </c>
      <c r="G4" s="30" t="str">
        <f>IF(AND(A4="Internet",C4=60),"Distancia","Presencial")</f>
        <v>Presencial</v>
      </c>
    </row>
    <row r="5" spans="1:7" ht="15.75" x14ac:dyDescent="0.25">
      <c r="A5" s="29" t="s">
        <v>32</v>
      </c>
      <c r="B5" s="29" t="s">
        <v>33</v>
      </c>
      <c r="C5" s="30">
        <f t="shared" ref="C5:C13" si="0">IF(OR(B5="Básico",A5="Linux"),30,60)</f>
        <v>60</v>
      </c>
      <c r="D5" s="50">
        <f t="shared" ref="D5:D13" si="1">IF(OR(B5="Medio",B5="Avanzado"),C5*B$17,C5*B$16)</f>
        <v>900</v>
      </c>
      <c r="E5" s="31" t="str">
        <f t="shared" ref="E5:E13" si="2">IF(OR(A5="Linux",A5="Contabilidad"),"No","Sí")</f>
        <v>Sí</v>
      </c>
      <c r="F5" s="49">
        <f t="shared" ref="F5:F13" si="3">IF(D5&gt;=450,D5-(D5*3%),0)</f>
        <v>873</v>
      </c>
      <c r="G5" s="30" t="str">
        <f t="shared" ref="G5:G13" si="4">IF(AND(A5="Internet",C5=60),"Distancia","Presencial")</f>
        <v>Presencial</v>
      </c>
    </row>
    <row r="6" spans="1:7" ht="15.75" x14ac:dyDescent="0.25">
      <c r="A6" s="29" t="s">
        <v>34</v>
      </c>
      <c r="B6" s="29" t="s">
        <v>31</v>
      </c>
      <c r="C6" s="30">
        <f t="shared" si="0"/>
        <v>30</v>
      </c>
      <c r="D6" s="50">
        <f t="shared" si="1"/>
        <v>300</v>
      </c>
      <c r="E6" s="31" t="str">
        <f t="shared" si="2"/>
        <v>No</v>
      </c>
      <c r="F6" s="49">
        <f t="shared" si="3"/>
        <v>0</v>
      </c>
      <c r="G6" s="30" t="str">
        <f t="shared" si="4"/>
        <v>Presencial</v>
      </c>
    </row>
    <row r="7" spans="1:7" ht="15.75" x14ac:dyDescent="0.25">
      <c r="A7" s="29" t="s">
        <v>30</v>
      </c>
      <c r="B7" s="29" t="s">
        <v>35</v>
      </c>
      <c r="C7" s="30">
        <f t="shared" si="0"/>
        <v>60</v>
      </c>
      <c r="D7" s="50">
        <f t="shared" si="1"/>
        <v>900</v>
      </c>
      <c r="E7" s="31" t="str">
        <f t="shared" si="2"/>
        <v>Sí</v>
      </c>
      <c r="F7" s="49">
        <f t="shared" si="3"/>
        <v>873</v>
      </c>
      <c r="G7" s="30" t="str">
        <f t="shared" si="4"/>
        <v>Distancia</v>
      </c>
    </row>
    <row r="8" spans="1:7" ht="15.75" x14ac:dyDescent="0.25">
      <c r="A8" s="29" t="s">
        <v>36</v>
      </c>
      <c r="B8" s="29" t="s">
        <v>33</v>
      </c>
      <c r="C8" s="30">
        <f t="shared" si="0"/>
        <v>30</v>
      </c>
      <c r="D8" s="50">
        <f t="shared" si="1"/>
        <v>450</v>
      </c>
      <c r="E8" s="31" t="str">
        <f t="shared" si="2"/>
        <v>No</v>
      </c>
      <c r="F8" s="49">
        <f t="shared" si="3"/>
        <v>436.5</v>
      </c>
      <c r="G8" s="30" t="str">
        <f t="shared" si="4"/>
        <v>Presencial</v>
      </c>
    </row>
    <row r="9" spans="1:7" ht="15.75" x14ac:dyDescent="0.25">
      <c r="A9" s="29" t="s">
        <v>37</v>
      </c>
      <c r="B9" s="29" t="s">
        <v>35</v>
      </c>
      <c r="C9" s="30">
        <f t="shared" si="0"/>
        <v>60</v>
      </c>
      <c r="D9" s="50">
        <f t="shared" si="1"/>
        <v>900</v>
      </c>
      <c r="E9" s="31" t="str">
        <f t="shared" si="2"/>
        <v>Sí</v>
      </c>
      <c r="F9" s="49">
        <f t="shared" si="3"/>
        <v>873</v>
      </c>
      <c r="G9" s="30" t="str">
        <f t="shared" si="4"/>
        <v>Presencial</v>
      </c>
    </row>
    <row r="10" spans="1:7" ht="15.75" x14ac:dyDescent="0.25">
      <c r="A10" s="29" t="s">
        <v>38</v>
      </c>
      <c r="B10" s="29" t="s">
        <v>33</v>
      </c>
      <c r="C10" s="30">
        <f t="shared" si="0"/>
        <v>60</v>
      </c>
      <c r="D10" s="50">
        <f t="shared" si="1"/>
        <v>900</v>
      </c>
      <c r="E10" s="31" t="str">
        <f t="shared" si="2"/>
        <v>Sí</v>
      </c>
      <c r="F10" s="49">
        <f t="shared" si="3"/>
        <v>873</v>
      </c>
      <c r="G10" s="30" t="str">
        <f t="shared" si="4"/>
        <v>Presencial</v>
      </c>
    </row>
    <row r="11" spans="1:7" ht="15.75" x14ac:dyDescent="0.25">
      <c r="A11" s="29" t="s">
        <v>30</v>
      </c>
      <c r="B11" s="29" t="s">
        <v>33</v>
      </c>
      <c r="C11" s="30">
        <f t="shared" si="0"/>
        <v>60</v>
      </c>
      <c r="D11" s="50">
        <f t="shared" si="1"/>
        <v>900</v>
      </c>
      <c r="E11" s="31" t="str">
        <f t="shared" si="2"/>
        <v>Sí</v>
      </c>
      <c r="F11" s="49">
        <f t="shared" si="3"/>
        <v>873</v>
      </c>
      <c r="G11" s="30" t="str">
        <f t="shared" si="4"/>
        <v>Distancia</v>
      </c>
    </row>
    <row r="12" spans="1:7" ht="15.75" x14ac:dyDescent="0.25">
      <c r="A12" s="29" t="s">
        <v>38</v>
      </c>
      <c r="B12" s="29" t="s">
        <v>35</v>
      </c>
      <c r="C12" s="30">
        <f t="shared" si="0"/>
        <v>60</v>
      </c>
      <c r="D12" s="50">
        <f t="shared" si="1"/>
        <v>900</v>
      </c>
      <c r="E12" s="31" t="str">
        <f t="shared" si="2"/>
        <v>Sí</v>
      </c>
      <c r="F12" s="49">
        <f t="shared" si="3"/>
        <v>873</v>
      </c>
      <c r="G12" s="30" t="str">
        <f t="shared" si="4"/>
        <v>Presencial</v>
      </c>
    </row>
    <row r="13" spans="1:7" ht="15.75" x14ac:dyDescent="0.25">
      <c r="A13" s="29" t="s">
        <v>36</v>
      </c>
      <c r="B13" s="29" t="s">
        <v>31</v>
      </c>
      <c r="C13" s="30">
        <f t="shared" si="0"/>
        <v>30</v>
      </c>
      <c r="D13" s="50">
        <f t="shared" si="1"/>
        <v>300</v>
      </c>
      <c r="E13" s="31" t="str">
        <f t="shared" si="2"/>
        <v>No</v>
      </c>
      <c r="F13" s="49">
        <f t="shared" si="3"/>
        <v>0</v>
      </c>
      <c r="G13" s="30" t="str">
        <f t="shared" si="4"/>
        <v>Presencial</v>
      </c>
    </row>
    <row r="16" spans="1:7" ht="15.75" x14ac:dyDescent="0.25">
      <c r="A16" s="32" t="s">
        <v>39</v>
      </c>
      <c r="B16" s="31">
        <v>10</v>
      </c>
    </row>
    <row r="17" spans="1:2" ht="31.5" x14ac:dyDescent="0.25">
      <c r="A17" s="32" t="s">
        <v>40</v>
      </c>
      <c r="B17" s="31">
        <v>15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2"/>
  <sheetViews>
    <sheetView workbookViewId="0">
      <selection activeCell="G20" sqref="G20"/>
    </sheetView>
  </sheetViews>
  <sheetFormatPr baseColWidth="10" defaultRowHeight="15.75" x14ac:dyDescent="0.25"/>
  <cols>
    <col min="1" max="1" width="11.42578125" style="28"/>
    <col min="2" max="2" width="12.42578125" style="28" customWidth="1"/>
    <col min="3" max="3" width="24.7109375" style="28" customWidth="1"/>
    <col min="4" max="4" width="11.42578125" style="28"/>
    <col min="5" max="5" width="14" style="28" customWidth="1"/>
    <col min="6" max="6" width="22.42578125" style="28" customWidth="1"/>
    <col min="7" max="7" width="11.42578125" style="28"/>
    <col min="8" max="8" width="26.85546875" style="28" customWidth="1"/>
    <col min="9" max="9" width="18.5703125" style="28" customWidth="1"/>
    <col min="10" max="10" width="24.28515625" style="28" customWidth="1"/>
    <col min="11" max="16384" width="11.42578125" style="28"/>
  </cols>
  <sheetData>
    <row r="1" spans="2:10" x14ac:dyDescent="0.25">
      <c r="D1" s="33"/>
      <c r="E1" s="33"/>
    </row>
    <row r="2" spans="2:10" x14ac:dyDescent="0.25">
      <c r="B2" s="63" t="s">
        <v>41</v>
      </c>
      <c r="C2" s="63"/>
      <c r="D2" s="63"/>
      <c r="E2" s="63"/>
    </row>
    <row r="3" spans="2:10" x14ac:dyDescent="0.25">
      <c r="B3" s="64"/>
      <c r="C3" s="64"/>
      <c r="D3" s="64"/>
      <c r="E3" s="64"/>
      <c r="H3" s="65"/>
      <c r="I3" s="65"/>
    </row>
    <row r="4" spans="2:10" x14ac:dyDescent="0.25">
      <c r="B4" s="34"/>
      <c r="C4" s="34" t="s">
        <v>42</v>
      </c>
      <c r="D4" s="35" t="s">
        <v>43</v>
      </c>
      <c r="E4" s="35" t="s">
        <v>44</v>
      </c>
      <c r="F4" s="36" t="s">
        <v>45</v>
      </c>
      <c r="G4" s="37"/>
      <c r="H4" s="66" t="s">
        <v>46</v>
      </c>
      <c r="I4" s="66"/>
      <c r="J4" s="66"/>
    </row>
    <row r="5" spans="2:10" x14ac:dyDescent="0.25">
      <c r="B5" s="30" t="s">
        <v>47</v>
      </c>
      <c r="C5" s="31" t="str">
        <f>IF(D5&gt;=5,"Aprobado","Suspenso")</f>
        <v>Aprobado</v>
      </c>
      <c r="D5" s="31">
        <v>5</v>
      </c>
      <c r="E5" s="31">
        <v>3</v>
      </c>
      <c r="F5" s="30" t="str">
        <f>IF(OR(C5="Aprobado",E5&gt;2),"Van","No van")</f>
        <v>Van</v>
      </c>
      <c r="H5" s="38" t="s">
        <v>48</v>
      </c>
      <c r="I5" s="38"/>
      <c r="J5" s="38"/>
    </row>
    <row r="6" spans="2:10" ht="15.75" customHeight="1" x14ac:dyDescent="0.25">
      <c r="B6" s="30" t="s">
        <v>49</v>
      </c>
      <c r="C6" s="31" t="str">
        <f t="shared" ref="C6:C16" si="0">IF(D6&gt;=5,"Aprobado","Suspenso")</f>
        <v>Aprobado</v>
      </c>
      <c r="D6" s="31">
        <v>7</v>
      </c>
      <c r="E6" s="31">
        <v>1</v>
      </c>
      <c r="F6" s="30" t="str">
        <f t="shared" ref="F6:F16" si="1">IF(OR(C6="Aprobado",E6&gt;2),"Van","No van")</f>
        <v>Van</v>
      </c>
      <c r="H6" s="67" t="s">
        <v>86</v>
      </c>
      <c r="I6" s="67"/>
      <c r="J6" s="38"/>
    </row>
    <row r="7" spans="2:10" x14ac:dyDescent="0.25">
      <c r="B7" s="30" t="s">
        <v>50</v>
      </c>
      <c r="C7" s="31" t="str">
        <f t="shared" si="0"/>
        <v>Aprobado</v>
      </c>
      <c r="D7" s="31">
        <v>8</v>
      </c>
      <c r="E7" s="31">
        <v>2</v>
      </c>
      <c r="F7" s="30" t="str">
        <f t="shared" si="1"/>
        <v>Van</v>
      </c>
      <c r="H7" s="67"/>
      <c r="I7" s="67"/>
      <c r="J7" s="38"/>
    </row>
    <row r="8" spans="2:10" x14ac:dyDescent="0.25">
      <c r="B8" s="30" t="s">
        <v>51</v>
      </c>
      <c r="C8" s="31" t="str">
        <f t="shared" si="0"/>
        <v>Suspenso</v>
      </c>
      <c r="D8" s="31">
        <v>2</v>
      </c>
      <c r="E8" s="31">
        <v>1</v>
      </c>
      <c r="F8" s="30" t="str">
        <f t="shared" si="1"/>
        <v>No van</v>
      </c>
    </row>
    <row r="9" spans="2:10" x14ac:dyDescent="0.25">
      <c r="B9" s="30" t="s">
        <v>52</v>
      </c>
      <c r="C9" s="31" t="str">
        <f t="shared" si="0"/>
        <v>Aprobado</v>
      </c>
      <c r="D9" s="31">
        <v>9</v>
      </c>
      <c r="E9" s="31">
        <v>2</v>
      </c>
      <c r="F9" s="30" t="str">
        <f t="shared" si="1"/>
        <v>Van</v>
      </c>
    </row>
    <row r="10" spans="2:10" x14ac:dyDescent="0.25">
      <c r="B10" s="30" t="s">
        <v>53</v>
      </c>
      <c r="C10" s="31" t="str">
        <f t="shared" si="0"/>
        <v>Suspenso</v>
      </c>
      <c r="D10" s="31">
        <v>3</v>
      </c>
      <c r="E10" s="31">
        <v>0</v>
      </c>
      <c r="F10" s="30" t="str">
        <f t="shared" si="1"/>
        <v>No van</v>
      </c>
    </row>
    <row r="11" spans="2:10" x14ac:dyDescent="0.25">
      <c r="B11" s="30" t="s">
        <v>54</v>
      </c>
      <c r="C11" s="31" t="str">
        <f t="shared" si="0"/>
        <v>Suspenso</v>
      </c>
      <c r="D11" s="31">
        <v>4</v>
      </c>
      <c r="E11" s="31">
        <v>1</v>
      </c>
      <c r="F11" s="30" t="str">
        <f t="shared" si="1"/>
        <v>No van</v>
      </c>
    </row>
    <row r="12" spans="2:10" x14ac:dyDescent="0.25">
      <c r="B12" s="30" t="s">
        <v>55</v>
      </c>
      <c r="C12" s="31" t="str">
        <f t="shared" si="0"/>
        <v>Aprobado</v>
      </c>
      <c r="D12" s="31">
        <v>7</v>
      </c>
      <c r="E12" s="31">
        <v>2</v>
      </c>
      <c r="F12" s="30" t="str">
        <f t="shared" si="1"/>
        <v>Van</v>
      </c>
    </row>
    <row r="13" spans="2:10" x14ac:dyDescent="0.25">
      <c r="B13" s="30" t="s">
        <v>56</v>
      </c>
      <c r="C13" s="31" t="str">
        <f t="shared" si="0"/>
        <v>Aprobado</v>
      </c>
      <c r="D13" s="31">
        <v>8</v>
      </c>
      <c r="E13" s="31">
        <v>1</v>
      </c>
      <c r="F13" s="30" t="str">
        <f t="shared" si="1"/>
        <v>Van</v>
      </c>
    </row>
    <row r="14" spans="2:10" x14ac:dyDescent="0.25">
      <c r="B14" s="30" t="s">
        <v>57</v>
      </c>
      <c r="C14" s="31" t="str">
        <f t="shared" si="0"/>
        <v>Suspenso</v>
      </c>
      <c r="D14" s="31">
        <v>2</v>
      </c>
      <c r="E14" s="31">
        <v>3</v>
      </c>
      <c r="F14" s="30" t="str">
        <f t="shared" si="1"/>
        <v>Van</v>
      </c>
    </row>
    <row r="15" spans="2:10" x14ac:dyDescent="0.25">
      <c r="B15" s="30" t="s">
        <v>58</v>
      </c>
      <c r="C15" s="31" t="str">
        <f t="shared" si="0"/>
        <v>Aprobado</v>
      </c>
      <c r="D15" s="31">
        <v>5</v>
      </c>
      <c r="E15" s="31">
        <v>2</v>
      </c>
      <c r="F15" s="30" t="str">
        <f t="shared" si="1"/>
        <v>Van</v>
      </c>
    </row>
    <row r="16" spans="2:10" x14ac:dyDescent="0.25">
      <c r="B16" s="30" t="s">
        <v>59</v>
      </c>
      <c r="C16" s="31" t="str">
        <f t="shared" si="0"/>
        <v>Aprobado</v>
      </c>
      <c r="D16" s="31">
        <v>9</v>
      </c>
      <c r="E16" s="31">
        <v>2</v>
      </c>
      <c r="F16" s="30" t="str">
        <f t="shared" si="1"/>
        <v>Van</v>
      </c>
    </row>
    <row r="17" spans="4:6" x14ac:dyDescent="0.25">
      <c r="D17" s="33"/>
      <c r="E17" s="33"/>
    </row>
    <row r="18" spans="4:6" ht="16.5" thickBot="1" x14ac:dyDescent="0.3">
      <c r="D18" s="33"/>
      <c r="E18" s="33"/>
    </row>
    <row r="19" spans="4:6" x14ac:dyDescent="0.25">
      <c r="D19" s="68" t="s">
        <v>60</v>
      </c>
      <c r="E19" s="69"/>
      <c r="F19" s="70">
        <f>COUNTIF(F5:F16,"Van")</f>
        <v>9</v>
      </c>
    </row>
    <row r="20" spans="4:6" ht="16.5" thickBot="1" x14ac:dyDescent="0.3">
      <c r="D20" s="68"/>
      <c r="E20" s="69"/>
      <c r="F20" s="71"/>
    </row>
    <row r="21" spans="4:6" x14ac:dyDescent="0.25">
      <c r="D21" s="33"/>
      <c r="E21" s="33"/>
    </row>
    <row r="22" spans="4:6" x14ac:dyDescent="0.25">
      <c r="D22" s="33"/>
      <c r="E22" s="33"/>
    </row>
  </sheetData>
  <mergeCells count="6">
    <mergeCell ref="B2:E3"/>
    <mergeCell ref="H3:I3"/>
    <mergeCell ref="H4:J4"/>
    <mergeCell ref="H6:I7"/>
    <mergeCell ref="D19:E20"/>
    <mergeCell ref="F19:F20"/>
  </mergeCells>
  <conditionalFormatting sqref="C5:C16">
    <cfRule type="cellIs" dxfId="1" priority="2" operator="equal">
      <formula>"""SUSPENSO"""</formula>
    </cfRule>
  </conditionalFormatting>
  <conditionalFormatting sqref="C5:C16">
    <cfRule type="cellIs" dxfId="0" priority="1" operator="equal">
      <formula>"SUSPENSO"</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01 </vt:lpstr>
      <vt:lpstr>02 </vt:lpstr>
      <vt:lpstr>03</vt:lpstr>
      <vt:lpstr>04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Wenii</dc:creator>
  <cp:lastModifiedBy>Alejandro</cp:lastModifiedBy>
  <dcterms:created xsi:type="dcterms:W3CDTF">2017-02-04T20:04:27Z</dcterms:created>
  <dcterms:modified xsi:type="dcterms:W3CDTF">2019-02-21T07:45:33Z</dcterms:modified>
</cp:coreProperties>
</file>