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6126cfc8c51635/Desktop/Document/Merton Ltd/M RE Fund/Website/M-Fund-web/"/>
    </mc:Choice>
  </mc:AlternateContent>
  <xr:revisionPtr revIDLastSave="0" documentId="13_ncr:40009_{E5324705-9E24-478F-A553-52090870E3B4}" xr6:coauthVersionLast="47" xr6:coauthVersionMax="47" xr10:uidLastSave="{00000000-0000-0000-0000-000000000000}"/>
  <bookViews>
    <workbookView xWindow="52160" yWindow="2610" windowWidth="23030" windowHeight="12500"/>
  </bookViews>
  <sheets>
    <sheet name="Performance" sheetId="1" r:id="rId1"/>
  </sheets>
  <calcPr calcId="0"/>
</workbook>
</file>

<file path=xl/calcChain.xml><?xml version="1.0" encoding="utf-8"?>
<calcChain xmlns="http://schemas.openxmlformats.org/spreadsheetml/2006/main">
  <c r="U3" i="1" l="1"/>
  <c r="T3" i="1"/>
  <c r="S3" i="1"/>
  <c r="U5" i="1"/>
  <c r="T5" i="1"/>
  <c r="S5" i="1"/>
  <c r="U6" i="1"/>
  <c r="T6" i="1"/>
  <c r="S6" i="1"/>
  <c r="S4" i="1"/>
  <c r="H2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7" i="1"/>
  <c r="L88" i="1"/>
  <c r="L89" i="1"/>
  <c r="L90" i="1"/>
  <c r="L91" i="1"/>
  <c r="L92" i="1"/>
  <c r="K11" i="1"/>
  <c r="L11" i="1" s="1"/>
  <c r="K13" i="1"/>
  <c r="L13" i="1" s="1"/>
  <c r="K14" i="1"/>
  <c r="L14" i="1" s="1"/>
  <c r="K15" i="1"/>
  <c r="L15" i="1" s="1"/>
  <c r="K16" i="1"/>
  <c r="L16" i="1" s="1"/>
  <c r="K17" i="1"/>
  <c r="L17" i="1" s="1"/>
  <c r="K18" i="1"/>
  <c r="L18" i="1" s="1"/>
  <c r="K19" i="1"/>
  <c r="L19" i="1" s="1"/>
  <c r="K20" i="1"/>
  <c r="L20" i="1" s="1"/>
  <c r="K21" i="1"/>
  <c r="L21" i="1" s="1"/>
  <c r="K22" i="1"/>
  <c r="L22" i="1" s="1"/>
  <c r="K23" i="1"/>
  <c r="L23" i="1" s="1"/>
  <c r="K24" i="1"/>
  <c r="L24" i="1" s="1"/>
  <c r="K25" i="1"/>
  <c r="L25" i="1" s="1"/>
  <c r="K26" i="1"/>
  <c r="L26" i="1" s="1"/>
  <c r="K27" i="1"/>
  <c r="L27" i="1" s="1"/>
  <c r="K28" i="1"/>
  <c r="L28" i="1" s="1"/>
  <c r="K29" i="1"/>
  <c r="L29" i="1" s="1"/>
  <c r="K30" i="1"/>
  <c r="L30" i="1" s="1"/>
  <c r="K31" i="1"/>
  <c r="L31" i="1" s="1"/>
  <c r="K32" i="1"/>
  <c r="L32" i="1" s="1"/>
  <c r="K33" i="1"/>
  <c r="L33" i="1" s="1"/>
  <c r="K34" i="1"/>
  <c r="L34" i="1" s="1"/>
  <c r="K35" i="1"/>
  <c r="L35" i="1" s="1"/>
  <c r="K36" i="1"/>
  <c r="L36" i="1" s="1"/>
  <c r="K37" i="1"/>
  <c r="L37" i="1" s="1"/>
  <c r="K38" i="1"/>
  <c r="L38" i="1" s="1"/>
  <c r="K39" i="1"/>
  <c r="L39" i="1" s="1"/>
  <c r="K40" i="1"/>
  <c r="L40" i="1" s="1"/>
  <c r="K41" i="1"/>
  <c r="L41" i="1" s="1"/>
  <c r="K42" i="1"/>
  <c r="L42" i="1" s="1"/>
  <c r="K43" i="1"/>
  <c r="L43" i="1" s="1"/>
  <c r="K44" i="1"/>
  <c r="L44" i="1" s="1"/>
  <c r="K45" i="1"/>
  <c r="L45" i="1" s="1"/>
  <c r="K46" i="1"/>
  <c r="L46" i="1" s="1"/>
  <c r="K47" i="1"/>
  <c r="L47" i="1" s="1"/>
  <c r="K48" i="1"/>
  <c r="L48" i="1" s="1"/>
  <c r="K49" i="1"/>
  <c r="L49" i="1" s="1"/>
  <c r="K50" i="1"/>
  <c r="L50" i="1" s="1"/>
  <c r="K51" i="1"/>
  <c r="L51" i="1" s="1"/>
  <c r="K52" i="1"/>
  <c r="L52" i="1" s="1"/>
  <c r="K53" i="1"/>
  <c r="L53" i="1" s="1"/>
  <c r="K54" i="1"/>
  <c r="L54" i="1" s="1"/>
  <c r="K55" i="1"/>
  <c r="L55" i="1" s="1"/>
  <c r="K56" i="1"/>
  <c r="L56" i="1" s="1"/>
  <c r="K57" i="1"/>
  <c r="L57" i="1" s="1"/>
  <c r="K58" i="1"/>
  <c r="L58" i="1" s="1"/>
  <c r="K59" i="1"/>
  <c r="L59" i="1" s="1"/>
  <c r="K60" i="1"/>
  <c r="L60" i="1" s="1"/>
  <c r="K61" i="1"/>
  <c r="L61" i="1" s="1"/>
  <c r="K62" i="1"/>
  <c r="L62" i="1" s="1"/>
  <c r="K63" i="1"/>
  <c r="L63" i="1" s="1"/>
  <c r="K64" i="1"/>
  <c r="L64" i="1" s="1"/>
  <c r="K65" i="1"/>
  <c r="L65" i="1" s="1"/>
  <c r="K66" i="1"/>
  <c r="L66" i="1" s="1"/>
  <c r="K67" i="1"/>
  <c r="L67" i="1" s="1"/>
  <c r="K68" i="1"/>
  <c r="L68" i="1" s="1"/>
  <c r="K69" i="1"/>
  <c r="L69" i="1" s="1"/>
  <c r="K70" i="1"/>
  <c r="L70" i="1" s="1"/>
  <c r="K71" i="1"/>
  <c r="L71" i="1" s="1"/>
  <c r="K85" i="1"/>
  <c r="L85" i="1" s="1"/>
  <c r="K86" i="1"/>
  <c r="L86" i="1" s="1"/>
  <c r="K93" i="1"/>
  <c r="L93" i="1" s="1"/>
  <c r="K94" i="1"/>
  <c r="L94" i="1" s="1"/>
  <c r="K95" i="1"/>
  <c r="L95" i="1" s="1"/>
  <c r="K96" i="1"/>
  <c r="L96" i="1" s="1"/>
  <c r="K97" i="1"/>
  <c r="L97" i="1" s="1"/>
  <c r="K98" i="1"/>
  <c r="L98" i="1" s="1"/>
  <c r="K99" i="1"/>
  <c r="L99" i="1" s="1"/>
  <c r="K100" i="1"/>
  <c r="L100" i="1" s="1"/>
  <c r="K101" i="1"/>
  <c r="L101" i="1" s="1"/>
  <c r="K102" i="1"/>
  <c r="L102" i="1" s="1"/>
  <c r="K103" i="1"/>
  <c r="L103" i="1" s="1"/>
  <c r="K104" i="1"/>
  <c r="L104" i="1" s="1"/>
  <c r="K105" i="1"/>
  <c r="L105" i="1" s="1"/>
  <c r="K106" i="1"/>
  <c r="L106" i="1" s="1"/>
  <c r="K107" i="1"/>
  <c r="L107" i="1" s="1"/>
  <c r="K108" i="1"/>
  <c r="L108" i="1" s="1"/>
  <c r="K109" i="1"/>
  <c r="L109" i="1" s="1"/>
  <c r="K110" i="1"/>
  <c r="L110" i="1" s="1"/>
  <c r="K111" i="1"/>
  <c r="L111" i="1" s="1"/>
  <c r="K112" i="1"/>
  <c r="L112" i="1" s="1"/>
  <c r="K113" i="1"/>
  <c r="L113" i="1" s="1"/>
  <c r="K114" i="1"/>
  <c r="L114" i="1" s="1"/>
  <c r="K115" i="1"/>
  <c r="L115" i="1" s="1"/>
  <c r="K116" i="1"/>
  <c r="L116" i="1" s="1"/>
  <c r="K117" i="1"/>
  <c r="L117" i="1" s="1"/>
  <c r="K118" i="1"/>
  <c r="L118" i="1" s="1"/>
  <c r="K119" i="1"/>
  <c r="L119" i="1" s="1"/>
  <c r="K120" i="1"/>
  <c r="L120" i="1" s="1"/>
  <c r="K121" i="1"/>
  <c r="L121" i="1" s="1"/>
  <c r="K122" i="1"/>
  <c r="L122" i="1" s="1"/>
  <c r="K123" i="1"/>
  <c r="L123" i="1" s="1"/>
  <c r="K124" i="1"/>
  <c r="L124" i="1" s="1"/>
  <c r="K125" i="1"/>
  <c r="L125" i="1" s="1"/>
  <c r="K126" i="1"/>
  <c r="L126" i="1" s="1"/>
  <c r="K127" i="1"/>
  <c r="L127" i="1" s="1"/>
  <c r="K128" i="1"/>
  <c r="L128" i="1" s="1"/>
  <c r="K129" i="1"/>
  <c r="L129" i="1" s="1"/>
  <c r="K130" i="1"/>
  <c r="L130" i="1" s="1"/>
  <c r="K131" i="1"/>
  <c r="L131" i="1" s="1"/>
  <c r="K132" i="1"/>
  <c r="L132" i="1" s="1"/>
  <c r="K133" i="1"/>
  <c r="L133" i="1" s="1"/>
  <c r="K134" i="1"/>
  <c r="L134" i="1" s="1"/>
  <c r="K135" i="1"/>
  <c r="L135" i="1" s="1"/>
  <c r="K136" i="1"/>
  <c r="L136" i="1" s="1"/>
  <c r="K137" i="1"/>
  <c r="L137" i="1" s="1"/>
  <c r="K138" i="1"/>
  <c r="L138" i="1" s="1"/>
  <c r="K139" i="1"/>
  <c r="L139" i="1" s="1"/>
  <c r="K140" i="1"/>
  <c r="L140" i="1" s="1"/>
  <c r="K141" i="1"/>
  <c r="L141" i="1" s="1"/>
  <c r="K142" i="1"/>
  <c r="L142" i="1" s="1"/>
  <c r="K143" i="1"/>
  <c r="L143" i="1" s="1"/>
  <c r="K144" i="1"/>
  <c r="L144" i="1" s="1"/>
  <c r="K145" i="1"/>
  <c r="L145" i="1" s="1"/>
  <c r="K146" i="1"/>
  <c r="L146" i="1" s="1"/>
  <c r="K147" i="1"/>
  <c r="L147" i="1" s="1"/>
  <c r="K148" i="1"/>
  <c r="L148" i="1" s="1"/>
  <c r="K149" i="1"/>
  <c r="L149" i="1" s="1"/>
  <c r="K150" i="1"/>
  <c r="L150" i="1" s="1"/>
  <c r="K151" i="1"/>
  <c r="L151" i="1" s="1"/>
  <c r="K152" i="1"/>
  <c r="L152" i="1" s="1"/>
  <c r="K153" i="1"/>
  <c r="L153" i="1" s="1"/>
  <c r="K154" i="1"/>
  <c r="L154" i="1" s="1"/>
  <c r="K155" i="1"/>
  <c r="L155" i="1" s="1"/>
  <c r="K156" i="1"/>
  <c r="L156" i="1" s="1"/>
  <c r="K157" i="1"/>
  <c r="L157" i="1" s="1"/>
  <c r="K158" i="1"/>
  <c r="L158" i="1" s="1"/>
  <c r="K159" i="1"/>
  <c r="L159" i="1" s="1"/>
  <c r="K160" i="1"/>
  <c r="L160" i="1" s="1"/>
  <c r="K161" i="1"/>
  <c r="L161" i="1" s="1"/>
  <c r="K162" i="1"/>
  <c r="L162" i="1" s="1"/>
  <c r="K163" i="1"/>
  <c r="L163" i="1" s="1"/>
  <c r="K164" i="1"/>
  <c r="L164" i="1" s="1"/>
  <c r="K165" i="1"/>
  <c r="L165" i="1" s="1"/>
  <c r="K166" i="1"/>
  <c r="L166" i="1" s="1"/>
  <c r="K167" i="1"/>
  <c r="L167" i="1" s="1"/>
  <c r="K168" i="1"/>
  <c r="L168" i="1" s="1"/>
  <c r="K169" i="1"/>
  <c r="L169" i="1" s="1"/>
  <c r="K170" i="1"/>
  <c r="L170" i="1" s="1"/>
  <c r="K171" i="1"/>
  <c r="L171" i="1" s="1"/>
  <c r="K12" i="1"/>
  <c r="L12" i="1" s="1"/>
  <c r="K3" i="1"/>
  <c r="L3" i="1" s="1"/>
  <c r="K4" i="1"/>
  <c r="L4" i="1" s="1"/>
  <c r="K5" i="1"/>
  <c r="L5" i="1" s="1"/>
  <c r="K6" i="1"/>
  <c r="L6" i="1" s="1"/>
  <c r="K7" i="1"/>
  <c r="L7" i="1" s="1"/>
  <c r="K8" i="1"/>
  <c r="L8" i="1" s="1"/>
  <c r="K9" i="1"/>
  <c r="L9" i="1" s="1"/>
  <c r="K10" i="1"/>
  <c r="L10" i="1" s="1"/>
  <c r="K2" i="1"/>
  <c r="L2" i="1" s="1"/>
  <c r="E3" i="1" s="1"/>
  <c r="H3" i="1" s="1"/>
  <c r="M2" i="1" l="1"/>
  <c r="N2" i="1" s="1"/>
  <c r="D3" i="1"/>
  <c r="E4" i="1"/>
  <c r="H4" i="1" s="1"/>
  <c r="M3" i="1"/>
  <c r="N3" i="1" s="1"/>
  <c r="F4" i="1" l="1"/>
  <c r="F3" i="1"/>
  <c r="D4" i="1"/>
  <c r="E5" i="1"/>
  <c r="H5" i="1" s="1"/>
  <c r="M4" i="1"/>
  <c r="N4" i="1" s="1"/>
  <c r="C3" i="1" l="1"/>
  <c r="C4" i="1" s="1"/>
  <c r="F5" i="1"/>
  <c r="D5" i="1"/>
  <c r="E6" i="1"/>
  <c r="H6" i="1" s="1"/>
  <c r="M5" i="1"/>
  <c r="N5" i="1" s="1"/>
  <c r="C5" i="1" l="1"/>
  <c r="F6" i="1"/>
  <c r="E7" i="1"/>
  <c r="H7" i="1" s="1"/>
  <c r="D6" i="1"/>
  <c r="M6" i="1"/>
  <c r="N6" i="1" s="1"/>
  <c r="C6" i="1" l="1"/>
  <c r="F7" i="1"/>
  <c r="E8" i="1"/>
  <c r="H8" i="1" s="1"/>
  <c r="D7" i="1"/>
  <c r="M7" i="1"/>
  <c r="N7" i="1" s="1"/>
  <c r="C7" i="1" l="1"/>
  <c r="F8" i="1"/>
  <c r="E9" i="1"/>
  <c r="H9" i="1" s="1"/>
  <c r="D8" i="1"/>
  <c r="M8" i="1"/>
  <c r="N8" i="1" s="1"/>
  <c r="C8" i="1" l="1"/>
  <c r="F9" i="1"/>
  <c r="E10" i="1"/>
  <c r="H10" i="1" s="1"/>
  <c r="D9" i="1"/>
  <c r="M9" i="1"/>
  <c r="N9" i="1" s="1"/>
  <c r="C9" i="1" l="1"/>
  <c r="F10" i="1"/>
  <c r="E11" i="1"/>
  <c r="H11" i="1" s="1"/>
  <c r="D10" i="1"/>
  <c r="M10" i="1"/>
  <c r="N10" i="1" s="1"/>
  <c r="C10" i="1" l="1"/>
  <c r="F11" i="1"/>
  <c r="E12" i="1"/>
  <c r="H12" i="1" s="1"/>
  <c r="F12" i="1" s="1"/>
  <c r="D11" i="1"/>
  <c r="M11" i="1"/>
  <c r="N11" i="1" s="1"/>
  <c r="C11" i="1" l="1"/>
  <c r="C12" i="1" s="1"/>
  <c r="E13" i="1"/>
  <c r="H13" i="1" s="1"/>
  <c r="D12" i="1"/>
  <c r="M12" i="1"/>
  <c r="N12" i="1" s="1"/>
  <c r="F13" i="1" l="1"/>
  <c r="C13" i="1" s="1"/>
  <c r="E14" i="1"/>
  <c r="H14" i="1" s="1"/>
  <c r="D13" i="1"/>
  <c r="M13" i="1"/>
  <c r="N13" i="1" s="1"/>
  <c r="F14" i="1" l="1"/>
  <c r="C14" i="1" s="1"/>
  <c r="E15" i="1"/>
  <c r="H15" i="1" s="1"/>
  <c r="D14" i="1"/>
  <c r="M14" i="1"/>
  <c r="N14" i="1" s="1"/>
  <c r="F15" i="1" l="1"/>
  <c r="C15" i="1" s="1"/>
  <c r="E16" i="1"/>
  <c r="H16" i="1" s="1"/>
  <c r="D15" i="1"/>
  <c r="M15" i="1"/>
  <c r="N15" i="1" s="1"/>
  <c r="F16" i="1" l="1"/>
  <c r="C16" i="1" s="1"/>
  <c r="E17" i="1"/>
  <c r="H17" i="1" s="1"/>
  <c r="D16" i="1"/>
  <c r="M16" i="1"/>
  <c r="N16" i="1" s="1"/>
  <c r="F17" i="1" l="1"/>
  <c r="C17" i="1" s="1"/>
  <c r="E18" i="1"/>
  <c r="H18" i="1" s="1"/>
  <c r="D17" i="1"/>
  <c r="M17" i="1"/>
  <c r="N17" i="1" s="1"/>
  <c r="F18" i="1" l="1"/>
  <c r="C18" i="1" s="1"/>
  <c r="E19" i="1"/>
  <c r="H19" i="1" s="1"/>
  <c r="D18" i="1"/>
  <c r="M18" i="1"/>
  <c r="N18" i="1" s="1"/>
  <c r="F19" i="1" l="1"/>
  <c r="C19" i="1" s="1"/>
  <c r="E20" i="1"/>
  <c r="H20" i="1" s="1"/>
  <c r="D19" i="1"/>
  <c r="M19" i="1"/>
  <c r="N19" i="1" s="1"/>
  <c r="F20" i="1" l="1"/>
  <c r="C20" i="1" s="1"/>
  <c r="E21" i="1"/>
  <c r="H21" i="1" s="1"/>
  <c r="D20" i="1"/>
  <c r="M20" i="1"/>
  <c r="N20" i="1" s="1"/>
  <c r="F21" i="1" l="1"/>
  <c r="C21" i="1" s="1"/>
  <c r="E22" i="1"/>
  <c r="H22" i="1" s="1"/>
  <c r="D21" i="1"/>
  <c r="M21" i="1"/>
  <c r="N21" i="1" s="1"/>
  <c r="F22" i="1" l="1"/>
  <c r="C22" i="1" s="1"/>
  <c r="E23" i="1"/>
  <c r="H23" i="1" s="1"/>
  <c r="D22" i="1"/>
  <c r="M22" i="1"/>
  <c r="N22" i="1" s="1"/>
  <c r="F23" i="1" l="1"/>
  <c r="C23" i="1" s="1"/>
  <c r="E24" i="1"/>
  <c r="H24" i="1" s="1"/>
  <c r="D23" i="1"/>
  <c r="M23" i="1"/>
  <c r="N23" i="1" s="1"/>
  <c r="F24" i="1" l="1"/>
  <c r="C24" i="1" s="1"/>
  <c r="E25" i="1"/>
  <c r="H25" i="1" s="1"/>
  <c r="D24" i="1"/>
  <c r="M24" i="1"/>
  <c r="N24" i="1" s="1"/>
  <c r="F25" i="1" l="1"/>
  <c r="C25" i="1" s="1"/>
  <c r="E26" i="1"/>
  <c r="H26" i="1" s="1"/>
  <c r="D25" i="1"/>
  <c r="M25" i="1"/>
  <c r="N25" i="1" s="1"/>
  <c r="F26" i="1" l="1"/>
  <c r="C26" i="1" s="1"/>
  <c r="E27" i="1"/>
  <c r="H27" i="1" s="1"/>
  <c r="D26" i="1"/>
  <c r="M26" i="1"/>
  <c r="N26" i="1" s="1"/>
  <c r="F27" i="1" l="1"/>
  <c r="C27" i="1" s="1"/>
  <c r="E28" i="1"/>
  <c r="H28" i="1" s="1"/>
  <c r="D27" i="1"/>
  <c r="M27" i="1"/>
  <c r="N27" i="1" s="1"/>
  <c r="F28" i="1" l="1"/>
  <c r="C28" i="1" s="1"/>
  <c r="E29" i="1"/>
  <c r="H29" i="1" s="1"/>
  <c r="D28" i="1"/>
  <c r="M28" i="1"/>
  <c r="N28" i="1" s="1"/>
  <c r="F29" i="1" l="1"/>
  <c r="C29" i="1" s="1"/>
  <c r="E30" i="1"/>
  <c r="H30" i="1" s="1"/>
  <c r="D29" i="1"/>
  <c r="M29" i="1"/>
  <c r="N29" i="1" s="1"/>
  <c r="F30" i="1" l="1"/>
  <c r="C30" i="1" s="1"/>
  <c r="E31" i="1"/>
  <c r="H31" i="1" s="1"/>
  <c r="D30" i="1"/>
  <c r="M30" i="1"/>
  <c r="N30" i="1" s="1"/>
  <c r="F31" i="1" l="1"/>
  <c r="C31" i="1" s="1"/>
  <c r="E32" i="1"/>
  <c r="H32" i="1" s="1"/>
  <c r="D31" i="1"/>
  <c r="M31" i="1"/>
  <c r="N31" i="1" s="1"/>
  <c r="F32" i="1" l="1"/>
  <c r="C32" i="1" s="1"/>
  <c r="E33" i="1"/>
  <c r="H33" i="1" s="1"/>
  <c r="D32" i="1"/>
  <c r="M32" i="1"/>
  <c r="N32" i="1" s="1"/>
  <c r="F33" i="1" l="1"/>
  <c r="C33" i="1" s="1"/>
  <c r="E34" i="1"/>
  <c r="H34" i="1" s="1"/>
  <c r="D33" i="1"/>
  <c r="M33" i="1"/>
  <c r="N33" i="1" s="1"/>
  <c r="F34" i="1" l="1"/>
  <c r="C34" i="1" s="1"/>
  <c r="E35" i="1"/>
  <c r="H35" i="1" s="1"/>
  <c r="D34" i="1"/>
  <c r="M34" i="1"/>
  <c r="N34" i="1" s="1"/>
  <c r="F35" i="1" l="1"/>
  <c r="C35" i="1" s="1"/>
  <c r="E36" i="1"/>
  <c r="H36" i="1" s="1"/>
  <c r="D35" i="1"/>
  <c r="M35" i="1"/>
  <c r="N35" i="1" s="1"/>
  <c r="F36" i="1" l="1"/>
  <c r="C36" i="1" s="1"/>
  <c r="E37" i="1"/>
  <c r="H37" i="1" s="1"/>
  <c r="D36" i="1"/>
  <c r="M36" i="1"/>
  <c r="N36" i="1" s="1"/>
  <c r="F37" i="1" l="1"/>
  <c r="C37" i="1" s="1"/>
  <c r="E38" i="1"/>
  <c r="H38" i="1" s="1"/>
  <c r="D37" i="1"/>
  <c r="M37" i="1"/>
  <c r="N37" i="1" s="1"/>
  <c r="F38" i="1" l="1"/>
  <c r="C38" i="1" s="1"/>
  <c r="E39" i="1"/>
  <c r="H39" i="1" s="1"/>
  <c r="F39" i="1" s="1"/>
  <c r="D38" i="1"/>
  <c r="M38" i="1"/>
  <c r="N38" i="1" s="1"/>
  <c r="C39" i="1" l="1"/>
  <c r="E40" i="1"/>
  <c r="H40" i="1" s="1"/>
  <c r="D39" i="1"/>
  <c r="M39" i="1"/>
  <c r="N39" i="1" s="1"/>
  <c r="F40" i="1" l="1"/>
  <c r="C40" i="1" s="1"/>
  <c r="E41" i="1"/>
  <c r="H41" i="1" s="1"/>
  <c r="D40" i="1"/>
  <c r="M40" i="1"/>
  <c r="N40" i="1" s="1"/>
  <c r="F41" i="1" l="1"/>
  <c r="C41" i="1" s="1"/>
  <c r="E42" i="1"/>
  <c r="H42" i="1" s="1"/>
  <c r="D41" i="1"/>
  <c r="M41" i="1"/>
  <c r="N41" i="1" s="1"/>
  <c r="F42" i="1" l="1"/>
  <c r="C42" i="1" s="1"/>
  <c r="E43" i="1"/>
  <c r="H43" i="1" s="1"/>
  <c r="D42" i="1"/>
  <c r="M42" i="1"/>
  <c r="N42" i="1" s="1"/>
  <c r="F43" i="1" l="1"/>
  <c r="C43" i="1" s="1"/>
  <c r="E44" i="1"/>
  <c r="H44" i="1" s="1"/>
  <c r="D43" i="1"/>
  <c r="M43" i="1"/>
  <c r="N43" i="1" s="1"/>
  <c r="F44" i="1" l="1"/>
  <c r="C44" i="1" s="1"/>
  <c r="E45" i="1"/>
  <c r="H45" i="1" s="1"/>
  <c r="D44" i="1"/>
  <c r="M44" i="1"/>
  <c r="N44" i="1" s="1"/>
  <c r="F45" i="1" l="1"/>
  <c r="C45" i="1" s="1"/>
  <c r="E46" i="1"/>
  <c r="H46" i="1" s="1"/>
  <c r="D45" i="1"/>
  <c r="M45" i="1"/>
  <c r="N45" i="1" s="1"/>
  <c r="F46" i="1" l="1"/>
  <c r="C46" i="1" s="1"/>
  <c r="E47" i="1"/>
  <c r="H47" i="1" s="1"/>
  <c r="D46" i="1"/>
  <c r="M46" i="1"/>
  <c r="N46" i="1" s="1"/>
  <c r="F47" i="1" l="1"/>
  <c r="C47" i="1" s="1"/>
  <c r="E48" i="1"/>
  <c r="H48" i="1" s="1"/>
  <c r="D47" i="1"/>
  <c r="M47" i="1"/>
  <c r="N47" i="1" s="1"/>
  <c r="F48" i="1" l="1"/>
  <c r="C48" i="1" s="1"/>
  <c r="E49" i="1"/>
  <c r="H49" i="1" s="1"/>
  <c r="D48" i="1"/>
  <c r="M48" i="1"/>
  <c r="N48" i="1" s="1"/>
  <c r="F49" i="1" l="1"/>
  <c r="C49" i="1" s="1"/>
  <c r="E50" i="1"/>
  <c r="H50" i="1" s="1"/>
  <c r="D49" i="1"/>
  <c r="M49" i="1"/>
  <c r="N49" i="1" s="1"/>
  <c r="F50" i="1" l="1"/>
  <c r="E51" i="1"/>
  <c r="H51" i="1" s="1"/>
  <c r="F51" i="1" s="1"/>
  <c r="B51" i="1" s="1"/>
  <c r="D50" i="1"/>
  <c r="M50" i="1"/>
  <c r="N50" i="1" s="1"/>
  <c r="C50" i="1" l="1"/>
  <c r="C51" i="1" s="1"/>
  <c r="E52" i="1"/>
  <c r="H52" i="1" s="1"/>
  <c r="D51" i="1"/>
  <c r="M51" i="1"/>
  <c r="N51" i="1" s="1"/>
  <c r="F52" i="1" l="1"/>
  <c r="B52" i="1" s="1"/>
  <c r="E53" i="1"/>
  <c r="H53" i="1" s="1"/>
  <c r="D52" i="1"/>
  <c r="M52" i="1"/>
  <c r="N52" i="1" s="1"/>
  <c r="C52" i="1" l="1"/>
  <c r="F53" i="1"/>
  <c r="E54" i="1"/>
  <c r="H54" i="1" s="1"/>
  <c r="D53" i="1"/>
  <c r="M53" i="1"/>
  <c r="N53" i="1" s="1"/>
  <c r="B53" i="1" l="1"/>
  <c r="C53" i="1"/>
  <c r="F54" i="1"/>
  <c r="E55" i="1"/>
  <c r="H55" i="1" s="1"/>
  <c r="D54" i="1"/>
  <c r="M54" i="1"/>
  <c r="N54" i="1" s="1"/>
  <c r="B54" i="1" l="1"/>
  <c r="C54" i="1"/>
  <c r="F55" i="1"/>
  <c r="E56" i="1"/>
  <c r="H56" i="1" s="1"/>
  <c r="D55" i="1"/>
  <c r="M55" i="1"/>
  <c r="N55" i="1" s="1"/>
  <c r="B55" i="1" l="1"/>
  <c r="C55" i="1"/>
  <c r="F56" i="1"/>
  <c r="E57" i="1"/>
  <c r="H57" i="1" s="1"/>
  <c r="D56" i="1"/>
  <c r="M56" i="1"/>
  <c r="N56" i="1" s="1"/>
  <c r="C56" i="1" l="1"/>
  <c r="B56" i="1"/>
  <c r="F57" i="1"/>
  <c r="E58" i="1"/>
  <c r="H58" i="1" s="1"/>
  <c r="D57" i="1"/>
  <c r="M57" i="1"/>
  <c r="N57" i="1" s="1"/>
  <c r="C57" i="1" l="1"/>
  <c r="B57" i="1"/>
  <c r="F58" i="1"/>
  <c r="E59" i="1"/>
  <c r="H59" i="1" s="1"/>
  <c r="D58" i="1"/>
  <c r="M58" i="1"/>
  <c r="N58" i="1" s="1"/>
  <c r="C58" i="1" l="1"/>
  <c r="B58" i="1"/>
  <c r="F59" i="1"/>
  <c r="E60" i="1"/>
  <c r="H60" i="1" s="1"/>
  <c r="D59" i="1"/>
  <c r="M59" i="1"/>
  <c r="N59" i="1" s="1"/>
  <c r="C59" i="1" l="1"/>
  <c r="B59" i="1"/>
  <c r="F60" i="1"/>
  <c r="E61" i="1"/>
  <c r="H61" i="1" s="1"/>
  <c r="D60" i="1"/>
  <c r="M60" i="1"/>
  <c r="N60" i="1" s="1"/>
  <c r="C60" i="1" l="1"/>
  <c r="B60" i="1"/>
  <c r="F61" i="1"/>
  <c r="E62" i="1"/>
  <c r="H62" i="1" s="1"/>
  <c r="D61" i="1"/>
  <c r="M61" i="1"/>
  <c r="N61" i="1" s="1"/>
  <c r="C61" i="1" l="1"/>
  <c r="B61" i="1"/>
  <c r="F62" i="1"/>
  <c r="E63" i="1"/>
  <c r="H63" i="1" s="1"/>
  <c r="F63" i="1" s="1"/>
  <c r="D62" i="1"/>
  <c r="M62" i="1"/>
  <c r="N62" i="1" s="1"/>
  <c r="C62" i="1" l="1"/>
  <c r="C63" i="1" s="1"/>
  <c r="B62" i="1"/>
  <c r="B63" i="1" s="1"/>
  <c r="E64" i="1"/>
  <c r="H64" i="1" s="1"/>
  <c r="D63" i="1"/>
  <c r="M63" i="1"/>
  <c r="N63" i="1" s="1"/>
  <c r="F64" i="1" l="1"/>
  <c r="C64" i="1" s="1"/>
  <c r="E65" i="1"/>
  <c r="H65" i="1" s="1"/>
  <c r="D64" i="1"/>
  <c r="M64" i="1"/>
  <c r="N64" i="1" s="1"/>
  <c r="B64" i="1" l="1"/>
  <c r="F65" i="1"/>
  <c r="C65" i="1" s="1"/>
  <c r="E66" i="1"/>
  <c r="H66" i="1" s="1"/>
  <c r="D65" i="1"/>
  <c r="M65" i="1"/>
  <c r="N65" i="1" s="1"/>
  <c r="B65" i="1" l="1"/>
  <c r="F66" i="1"/>
  <c r="C66" i="1" s="1"/>
  <c r="E67" i="1"/>
  <c r="H67" i="1" s="1"/>
  <c r="D66" i="1"/>
  <c r="M66" i="1"/>
  <c r="N66" i="1" s="1"/>
  <c r="B66" i="1" l="1"/>
  <c r="F67" i="1"/>
  <c r="C67" i="1" s="1"/>
  <c r="E68" i="1"/>
  <c r="H68" i="1" s="1"/>
  <c r="D67" i="1"/>
  <c r="M67" i="1"/>
  <c r="N67" i="1" s="1"/>
  <c r="B67" i="1" l="1"/>
  <c r="F68" i="1"/>
  <c r="C68" i="1" s="1"/>
  <c r="E69" i="1"/>
  <c r="H69" i="1" s="1"/>
  <c r="D68" i="1"/>
  <c r="M68" i="1"/>
  <c r="N68" i="1" s="1"/>
  <c r="B68" i="1" l="1"/>
  <c r="F69" i="1"/>
  <c r="C69" i="1" s="1"/>
  <c r="E70" i="1"/>
  <c r="H70" i="1" s="1"/>
  <c r="D69" i="1"/>
  <c r="M69" i="1"/>
  <c r="N69" i="1" s="1"/>
  <c r="B69" i="1" l="1"/>
  <c r="F70" i="1"/>
  <c r="C70" i="1" s="1"/>
  <c r="E71" i="1"/>
  <c r="H71" i="1" s="1"/>
  <c r="D70" i="1"/>
  <c r="M70" i="1"/>
  <c r="N70" i="1" s="1"/>
  <c r="B70" i="1" l="1"/>
  <c r="F71" i="1"/>
  <c r="C71" i="1" s="1"/>
  <c r="E72" i="1"/>
  <c r="H72" i="1" s="1"/>
  <c r="D71" i="1"/>
  <c r="M71" i="1"/>
  <c r="N71" i="1" s="1"/>
  <c r="B71" i="1" l="1"/>
  <c r="F72" i="1"/>
  <c r="C72" i="1" s="1"/>
  <c r="E73" i="1"/>
  <c r="H73" i="1" s="1"/>
  <c r="D72" i="1"/>
  <c r="M72" i="1"/>
  <c r="N72" i="1" s="1"/>
  <c r="B72" i="1" l="1"/>
  <c r="F73" i="1"/>
  <c r="C73" i="1" s="1"/>
  <c r="E74" i="1"/>
  <c r="H74" i="1" s="1"/>
  <c r="D73" i="1"/>
  <c r="M73" i="1"/>
  <c r="N73" i="1" s="1"/>
  <c r="B73" i="1" l="1"/>
  <c r="F74" i="1"/>
  <c r="E75" i="1"/>
  <c r="H75" i="1" s="1"/>
  <c r="D74" i="1"/>
  <c r="M74" i="1"/>
  <c r="N74" i="1" s="1"/>
  <c r="B74" i="1" l="1"/>
  <c r="C74" i="1"/>
  <c r="F75" i="1"/>
  <c r="E76" i="1"/>
  <c r="H76" i="1" s="1"/>
  <c r="D75" i="1"/>
  <c r="M75" i="1"/>
  <c r="N75" i="1" s="1"/>
  <c r="B75" i="1" l="1"/>
  <c r="C75" i="1"/>
  <c r="F76" i="1"/>
  <c r="E77" i="1"/>
  <c r="H77" i="1" s="1"/>
  <c r="D76" i="1"/>
  <c r="M76" i="1"/>
  <c r="N76" i="1" s="1"/>
  <c r="B76" i="1" l="1"/>
  <c r="C76" i="1"/>
  <c r="F77" i="1"/>
  <c r="E78" i="1"/>
  <c r="H78" i="1" s="1"/>
  <c r="D77" i="1"/>
  <c r="M77" i="1"/>
  <c r="N77" i="1" s="1"/>
  <c r="B77" i="1" l="1"/>
  <c r="C77" i="1"/>
  <c r="F78" i="1"/>
  <c r="E79" i="1"/>
  <c r="H79" i="1" s="1"/>
  <c r="D78" i="1"/>
  <c r="M78" i="1"/>
  <c r="N78" i="1" s="1"/>
  <c r="B78" i="1" l="1"/>
  <c r="C78" i="1"/>
  <c r="F79" i="1"/>
  <c r="E80" i="1"/>
  <c r="H80" i="1" s="1"/>
  <c r="D79" i="1"/>
  <c r="M79" i="1"/>
  <c r="N79" i="1" s="1"/>
  <c r="C79" i="1" l="1"/>
  <c r="B79" i="1"/>
  <c r="F80" i="1"/>
  <c r="E81" i="1"/>
  <c r="H81" i="1" s="1"/>
  <c r="D80" i="1"/>
  <c r="M80" i="1"/>
  <c r="N80" i="1" s="1"/>
  <c r="C80" i="1" l="1"/>
  <c r="B80" i="1"/>
  <c r="F81" i="1"/>
  <c r="E82" i="1"/>
  <c r="H82" i="1" s="1"/>
  <c r="D81" i="1"/>
  <c r="M81" i="1"/>
  <c r="N81" i="1" s="1"/>
  <c r="C81" i="1" l="1"/>
  <c r="B81" i="1"/>
  <c r="F82" i="1"/>
  <c r="E83" i="1"/>
  <c r="H83" i="1" s="1"/>
  <c r="D82" i="1"/>
  <c r="M82" i="1"/>
  <c r="N82" i="1" s="1"/>
  <c r="C82" i="1" l="1"/>
  <c r="B82" i="1"/>
  <c r="F83" i="1"/>
  <c r="E84" i="1"/>
  <c r="H84" i="1" s="1"/>
  <c r="D83" i="1"/>
  <c r="M83" i="1"/>
  <c r="N83" i="1" s="1"/>
  <c r="C83" i="1" l="1"/>
  <c r="B83" i="1"/>
  <c r="F84" i="1"/>
  <c r="E85" i="1"/>
  <c r="H85" i="1" s="1"/>
  <c r="D84" i="1"/>
  <c r="M84" i="1"/>
  <c r="N84" i="1" s="1"/>
  <c r="C84" i="1" l="1"/>
  <c r="B84" i="1"/>
  <c r="F85" i="1"/>
  <c r="E86" i="1"/>
  <c r="H86" i="1" s="1"/>
  <c r="D85" i="1"/>
  <c r="M85" i="1"/>
  <c r="N85" i="1" s="1"/>
  <c r="C85" i="1" l="1"/>
  <c r="B85" i="1"/>
  <c r="F86" i="1"/>
  <c r="E87" i="1"/>
  <c r="H87" i="1" s="1"/>
  <c r="D86" i="1"/>
  <c r="M86" i="1"/>
  <c r="N86" i="1" s="1"/>
  <c r="C86" i="1" l="1"/>
  <c r="B86" i="1"/>
  <c r="F87" i="1"/>
  <c r="E88" i="1"/>
  <c r="H88" i="1" s="1"/>
  <c r="D87" i="1"/>
  <c r="M87" i="1"/>
  <c r="N87" i="1" s="1"/>
  <c r="C87" i="1" l="1"/>
  <c r="B87" i="1"/>
  <c r="F88" i="1"/>
  <c r="E89" i="1"/>
  <c r="H89" i="1" s="1"/>
  <c r="D88" i="1"/>
  <c r="M88" i="1"/>
  <c r="N88" i="1" s="1"/>
  <c r="C88" i="1" l="1"/>
  <c r="B88" i="1"/>
  <c r="F89" i="1"/>
  <c r="E90" i="1"/>
  <c r="H90" i="1" s="1"/>
  <c r="D89" i="1"/>
  <c r="M89" i="1"/>
  <c r="N89" i="1" s="1"/>
  <c r="C89" i="1" l="1"/>
  <c r="B89" i="1"/>
  <c r="F90" i="1"/>
  <c r="E91" i="1"/>
  <c r="H91" i="1" s="1"/>
  <c r="D90" i="1"/>
  <c r="M90" i="1"/>
  <c r="N90" i="1" s="1"/>
  <c r="B90" i="1" l="1"/>
  <c r="C90" i="1"/>
  <c r="F91" i="1"/>
  <c r="E92" i="1"/>
  <c r="H92" i="1" s="1"/>
  <c r="D91" i="1"/>
  <c r="M91" i="1"/>
  <c r="N91" i="1" s="1"/>
  <c r="C91" i="1" l="1"/>
  <c r="B91" i="1"/>
  <c r="F92" i="1"/>
  <c r="E93" i="1"/>
  <c r="H93" i="1" s="1"/>
  <c r="D92" i="1"/>
  <c r="M92" i="1"/>
  <c r="N92" i="1" s="1"/>
  <c r="C92" i="1" l="1"/>
  <c r="B92" i="1"/>
  <c r="F93" i="1"/>
  <c r="E94" i="1"/>
  <c r="H94" i="1" s="1"/>
  <c r="D93" i="1"/>
  <c r="M93" i="1"/>
  <c r="N93" i="1" s="1"/>
  <c r="C93" i="1" l="1"/>
  <c r="B93" i="1"/>
  <c r="F94" i="1"/>
  <c r="E95" i="1"/>
  <c r="H95" i="1" s="1"/>
  <c r="D94" i="1"/>
  <c r="M94" i="1"/>
  <c r="N94" i="1" s="1"/>
  <c r="C94" i="1" l="1"/>
  <c r="B94" i="1"/>
  <c r="F95" i="1"/>
  <c r="E96" i="1"/>
  <c r="H96" i="1" s="1"/>
  <c r="D95" i="1"/>
  <c r="M95" i="1"/>
  <c r="N95" i="1" s="1"/>
  <c r="C95" i="1" l="1"/>
  <c r="B95" i="1"/>
  <c r="F96" i="1"/>
  <c r="E97" i="1"/>
  <c r="H97" i="1" s="1"/>
  <c r="D96" i="1"/>
  <c r="M96" i="1"/>
  <c r="N96" i="1" s="1"/>
  <c r="C96" i="1" l="1"/>
  <c r="B96" i="1"/>
  <c r="F97" i="1"/>
  <c r="E98" i="1"/>
  <c r="H98" i="1" s="1"/>
  <c r="D97" i="1"/>
  <c r="M97" i="1"/>
  <c r="N97" i="1" s="1"/>
  <c r="C97" i="1" l="1"/>
  <c r="B97" i="1"/>
  <c r="F98" i="1"/>
  <c r="E99" i="1"/>
  <c r="H99" i="1" s="1"/>
  <c r="D98" i="1"/>
  <c r="M98" i="1"/>
  <c r="N98" i="1" s="1"/>
  <c r="C98" i="1" l="1"/>
  <c r="B98" i="1"/>
  <c r="F99" i="1"/>
  <c r="E100" i="1"/>
  <c r="H100" i="1" s="1"/>
  <c r="D99" i="1"/>
  <c r="M99" i="1"/>
  <c r="N99" i="1" s="1"/>
  <c r="C99" i="1" l="1"/>
  <c r="B99" i="1"/>
  <c r="F100" i="1"/>
  <c r="E101" i="1"/>
  <c r="H101" i="1" s="1"/>
  <c r="D100" i="1"/>
  <c r="M100" i="1"/>
  <c r="N100" i="1" s="1"/>
  <c r="C100" i="1" l="1"/>
  <c r="B100" i="1"/>
  <c r="F101" i="1"/>
  <c r="E102" i="1"/>
  <c r="H102" i="1" s="1"/>
  <c r="D101" i="1"/>
  <c r="M101" i="1"/>
  <c r="N101" i="1" s="1"/>
  <c r="C101" i="1" l="1"/>
  <c r="B101" i="1"/>
  <c r="F102" i="1"/>
  <c r="E103" i="1"/>
  <c r="H103" i="1" s="1"/>
  <c r="D102" i="1"/>
  <c r="M102" i="1"/>
  <c r="N102" i="1" s="1"/>
  <c r="C102" i="1" l="1"/>
  <c r="B102" i="1"/>
  <c r="F103" i="1"/>
  <c r="E104" i="1"/>
  <c r="H104" i="1" s="1"/>
  <c r="D103" i="1"/>
  <c r="M103" i="1"/>
  <c r="N103" i="1" s="1"/>
  <c r="C103" i="1" l="1"/>
  <c r="B103" i="1"/>
  <c r="F104" i="1"/>
  <c r="E105" i="1"/>
  <c r="H105" i="1" s="1"/>
  <c r="D104" i="1"/>
  <c r="M104" i="1"/>
  <c r="N104" i="1" s="1"/>
  <c r="C104" i="1" l="1"/>
  <c r="B104" i="1"/>
  <c r="F105" i="1"/>
  <c r="C105" i="1" s="1"/>
  <c r="E106" i="1"/>
  <c r="H106" i="1" s="1"/>
  <c r="D105" i="1"/>
  <c r="M105" i="1"/>
  <c r="N105" i="1" s="1"/>
  <c r="B105" i="1" l="1"/>
  <c r="F106" i="1"/>
  <c r="C106" i="1" s="1"/>
  <c r="E107" i="1"/>
  <c r="H107" i="1" s="1"/>
  <c r="D106" i="1"/>
  <c r="M106" i="1"/>
  <c r="N106" i="1" s="1"/>
  <c r="B106" i="1" l="1"/>
  <c r="F107" i="1"/>
  <c r="C107" i="1" s="1"/>
  <c r="E108" i="1"/>
  <c r="H108" i="1" s="1"/>
  <c r="D107" i="1"/>
  <c r="M107" i="1"/>
  <c r="N107" i="1" s="1"/>
  <c r="B107" i="1" l="1"/>
  <c r="F108" i="1"/>
  <c r="C108" i="1" s="1"/>
  <c r="E109" i="1"/>
  <c r="H109" i="1" s="1"/>
  <c r="D108" i="1"/>
  <c r="M108" i="1"/>
  <c r="N108" i="1" s="1"/>
  <c r="B108" i="1" l="1"/>
  <c r="F109" i="1"/>
  <c r="C109" i="1" s="1"/>
  <c r="E110" i="1"/>
  <c r="H110" i="1" s="1"/>
  <c r="D109" i="1"/>
  <c r="M109" i="1"/>
  <c r="N109" i="1" s="1"/>
  <c r="B109" i="1" l="1"/>
  <c r="F110" i="1"/>
  <c r="T4" i="1" s="1"/>
  <c r="E111" i="1"/>
  <c r="H111" i="1" s="1"/>
  <c r="D110" i="1"/>
  <c r="M110" i="1"/>
  <c r="N110" i="1" s="1"/>
  <c r="U4" i="1" l="1"/>
  <c r="B110" i="1"/>
  <c r="C110" i="1"/>
  <c r="F111" i="1"/>
  <c r="E112" i="1"/>
  <c r="H112" i="1" s="1"/>
  <c r="D111" i="1"/>
  <c r="M111" i="1"/>
  <c r="N111" i="1" s="1"/>
  <c r="F112" i="1" l="1"/>
  <c r="E113" i="1"/>
  <c r="H113" i="1" s="1"/>
  <c r="D112" i="1"/>
  <c r="M112" i="1"/>
  <c r="N112" i="1" s="1"/>
  <c r="F113" i="1" l="1"/>
  <c r="E114" i="1"/>
  <c r="H114" i="1" s="1"/>
  <c r="D113" i="1"/>
  <c r="M113" i="1"/>
  <c r="N113" i="1" s="1"/>
  <c r="F114" i="1" l="1"/>
  <c r="E115" i="1"/>
  <c r="H115" i="1" s="1"/>
  <c r="D114" i="1"/>
  <c r="M114" i="1"/>
  <c r="N114" i="1" s="1"/>
  <c r="F115" i="1" l="1"/>
  <c r="E116" i="1"/>
  <c r="H116" i="1" s="1"/>
  <c r="D115" i="1"/>
  <c r="M115" i="1"/>
  <c r="N115" i="1" s="1"/>
  <c r="F116" i="1" l="1"/>
  <c r="E117" i="1"/>
  <c r="H117" i="1" s="1"/>
  <c r="D116" i="1"/>
  <c r="M116" i="1"/>
  <c r="N116" i="1" s="1"/>
  <c r="F117" i="1" l="1"/>
  <c r="E118" i="1"/>
  <c r="H118" i="1" s="1"/>
  <c r="D117" i="1"/>
  <c r="M117" i="1"/>
  <c r="N117" i="1" s="1"/>
  <c r="F118" i="1" l="1"/>
  <c r="E119" i="1"/>
  <c r="H119" i="1" s="1"/>
  <c r="D118" i="1"/>
  <c r="M118" i="1"/>
  <c r="N118" i="1" s="1"/>
  <c r="F119" i="1" l="1"/>
  <c r="E120" i="1"/>
  <c r="H120" i="1" s="1"/>
  <c r="D119" i="1"/>
  <c r="M119" i="1"/>
  <c r="N119" i="1" s="1"/>
  <c r="F120" i="1" l="1"/>
  <c r="E121" i="1"/>
  <c r="H121" i="1" s="1"/>
  <c r="D120" i="1"/>
  <c r="M120" i="1"/>
  <c r="N120" i="1" s="1"/>
  <c r="F121" i="1" l="1"/>
  <c r="E122" i="1"/>
  <c r="H122" i="1" s="1"/>
  <c r="D121" i="1"/>
  <c r="M121" i="1"/>
  <c r="N121" i="1" s="1"/>
  <c r="F122" i="1" l="1"/>
  <c r="E123" i="1"/>
  <c r="H123" i="1" s="1"/>
  <c r="F123" i="1" s="1"/>
  <c r="D122" i="1"/>
  <c r="M122" i="1"/>
  <c r="N122" i="1" s="1"/>
  <c r="E124" i="1" l="1"/>
  <c r="H124" i="1" s="1"/>
  <c r="D123" i="1"/>
  <c r="M123" i="1"/>
  <c r="N123" i="1" s="1"/>
  <c r="F124" i="1" l="1"/>
  <c r="E125" i="1"/>
  <c r="H125" i="1" s="1"/>
  <c r="D124" i="1"/>
  <c r="M124" i="1"/>
  <c r="N124" i="1" s="1"/>
  <c r="F125" i="1" l="1"/>
  <c r="E126" i="1"/>
  <c r="H126" i="1" s="1"/>
  <c r="D125" i="1"/>
  <c r="M125" i="1"/>
  <c r="N125" i="1" s="1"/>
  <c r="F126" i="1" l="1"/>
  <c r="E127" i="1"/>
  <c r="H127" i="1" s="1"/>
  <c r="D126" i="1"/>
  <c r="M126" i="1"/>
  <c r="N126" i="1" s="1"/>
  <c r="F127" i="1" l="1"/>
  <c r="E128" i="1"/>
  <c r="H128" i="1" s="1"/>
  <c r="D127" i="1"/>
  <c r="M127" i="1"/>
  <c r="N127" i="1" s="1"/>
  <c r="F128" i="1" l="1"/>
  <c r="E129" i="1"/>
  <c r="H129" i="1" s="1"/>
  <c r="D128" i="1"/>
  <c r="M128" i="1"/>
  <c r="N128" i="1" s="1"/>
  <c r="F129" i="1" l="1"/>
  <c r="E130" i="1"/>
  <c r="H130" i="1" s="1"/>
  <c r="D129" i="1"/>
  <c r="M129" i="1"/>
  <c r="N129" i="1" s="1"/>
  <c r="F130" i="1" l="1"/>
  <c r="E131" i="1"/>
  <c r="H131" i="1" s="1"/>
  <c r="D130" i="1"/>
  <c r="M130" i="1"/>
  <c r="N130" i="1" s="1"/>
  <c r="F131" i="1" l="1"/>
  <c r="E132" i="1"/>
  <c r="H132" i="1" s="1"/>
  <c r="D131" i="1"/>
  <c r="M131" i="1"/>
  <c r="N131" i="1" s="1"/>
  <c r="F132" i="1" l="1"/>
  <c r="E133" i="1"/>
  <c r="H133" i="1" s="1"/>
  <c r="D132" i="1"/>
  <c r="M132" i="1"/>
  <c r="N132" i="1" s="1"/>
  <c r="F133" i="1" l="1"/>
  <c r="E134" i="1"/>
  <c r="H134" i="1" s="1"/>
  <c r="D133" i="1"/>
  <c r="M133" i="1"/>
  <c r="N133" i="1" s="1"/>
  <c r="F134" i="1" l="1"/>
  <c r="E135" i="1"/>
  <c r="H135" i="1" s="1"/>
  <c r="F135" i="1" s="1"/>
  <c r="D134" i="1"/>
  <c r="M134" i="1"/>
  <c r="N134" i="1" s="1"/>
  <c r="E136" i="1" l="1"/>
  <c r="H136" i="1" s="1"/>
  <c r="D135" i="1"/>
  <c r="M135" i="1"/>
  <c r="N135" i="1" s="1"/>
  <c r="F136" i="1" l="1"/>
  <c r="E137" i="1"/>
  <c r="H137" i="1" s="1"/>
  <c r="D136" i="1"/>
  <c r="M136" i="1"/>
  <c r="N136" i="1" s="1"/>
  <c r="F137" i="1" l="1"/>
  <c r="E138" i="1"/>
  <c r="H138" i="1" s="1"/>
  <c r="D137" i="1"/>
  <c r="M137" i="1"/>
  <c r="N137" i="1" s="1"/>
  <c r="F138" i="1" l="1"/>
  <c r="E139" i="1"/>
  <c r="H139" i="1" s="1"/>
  <c r="D138" i="1"/>
  <c r="M138" i="1"/>
  <c r="N138" i="1" s="1"/>
  <c r="F139" i="1" l="1"/>
  <c r="E140" i="1"/>
  <c r="H140" i="1" s="1"/>
  <c r="D139" i="1"/>
  <c r="M139" i="1"/>
  <c r="N139" i="1" s="1"/>
  <c r="F140" i="1" l="1"/>
  <c r="E141" i="1"/>
  <c r="H141" i="1" s="1"/>
  <c r="D140" i="1"/>
  <c r="M140" i="1"/>
  <c r="N140" i="1" s="1"/>
  <c r="F141" i="1" l="1"/>
  <c r="E142" i="1"/>
  <c r="H142" i="1" s="1"/>
  <c r="D141" i="1"/>
  <c r="M141" i="1"/>
  <c r="N141" i="1" s="1"/>
  <c r="F142" i="1" l="1"/>
  <c r="E143" i="1"/>
  <c r="H143" i="1" s="1"/>
  <c r="D142" i="1"/>
  <c r="M142" i="1"/>
  <c r="N142" i="1" s="1"/>
  <c r="F143" i="1" l="1"/>
  <c r="E144" i="1"/>
  <c r="H144" i="1" s="1"/>
  <c r="D143" i="1"/>
  <c r="M143" i="1"/>
  <c r="N143" i="1" s="1"/>
  <c r="F144" i="1" l="1"/>
  <c r="E145" i="1"/>
  <c r="H145" i="1" s="1"/>
  <c r="D144" i="1"/>
  <c r="M144" i="1"/>
  <c r="N144" i="1" s="1"/>
  <c r="F145" i="1" l="1"/>
  <c r="E146" i="1"/>
  <c r="H146" i="1" s="1"/>
  <c r="D145" i="1"/>
  <c r="M145" i="1"/>
  <c r="N145" i="1" s="1"/>
  <c r="F146" i="1" l="1"/>
  <c r="E147" i="1"/>
  <c r="H147" i="1" s="1"/>
  <c r="D146" i="1"/>
  <c r="M146" i="1"/>
  <c r="N146" i="1" s="1"/>
  <c r="F147" i="1" l="1"/>
  <c r="E148" i="1"/>
  <c r="H148" i="1" s="1"/>
  <c r="D147" i="1"/>
  <c r="M147" i="1"/>
  <c r="N147" i="1" s="1"/>
  <c r="F148" i="1" l="1"/>
  <c r="E149" i="1"/>
  <c r="H149" i="1" s="1"/>
  <c r="D148" i="1"/>
  <c r="M148" i="1"/>
  <c r="N148" i="1" s="1"/>
  <c r="F149" i="1" l="1"/>
  <c r="E150" i="1"/>
  <c r="H150" i="1" s="1"/>
  <c r="D149" i="1"/>
  <c r="M149" i="1"/>
  <c r="N149" i="1" s="1"/>
  <c r="F150" i="1" l="1"/>
  <c r="E151" i="1"/>
  <c r="H151" i="1" s="1"/>
  <c r="D150" i="1"/>
  <c r="M150" i="1"/>
  <c r="N150" i="1" s="1"/>
  <c r="F151" i="1" l="1"/>
  <c r="E152" i="1"/>
  <c r="H152" i="1" s="1"/>
  <c r="D151" i="1"/>
  <c r="M151" i="1"/>
  <c r="N151" i="1" s="1"/>
  <c r="F152" i="1" l="1"/>
  <c r="E153" i="1"/>
  <c r="H153" i="1" s="1"/>
  <c r="D152" i="1"/>
  <c r="M152" i="1"/>
  <c r="N152" i="1" s="1"/>
  <c r="F153" i="1" l="1"/>
  <c r="E154" i="1"/>
  <c r="H154" i="1" s="1"/>
  <c r="D153" i="1"/>
  <c r="M153" i="1"/>
  <c r="N153" i="1" s="1"/>
  <c r="F154" i="1" l="1"/>
  <c r="E155" i="1"/>
  <c r="H155" i="1" s="1"/>
  <c r="D154" i="1"/>
  <c r="M154" i="1"/>
  <c r="N154" i="1" s="1"/>
  <c r="F155" i="1" l="1"/>
  <c r="E156" i="1"/>
  <c r="H156" i="1" s="1"/>
  <c r="D155" i="1"/>
  <c r="M155" i="1"/>
  <c r="N155" i="1" s="1"/>
  <c r="F156" i="1" l="1"/>
  <c r="E157" i="1"/>
  <c r="H157" i="1" s="1"/>
  <c r="D156" i="1"/>
  <c r="M156" i="1"/>
  <c r="N156" i="1" s="1"/>
  <c r="F157" i="1" l="1"/>
  <c r="E158" i="1"/>
  <c r="H158" i="1" s="1"/>
  <c r="D157" i="1"/>
  <c r="M157" i="1"/>
  <c r="N157" i="1" s="1"/>
  <c r="F158" i="1" l="1"/>
  <c r="E159" i="1"/>
  <c r="H159" i="1" s="1"/>
  <c r="D158" i="1"/>
  <c r="M158" i="1"/>
  <c r="N158" i="1" s="1"/>
  <c r="F159" i="1" l="1"/>
  <c r="E160" i="1"/>
  <c r="H160" i="1" s="1"/>
  <c r="D159" i="1"/>
  <c r="M159" i="1"/>
  <c r="N159" i="1" s="1"/>
  <c r="F160" i="1" l="1"/>
  <c r="E161" i="1"/>
  <c r="H161" i="1" s="1"/>
  <c r="D160" i="1"/>
  <c r="M160" i="1"/>
  <c r="N160" i="1" s="1"/>
  <c r="F161" i="1" l="1"/>
  <c r="E162" i="1"/>
  <c r="H162" i="1" s="1"/>
  <c r="D161" i="1"/>
  <c r="M161" i="1"/>
  <c r="N161" i="1" s="1"/>
  <c r="F162" i="1" l="1"/>
  <c r="E163" i="1"/>
  <c r="H163" i="1" s="1"/>
  <c r="D162" i="1"/>
  <c r="M162" i="1"/>
  <c r="N162" i="1" s="1"/>
  <c r="F163" i="1" l="1"/>
  <c r="E164" i="1"/>
  <c r="H164" i="1" s="1"/>
  <c r="D163" i="1"/>
  <c r="M163" i="1"/>
  <c r="N163" i="1" s="1"/>
  <c r="F164" i="1" l="1"/>
  <c r="E165" i="1"/>
  <c r="H165" i="1" s="1"/>
  <c r="D164" i="1"/>
  <c r="M164" i="1"/>
  <c r="N164" i="1" s="1"/>
  <c r="F165" i="1" l="1"/>
  <c r="E166" i="1"/>
  <c r="H166" i="1" s="1"/>
  <c r="D165" i="1"/>
  <c r="M165" i="1"/>
  <c r="N165" i="1" s="1"/>
  <c r="F166" i="1" l="1"/>
  <c r="E167" i="1"/>
  <c r="H167" i="1" s="1"/>
  <c r="D166" i="1"/>
  <c r="M166" i="1"/>
  <c r="N166" i="1" s="1"/>
  <c r="F167" i="1" l="1"/>
  <c r="E168" i="1"/>
  <c r="H168" i="1" s="1"/>
  <c r="D167" i="1"/>
  <c r="M167" i="1"/>
  <c r="N167" i="1" s="1"/>
  <c r="F168" i="1" l="1"/>
  <c r="E169" i="1"/>
  <c r="H169" i="1" s="1"/>
  <c r="D168" i="1"/>
  <c r="M168" i="1"/>
  <c r="N168" i="1" s="1"/>
  <c r="F169" i="1" l="1"/>
  <c r="E170" i="1"/>
  <c r="H170" i="1" s="1"/>
  <c r="D169" i="1"/>
  <c r="M169" i="1"/>
  <c r="N169" i="1" s="1"/>
  <c r="F170" i="1" l="1"/>
  <c r="E171" i="1"/>
  <c r="H171" i="1" s="1"/>
  <c r="D170" i="1"/>
  <c r="M170" i="1"/>
  <c r="N170" i="1" s="1"/>
  <c r="F171" i="1" l="1"/>
  <c r="D171" i="1"/>
  <c r="M171" i="1"/>
  <c r="N171" i="1" s="1"/>
</calcChain>
</file>

<file path=xl/sharedStrings.xml><?xml version="1.0" encoding="utf-8"?>
<sst xmlns="http://schemas.openxmlformats.org/spreadsheetml/2006/main" count="22" uniqueCount="22">
  <si>
    <t>date</t>
  </si>
  <si>
    <t>distribution</t>
  </si>
  <si>
    <t>nav</t>
  </si>
  <si>
    <t>TOTAL YIELD %</t>
  </si>
  <si>
    <t>NAV YIELD %</t>
  </si>
  <si>
    <t>Annualized Distribution %</t>
  </si>
  <si>
    <t>Inception to date</t>
  </si>
  <si>
    <t>1-Year</t>
  </si>
  <si>
    <t>3-Year</t>
  </si>
  <si>
    <t>5-Year</t>
  </si>
  <si>
    <t>Frequency\Variable</t>
  </si>
  <si>
    <t>index_inception</t>
  </si>
  <si>
    <t>annualized_nav_yield %</t>
  </si>
  <si>
    <t>capital_cost_(mortgage_rate)_%</t>
  </si>
  <si>
    <t>total_asset_value_(leverage_ratio_55%)</t>
  </si>
  <si>
    <t>annualized_capital_gain_%</t>
  </si>
  <si>
    <t>rental_income</t>
  </si>
  <si>
    <t>property_cost_(-)</t>
  </si>
  <si>
    <t>distribution_rate_%</t>
  </si>
  <si>
    <t>annualized_distribution_rate_%</t>
  </si>
  <si>
    <t>annualized_total_yield_%</t>
  </si>
  <si>
    <t>index_5Yr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</si>
</sst>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yyyy\-mm\-dd;@"/>
    <numFmt numFmtId="167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6" fontId="0" fillId="0" borderId="0" xfId="0" applyNumberFormat="1"/>
    <xf numFmtId="2" fontId="0" fillId="0" borderId="0" xfId="0" applyNumberFormat="1"/>
    <xf numFmtId="167" fontId="0" fillId="0" borderId="0" xfId="0" applyNumberFormat="1"/>
    <xf numFmtId="0" fontId="0" fillId="33" borderId="0" xfId="0" applyFill="1"/>
    <xf numFmtId="166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R2:U6" totalsRowShown="0">
  <autoFilter ref="R2:U6"/>
  <tableColumns count="4">
    <tableColumn id="1" name="Frequency\Variable"/>
    <tableColumn id="3" name="NAV YIELD %" dataDxfId="2"/>
    <tableColumn id="4" name="TOTAL YIELD %" dataDxfId="1"/>
    <tableColumn id="5" name="Annualized Distribution %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3"/>
  <sheetViews>
    <sheetView tabSelected="1" zoomScaleNormal="100" workbookViewId="0">
      <selection activeCell="F12" sqref="F12"/>
    </sheetView>
  </sheetViews>
  <sheetFormatPr defaultRowHeight="14.5" x14ac:dyDescent="0.35"/>
  <cols>
    <col min="1" max="1" width="11" bestFit="1" customWidth="1"/>
    <col min="2" max="2" width="11.36328125" bestFit="1" customWidth="1"/>
    <col min="3" max="3" width="18.7265625" bestFit="1" customWidth="1"/>
    <col min="4" max="4" width="20.36328125" bestFit="1" customWidth="1"/>
    <col min="5" max="5" width="11.36328125" bestFit="1" customWidth="1"/>
    <col min="6" max="6" width="21.26953125" bestFit="1" customWidth="1"/>
    <col min="7" max="7" width="26.6328125" bestFit="1" customWidth="1"/>
    <col min="8" max="8" width="32.81640625" bestFit="1" customWidth="1"/>
    <col min="9" max="9" width="22.36328125" bestFit="1" customWidth="1"/>
    <col min="10" max="10" width="12.7265625" bestFit="1" customWidth="1"/>
    <col min="11" max="11" width="14.36328125" bestFit="1" customWidth="1"/>
    <col min="12" max="12" width="11" bestFit="1" customWidth="1"/>
    <col min="13" max="13" width="16.90625" bestFit="1" customWidth="1"/>
    <col min="14" max="14" width="26.7265625" bestFit="1" customWidth="1"/>
    <col min="15" max="16" width="26.08984375" customWidth="1"/>
    <col min="18" max="18" width="23.08984375" bestFit="1" customWidth="1"/>
    <col min="19" max="19" width="17.1796875" bestFit="1" customWidth="1"/>
    <col min="20" max="20" width="18.81640625" bestFit="1" customWidth="1"/>
    <col min="21" max="21" width="28.54296875" bestFit="1" customWidth="1"/>
  </cols>
  <sheetData>
    <row r="1" spans="1:21" x14ac:dyDescent="0.35">
      <c r="A1" s="4" t="s">
        <v>0</v>
      </c>
      <c r="B1" s="4" t="s">
        <v>21</v>
      </c>
      <c r="C1" s="4" t="s">
        <v>11</v>
      </c>
      <c r="D1" s="4" t="s">
        <v>12</v>
      </c>
      <c r="E1" s="4" t="s">
        <v>2</v>
      </c>
      <c r="F1" s="4" t="s">
        <v>20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</v>
      </c>
      <c r="M1" s="4" t="s">
        <v>18</v>
      </c>
      <c r="N1" s="4" t="s">
        <v>19</v>
      </c>
      <c r="O1" s="4"/>
    </row>
    <row r="2" spans="1:21" x14ac:dyDescent="0.35">
      <c r="A2" s="5">
        <v>41579</v>
      </c>
      <c r="B2" s="3"/>
      <c r="C2" s="3">
        <v>100000</v>
      </c>
      <c r="D2" s="2"/>
      <c r="E2" s="2">
        <v>590000</v>
      </c>
      <c r="F2" s="2"/>
      <c r="G2" s="2">
        <v>0.5</v>
      </c>
      <c r="H2" s="2">
        <f>(E2/45)*100</f>
        <v>1311111.1111111112</v>
      </c>
      <c r="I2" s="2">
        <v>8.2100000000000009</v>
      </c>
      <c r="J2" s="2">
        <v>3000</v>
      </c>
      <c r="K2" s="2">
        <f>J2*0.06</f>
        <v>180</v>
      </c>
      <c r="L2" s="2">
        <f>J2-K2</f>
        <v>2820</v>
      </c>
      <c r="M2" s="2">
        <f>L2/E2*100</f>
        <v>0.47796610169491521</v>
      </c>
      <c r="N2" s="2">
        <f>((((M2/100)+1)^12)-1)*100</f>
        <v>5.8887995320046738</v>
      </c>
      <c r="O2" s="2"/>
      <c r="R2" t="s">
        <v>10</v>
      </c>
      <c r="S2" t="s">
        <v>4</v>
      </c>
      <c r="T2" t="s">
        <v>3</v>
      </c>
      <c r="U2" t="s">
        <v>5</v>
      </c>
    </row>
    <row r="3" spans="1:21" x14ac:dyDescent="0.35">
      <c r="A3" s="5">
        <v>41609</v>
      </c>
      <c r="B3" s="3"/>
      <c r="C3" s="3">
        <f>C2*(((F3/100)+1)^(1/12))</f>
        <v>101917.02790185022</v>
      </c>
      <c r="D3" s="2">
        <f>((((E3-E2)/E2)+1)^12-1)*100</f>
        <v>14.539411273252579</v>
      </c>
      <c r="E3" s="2">
        <f>E2*((I2/100+1)^(1/12))+L2</f>
        <v>596712.20907941239</v>
      </c>
      <c r="F3" s="2">
        <f>((((H3-H2-(0.55*$H$2*(G2/100)))/E2)+1)^12-1)*100</f>
        <v>25.59171868852026</v>
      </c>
      <c r="G3" s="2">
        <v>0.5</v>
      </c>
      <c r="H3" s="2">
        <f>(E3/45)*100</f>
        <v>1326027.1312875831</v>
      </c>
      <c r="I3" s="2">
        <v>8.2100000000000009</v>
      </c>
      <c r="J3" s="2">
        <v>3000</v>
      </c>
      <c r="K3" s="2">
        <f>J3*0.06</f>
        <v>180</v>
      </c>
      <c r="L3" s="2">
        <f t="shared" ref="L3:L66" si="0">J3-K3</f>
        <v>2820</v>
      </c>
      <c r="M3" s="2">
        <f>L3/E3*100</f>
        <v>0.47258962647179642</v>
      </c>
      <c r="N3" s="2">
        <f t="shared" ref="N3:N66" si="1">((((M3/100)+1)^12)-1)*100</f>
        <v>5.8208274965205975</v>
      </c>
      <c r="O3" s="2"/>
      <c r="R3" t="s">
        <v>6</v>
      </c>
      <c r="S3" s="2">
        <f>AVERAGE(D2:D110)</f>
        <v>10.780571820595595</v>
      </c>
      <c r="T3" s="2">
        <f>AVERAGE(F2:F110)</f>
        <v>20.369225828969459</v>
      </c>
      <c r="U3" s="2">
        <f>AVERAGE(N2:N110)</f>
        <v>2.4076642447877914</v>
      </c>
    </row>
    <row r="4" spans="1:21" x14ac:dyDescent="0.35">
      <c r="A4" s="5">
        <v>41640</v>
      </c>
      <c r="B4" s="3"/>
      <c r="C4" s="3">
        <f>C3*(((F4/100)+1)^(1/12))</f>
        <v>103865.63495681068</v>
      </c>
      <c r="D4" s="2">
        <f t="shared" ref="D4:D67" si="2">((((E4-E3)/E3)+1)^12-1)*100</f>
        <v>14.466365691189553</v>
      </c>
      <c r="E4" s="2">
        <f>E3*((I3/100+1)^(1/12))+L3</f>
        <v>603468.69836411602</v>
      </c>
      <c r="F4" s="2">
        <f>((((H4-H3-(0.55*$H$2*(G3/100)))/E3)+1)^12-1)*100</f>
        <v>25.516714046361088</v>
      </c>
      <c r="G4" s="2">
        <v>0.5</v>
      </c>
      <c r="H4" s="2">
        <f>(E4/45)*100</f>
        <v>1341041.5519202577</v>
      </c>
      <c r="I4" s="2">
        <v>8.2100000000000009</v>
      </c>
      <c r="J4" s="2">
        <v>3000</v>
      </c>
      <c r="K4" s="2">
        <f>J4*0.06</f>
        <v>180</v>
      </c>
      <c r="L4" s="2">
        <f t="shared" si="0"/>
        <v>2820</v>
      </c>
      <c r="M4" s="2">
        <f>L4/E4*100</f>
        <v>0.46729847093054883</v>
      </c>
      <c r="N4" s="2">
        <f t="shared" si="1"/>
        <v>5.7539731659536519</v>
      </c>
      <c r="O4" s="2"/>
      <c r="R4" t="s">
        <v>7</v>
      </c>
      <c r="S4" s="2">
        <f>AVERAGE(D98:D110)</f>
        <v>12.602794617830851</v>
      </c>
      <c r="T4" s="2">
        <f>AVERAGE(F98:F110)</f>
        <v>22.775604566488333</v>
      </c>
      <c r="U4" s="2">
        <f>AVERAGE(N98:N110)</f>
        <v>4.0708722646560682</v>
      </c>
    </row>
    <row r="5" spans="1:21" x14ac:dyDescent="0.35">
      <c r="A5" s="5">
        <v>41671</v>
      </c>
      <c r="B5" s="3"/>
      <c r="C5" s="3">
        <f>C4*(((F5/100)+1)^(1/12))</f>
        <v>105846.31244391529</v>
      </c>
      <c r="D5" s="2">
        <f t="shared" si="2"/>
        <v>14.394520967737744</v>
      </c>
      <c r="E5" s="2">
        <f>E4*((I4/100+1)^(1/12))+L4</f>
        <v>610269.75996905507</v>
      </c>
      <c r="F5" s="2">
        <f>((((H5-H4-(0.55*$H$2*(G4/100)))/E4)+1)^12-1)*100</f>
        <v>25.442939749013615</v>
      </c>
      <c r="G5" s="2">
        <v>0.5</v>
      </c>
      <c r="H5" s="2">
        <f>(E5/45)*100</f>
        <v>1356155.0221534558</v>
      </c>
      <c r="I5" s="2">
        <v>8.2100000000000009</v>
      </c>
      <c r="J5" s="2">
        <v>3000</v>
      </c>
      <c r="K5" s="2">
        <f>J5*0.06</f>
        <v>180</v>
      </c>
      <c r="L5" s="2">
        <f t="shared" si="0"/>
        <v>2820</v>
      </c>
      <c r="M5" s="2">
        <f>L5/E5*100</f>
        <v>0.46209073183357369</v>
      </c>
      <c r="N5" s="2">
        <f t="shared" si="1"/>
        <v>5.6882106194375615</v>
      </c>
      <c r="O5" s="2"/>
      <c r="R5" t="s">
        <v>8</v>
      </c>
      <c r="S5" s="2">
        <f>AVERAGE(D74:D113)</f>
        <v>7.1972519444770082</v>
      </c>
      <c r="T5" s="2">
        <f>AVERAGE(F74:F113)</f>
        <v>12.805196098723883</v>
      </c>
      <c r="U5" s="2">
        <f>AVERAGE(N74:N113)</f>
        <v>-0.59823941362075872</v>
      </c>
    </row>
    <row r="6" spans="1:21" x14ac:dyDescent="0.35">
      <c r="A6" s="5">
        <v>41699</v>
      </c>
      <c r="B6" s="3"/>
      <c r="C6" s="3">
        <f>C5*(((F6/100)+1)^(1/12))</f>
        <v>107859.55906190479</v>
      </c>
      <c r="D6" s="2">
        <f t="shared" si="2"/>
        <v>14.323849260422161</v>
      </c>
      <c r="E6" s="2">
        <f>E5*((I5/100+1)^(1/12))+L5</f>
        <v>617115.68793624558</v>
      </c>
      <c r="F6" s="2">
        <f>((((H6-H5-(0.55*$H$2*(G5/100)))/E5)+1)^12-1)*100</f>
        <v>25.370367338074406</v>
      </c>
      <c r="G6" s="2">
        <v>0.5</v>
      </c>
      <c r="H6" s="2">
        <f>(E6/45)*100</f>
        <v>1371368.1954138791</v>
      </c>
      <c r="I6" s="2">
        <v>8.2100000000000009</v>
      </c>
      <c r="J6" s="2">
        <v>3000</v>
      </c>
      <c r="K6" s="2">
        <f>J6*0.06</f>
        <v>180</v>
      </c>
      <c r="L6" s="2">
        <f t="shared" si="0"/>
        <v>2820</v>
      </c>
      <c r="M6" s="2">
        <f>L6/E6*100</f>
        <v>0.45696456193337531</v>
      </c>
      <c r="N6" s="2">
        <f t="shared" si="1"/>
        <v>5.6235147285969456</v>
      </c>
      <c r="O6" s="2"/>
      <c r="R6" t="s">
        <v>9</v>
      </c>
      <c r="S6" s="2">
        <f>AVERAGE(D50:D113)</f>
        <v>8.8451945502438143</v>
      </c>
      <c r="T6" s="2">
        <f>AVERAGE(F50:F113)</f>
        <v>16.037361530169544</v>
      </c>
      <c r="U6" s="2">
        <f>AVERAGE(N50:N113)</f>
        <v>0.58904377312488798</v>
      </c>
    </row>
    <row r="7" spans="1:21" x14ac:dyDescent="0.35">
      <c r="A7" s="5">
        <v>41730</v>
      </c>
      <c r="B7" s="3"/>
      <c r="C7" s="3">
        <f>C6*(((F7/100)+1)^(1/12))</f>
        <v>109905.88103994746</v>
      </c>
      <c r="D7" s="2">
        <f t="shared" si="2"/>
        <v>14.25432357780485</v>
      </c>
      <c r="E7" s="2">
        <f>E6*((I6/100+1)^(1/12))+L6</f>
        <v>624006.77824748855</v>
      </c>
      <c r="F7" s="2">
        <f>((((H7-H6-(0.55*$H$2*(G6/100)))/E6)+1)^12-1)*100</f>
        <v>25.298969222988219</v>
      </c>
      <c r="G7" s="2">
        <v>0.5</v>
      </c>
      <c r="H7" s="2">
        <f>(E7/45)*100</f>
        <v>1386681.7294388635</v>
      </c>
      <c r="I7" s="2">
        <v>8.2100000000000009</v>
      </c>
      <c r="J7" s="2">
        <v>3000</v>
      </c>
      <c r="K7" s="2">
        <f>J7*0.06</f>
        <v>180</v>
      </c>
      <c r="L7" s="2">
        <f t="shared" si="0"/>
        <v>2820</v>
      </c>
      <c r="M7" s="2">
        <f>L7/E7*100</f>
        <v>0.45191816792758532</v>
      </c>
      <c r="N7" s="2">
        <f t="shared" si="1"/>
        <v>5.5598611274908505</v>
      </c>
      <c r="O7" s="2"/>
    </row>
    <row r="8" spans="1:21" x14ac:dyDescent="0.35">
      <c r="A8" s="5">
        <v>41760</v>
      </c>
      <c r="B8" s="3"/>
      <c r="C8" s="3">
        <f>C7*(((F8/100)+1)^(1/12))</f>
        <v>111985.79224999218</v>
      </c>
      <c r="D8" s="2">
        <f t="shared" si="2"/>
        <v>14.185917747216802</v>
      </c>
      <c r="E8" s="2">
        <f>E7*((I7/100+1)^(1/12))+L7</f>
        <v>630943.32883716619</v>
      </c>
      <c r="F8" s="2">
        <f>((((H8-H7-(0.55*$H$2*(G7/100)))/E7)+1)^12-1)*100</f>
        <v>25.228718648210659</v>
      </c>
      <c r="G8" s="2">
        <v>0.5</v>
      </c>
      <c r="H8" s="2">
        <f>(E8/45)*100</f>
        <v>1402096.2863048138</v>
      </c>
      <c r="I8" s="2">
        <v>8.2100000000000009</v>
      </c>
      <c r="J8" s="2">
        <v>3000</v>
      </c>
      <c r="K8" s="2">
        <f>J8*0.06</f>
        <v>180</v>
      </c>
      <c r="L8" s="2">
        <f t="shared" si="0"/>
        <v>2820</v>
      </c>
      <c r="M8" s="2">
        <f>L8/E8*100</f>
        <v>0.44694980850297339</v>
      </c>
      <c r="N8" s="2">
        <f t="shared" si="1"/>
        <v>5.4972261839175474</v>
      </c>
      <c r="O8" s="2"/>
    </row>
    <row r="9" spans="1:21" x14ac:dyDescent="0.35">
      <c r="A9" s="5">
        <v>41791</v>
      </c>
      <c r="B9" s="3"/>
      <c r="C9" s="3">
        <f>C8*(((F9/100)+1)^(1/12))</f>
        <v>114099.81432077849</v>
      </c>
      <c r="D9" s="2">
        <f t="shared" si="2"/>
        <v>14.118606383947153</v>
      </c>
      <c r="E9" s="2">
        <f>E8*((I8/100+1)^(1/12))+L8</f>
        <v>637925.63960512332</v>
      </c>
      <c r="F9" s="2">
        <f>((((H9-H8-(0.55*$H$2*(G8/100)))/E8)+1)^12-1)*100</f>
        <v>25.159589661859115</v>
      </c>
      <c r="G9" s="2">
        <v>0.5</v>
      </c>
      <c r="H9" s="2">
        <f>(E9/45)*100</f>
        <v>1417612.5324558297</v>
      </c>
      <c r="I9" s="2">
        <v>8.2100000000000009</v>
      </c>
      <c r="J9" s="2">
        <v>3000</v>
      </c>
      <c r="K9" s="2">
        <f>J9*0.06</f>
        <v>180</v>
      </c>
      <c r="L9" s="2">
        <f t="shared" si="0"/>
        <v>2820</v>
      </c>
      <c r="M9" s="2">
        <f>L9/E9*100</f>
        <v>0.44205779246395915</v>
      </c>
      <c r="N9" s="2">
        <f t="shared" si="1"/>
        <v>5.4355869720003502</v>
      </c>
      <c r="O9" s="2"/>
    </row>
    <row r="10" spans="1:21" x14ac:dyDescent="0.35">
      <c r="A10" s="5">
        <v>41821</v>
      </c>
      <c r="B10" s="3"/>
      <c r="C10" s="3">
        <f>C9*(((F10/100)+1)^(1/12))</f>
        <v>116248.47675352836</v>
      </c>
      <c r="D10" s="2">
        <f t="shared" si="2"/>
        <v>14.052364861813382</v>
      </c>
      <c r="E10" s="2">
        <f>E9*((I9/100+1)^(1/12))+L9</f>
        <v>644954.01242963353</v>
      </c>
      <c r="F10" s="2">
        <f>((((H10-H9-(0.55*$H$2*(G9/100)))/E9)+1)^12-1)*100</f>
        <v>25.091557085763071</v>
      </c>
      <c r="G10" s="2">
        <v>0.5</v>
      </c>
      <c r="H10" s="2">
        <f>(E10/45)*100</f>
        <v>1433231.138732519</v>
      </c>
      <c r="I10" s="2">
        <v>8.2100000000000009</v>
      </c>
      <c r="J10" s="2">
        <v>3000</v>
      </c>
      <c r="K10" s="2">
        <f>J10*0.06</f>
        <v>180</v>
      </c>
      <c r="L10" s="2">
        <f t="shared" si="0"/>
        <v>2820</v>
      </c>
      <c r="M10" s="2">
        <f>L10/E10*100</f>
        <v>0.43724047694139595</v>
      </c>
      <c r="N10" s="2">
        <f t="shared" si="1"/>
        <v>5.3749212459968776</v>
      </c>
      <c r="O10" s="2"/>
    </row>
    <row r="11" spans="1:21" x14ac:dyDescent="0.35">
      <c r="A11" s="5">
        <v>41852</v>
      </c>
      <c r="B11" s="3"/>
      <c r="C11" s="3">
        <f>C10*(((F11/100)+1)^(1/12))</f>
        <v>118432.3170393441</v>
      </c>
      <c r="D11" s="2">
        <f t="shared" si="2"/>
        <v>13.987169285038092</v>
      </c>
      <c r="E11" s="2">
        <f>E10*((I10/100+1)^(1/12))+L10</f>
        <v>652028.75118045066</v>
      </c>
      <c r="F11" s="2">
        <f>((((H11-H10-(0.55*$H$2*(G10/100)))/E10)+1)^12-1)*100</f>
        <v>25.024596486838657</v>
      </c>
      <c r="G11" s="2">
        <v>0.5</v>
      </c>
      <c r="H11" s="2">
        <f>(E11/45)*100</f>
        <v>1448952.7804010015</v>
      </c>
      <c r="I11" s="2">
        <v>8.2100000000000009</v>
      </c>
      <c r="J11" s="2">
        <v>3000</v>
      </c>
      <c r="K11" s="2">
        <f>1100+180</f>
        <v>1280</v>
      </c>
      <c r="L11" s="2">
        <f t="shared" si="0"/>
        <v>1720</v>
      </c>
      <c r="M11" s="2">
        <f>L11/E11*100</f>
        <v>0.26379204856934069</v>
      </c>
      <c r="N11" s="2">
        <f t="shared" si="1"/>
        <v>3.2118377500757855</v>
      </c>
      <c r="O11" s="2"/>
    </row>
    <row r="12" spans="1:21" x14ac:dyDescent="0.35">
      <c r="A12" s="5">
        <v>41883</v>
      </c>
      <c r="B12" s="3"/>
      <c r="C12" s="3">
        <f>C11*(((F12/100)+1)^(1/12))</f>
        <v>120207.88008219484</v>
      </c>
      <c r="D12" s="2">
        <f t="shared" si="2"/>
        <v>11.662422655331707</v>
      </c>
      <c r="E12" s="2">
        <f>E11*((I11/100+1)^(1/12))+L11</f>
        <v>658050.1617319464</v>
      </c>
      <c r="F12" s="2">
        <f>((((H12-H11-(0.55*$H$2*(G11/100)))/E11)+1)^12-1)*100</f>
        <v>19.550816587018094</v>
      </c>
      <c r="G12" s="2">
        <v>0.5</v>
      </c>
      <c r="H12" s="2">
        <f>(E12/45)*100</f>
        <v>1462333.6927376587</v>
      </c>
      <c r="I12" s="2">
        <v>8.2100000000000009</v>
      </c>
      <c r="J12" s="2">
        <v>3000</v>
      </c>
      <c r="K12" s="2">
        <f>0.06*J12</f>
        <v>180</v>
      </c>
      <c r="L12" s="2">
        <f t="shared" si="0"/>
        <v>2820</v>
      </c>
      <c r="M12" s="2">
        <f>L12/E12*100</f>
        <v>0.42853875950397741</v>
      </c>
      <c r="N12" s="2">
        <f t="shared" si="1"/>
        <v>5.2654193148574224</v>
      </c>
      <c r="O12" s="2"/>
    </row>
    <row r="13" spans="1:21" x14ac:dyDescent="0.35">
      <c r="A13" s="5">
        <v>41913</v>
      </c>
      <c r="B13" s="3"/>
      <c r="C13" s="3">
        <f>C12*(((F13/100)+1)^(1/12))</f>
        <v>122456.23080859412</v>
      </c>
      <c r="D13" s="2">
        <f t="shared" si="2"/>
        <v>13.869490382718674</v>
      </c>
      <c r="E13" s="2">
        <f>E12*((I12/100+1)^(1/12))+L12</f>
        <v>665211.29531533946</v>
      </c>
      <c r="F13" s="2">
        <f>((((H13-H12-(0.55*$H$2*(G12/100)))/E12)+1)^12-1)*100</f>
        <v>24.903726043477704</v>
      </c>
      <c r="G13" s="2">
        <v>0.5</v>
      </c>
      <c r="H13" s="2">
        <f>(E13/45)*100</f>
        <v>1478247.3229229767</v>
      </c>
      <c r="I13" s="2">
        <v>8.2100000000000009</v>
      </c>
      <c r="J13" s="2">
        <v>3000</v>
      </c>
      <c r="K13" s="2">
        <f>0.06*J13</f>
        <v>180</v>
      </c>
      <c r="L13" s="2">
        <f t="shared" si="0"/>
        <v>2820</v>
      </c>
      <c r="M13" s="2">
        <f>L13/E13*100</f>
        <v>0.42392545344005261</v>
      </c>
      <c r="N13" s="2">
        <f t="shared" si="1"/>
        <v>5.2074080447362503</v>
      </c>
      <c r="O13" s="2"/>
    </row>
    <row r="14" spans="1:21" x14ac:dyDescent="0.35">
      <c r="A14" s="5">
        <v>41944</v>
      </c>
      <c r="B14" s="3"/>
      <c r="C14" s="3">
        <f>C13*(((F14/100)+1)^(1/12))</f>
        <v>124741.30338032622</v>
      </c>
      <c r="D14" s="2">
        <f t="shared" si="2"/>
        <v>13.807146869622322</v>
      </c>
      <c r="E14" s="2">
        <f>E13*((I13/100+1)^(1/12))+L13</f>
        <v>672419.67064305826</v>
      </c>
      <c r="F14" s="2">
        <f>((((H14-H13-(0.55*$H$2*(G13/100)))/E13)+1)^12-1)*100</f>
        <v>24.839688777004866</v>
      </c>
      <c r="G14" s="2">
        <v>0.5</v>
      </c>
      <c r="H14" s="2">
        <f>(E14/45)*100</f>
        <v>1494265.9347623517</v>
      </c>
      <c r="I14" s="2">
        <v>8.2100000000000009</v>
      </c>
      <c r="J14" s="2">
        <v>3000</v>
      </c>
      <c r="K14" s="2">
        <f>0.06*J14</f>
        <v>180</v>
      </c>
      <c r="L14" s="2">
        <f t="shared" si="0"/>
        <v>2820</v>
      </c>
      <c r="M14" s="2">
        <f>L14/E14*100</f>
        <v>0.41938094959404387</v>
      </c>
      <c r="N14" s="2">
        <f t="shared" si="1"/>
        <v>5.1502906014321503</v>
      </c>
      <c r="O14" s="2"/>
    </row>
    <row r="15" spans="1:21" x14ac:dyDescent="0.35">
      <c r="A15" s="5">
        <v>41974</v>
      </c>
      <c r="B15" s="3"/>
      <c r="C15" s="3">
        <f>C14*(((F15/100)+1)^(1/12))</f>
        <v>127063.66667096264</v>
      </c>
      <c r="D15" s="2">
        <f t="shared" si="2"/>
        <v>13.745763732811112</v>
      </c>
      <c r="E15" s="2">
        <f>E14*((I14/100+1)^(1/12))+L14</f>
        <v>679675.59936721495</v>
      </c>
      <c r="F15" s="2">
        <f>((((H15-H14-(0.55*$H$2*(G14/100)))/E14)+1)^12-1)*100</f>
        <v>24.776635980507212</v>
      </c>
      <c r="G15" s="2">
        <v>0.5</v>
      </c>
      <c r="H15" s="2">
        <f>(E15/45)*100</f>
        <v>1510390.2208160332</v>
      </c>
      <c r="I15" s="2">
        <v>8.2100000000000009</v>
      </c>
      <c r="J15" s="2">
        <v>3000</v>
      </c>
      <c r="K15" s="2">
        <f>0.06*J15</f>
        <v>180</v>
      </c>
      <c r="L15" s="2">
        <f t="shared" si="0"/>
        <v>2820</v>
      </c>
      <c r="M15" s="2">
        <f>L15/E15*100</f>
        <v>0.4149038162655021</v>
      </c>
      <c r="N15" s="2">
        <f t="shared" si="1"/>
        <v>5.0940476997018758</v>
      </c>
      <c r="O15" s="2"/>
    </row>
    <row r="16" spans="1:21" x14ac:dyDescent="0.35">
      <c r="A16" s="5">
        <v>42005</v>
      </c>
      <c r="B16" s="3"/>
      <c r="C16" s="3">
        <f>C15*(((F16/100)+1)^(1/12))</f>
        <v>129423.89813074419</v>
      </c>
      <c r="D16" s="2">
        <f t="shared" si="2"/>
        <v>13.685320255909117</v>
      </c>
      <c r="E16" s="2">
        <f>E15*((I15/100+1)^(1/12))+L15</f>
        <v>686979.39519587962</v>
      </c>
      <c r="F16" s="2">
        <f>((((H16-H15-(0.55*$H$2*(G15/100)))/E15)+1)^12-1)*100</f>
        <v>24.714546464974816</v>
      </c>
      <c r="G16" s="2">
        <v>0.5</v>
      </c>
      <c r="H16" s="2">
        <f>(E16/45)*100</f>
        <v>1526620.8782130657</v>
      </c>
      <c r="I16" s="2">
        <v>8.2100000000000009</v>
      </c>
      <c r="J16" s="2">
        <v>3000</v>
      </c>
      <c r="K16" s="2">
        <f>0.06*J16</f>
        <v>180</v>
      </c>
      <c r="L16" s="2">
        <f t="shared" si="0"/>
        <v>2820</v>
      </c>
      <c r="M16" s="2">
        <f>L16/E16*100</f>
        <v>0.41049266102019383</v>
      </c>
      <c r="N16" s="2">
        <f t="shared" si="1"/>
        <v>5.0386606026486813</v>
      </c>
      <c r="O16" s="2"/>
    </row>
    <row r="17" spans="1:15" x14ac:dyDescent="0.35">
      <c r="A17" s="5">
        <v>42036</v>
      </c>
      <c r="B17" s="3"/>
      <c r="C17" s="3">
        <f>C16*(((F17/100)+1)^(1/12))</f>
        <v>131822.58391436702</v>
      </c>
      <c r="D17" s="2">
        <f t="shared" si="2"/>
        <v>13.625796311446381</v>
      </c>
      <c r="E17" s="2">
        <f>E16*((I16/100+1)^(1/12))+L16</f>
        <v>694331.37390664348</v>
      </c>
      <c r="F17" s="2">
        <f>((((H17-H16-(0.55*$H$2*(G16/100)))/E16)+1)^12-1)*100</f>
        <v>24.653399642428141</v>
      </c>
      <c r="G17" s="2">
        <v>0.5</v>
      </c>
      <c r="H17" s="2">
        <f>(E17/45)*100</f>
        <v>1542958.6086814299</v>
      </c>
      <c r="I17" s="2">
        <v>8.2100000000000009</v>
      </c>
      <c r="J17" s="2">
        <v>3000</v>
      </c>
      <c r="K17" s="2">
        <f>0.06*J17</f>
        <v>180</v>
      </c>
      <c r="L17" s="2">
        <f t="shared" si="0"/>
        <v>2820</v>
      </c>
      <c r="M17" s="2">
        <f>L17/E17*100</f>
        <v>0.4061461293522311</v>
      </c>
      <c r="N17" s="2">
        <f t="shared" si="1"/>
        <v>4.9841111023688489</v>
      </c>
      <c r="O17" s="2"/>
    </row>
    <row r="18" spans="1:15" x14ac:dyDescent="0.35">
      <c r="A18" s="5">
        <v>42064</v>
      </c>
      <c r="B18" s="3"/>
      <c r="C18" s="3">
        <f>C17*(((F18/100)+1)^(1/12))</f>
        <v>134260.31901065371</v>
      </c>
      <c r="D18" s="2">
        <f t="shared" si="2"/>
        <v>13.567172340078915</v>
      </c>
      <c r="E18" s="2">
        <f>E17*((I17/100+1)^(1/12))+L17</f>
        <v>701731.8533602712</v>
      </c>
      <c r="F18" s="2">
        <f>((((H18-H17-(0.55*$H$2*(G17/100)))/E17)+1)^12-1)*100</f>
        <v>24.593175504749777</v>
      </c>
      <c r="G18" s="2">
        <v>0.5</v>
      </c>
      <c r="H18" s="2">
        <f>(E18/45)*100</f>
        <v>1559404.1185783804</v>
      </c>
      <c r="I18" s="2">
        <v>8.2100000000000009</v>
      </c>
      <c r="J18" s="2">
        <v>3000</v>
      </c>
      <c r="K18" s="2">
        <f>0.06*J18</f>
        <v>180</v>
      </c>
      <c r="L18" s="2">
        <f t="shared" si="0"/>
        <v>2820</v>
      </c>
      <c r="M18" s="2">
        <f>L18/E18*100</f>
        <v>0.40186290340053926</v>
      </c>
      <c r="N18" s="2">
        <f t="shared" si="1"/>
        <v>4.9303815014117625</v>
      </c>
      <c r="O18" s="2"/>
    </row>
    <row r="19" spans="1:15" x14ac:dyDescent="0.35">
      <c r="A19" s="5">
        <v>42095</v>
      </c>
      <c r="B19" s="3"/>
      <c r="C19" s="3">
        <f>C18*(((F19/100)+1)^(1/12))</f>
        <v>136737.7073741382</v>
      </c>
      <c r="D19" s="2">
        <f t="shared" si="2"/>
        <v>13.50942933068151</v>
      </c>
      <c r="E19" s="2">
        <f>E18*((I18/100+1)^(1/12))+L18</f>
        <v>709181.15351444366</v>
      </c>
      <c r="F19" s="2">
        <f>((((H19-H18-(0.55*$H$2*(G18/100)))/E18)+1)^12-1)*100</f>
        <v>24.53385460341293</v>
      </c>
      <c r="G19" s="2">
        <v>0.5</v>
      </c>
      <c r="H19" s="2">
        <f>(E19/45)*100</f>
        <v>1575958.1189209858</v>
      </c>
      <c r="I19" s="2">
        <v>8.2100000000000009</v>
      </c>
      <c r="J19" s="2">
        <v>3000</v>
      </c>
      <c r="K19" s="2">
        <f>0.06*J19</f>
        <v>180</v>
      </c>
      <c r="L19" s="2">
        <f t="shared" si="0"/>
        <v>2820</v>
      </c>
      <c r="M19" s="2">
        <f>L19/E19*100</f>
        <v>0.39764170071710264</v>
      </c>
      <c r="N19" s="2">
        <f t="shared" si="1"/>
        <v>4.877454595013675</v>
      </c>
      <c r="O19" s="2"/>
    </row>
    <row r="20" spans="1:15" x14ac:dyDescent="0.35">
      <c r="A20" s="5">
        <v>42125</v>
      </c>
      <c r="B20" s="3"/>
      <c r="C20" s="3">
        <f>C19*(((F20/100)+1)^(1/12))</f>
        <v>139255.36205859238</v>
      </c>
      <c r="D20" s="2">
        <f t="shared" si="2"/>
        <v>13.452548801270115</v>
      </c>
      <c r="E20" s="2">
        <f>E19*((I19/100+1)^(1/12))+L19</f>
        <v>716679.59643759136</v>
      </c>
      <c r="F20" s="2">
        <f>((((H20-H19-(0.55*$H$2*(G19/100)))/E19)+1)^12-1)*100</f>
        <v>24.475418030048179</v>
      </c>
      <c r="G20" s="2">
        <v>0.5</v>
      </c>
      <c r="H20" s="2">
        <f>(E20/45)*100</f>
        <v>1592621.3254168697</v>
      </c>
      <c r="I20" s="2">
        <v>8.2100000000000009</v>
      </c>
      <c r="J20" s="2">
        <v>3000</v>
      </c>
      <c r="K20" s="2">
        <f>0.06*J20</f>
        <v>180</v>
      </c>
      <c r="L20" s="2">
        <f t="shared" si="0"/>
        <v>2820</v>
      </c>
      <c r="M20" s="2">
        <f>L20/E20*100</f>
        <v>0.39348127308457098</v>
      </c>
      <c r="N20" s="2">
        <f t="shared" si="1"/>
        <v>4.8253136540676866</v>
      </c>
      <c r="O20" s="2"/>
    </row>
    <row r="21" spans="1:15" x14ac:dyDescent="0.35">
      <c r="A21" s="5">
        <v>42156</v>
      </c>
      <c r="B21" s="3"/>
      <c r="C21" s="3">
        <f>C20*(((F21/100)+1)^(1/12))</f>
        <v>141813.9053525225</v>
      </c>
      <c r="D21" s="2">
        <f t="shared" si="2"/>
        <v>13.396512780717696</v>
      </c>
      <c r="E21" s="2">
        <f>E20*((I20/100+1)^(1/12))+L20</f>
        <v>724227.50632281858</v>
      </c>
      <c r="F21" s="2">
        <f>((((H21-H20-(0.55*$H$2*(G20/100)))/E20)+1)^12-1)*100</f>
        <v>24.417847397812388</v>
      </c>
      <c r="G21" s="2">
        <v>0.5</v>
      </c>
      <c r="H21" s="2">
        <f>(E21/45)*100</f>
        <v>1609394.4584951524</v>
      </c>
      <c r="I21" s="2">
        <v>8.2100000000000009</v>
      </c>
      <c r="J21" s="2">
        <v>3000</v>
      </c>
      <c r="K21" s="2">
        <f>0.06*J21</f>
        <v>180</v>
      </c>
      <c r="L21" s="2">
        <f t="shared" si="0"/>
        <v>2820</v>
      </c>
      <c r="M21" s="2">
        <f>L21/E21*100</f>
        <v>0.38938040538093122</v>
      </c>
      <c r="N21" s="2">
        <f t="shared" si="1"/>
        <v>4.7739424087959614</v>
      </c>
      <c r="O21" s="2"/>
    </row>
    <row r="22" spans="1:15" x14ac:dyDescent="0.35">
      <c r="A22" s="5">
        <v>42186</v>
      </c>
      <c r="B22" s="3"/>
      <c r="C22" s="3">
        <f>C21*(((F22/100)+1)^(1/12))</f>
        <v>144413.96891666594</v>
      </c>
      <c r="D22" s="2">
        <f t="shared" si="2"/>
        <v>13.341303791219229</v>
      </c>
      <c r="E22" s="2">
        <f>E21*((I21/100+1)^(1/12))+L21</f>
        <v>731825.20950192015</v>
      </c>
      <c r="F22" s="2">
        <f>((((H22-H21-(0.55*$H$2*(G21/100)))/E21)+1)^12-1)*100</f>
        <v>24.361124823532499</v>
      </c>
      <c r="G22" s="2">
        <v>0.5</v>
      </c>
      <c r="H22" s="2">
        <f>(E22/45)*100</f>
        <v>1626278.2433376003</v>
      </c>
      <c r="I22" s="2">
        <v>8.2100000000000009</v>
      </c>
      <c r="J22" s="2">
        <v>3000</v>
      </c>
      <c r="K22" s="2">
        <f>0.06*J22</f>
        <v>180</v>
      </c>
      <c r="L22" s="2">
        <f t="shared" si="0"/>
        <v>2820</v>
      </c>
      <c r="M22" s="2">
        <f>L22/E22*100</f>
        <v>0.38533791448907456</v>
      </c>
      <c r="N22" s="2">
        <f t="shared" si="1"/>
        <v>4.7233250330889875</v>
      </c>
      <c r="O22" s="2"/>
    </row>
    <row r="23" spans="1:15" x14ac:dyDescent="0.35">
      <c r="A23" s="5">
        <v>42217</v>
      </c>
      <c r="B23" s="3"/>
      <c r="C23" s="3">
        <f>C22*(((F23/100)+1)^(1/12))</f>
        <v>147056.19392351649</v>
      </c>
      <c r="D23" s="2">
        <f t="shared" si="2"/>
        <v>13.286904831477653</v>
      </c>
      <c r="E23" s="2">
        <f>E22*((I22/100+1)^(1/12))+L22</f>
        <v>739473.0344594901</v>
      </c>
      <c r="F23" s="2">
        <f>((((H23-H22-(0.55*$H$2*(G22/100)))/E22)+1)^12-1)*100</f>
        <v>24.305232910568009</v>
      </c>
      <c r="G23" s="2">
        <v>0.5</v>
      </c>
      <c r="H23" s="2">
        <f>(E23/45)*100</f>
        <v>1643273.409909978</v>
      </c>
      <c r="I23" s="2">
        <v>8.2100000000000009</v>
      </c>
      <c r="J23" s="2">
        <v>3000</v>
      </c>
      <c r="K23" s="2">
        <f>0.06*J23</f>
        <v>180</v>
      </c>
      <c r="L23" s="2">
        <f t="shared" si="0"/>
        <v>2820</v>
      </c>
      <c r="M23" s="2">
        <f>L23/E23*100</f>
        <v>0.38135264824920206</v>
      </c>
      <c r="N23" s="2">
        <f t="shared" si="1"/>
        <v>4.6734461294818841</v>
      </c>
      <c r="O23" s="2"/>
    </row>
    <row r="24" spans="1:15" x14ac:dyDescent="0.35">
      <c r="A24" s="5">
        <v>42248</v>
      </c>
      <c r="B24" s="3"/>
      <c r="C24" s="3">
        <f>C23*(((F24/100)+1)^(1/12))</f>
        <v>149741.23119890859</v>
      </c>
      <c r="D24" s="2">
        <f t="shared" si="2"/>
        <v>13.233299360570649</v>
      </c>
      <c r="E24" s="2">
        <f>E23*((I23/100+1)^(1/12))+L23</f>
        <v>747171.31184712378</v>
      </c>
      <c r="F24" s="2">
        <f>((((H24-H23-(0.55*$H$2*(G23/100)))/E23)+1)^12-1)*100</f>
        <v>24.250154732371509</v>
      </c>
      <c r="G24" s="2">
        <v>0.5</v>
      </c>
      <c r="H24" s="2">
        <f>(E24/45)*100</f>
        <v>1660380.6929936083</v>
      </c>
      <c r="I24" s="2">
        <v>8.2100000000000009</v>
      </c>
      <c r="J24" s="2">
        <v>3500</v>
      </c>
      <c r="K24" s="2">
        <f>0.06*J24</f>
        <v>210</v>
      </c>
      <c r="L24" s="2">
        <f t="shared" si="0"/>
        <v>3290</v>
      </c>
      <c r="M24" s="2">
        <f>L24/E24*100</f>
        <v>0.44032739852746855</v>
      </c>
      <c r="N24" s="2">
        <f t="shared" si="1"/>
        <v>5.4137919807542456</v>
      </c>
      <c r="O24" s="2"/>
    </row>
    <row r="25" spans="1:15" x14ac:dyDescent="0.35">
      <c r="A25" s="5">
        <v>42278</v>
      </c>
      <c r="B25" s="3"/>
      <c r="C25" s="3">
        <f>C24*(((F25/100)+1)^(1/12))</f>
        <v>152679.05935548875</v>
      </c>
      <c r="D25" s="2">
        <f t="shared" si="2"/>
        <v>14.028942485595387</v>
      </c>
      <c r="E25" s="2">
        <f>E24*((I24/100+1)^(1/12))+L24</f>
        <v>755390.3744977134</v>
      </c>
      <c r="F25" s="2">
        <f>((((H25-H24-(0.55*$H$2*(G24/100)))/E24)+1)^12-1)*100</f>
        <v>26.257420347521034</v>
      </c>
      <c r="G25" s="2">
        <v>0.5</v>
      </c>
      <c r="H25" s="2">
        <f>(E25/45)*100</f>
        <v>1678645.2766615853</v>
      </c>
      <c r="I25" s="2">
        <v>8.2100000000000009</v>
      </c>
      <c r="J25" s="2">
        <v>3500</v>
      </c>
      <c r="K25" s="2">
        <f>0.06*J25</f>
        <v>210</v>
      </c>
      <c r="L25" s="2">
        <f t="shared" si="0"/>
        <v>3290</v>
      </c>
      <c r="M25" s="2">
        <f>L25/E25*100</f>
        <v>0.43553639430309665</v>
      </c>
      <c r="N25" s="2">
        <f t="shared" si="1"/>
        <v>5.3534689459597828</v>
      </c>
      <c r="O25" s="2"/>
    </row>
    <row r="26" spans="1:15" x14ac:dyDescent="0.35">
      <c r="A26" s="5">
        <v>42309</v>
      </c>
      <c r="B26" s="3"/>
      <c r="C26" s="3">
        <f>C25*(((F26/100)+1)^(1/12))</f>
        <v>155666.28705008002</v>
      </c>
      <c r="D26" s="2">
        <f t="shared" si="2"/>
        <v>13.964115108891262</v>
      </c>
      <c r="E26" s="2">
        <f>E25*((I25/100+1)^(1/12))+L25</f>
        <v>763663.65801317233</v>
      </c>
      <c r="F26" s="2">
        <f>((((H26-H25-(0.55*$H$2*(G25/100)))/E25)+1)^12-1)*100</f>
        <v>26.177260357031116</v>
      </c>
      <c r="G26" s="2">
        <v>0.5</v>
      </c>
      <c r="H26" s="2">
        <f>(E26/45)*100</f>
        <v>1697030.3511403829</v>
      </c>
      <c r="I26" s="2">
        <v>8.2100000000000009</v>
      </c>
      <c r="J26" s="2">
        <v>3500</v>
      </c>
      <c r="K26" s="2">
        <f>0.06*J26</f>
        <v>210</v>
      </c>
      <c r="L26" s="2">
        <f t="shared" si="0"/>
        <v>3290</v>
      </c>
      <c r="M26" s="2">
        <f>L26/E26*100</f>
        <v>0.43081793476458075</v>
      </c>
      <c r="N26" s="2">
        <f t="shared" si="1"/>
        <v>5.2940902434131409</v>
      </c>
      <c r="O26" s="2"/>
    </row>
    <row r="27" spans="1:15" x14ac:dyDescent="0.35">
      <c r="A27" s="5">
        <v>42339</v>
      </c>
      <c r="B27" s="3"/>
      <c r="C27" s="3">
        <f>C26*(((F27/100)+1)^(1/12))</f>
        <v>158703.68827114822</v>
      </c>
      <c r="D27" s="2">
        <f t="shared" si="2"/>
        <v>13.900302361204853</v>
      </c>
      <c r="E27" s="2">
        <f>E26*((I26/100+1)^(1/12))+L26</f>
        <v>771991.5200866235</v>
      </c>
      <c r="F27" s="2">
        <f>((((H27-H26-(0.55*$H$2*(G26/100)))/E26)+1)^12-1)*100</f>
        <v>26.098359737645225</v>
      </c>
      <c r="G27" s="2">
        <v>0.5</v>
      </c>
      <c r="H27" s="2">
        <f>(E27/45)*100</f>
        <v>1715536.7113036078</v>
      </c>
      <c r="I27" s="2">
        <v>8.2100000000000009</v>
      </c>
      <c r="J27" s="2">
        <v>3500</v>
      </c>
      <c r="K27" s="2">
        <f>0.06*J27</f>
        <v>210</v>
      </c>
      <c r="L27" s="2">
        <f t="shared" si="0"/>
        <v>3290</v>
      </c>
      <c r="M27" s="2">
        <f>L27/E27*100</f>
        <v>0.42617048431190491</v>
      </c>
      <c r="N27" s="2">
        <f t="shared" si="1"/>
        <v>5.2356351336215301</v>
      </c>
      <c r="O27" s="2"/>
    </row>
    <row r="28" spans="1:15" x14ac:dyDescent="0.35">
      <c r="A28" s="5">
        <v>42370</v>
      </c>
      <c r="B28" s="3"/>
      <c r="C28" s="3">
        <f>C27*(((F28/100)+1)^(1/12))</f>
        <v>161792.048770505</v>
      </c>
      <c r="D28" s="2">
        <f t="shared" si="2"/>
        <v>13.837481964366315</v>
      </c>
      <c r="E28" s="2">
        <f>E27*((I27/100+1)^(1/12))+L27</f>
        <v>780374.32077087869</v>
      </c>
      <c r="F28" s="2">
        <f>((((H28-H27-(0.55*$H$2*(G27/100)))/E27)+1)^12-1)*100</f>
        <v>26.020690723127736</v>
      </c>
      <c r="G28" s="2">
        <v>0.5</v>
      </c>
      <c r="H28" s="2">
        <f>(E28/45)*100</f>
        <v>1734165.1572686194</v>
      </c>
      <c r="I28" s="2">
        <v>8.2100000000000009</v>
      </c>
      <c r="J28" s="2">
        <v>3500</v>
      </c>
      <c r="K28" s="2">
        <f>0.06*J28</f>
        <v>210</v>
      </c>
      <c r="L28" s="2">
        <f t="shared" si="0"/>
        <v>3290</v>
      </c>
      <c r="M28" s="2">
        <f>L28/E28*100</f>
        <v>0.42159255019437764</v>
      </c>
      <c r="N28" s="2">
        <f t="shared" si="1"/>
        <v>5.1780834774129536</v>
      </c>
      <c r="O28" s="2"/>
    </row>
    <row r="29" spans="1:15" x14ac:dyDescent="0.35">
      <c r="A29" s="5">
        <v>42401</v>
      </c>
      <c r="B29" s="3"/>
      <c r="C29" s="3">
        <f>C28*(((F29/100)+1)^(1/12))</f>
        <v>164932.16623874533</v>
      </c>
      <c r="D29" s="2">
        <f t="shared" si="2"/>
        <v>13.775632284917272</v>
      </c>
      <c r="E29" s="2">
        <f>E28*((I28/100+1)^(1/12))+L28</f>
        <v>788812.42249400541</v>
      </c>
      <c r="F29" s="2">
        <f>((((H29-H28-(0.55*$H$2*(G28/100)))/E28)+1)^12-1)*100</f>
        <v>25.94422635402751</v>
      </c>
      <c r="G29" s="2">
        <v>0.5</v>
      </c>
      <c r="H29" s="2">
        <f>(E29/45)*100</f>
        <v>1752916.4944311234</v>
      </c>
      <c r="I29" s="2">
        <v>8.2100000000000009</v>
      </c>
      <c r="J29" s="2">
        <v>3500</v>
      </c>
      <c r="K29" s="2">
        <f>0.06*J29</f>
        <v>210</v>
      </c>
      <c r="L29" s="2">
        <f t="shared" si="0"/>
        <v>3290</v>
      </c>
      <c r="M29" s="2">
        <f>L29/E29*100</f>
        <v>0.41708268102547563</v>
      </c>
      <c r="N29" s="2">
        <f t="shared" si="1"/>
        <v>5.1214157143685046</v>
      </c>
      <c r="O29" s="2"/>
    </row>
    <row r="30" spans="1:15" x14ac:dyDescent="0.35">
      <c r="A30" s="5">
        <v>42430</v>
      </c>
      <c r="B30" s="3"/>
      <c r="C30" s="3">
        <f>C29*(((F30/100)+1)^(1/12))</f>
        <v>168124.85048328966</v>
      </c>
      <c r="D30" s="2">
        <f t="shared" si="2"/>
        <v>13.714732310954192</v>
      </c>
      <c r="E30" s="2">
        <f>E29*((I29/100+1)^(1/12))+L29</f>
        <v>797306.19007499609</v>
      </c>
      <c r="F30" s="2">
        <f>((((H30-H29-(0.55*$H$2*(G29/100)))/E29)+1)^12-1)*100</f>
        <v>25.868940448585718</v>
      </c>
      <c r="G30" s="2">
        <v>0.5</v>
      </c>
      <c r="H30" s="2">
        <f>(E30/45)*100</f>
        <v>1771791.5334999915</v>
      </c>
      <c r="I30" s="2">
        <v>8.2100000000000009</v>
      </c>
      <c r="J30" s="2">
        <v>3500</v>
      </c>
      <c r="K30" s="2">
        <f>0.06*J30</f>
        <v>210</v>
      </c>
      <c r="L30" s="2">
        <f t="shared" si="0"/>
        <v>3290</v>
      </c>
      <c r="M30" s="2">
        <f>L30/E30*100</f>
        <v>0.41263946535904061</v>
      </c>
      <c r="N30" s="2">
        <f t="shared" si="1"/>
        <v>5.0656128421804336</v>
      </c>
      <c r="O30" s="2"/>
    </row>
    <row r="31" spans="1:15" x14ac:dyDescent="0.35">
      <c r="A31" s="5">
        <v>42461</v>
      </c>
      <c r="B31" s="3"/>
      <c r="C31" s="3">
        <f>C30*(((F31/100)+1)^(1/12))</f>
        <v>171370.92360907028</v>
      </c>
      <c r="D31" s="2">
        <f t="shared" si="2"/>
        <v>13.65476162996384</v>
      </c>
      <c r="E31" s="2">
        <f>E30*((I30/100+1)^(1/12))+L30</f>
        <v>805855.99073954124</v>
      </c>
      <c r="F31" s="2">
        <f>((((H31-H30-(0.55*$H$2*(G30/100)))/E30)+1)^12-1)*100</f>
        <v>25.794807574897227</v>
      </c>
      <c r="G31" s="2">
        <v>0.5</v>
      </c>
      <c r="H31" s="2">
        <f>(E31/45)*100</f>
        <v>1790791.090532314</v>
      </c>
      <c r="I31" s="2">
        <v>8.2100000000000009</v>
      </c>
      <c r="J31" s="2">
        <v>3500</v>
      </c>
      <c r="K31" s="2">
        <f>0.06*J31</f>
        <v>210</v>
      </c>
      <c r="L31" s="2">
        <f t="shared" si="0"/>
        <v>3290</v>
      </c>
      <c r="M31" s="2">
        <f>L31/E31*100</f>
        <v>0.40826153032389051</v>
      </c>
      <c r="N31" s="2">
        <f t="shared" si="1"/>
        <v>5.0106563968846274</v>
      </c>
      <c r="O31" s="2"/>
    </row>
    <row r="32" spans="1:15" x14ac:dyDescent="0.35">
      <c r="A32" s="5">
        <v>42491</v>
      </c>
      <c r="B32" s="3"/>
      <c r="C32" s="3">
        <f>C31*(((F32/100)+1)^(1/12))</f>
        <v>174671.2202018993</v>
      </c>
      <c r="D32" s="2">
        <f t="shared" si="2"/>
        <v>13.59570040759921</v>
      </c>
      <c r="E32" s="2">
        <f>E31*((I31/100+1)^(1/12))+L31</f>
        <v>814462.19413590629</v>
      </c>
      <c r="F32" s="2">
        <f>((((H32-H31-(0.55*$H$2*(G31/100)))/E31)+1)^12-1)*100</f>
        <v>25.721803024254264</v>
      </c>
      <c r="G32" s="2">
        <v>0.5</v>
      </c>
      <c r="H32" s="2">
        <f>(E32/45)*100</f>
        <v>1809915.9869686805</v>
      </c>
      <c r="I32" s="2">
        <v>8.2100000000000009</v>
      </c>
      <c r="J32" s="2">
        <v>3500</v>
      </c>
      <c r="K32" s="2">
        <f>0.06*J32</f>
        <v>210</v>
      </c>
      <c r="L32" s="2">
        <f t="shared" si="0"/>
        <v>3290</v>
      </c>
      <c r="M32" s="2">
        <f>L32/E32*100</f>
        <v>0.4039475403140701</v>
      </c>
      <c r="N32" s="2">
        <f t="shared" si="1"/>
        <v>4.9565284339276428</v>
      </c>
      <c r="O32" s="2"/>
    </row>
    <row r="33" spans="1:15" x14ac:dyDescent="0.35">
      <c r="A33" s="5">
        <v>42522</v>
      </c>
      <c r="B33" s="3"/>
      <c r="C33" s="3">
        <f>C32*(((F33/100)+1)^(1/12))</f>
        <v>178026.58751455852</v>
      </c>
      <c r="D33" s="2">
        <f t="shared" si="2"/>
        <v>13.5375293673494</v>
      </c>
      <c r="E33" s="2">
        <f>E32*((I32/100+1)^(1/12))+L32</f>
        <v>823125.17235091305</v>
      </c>
      <c r="F33" s="2">
        <f>((((H33-H32-(0.55*$H$2*(G32/100)))/E32)+1)^12-1)*100</f>
        <v>25.649902785623645</v>
      </c>
      <c r="G33" s="2">
        <v>0.5</v>
      </c>
      <c r="H33" s="2">
        <f>(E33/45)*100</f>
        <v>1829167.0496686958</v>
      </c>
      <c r="I33" s="2">
        <v>8.2100000000000009</v>
      </c>
      <c r="J33" s="2">
        <v>3500</v>
      </c>
      <c r="K33" s="2">
        <f>0.06*J33</f>
        <v>210</v>
      </c>
      <c r="L33" s="2">
        <f t="shared" si="0"/>
        <v>3290</v>
      </c>
      <c r="M33" s="2">
        <f>L33/E33*100</f>
        <v>0.39969619573211324</v>
      </c>
      <c r="N33" s="2">
        <f t="shared" si="1"/>
        <v>4.9032115100281715</v>
      </c>
      <c r="O33" s="2"/>
    </row>
    <row r="34" spans="1:15" x14ac:dyDescent="0.35">
      <c r="A34" s="5">
        <v>42552</v>
      </c>
      <c r="B34" s="3"/>
      <c r="C34" s="3">
        <f>C33*(((F34/100)+1)^(1/12))</f>
        <v>181437.88565564973</v>
      </c>
      <c r="D34" s="2">
        <f t="shared" si="2"/>
        <v>13.480229771064177</v>
      </c>
      <c r="E34" s="2">
        <f>E33*((I33/100+1)^(1/12))+L33</f>
        <v>831845.29992602684</v>
      </c>
      <c r="F34" s="2">
        <f>((((H34-H33-(0.55*$H$2*(G33/100)))/E33)+1)^12-1)*100</f>
        <v>25.579083521186853</v>
      </c>
      <c r="G34" s="2">
        <v>0.5</v>
      </c>
      <c r="H34" s="2">
        <f>(E34/45)*100</f>
        <v>1848545.1109467263</v>
      </c>
      <c r="I34" s="2">
        <v>8.2100000000000009</v>
      </c>
      <c r="J34" s="2">
        <v>3500</v>
      </c>
      <c r="K34" s="2">
        <f>0.06*J34</f>
        <v>210</v>
      </c>
      <c r="L34" s="2">
        <f t="shared" si="0"/>
        <v>3290</v>
      </c>
      <c r="M34" s="2">
        <f>L34/E34*100</f>
        <v>0.39550623178282895</v>
      </c>
      <c r="N34" s="2">
        <f t="shared" si="1"/>
        <v>4.8506886657912363</v>
      </c>
      <c r="O34" s="2"/>
    </row>
    <row r="35" spans="1:15" x14ac:dyDescent="0.35">
      <c r="A35" s="5">
        <v>42583</v>
      </c>
      <c r="B35" s="3"/>
      <c r="C35" s="3">
        <f>C34*(((F35/100)+1)^(1/12))</f>
        <v>184905.98778124855</v>
      </c>
      <c r="D35" s="2">
        <f t="shared" si="2"/>
        <v>13.423783400286382</v>
      </c>
      <c r="E35" s="2">
        <f>E34*((I34/100+1)^(1/12))+L34</f>
        <v>840622.95387354994</v>
      </c>
      <c r="F35" s="2">
        <f>((((H35-H34-(0.55*$H$2*(G34/100)))/E34)+1)^12-1)*100</f>
        <v>25.509322542921442</v>
      </c>
      <c r="G35" s="2">
        <v>0.5</v>
      </c>
      <c r="H35" s="2">
        <f>(E35/45)*100</f>
        <v>1868051.0086078888</v>
      </c>
      <c r="I35" s="2">
        <v>8.2100000000000009</v>
      </c>
      <c r="J35" s="2">
        <v>3500</v>
      </c>
      <c r="K35" s="2">
        <f>0.06*J35</f>
        <v>210</v>
      </c>
      <c r="L35" s="2">
        <f t="shared" si="0"/>
        <v>3290</v>
      </c>
      <c r="M35" s="2">
        <f>L35/E35*100</f>
        <v>0.3913764173152588</v>
      </c>
      <c r="N35" s="2">
        <f t="shared" si="1"/>
        <v>4.7989434090424332</v>
      </c>
      <c r="O35" s="2"/>
    </row>
    <row r="36" spans="1:15" x14ac:dyDescent="0.35">
      <c r="A36" s="5">
        <v>42614</v>
      </c>
      <c r="B36" s="3"/>
      <c r="C36" s="3">
        <f>C35*(((F36/100)+1)^(1/12))</f>
        <v>188431.78028939926</v>
      </c>
      <c r="D36" s="2">
        <f t="shared" si="2"/>
        <v>13.368172538355228</v>
      </c>
      <c r="E36" s="2">
        <f>E35*((I35/100+1)^(1/12))+L35</f>
        <v>849458.51369292138</v>
      </c>
      <c r="F36" s="2">
        <f>((((H36-H35-(0.55*$H$2*(G35/100)))/E35)+1)^12-1)*100</f>
        <v>25.440597790126862</v>
      </c>
      <c r="G36" s="2">
        <v>0.25</v>
      </c>
      <c r="H36" s="2">
        <f>(E36/45)*100</f>
        <v>1887685.5859842696</v>
      </c>
      <c r="I36" s="2">
        <v>8.2100000000000009</v>
      </c>
      <c r="J36" s="2">
        <v>3500</v>
      </c>
      <c r="K36" s="2">
        <f>0.06*J36</f>
        <v>210</v>
      </c>
      <c r="L36" s="2">
        <f t="shared" si="0"/>
        <v>3290</v>
      </c>
      <c r="M36" s="2">
        <f>L36/E36*100</f>
        <v>0.38730555371057618</v>
      </c>
      <c r="N36" s="2">
        <f t="shared" si="1"/>
        <v>4.7479596988449835</v>
      </c>
      <c r="O36" s="2"/>
    </row>
    <row r="37" spans="1:15" x14ac:dyDescent="0.35">
      <c r="A37" s="5">
        <v>42644</v>
      </c>
      <c r="B37" s="3"/>
      <c r="C37" s="3">
        <f>C36*(((F37/100)+1)^(1/12))</f>
        <v>192416.06556795217</v>
      </c>
      <c r="D37" s="2">
        <f t="shared" si="2"/>
        <v>13.31337995324462</v>
      </c>
      <c r="E37" s="2">
        <f>E36*((I36/100+1)^(1/12))+L36</f>
        <v>858352.3613871244</v>
      </c>
      <c r="F37" s="2">
        <f>((((H37-H36-(0.55*$H$2*(G36/100)))/E36)+1)^12-1)*100</f>
        <v>28.542323537604819</v>
      </c>
      <c r="G37" s="2">
        <v>0.25</v>
      </c>
      <c r="H37" s="2">
        <f>(E37/45)*100</f>
        <v>1907449.6919713875</v>
      </c>
      <c r="I37" s="2">
        <v>8.2100000000000009</v>
      </c>
      <c r="J37" s="2">
        <v>3500</v>
      </c>
      <c r="K37" s="2">
        <f>0.06*J37</f>
        <v>210</v>
      </c>
      <c r="L37" s="2">
        <f t="shared" si="0"/>
        <v>3290</v>
      </c>
      <c r="M37" s="2">
        <f>L37/E37*100</f>
        <v>0.38329247381381426</v>
      </c>
      <c r="N37" s="2">
        <f t="shared" si="1"/>
        <v>4.6977219301681084</v>
      </c>
      <c r="O37" s="2"/>
    </row>
    <row r="38" spans="1:15" x14ac:dyDescent="0.35">
      <c r="A38" s="5">
        <v>42675</v>
      </c>
      <c r="B38" s="3"/>
      <c r="C38" s="3">
        <f>C37*(((F38/100)+1)^(1/12))</f>
        <v>196471.66798411869</v>
      </c>
      <c r="D38" s="2">
        <f t="shared" si="2"/>
        <v>13.259388881101142</v>
      </c>
      <c r="E38" s="2">
        <f>E37*((I37/100+1)^(1/12))+L37</f>
        <v>867304.88147920254</v>
      </c>
      <c r="F38" s="2">
        <f>((((H38-H37-(0.55*$H$2*(G37/100)))/E37)+1)^12-1)*100</f>
        <v>28.440865800018077</v>
      </c>
      <c r="G38" s="2">
        <v>0.25</v>
      </c>
      <c r="H38" s="2">
        <f>(E38/45)*100</f>
        <v>1927344.1810648947</v>
      </c>
      <c r="I38" s="2">
        <v>8.2100000000000009</v>
      </c>
      <c r="J38" s="2">
        <v>3500</v>
      </c>
      <c r="K38" s="2">
        <f>0.06*J38</f>
        <v>210</v>
      </c>
      <c r="L38" s="2">
        <f t="shared" si="0"/>
        <v>3290</v>
      </c>
      <c r="M38" s="2">
        <f>L38/E38*100</f>
        <v>0.37933604090742018</v>
      </c>
      <c r="N38" s="2">
        <f t="shared" si="1"/>
        <v>4.6482149191772848</v>
      </c>
      <c r="O38" s="2"/>
    </row>
    <row r="39" spans="1:15" x14ac:dyDescent="0.35">
      <c r="A39" s="5">
        <v>42705</v>
      </c>
      <c r="B39" s="3"/>
      <c r="C39" s="3">
        <f>C38*(((F39/100)+1)^(1/12))</f>
        <v>200599.73684830347</v>
      </c>
      <c r="D39" s="2">
        <f t="shared" si="2"/>
        <v>13.206183010448292</v>
      </c>
      <c r="E39" s="2">
        <f>E38*((I38/100+1)^(1/12))+L38</f>
        <v>876316.46102888405</v>
      </c>
      <c r="F39" s="2">
        <f>((((H39-H38-(0.55*$H$2*(G38/100)))/E38)+1)^12-1)*100</f>
        <v>28.340912062938472</v>
      </c>
      <c r="G39" s="2">
        <v>0.25</v>
      </c>
      <c r="H39" s="2">
        <f>(E39/45)*100</f>
        <v>1947369.9133975203</v>
      </c>
      <c r="I39" s="2">
        <v>8.2100000000000009</v>
      </c>
      <c r="J39" s="2">
        <v>3500</v>
      </c>
      <c r="K39" s="2">
        <f>0.06*J39</f>
        <v>210</v>
      </c>
      <c r="L39" s="2">
        <f t="shared" si="0"/>
        <v>3290</v>
      </c>
      <c r="M39" s="2">
        <f>L39/E39*100</f>
        <v>0.37543514772473946</v>
      </c>
      <c r="N39" s="2">
        <f t="shared" si="1"/>
        <v>4.5994238891141181</v>
      </c>
      <c r="O39" s="2"/>
    </row>
    <row r="40" spans="1:15" x14ac:dyDescent="0.35">
      <c r="A40" s="5">
        <v>42736</v>
      </c>
      <c r="B40" s="3"/>
      <c r="C40" s="3">
        <f>C39*(((F40/100)+1)^(1/12))</f>
        <v>204801.43919207048</v>
      </c>
      <c r="D40" s="2">
        <f t="shared" si="2"/>
        <v>13.153746467024053</v>
      </c>
      <c r="E40" s="2">
        <f>E39*((I39/100+1)^(1/12))+L39</f>
        <v>885387.48964931665</v>
      </c>
      <c r="F40" s="2">
        <f>((((H40-H39-(0.55*$H$2*(G39/100)))/E39)+1)^12-1)*100</f>
        <v>28.242431272317383</v>
      </c>
      <c r="G40" s="2">
        <v>0.25</v>
      </c>
      <c r="H40" s="2">
        <f>(E40/45)*100</f>
        <v>1967527.7547762592</v>
      </c>
      <c r="I40" s="2">
        <v>8.2100000000000009</v>
      </c>
      <c r="J40" s="2">
        <v>3500</v>
      </c>
      <c r="K40" s="2">
        <f>0.06*J40</f>
        <v>210</v>
      </c>
      <c r="L40" s="2">
        <f t="shared" si="0"/>
        <v>3290</v>
      </c>
      <c r="M40" s="2">
        <f>L40/E40*100</f>
        <v>0.37158871550162736</v>
      </c>
      <c r="N40" s="2">
        <f t="shared" si="1"/>
        <v>4.5513344567432057</v>
      </c>
      <c r="O40" s="2"/>
    </row>
    <row r="41" spans="1:15" x14ac:dyDescent="0.35">
      <c r="A41" s="5">
        <v>42767</v>
      </c>
      <c r="B41" s="3"/>
      <c r="C41" s="3">
        <f>C40*(((F41/100)+1)^(1/12))</f>
        <v>209077.96003436905</v>
      </c>
      <c r="D41" s="2">
        <f t="shared" si="2"/>
        <v>13.102063799227315</v>
      </c>
      <c r="E41" s="2">
        <f>E40*((I40/100+1)^(1/12))+L40</f>
        <v>894518.35952391196</v>
      </c>
      <c r="F41" s="2">
        <f>((((H41-H40-(0.55*$H$2*(G40/100)))/E40)+1)^12-1)*100</f>
        <v>28.145393218216253</v>
      </c>
      <c r="G41" s="2">
        <v>0.25</v>
      </c>
      <c r="H41" s="2">
        <f>(E41/45)*100</f>
        <v>1987818.5767198044</v>
      </c>
      <c r="I41" s="2">
        <v>8.2100000000000009</v>
      </c>
      <c r="J41" s="2">
        <v>3500</v>
      </c>
      <c r="K41" s="2">
        <f>0.06*J41</f>
        <v>210</v>
      </c>
      <c r="L41" s="2">
        <f t="shared" si="0"/>
        <v>3290</v>
      </c>
      <c r="M41" s="2">
        <f>L41/E41*100</f>
        <v>0.36779569306448123</v>
      </c>
      <c r="N41" s="2">
        <f t="shared" si="1"/>
        <v>4.5039326193332618</v>
      </c>
      <c r="O41" s="2"/>
    </row>
    <row r="42" spans="1:15" x14ac:dyDescent="0.35">
      <c r="A42" s="5">
        <v>42795</v>
      </c>
      <c r="B42" s="3"/>
      <c r="C42" s="3">
        <f>C41*(((F42/100)+1)^(1/12))</f>
        <v>213430.50265172654</v>
      </c>
      <c r="D42" s="2">
        <f t="shared" si="2"/>
        <v>13.051119964137259</v>
      </c>
      <c r="E42" s="2">
        <f>E41*((I41/100+1)^(1/12))+L41</f>
        <v>903709.46542330191</v>
      </c>
      <c r="F42" s="2">
        <f>((((H42-H41-(0.55*$H$2*(G41/100)))/E41)+1)^12-1)*100</f>
        <v>28.049768506329499</v>
      </c>
      <c r="G42" s="2">
        <v>0.25</v>
      </c>
      <c r="H42" s="2">
        <f>(E42/45)*100</f>
        <v>2008243.2564962266</v>
      </c>
      <c r="I42" s="2">
        <v>8.2100000000000009</v>
      </c>
      <c r="J42" s="2">
        <v>3500</v>
      </c>
      <c r="K42" s="2">
        <f>0.06*J42</f>
        <v>210</v>
      </c>
      <c r="L42" s="2">
        <f t="shared" si="0"/>
        <v>3290</v>
      </c>
      <c r="M42" s="2">
        <f>L42/E42*100</f>
        <v>0.36405505595307092</v>
      </c>
      <c r="N42" s="2">
        <f t="shared" si="1"/>
        <v>4.4572047421536531</v>
      </c>
      <c r="O42" s="2"/>
    </row>
    <row r="43" spans="1:15" x14ac:dyDescent="0.35">
      <c r="A43" s="5">
        <v>42826</v>
      </c>
      <c r="B43" s="3"/>
      <c r="C43" s="3">
        <f>C42*(((F43/100)+1)^(1/12))</f>
        <v>217860.2888524658</v>
      </c>
      <c r="D43" s="2">
        <f t="shared" si="2"/>
        <v>13.00090031408978</v>
      </c>
      <c r="E43" s="2">
        <f>E42*((I42/100+1)^(1/12))+L42</f>
        <v>912961.20472240623</v>
      </c>
      <c r="F43" s="2">
        <f>((((H43-H42-(0.55*$H$2*(G42/100)))/E42)+1)^12-1)*100</f>
        <v>27.955528530653261</v>
      </c>
      <c r="G43" s="2">
        <v>0.25</v>
      </c>
      <c r="H43" s="2">
        <f>(E43/45)*100</f>
        <v>2028802.6771609026</v>
      </c>
      <c r="I43" s="2">
        <v>8.2100000000000009</v>
      </c>
      <c r="J43" s="2">
        <v>3500</v>
      </c>
      <c r="K43" s="2">
        <f>0.06*J43</f>
        <v>210</v>
      </c>
      <c r="L43" s="2">
        <f t="shared" si="0"/>
        <v>3290</v>
      </c>
      <c r="M43" s="2">
        <f>L43/E43*100</f>
        <v>0.36036580557662939</v>
      </c>
      <c r="N43" s="2">
        <f t="shared" si="1"/>
        <v>4.4111375464612079</v>
      </c>
      <c r="O43" s="2"/>
    </row>
    <row r="44" spans="1:15" x14ac:dyDescent="0.35">
      <c r="A44" s="5">
        <v>42856</v>
      </c>
      <c r="B44" s="3"/>
      <c r="C44" s="3">
        <f>C43*(((F44/100)+1)^(1/12))</f>
        <v>222368.55925500763</v>
      </c>
      <c r="D44" s="2">
        <f t="shared" si="2"/>
        <v>12.951390583772483</v>
      </c>
      <c r="E44" s="2">
        <f>E43*((I43/100+1)^(1/12))+L43</f>
        <v>922273.9774176128</v>
      </c>
      <c r="F44" s="2">
        <f>((((H44-H43-(0.55*$H$2*(G43/100)))/E43)+1)^12-1)*100</f>
        <v>27.862645447247679</v>
      </c>
      <c r="G44" s="2">
        <v>0.25</v>
      </c>
      <c r="H44" s="2">
        <f>(E44/45)*100</f>
        <v>2049497.7275946953</v>
      </c>
      <c r="I44" s="2">
        <v>8.2100000000000009</v>
      </c>
      <c r="J44" s="2">
        <v>3500</v>
      </c>
      <c r="K44" s="2">
        <f>0.06*J44</f>
        <v>210</v>
      </c>
      <c r="L44" s="2">
        <f t="shared" si="0"/>
        <v>3290</v>
      </c>
      <c r="M44" s="2">
        <f>L44/E44*100</f>
        <v>0.35672696840174017</v>
      </c>
      <c r="N44" s="2">
        <f t="shared" si="1"/>
        <v>4.3657180979523869</v>
      </c>
      <c r="O44" s="2"/>
    </row>
    <row r="45" spans="1:15" x14ac:dyDescent="0.35">
      <c r="A45" s="5">
        <v>42887</v>
      </c>
      <c r="B45" s="3"/>
      <c r="C45" s="3">
        <f>C44*(((F45/100)+1)^(1/12))</f>
        <v>226956.57357031584</v>
      </c>
      <c r="D45" s="2">
        <f t="shared" si="2"/>
        <v>12.902576877827499</v>
      </c>
      <c r="E45" s="2">
        <f>E44*((I44/100+1)^(1/12))+L44</f>
        <v>931648.18614407151</v>
      </c>
      <c r="F45" s="2">
        <f>((((H45-H44-(0.55*$H$2*(G44/100)))/E44)+1)^12-1)*100</f>
        <v>27.771092149026909</v>
      </c>
      <c r="G45" s="2">
        <v>0.25</v>
      </c>
      <c r="H45" s="2">
        <f>(E45/45)*100</f>
        <v>2070329.3025423812</v>
      </c>
      <c r="I45" s="2">
        <v>8.2100000000000009</v>
      </c>
      <c r="J45" s="2">
        <v>3500</v>
      </c>
      <c r="K45" s="2">
        <f>0.06*J45</f>
        <v>210</v>
      </c>
      <c r="L45" s="2">
        <f t="shared" si="0"/>
        <v>3290</v>
      </c>
      <c r="M45" s="2">
        <f>L45/E45*100</f>
        <v>0.35313759517063337</v>
      </c>
      <c r="N45" s="2">
        <f t="shared" si="1"/>
        <v>4.3209337956637617</v>
      </c>
      <c r="O45" s="2"/>
    </row>
    <row r="46" spans="1:15" x14ac:dyDescent="0.35">
      <c r="A46" s="5">
        <v>42917</v>
      </c>
      <c r="B46" s="3"/>
      <c r="C46" s="3">
        <f>C45*(((F46/100)+1)^(1/12))</f>
        <v>231625.61088854948</v>
      </c>
      <c r="D46" s="2">
        <f t="shared" si="2"/>
        <v>12.854445658931279</v>
      </c>
      <c r="E46" s="2">
        <f>E45*((I45/100+1)^(1/12))+L45</f>
        <v>941084.2361931022</v>
      </c>
      <c r="F46" s="2">
        <f>((((H46-H45-(0.55*$H$2*(G45/100)))/E45)+1)^12-1)*100</f>
        <v>27.680842241561997</v>
      </c>
      <c r="G46" s="2">
        <v>0.25</v>
      </c>
      <c r="H46" s="2">
        <f>(E46/45)*100</f>
        <v>2091298.3026513383</v>
      </c>
      <c r="I46" s="2">
        <v>8.2100000000000009</v>
      </c>
      <c r="J46" s="2">
        <v>3500</v>
      </c>
      <c r="K46" s="2">
        <f>0.06*J46</f>
        <v>210</v>
      </c>
      <c r="L46" s="2">
        <f t="shared" si="0"/>
        <v>3290</v>
      </c>
      <c r="M46" s="2">
        <f>L46/E46*100</f>
        <v>0.34959676014856983</v>
      </c>
      <c r="N46" s="2">
        <f t="shared" si="1"/>
        <v>4.2767723612977759</v>
      </c>
      <c r="O46" s="2"/>
    </row>
    <row r="47" spans="1:15" x14ac:dyDescent="0.35">
      <c r="A47" s="5">
        <v>42948</v>
      </c>
      <c r="B47" s="3"/>
      <c r="C47" s="3">
        <f>C46*(((F47/100)+1)^(1/12))</f>
        <v>236376.96996998027</v>
      </c>
      <c r="D47" s="2">
        <f t="shared" si="2"/>
        <v>12.806983736331512</v>
      </c>
      <c r="E47" s="2">
        <f>E46*((I46/100+1)^(1/12))+L46</f>
        <v>950582.53552971699</v>
      </c>
      <c r="F47" s="2">
        <f>((((H47-H46-(0.55*$H$2*(G46/100)))/E46)+1)^12-1)*100</f>
        <v>27.591870019810784</v>
      </c>
      <c r="G47" s="2">
        <v>0.25</v>
      </c>
      <c r="H47" s="2">
        <f>(E47/45)*100</f>
        <v>2112405.6345104822</v>
      </c>
      <c r="I47" s="2">
        <v>8.2100000000000009</v>
      </c>
      <c r="J47" s="2">
        <v>3500</v>
      </c>
      <c r="K47" s="2">
        <f>0.06*J47</f>
        <v>210</v>
      </c>
      <c r="L47" s="2">
        <f t="shared" si="0"/>
        <v>3290</v>
      </c>
      <c r="M47" s="2">
        <f>L47/E47*100</f>
        <v>0.34610356039905898</v>
      </c>
      <c r="N47" s="2">
        <f t="shared" si="1"/>
        <v>4.2332218289568901</v>
      </c>
      <c r="O47" s="2"/>
    </row>
    <row r="48" spans="1:15" x14ac:dyDescent="0.35">
      <c r="A48" s="5">
        <v>42979</v>
      </c>
      <c r="B48" s="3"/>
      <c r="C48" s="3">
        <f>C47*(((F48/100)+1)^(1/12))</f>
        <v>241211.96954024129</v>
      </c>
      <c r="D48" s="2">
        <f t="shared" si="2"/>
        <v>12.760178254823717</v>
      </c>
      <c r="E48" s="2">
        <f>E47*((I47/100+1)^(1/12))+L47</f>
        <v>960143.49481025885</v>
      </c>
      <c r="F48" s="2">
        <f>((((H48-H47-(0.55*$H$2*(G47/100)))/E47)+1)^12-1)*100</f>
        <v>27.504150445768239</v>
      </c>
      <c r="G48" s="2">
        <v>0.25</v>
      </c>
      <c r="H48" s="2">
        <f>(E48/45)*100</f>
        <v>2133652.2106894641</v>
      </c>
      <c r="I48" s="2">
        <v>8.2100000000000009</v>
      </c>
      <c r="J48" s="2">
        <v>3500</v>
      </c>
      <c r="K48" s="2">
        <f>0.06*J48</f>
        <v>210</v>
      </c>
      <c r="L48" s="2">
        <f t="shared" si="0"/>
        <v>3290</v>
      </c>
      <c r="M48" s="2">
        <f>L48/E48*100</f>
        <v>0.34265711508571556</v>
      </c>
      <c r="N48" s="2">
        <f t="shared" si="1"/>
        <v>4.1902705352661718</v>
      </c>
      <c r="O48" s="2"/>
    </row>
    <row r="49" spans="1:15" x14ac:dyDescent="0.35">
      <c r="A49" s="5">
        <v>43009</v>
      </c>
      <c r="B49" s="3"/>
      <c r="C49" s="3">
        <f>C48*(((F49/100)+1)^(1/12))</f>
        <v>246131.94858996794</v>
      </c>
      <c r="D49" s="2">
        <f t="shared" si="2"/>
        <v>12.71401668414307</v>
      </c>
      <c r="E49" s="2">
        <f>E48*((I48/100+1)^(1/12))+L48</f>
        <v>969767.5274001559</v>
      </c>
      <c r="F49" s="2">
        <f>((((H49-H48-(0.55*$H$2*(G48/100)))/E48)+1)^12-1)*100</f>
        <v>27.417659126967209</v>
      </c>
      <c r="G49" s="2">
        <v>0.25</v>
      </c>
      <c r="H49" s="2">
        <f>(E49/45)*100</f>
        <v>2155038.9497781242</v>
      </c>
      <c r="I49" s="2">
        <v>8.2100000000000009</v>
      </c>
      <c r="J49" s="2">
        <v>3500</v>
      </c>
      <c r="K49" s="2">
        <f>0.06*J49</f>
        <v>210</v>
      </c>
      <c r="L49" s="2">
        <f t="shared" si="0"/>
        <v>3290</v>
      </c>
      <c r="M49" s="2">
        <f>L49/E49*100</f>
        <v>0.3392565647996218</v>
      </c>
      <c r="N49" s="2">
        <f t="shared" si="1"/>
        <v>4.1479071098687204</v>
      </c>
      <c r="O49" s="2"/>
    </row>
    <row r="50" spans="1:15" x14ac:dyDescent="0.35">
      <c r="A50" s="5">
        <v>43040</v>
      </c>
      <c r="B50" s="3">
        <v>100000</v>
      </c>
      <c r="C50" s="3">
        <f>C49*(((F50/100)+1)^(1/12))</f>
        <v>251138.26667889848</v>
      </c>
      <c r="D50" s="2">
        <f t="shared" si="2"/>
        <v>12.668486808758139</v>
      </c>
      <c r="E50" s="2">
        <f>E49*((I49/100+1)^(1/12))+L49</f>
        <v>979455.04939179367</v>
      </c>
      <c r="F50" s="2">
        <f>((((H50-H49-(0.55*$H$2*(G49/100)))/E49)+1)^12-1)*100</f>
        <v>27.332372295819173</v>
      </c>
      <c r="G50" s="2">
        <v>0.5</v>
      </c>
      <c r="H50" s="2">
        <f>(E50/45)*100</f>
        <v>2176566.7764262082</v>
      </c>
      <c r="I50" s="2">
        <v>8.2100000000000009</v>
      </c>
      <c r="J50" s="2">
        <v>3500</v>
      </c>
      <c r="K50" s="2">
        <f>0.06*J50</f>
        <v>210</v>
      </c>
      <c r="L50" s="2">
        <f t="shared" si="0"/>
        <v>3290</v>
      </c>
      <c r="M50" s="2">
        <f>L50/E50*100</f>
        <v>0.33590107091111243</v>
      </c>
      <c r="N50" s="2">
        <f t="shared" si="1"/>
        <v>4.1061204662774076</v>
      </c>
      <c r="O50" s="2"/>
    </row>
    <row r="51" spans="1:15" x14ac:dyDescent="0.35">
      <c r="A51" s="5">
        <v>43070</v>
      </c>
      <c r="B51" s="3">
        <f>B50*(((F51/100)+1)^(1/12))</f>
        <v>101844.32041192662</v>
      </c>
      <c r="C51" s="3">
        <f>C50*(((F51/100)+1)^(1/12))</f>
        <v>255770.06099341609</v>
      </c>
      <c r="D51" s="2">
        <f t="shared" si="2"/>
        <v>12.623576718046214</v>
      </c>
      <c r="E51" s="2">
        <f>E50*((I50/100+1)^(1/12))+L50</f>
        <v>989206.47962250398</v>
      </c>
      <c r="F51" s="2">
        <f>((((H51-H50-(0.55*$H$2*(G50/100)))/E50)+1)^12-1)*100</f>
        <v>24.52076344264642</v>
      </c>
      <c r="G51" s="2">
        <v>0.5</v>
      </c>
      <c r="H51" s="2">
        <f>(E51/45)*100</f>
        <v>2198236.6213833424</v>
      </c>
      <c r="I51" s="2">
        <v>8.2100000000000009</v>
      </c>
      <c r="J51" s="2">
        <v>3500</v>
      </c>
      <c r="K51" s="2">
        <f>0.06*J51</f>
        <v>210</v>
      </c>
      <c r="L51" s="2">
        <f t="shared" si="0"/>
        <v>3290</v>
      </c>
      <c r="M51" s="2">
        <f>L51/E51*100</f>
        <v>0.33258981494495604</v>
      </c>
      <c r="N51" s="2">
        <f t="shared" si="1"/>
        <v>4.0648997930671005</v>
      </c>
      <c r="O51" s="2"/>
    </row>
    <row r="52" spans="1:15" x14ac:dyDescent="0.35">
      <c r="A52" s="5">
        <v>43101</v>
      </c>
      <c r="B52" s="3">
        <f>B51*(((F52/100)+1)^(1/12))</f>
        <v>103718.85772147475</v>
      </c>
      <c r="C52" s="3">
        <f>C51*(((F52/100)+1)^(1/12))</f>
        <v>260477.74150086453</v>
      </c>
      <c r="D52" s="2">
        <f t="shared" si="2"/>
        <v>12.579274796835204</v>
      </c>
      <c r="E52" s="2">
        <f>E51*((I51/100+1)^(1/12))+L51</f>
        <v>999022.23969267402</v>
      </c>
      <c r="F52" s="2">
        <f>((((H52-H51-(0.55*$H$2*(G51/100)))/E51)+1)^12-1)*100</f>
        <v>24.466055683974218</v>
      </c>
      <c r="G52" s="2">
        <v>0.5</v>
      </c>
      <c r="H52" s="2">
        <f>(E52/45)*100</f>
        <v>2220049.4215392754</v>
      </c>
      <c r="I52" s="2">
        <v>8.2100000000000009</v>
      </c>
      <c r="J52" s="2">
        <v>3500</v>
      </c>
      <c r="K52" s="2">
        <f>0.06*J52</f>
        <v>210</v>
      </c>
      <c r="L52" s="2">
        <f t="shared" si="0"/>
        <v>3290</v>
      </c>
      <c r="M52" s="2">
        <f>L52/E52*100</f>
        <v>0.32932199797795214</v>
      </c>
      <c r="N52" s="2">
        <f t="shared" si="1"/>
        <v>4.024234545391514</v>
      </c>
      <c r="O52" s="2"/>
    </row>
    <row r="53" spans="1:15" x14ac:dyDescent="0.35">
      <c r="A53" s="5">
        <v>43132</v>
      </c>
      <c r="B53" s="3">
        <f>B52*(((F53/100)+1)^(1/12))</f>
        <v>105624.0801486545</v>
      </c>
      <c r="C53" s="3">
        <f>C52*(((F53/100)+1)^(1/12))</f>
        <v>265262.48408086138</v>
      </c>
      <c r="D53" s="2">
        <f t="shared" si="2"/>
        <v>12.535569716292528</v>
      </c>
      <c r="E53" s="2">
        <f>E52*((I52/100+1)^(1/12))+L52</f>
        <v>1008902.7539839736</v>
      </c>
      <c r="F53" s="2">
        <f>((((H53-H52-(0.55*$H$2*(G52/100)))/E52)+1)^12-1)*100</f>
        <v>24.412087215644473</v>
      </c>
      <c r="G53" s="2">
        <v>0.5</v>
      </c>
      <c r="H53" s="2">
        <f>(E53/45)*100</f>
        <v>2242006.1199643859</v>
      </c>
      <c r="I53" s="2">
        <v>8.2100000000000009</v>
      </c>
      <c r="J53" s="2">
        <v>3500</v>
      </c>
      <c r="K53" s="2">
        <f>0.06*J53</f>
        <v>210</v>
      </c>
      <c r="L53" s="2">
        <f t="shared" si="0"/>
        <v>3290</v>
      </c>
      <c r="M53" s="2">
        <f>L53/E53*100</f>
        <v>0.32609684005801232</v>
      </c>
      <c r="N53" s="2">
        <f t="shared" si="1"/>
        <v>3.9841144368140791</v>
      </c>
      <c r="O53" s="2"/>
    </row>
    <row r="54" spans="1:15" x14ac:dyDescent="0.35">
      <c r="A54" s="5">
        <v>43160</v>
      </c>
      <c r="B54" s="3">
        <f>B53*(((F54/100)+1)^(1/12))</f>
        <v>107560.46298431089</v>
      </c>
      <c r="C54" s="3">
        <f>C53*(((F54/100)+1)^(1/12))</f>
        <v>270125.48237059655</v>
      </c>
      <c r="D54" s="2">
        <f t="shared" si="2"/>
        <v>12.492450425153056</v>
      </c>
      <c r="E54" s="2">
        <f>E53*((I53/100+1)^(1/12))+L53</f>
        <v>1018848.4496777036</v>
      </c>
      <c r="F54" s="2">
        <f>((((H54-H53-(0.55*$H$2*(G53/100)))/E53)+1)^12-1)*100</f>
        <v>24.358844300873873</v>
      </c>
      <c r="G54" s="2">
        <v>0.5</v>
      </c>
      <c r="H54" s="2">
        <f>(E54/45)*100</f>
        <v>2264107.6659504524</v>
      </c>
      <c r="I54" s="2">
        <v>8.2100000000000009</v>
      </c>
      <c r="J54" s="2">
        <v>3500</v>
      </c>
      <c r="K54" s="2">
        <f>0.06*J54</f>
        <v>210</v>
      </c>
      <c r="L54" s="2">
        <f t="shared" si="0"/>
        <v>3290</v>
      </c>
      <c r="M54" s="2">
        <f>L54/E54*100</f>
        <v>0.32291357964383605</v>
      </c>
      <c r="N54" s="2">
        <f t="shared" si="1"/>
        <v>3.9445294314354395</v>
      </c>
      <c r="O54" s="2"/>
    </row>
    <row r="55" spans="1:15" x14ac:dyDescent="0.35">
      <c r="A55" s="5">
        <v>43191</v>
      </c>
      <c r="B55" s="3">
        <f>B54*(((F55/100)+1)^(1/12))</f>
        <v>109528.48869536407</v>
      </c>
      <c r="C55" s="3">
        <f>C54*(((F55/100)+1)^(1/12))</f>
        <v>275067.94802913058</v>
      </c>
      <c r="D55" s="2">
        <f t="shared" si="2"/>
        <v>12.449906141264023</v>
      </c>
      <c r="E55" s="2">
        <f>E54*((I54/100+1)^(1/12))+L54</f>
        <v>1028859.7567732644</v>
      </c>
      <c r="F55" s="2">
        <f>((((H55-H54-(0.55*$H$2*(G54/100)))/E54)+1)^12-1)*100</f>
        <v>24.30631353855879</v>
      </c>
      <c r="G55" s="2">
        <v>0.5</v>
      </c>
      <c r="H55" s="2">
        <f>(E55/45)*100</f>
        <v>2286355.0150516983</v>
      </c>
      <c r="I55" s="2">
        <v>8.2100000000000009</v>
      </c>
      <c r="J55" s="2">
        <v>3500</v>
      </c>
      <c r="K55" s="2">
        <f>0.06*J55</f>
        <v>210</v>
      </c>
      <c r="L55" s="2">
        <f t="shared" si="0"/>
        <v>3290</v>
      </c>
      <c r="M55" s="2">
        <f>L55/E55*100</f>
        <v>0.31977147306433484</v>
      </c>
      <c r="N55" s="2">
        <f t="shared" si="1"/>
        <v>3.9054697363086088</v>
      </c>
      <c r="O55" s="2"/>
    </row>
    <row r="56" spans="1:15" x14ac:dyDescent="0.35">
      <c r="A56" s="5">
        <v>43221</v>
      </c>
      <c r="B56" s="3">
        <f>B55*(((F56/100)+1)^(1/12))</f>
        <v>111528.64703160632</v>
      </c>
      <c r="C56" s="3">
        <f>C55*(((F56/100)+1)^(1/12))</f>
        <v>280091.11100560287</v>
      </c>
      <c r="D56" s="2">
        <f t="shared" si="2"/>
        <v>12.407926343439279</v>
      </c>
      <c r="E56" s="2">
        <f>E55*((I55/100+1)^(1/12))+L55</f>
        <v>1038937.1081067474</v>
      </c>
      <c r="F56" s="2">
        <f>((((H56-H55-(0.55*$H$2*(G55/100)))/E55)+1)^12-1)*100</f>
        <v>24.254481853076658</v>
      </c>
      <c r="G56" s="2">
        <v>0.5</v>
      </c>
      <c r="H56" s="2">
        <f>(E56/45)*100</f>
        <v>2308749.1291261055</v>
      </c>
      <c r="I56" s="2">
        <v>8.2100000000000009</v>
      </c>
      <c r="J56" s="2">
        <v>3500</v>
      </c>
      <c r="K56" s="2">
        <f>0.06*J56</f>
        <v>210</v>
      </c>
      <c r="L56" s="2">
        <f t="shared" si="0"/>
        <v>3290</v>
      </c>
      <c r="M56" s="2">
        <f>L56/E56*100</f>
        <v>0.31666979399699746</v>
      </c>
      <c r="N56" s="2">
        <f t="shared" si="1"/>
        <v>3.8669257941267521</v>
      </c>
      <c r="O56" s="2"/>
    </row>
    <row r="57" spans="1:15" x14ac:dyDescent="0.35">
      <c r="A57" s="5">
        <v>43252</v>
      </c>
      <c r="B57" s="3">
        <f>B56*(((F57/100)+1)^(1/12))</f>
        <v>113561.43513407877</v>
      </c>
      <c r="C57" s="3">
        <f>C56*(((F57/100)+1)^(1/12))</f>
        <v>285196.21981140703</v>
      </c>
      <c r="D57" s="2">
        <f t="shared" si="2"/>
        <v>12.36650076360748</v>
      </c>
      <c r="E57" s="2">
        <f>E56*((I56/100+1)^(1/12))+L56</f>
        <v>1049080.9393696482</v>
      </c>
      <c r="F57" s="2">
        <f>((((H57-H56-(0.55*$H$2*(G56/100)))/E56)+1)^12-1)*100</f>
        <v>24.203336484452365</v>
      </c>
      <c r="G57" s="2">
        <v>0.5</v>
      </c>
      <c r="H57" s="2">
        <f>(E57/45)*100</f>
        <v>2331290.9763769959</v>
      </c>
      <c r="I57" s="2">
        <v>8.2100000000000009</v>
      </c>
      <c r="J57" s="2">
        <v>3500</v>
      </c>
      <c r="K57" s="2">
        <f>0.06*J57</f>
        <v>210</v>
      </c>
      <c r="L57" s="2">
        <f t="shared" si="0"/>
        <v>3290</v>
      </c>
      <c r="M57" s="2">
        <f>L57/E57*100</f>
        <v>0.31360783296442624</v>
      </c>
      <c r="N57" s="2">
        <f t="shared" si="1"/>
        <v>3.8288882761744913</v>
      </c>
      <c r="O57" s="2"/>
    </row>
    <row r="58" spans="1:15" x14ac:dyDescent="0.35">
      <c r="A58" s="5">
        <v>43282</v>
      </c>
      <c r="B58" s="3">
        <f>B57*(((F58/100)+1)^(1/12))</f>
        <v>115627.35764505251</v>
      </c>
      <c r="C58" s="3">
        <f>C57*(((F58/100)+1)^(1/12))</f>
        <v>290384.54179639567</v>
      </c>
      <c r="D58" s="2">
        <f t="shared" si="2"/>
        <v>12.325619379240704</v>
      </c>
      <c r="E58" s="2">
        <f>E57*((I57/100+1)^(1/12))+L57</f>
        <v>1059291.6891277044</v>
      </c>
      <c r="F58" s="2">
        <f>((((H58-H57-(0.55*$H$2*(G57/100)))/E57)+1)^12-1)*100</f>
        <v>24.152864978901857</v>
      </c>
      <c r="G58" s="2">
        <v>0.5</v>
      </c>
      <c r="H58" s="2">
        <f>(E58/45)*100</f>
        <v>2353981.5313948984</v>
      </c>
      <c r="I58" s="2">
        <v>8.2100000000000009</v>
      </c>
      <c r="J58" s="2">
        <v>3500</v>
      </c>
      <c r="K58" s="2">
        <f>0.06*J58</f>
        <v>210</v>
      </c>
      <c r="L58" s="2">
        <f t="shared" si="0"/>
        <v>3290</v>
      </c>
      <c r="M58" s="2">
        <f>L58/E58*100</f>
        <v>0.31058489684830987</v>
      </c>
      <c r="N58" s="2">
        <f t="shared" si="1"/>
        <v>3.7913480755292772</v>
      </c>
      <c r="O58" s="2"/>
    </row>
    <row r="59" spans="1:15" x14ac:dyDescent="0.35">
      <c r="A59" s="5">
        <v>43313</v>
      </c>
      <c r="B59" s="3">
        <f>B58*(((F59/100)+1)^(1/12))</f>
        <v>117726.92681963521</v>
      </c>
      <c r="C59" s="3">
        <f>C58*(((F59/100)+1)^(1/12))</f>
        <v>295657.36342916708</v>
      </c>
      <c r="D59" s="2">
        <f t="shared" si="2"/>
        <v>12.285272406052883</v>
      </c>
      <c r="E59" s="2">
        <f>E58*((I58/100+1)^(1/12))+L58</f>
        <v>1069569.7988398552</v>
      </c>
      <c r="F59" s="2">
        <f>((((H59-H58-(0.55*$H$2*(G58/100)))/E58)+1)^12-1)*100</f>
        <v>24.103055179678346</v>
      </c>
      <c r="G59" s="2">
        <v>0.75</v>
      </c>
      <c r="H59" s="2">
        <f>(E59/45)*100</f>
        <v>2376821.7751996783</v>
      </c>
      <c r="I59" s="2">
        <v>8.2100000000000009</v>
      </c>
      <c r="J59" s="2">
        <v>3500</v>
      </c>
      <c r="K59" s="2">
        <f>0.06*J59</f>
        <v>210</v>
      </c>
      <c r="L59" s="2">
        <f t="shared" si="0"/>
        <v>3290</v>
      </c>
      <c r="M59" s="2">
        <f>L59/E59*100</f>
        <v>0.30760030842013386</v>
      </c>
      <c r="N59" s="2">
        <f t="shared" si="1"/>
        <v>3.7542963005057217</v>
      </c>
      <c r="O59" s="2"/>
    </row>
    <row r="60" spans="1:15" x14ac:dyDescent="0.35">
      <c r="A60" s="5">
        <v>43344</v>
      </c>
      <c r="B60" s="3">
        <f>B59*(((F60/100)+1)^(1/12))</f>
        <v>119662.23193563195</v>
      </c>
      <c r="C60" s="3">
        <f>C59*(((F60/100)+1)^(1/12))</f>
        <v>300517.65515242936</v>
      </c>
      <c r="D60" s="2">
        <f t="shared" si="2"/>
        <v>12.245450290960559</v>
      </c>
      <c r="E60" s="2">
        <f>E59*((I59/100+1)^(1/12))+L59</f>
        <v>1079915.7128773294</v>
      </c>
      <c r="F60" s="2">
        <f>((((H60-H59-(0.55*$H$2*(G59/100)))/E59)+1)^12-1)*100</f>
        <v>21.611739857515389</v>
      </c>
      <c r="G60" s="2">
        <v>0.75</v>
      </c>
      <c r="H60" s="2">
        <f>(E60/45)*100</f>
        <v>2399812.6952829543</v>
      </c>
      <c r="I60" s="2">
        <v>8.2100000000000009</v>
      </c>
      <c r="J60" s="2">
        <v>3500</v>
      </c>
      <c r="K60" s="2">
        <f>0.06*J60</f>
        <v>210</v>
      </c>
      <c r="L60" s="2">
        <f t="shared" si="0"/>
        <v>3290</v>
      </c>
      <c r="M60" s="2">
        <f>L60/E60*100</f>
        <v>0.30465340588795747</v>
      </c>
      <c r="N60" s="2">
        <f t="shared" si="1"/>
        <v>3.7177242683295697</v>
      </c>
      <c r="O60" s="2"/>
    </row>
    <row r="61" spans="1:15" x14ac:dyDescent="0.35">
      <c r="A61" s="5">
        <v>43374</v>
      </c>
      <c r="B61" s="3">
        <f>B60*(((F61/100)+1)^(1/12))</f>
        <v>121627.31194434389</v>
      </c>
      <c r="C61" s="3">
        <f>C60*(((F61/100)+1)^(1/12))</f>
        <v>305452.72302516206</v>
      </c>
      <c r="D61" s="2">
        <f t="shared" si="2"/>
        <v>12.206143705288852</v>
      </c>
      <c r="E61" s="2">
        <f>E60*((I60/100+1)^(1/12))+L60</f>
        <v>1090329.878542857</v>
      </c>
      <c r="F61" s="2">
        <f>((((H61-H60-(0.55*$H$2*(G60/100)))/E60)+1)^12-1)*100</f>
        <v>21.587272146120352</v>
      </c>
      <c r="G61" s="2">
        <v>0.75</v>
      </c>
      <c r="H61" s="2">
        <f>(E61/45)*100</f>
        <v>2422955.2856507935</v>
      </c>
      <c r="I61" s="2">
        <v>8.2100000000000009</v>
      </c>
      <c r="J61" s="2">
        <v>3500</v>
      </c>
      <c r="K61" s="2">
        <f>0.06*J61</f>
        <v>210</v>
      </c>
      <c r="L61" s="2">
        <f t="shared" si="0"/>
        <v>3290</v>
      </c>
      <c r="M61" s="2">
        <f>L61/E61*100</f>
        <v>0.30174354245862134</v>
      </c>
      <c r="N61" s="2">
        <f t="shared" si="1"/>
        <v>3.6816234990341368</v>
      </c>
      <c r="O61" s="2"/>
    </row>
    <row r="62" spans="1:15" x14ac:dyDescent="0.35">
      <c r="A62" s="5">
        <v>43405</v>
      </c>
      <c r="B62" s="3">
        <f>B61*(((F62/100)+1)^(1/12))</f>
        <v>123622.61538425814</v>
      </c>
      <c r="C62" s="3">
        <f>C61*(((F62/100)+1)^(1/12))</f>
        <v>310463.69349914714</v>
      </c>
      <c r="D62" s="2">
        <f t="shared" si="2"/>
        <v>12.167343538215093</v>
      </c>
      <c r="E62" s="2">
        <f>E61*((I61/100+1)^(1/12))+L61</f>
        <v>1100812.7460900082</v>
      </c>
      <c r="F62" s="2">
        <f>((((H62-H61-(0.55*$H$2*(G61/100)))/E61)+1)^12-1)*100</f>
        <v>21.563116393026505</v>
      </c>
      <c r="G62" s="2">
        <v>0.75</v>
      </c>
      <c r="H62" s="2">
        <f>(E62/45)*100</f>
        <v>2446250.5468666847</v>
      </c>
      <c r="I62" s="2">
        <v>8.2100000000000009</v>
      </c>
      <c r="J62" s="2">
        <v>3500</v>
      </c>
      <c r="K62" s="2">
        <f>0.06*J62</f>
        <v>210</v>
      </c>
      <c r="L62" s="2">
        <f t="shared" si="0"/>
        <v>3290</v>
      </c>
      <c r="M62" s="2">
        <f>L62/E62*100</f>
        <v>0.29887008591477487</v>
      </c>
      <c r="N62" s="2">
        <f t="shared" si="1"/>
        <v>3.6459857095699322</v>
      </c>
      <c r="O62" s="2"/>
    </row>
    <row r="63" spans="1:15" x14ac:dyDescent="0.35">
      <c r="A63" s="5">
        <v>43435</v>
      </c>
      <c r="B63" s="3">
        <f>B62*(((F63/100)+1)^(1/12))</f>
        <v>125648.5974522812</v>
      </c>
      <c r="C63" s="3">
        <f>C62*(((F63/100)+1)^(1/12))</f>
        <v>315551.70974800555</v>
      </c>
      <c r="D63" s="2">
        <f t="shared" si="2"/>
        <v>12.129040890443154</v>
      </c>
      <c r="E63" s="2">
        <f>E62*((I62/100+1)^(1/12))+L62</f>
        <v>1111364.7687426598</v>
      </c>
      <c r="F63" s="2">
        <f>((((H63-H62-(0.55*$H$2*(G62/100)))/E62)+1)^12-1)*100</f>
        <v>21.539267182676692</v>
      </c>
      <c r="G63" s="2">
        <v>0.75</v>
      </c>
      <c r="H63" s="2">
        <f>(E63/45)*100</f>
        <v>2469699.4860947998</v>
      </c>
      <c r="I63" s="2">
        <v>8.2100000000000009</v>
      </c>
      <c r="J63" s="2">
        <v>3500</v>
      </c>
      <c r="K63" s="2">
        <f>0.06*J63</f>
        <v>210</v>
      </c>
      <c r="L63" s="2">
        <f t="shared" si="0"/>
        <v>3290</v>
      </c>
      <c r="M63" s="2">
        <f>L63/E63*100</f>
        <v>0.29603241820614257</v>
      </c>
      <c r="N63" s="2">
        <f t="shared" si="1"/>
        <v>3.6108028081171861</v>
      </c>
      <c r="O63" s="2"/>
    </row>
    <row r="64" spans="1:15" x14ac:dyDescent="0.35">
      <c r="A64" s="5">
        <v>43466</v>
      </c>
      <c r="B64" s="3">
        <f>B63*(((F64/100)+1)^(1/12))</f>
        <v>127705.72010225819</v>
      </c>
      <c r="C64" s="3">
        <f>C63*(((F64/100)+1)^(1/12))</f>
        <v>320717.93191461678</v>
      </c>
      <c r="D64" s="2">
        <f t="shared" si="2"/>
        <v>12.091227068094978</v>
      </c>
      <c r="E64" s="2">
        <f>E63*((I63/100+1)^(1/12))+L63</f>
        <v>1121986.4027145908</v>
      </c>
      <c r="F64" s="2">
        <f>((((H64-H63-(0.55*$H$2*(G63/100)))/E63)+1)^12-1)*100</f>
        <v>21.515719222982767</v>
      </c>
      <c r="G64" s="2">
        <v>0.75</v>
      </c>
      <c r="H64" s="2">
        <f>(E64/45)*100</f>
        <v>2493303.1171435351</v>
      </c>
      <c r="I64" s="2">
        <v>8.2100000000000009</v>
      </c>
      <c r="J64" s="2">
        <v>3500</v>
      </c>
      <c r="K64" s="2">
        <f>0.06*J64</f>
        <v>210</v>
      </c>
      <c r="L64" s="2">
        <f t="shared" si="0"/>
        <v>3290</v>
      </c>
      <c r="M64" s="2">
        <f>L64/E64*100</f>
        <v>0.29322993505447187</v>
      </c>
      <c r="N64" s="2">
        <f t="shared" si="1"/>
        <v>3.576066888595375</v>
      </c>
      <c r="O64" s="2"/>
    </row>
    <row r="65" spans="1:15" x14ac:dyDescent="0.35">
      <c r="A65" s="5">
        <v>43497</v>
      </c>
      <c r="B65" s="3">
        <f>B64*(((F65/100)+1)^(1/12))</f>
        <v>129794.45214493836</v>
      </c>
      <c r="C65" s="3">
        <f>C64*(((F65/100)+1)^(1/12))</f>
        <v>325963.53736217052</v>
      </c>
      <c r="D65" s="2">
        <f t="shared" si="2"/>
        <v>12.053893576815945</v>
      </c>
      <c r="E65" s="2">
        <f>E64*((I64/100+1)^(1/12))+L64</f>
        <v>1132678.107229206</v>
      </c>
      <c r="F65" s="2">
        <f>((((H65-H64-(0.55*$H$2*(G64/100)))/E64)+1)^12-1)*100</f>
        <v>21.492467341831389</v>
      </c>
      <c r="G65" s="2">
        <v>0.75</v>
      </c>
      <c r="H65" s="2">
        <f>(E65/45)*100</f>
        <v>2517062.4605093468</v>
      </c>
      <c r="I65" s="2">
        <v>8.2100000000000009</v>
      </c>
      <c r="J65" s="2">
        <v>3500</v>
      </c>
      <c r="K65" s="2">
        <f>0.06*J65</f>
        <v>210</v>
      </c>
      <c r="L65" s="2">
        <f t="shared" si="0"/>
        <v>3290</v>
      </c>
      <c r="M65" s="2">
        <f>L65/E65*100</f>
        <v>0.29046204557163241</v>
      </c>
      <c r="N65" s="2">
        <f t="shared" si="1"/>
        <v>3.5417702253605965</v>
      </c>
      <c r="O65" s="2"/>
    </row>
    <row r="66" spans="1:15" x14ac:dyDescent="0.35">
      <c r="A66" s="5">
        <v>43525</v>
      </c>
      <c r="B66" s="3">
        <f>B65*(((F66/100)+1)^(1/12))</f>
        <v>131915.26934940706</v>
      </c>
      <c r="C66" s="3">
        <f>C65*(((F66/100)+1)^(1/12))</f>
        <v>331289.72092890105</v>
      </c>
      <c r="D66" s="2">
        <f t="shared" si="2"/>
        <v>12.017032116075811</v>
      </c>
      <c r="E66" s="2">
        <f>E65*((I65/100+1)^(1/12))+L65</f>
        <v>1143440.3445393911</v>
      </c>
      <c r="F66" s="2">
        <f>((((H66-H65-(0.55*$H$2*(G65/100)))/E65)+1)^12-1)*100</f>
        <v>21.469506483691923</v>
      </c>
      <c r="G66" s="2">
        <v>0.75</v>
      </c>
      <c r="H66" s="2">
        <f>(E66/45)*100</f>
        <v>2540978.5434208689</v>
      </c>
      <c r="I66" s="2">
        <v>8.2100000000000009</v>
      </c>
      <c r="J66" s="2">
        <v>3500</v>
      </c>
      <c r="K66" s="2">
        <f>0.06*J66</f>
        <v>210</v>
      </c>
      <c r="L66" s="2">
        <f t="shared" si="0"/>
        <v>3290</v>
      </c>
      <c r="M66" s="2">
        <f>L66/E66*100</f>
        <v>0.28772817189035793</v>
      </c>
      <c r="N66" s="2">
        <f t="shared" si="1"/>
        <v>3.5079052680834666</v>
      </c>
      <c r="O66" s="2"/>
    </row>
    <row r="67" spans="1:15" x14ac:dyDescent="0.35">
      <c r="A67" s="5">
        <v>43556</v>
      </c>
      <c r="B67" s="3">
        <f>B66*(((F67/100)+1)^(1/12))</f>
        <v>134068.65454600687</v>
      </c>
      <c r="C67" s="3">
        <f>C66*(((F67/100)+1)^(1/12))</f>
        <v>336697.69518656185</v>
      </c>
      <c r="D67" s="2">
        <f t="shared" si="2"/>
        <v>11.980634573670489</v>
      </c>
      <c r="E67" s="2">
        <f>E66*((I66/100+1)^(1/12))+L66</f>
        <v>1154273.5799474975</v>
      </c>
      <c r="F67" s="2">
        <f>((((H67-H66-(0.55*$H$2*(G66/100)))/E66)+1)^12-1)*100</f>
        <v>21.446831706352533</v>
      </c>
      <c r="G67" s="2">
        <v>0.75</v>
      </c>
      <c r="H67" s="2">
        <f>(E67/45)*100</f>
        <v>2565052.3998833275</v>
      </c>
      <c r="I67" s="2">
        <v>8.2100000000000009</v>
      </c>
      <c r="J67" s="2">
        <v>3500</v>
      </c>
      <c r="K67" s="2">
        <f>0.06*J67</f>
        <v>210</v>
      </c>
      <c r="L67" s="2">
        <f t="shared" ref="L67:L130" si="3">J67-K67</f>
        <v>3290</v>
      </c>
      <c r="M67" s="2">
        <f>L67/E67*100</f>
        <v>0.2850277488071456</v>
      </c>
      <c r="N67" s="2">
        <f t="shared" ref="N67:N130" si="4">((((M67/100)+1)^12)-1)*100</f>
        <v>3.4744646368005894</v>
      </c>
      <c r="O67" s="2"/>
    </row>
    <row r="68" spans="1:15" x14ac:dyDescent="0.35">
      <c r="A68" s="5">
        <v>43586</v>
      </c>
      <c r="B68" s="3">
        <f>B67*(((F68/100)+1)^(1/12))</f>
        <v>136255.09773076919</v>
      </c>
      <c r="C68" s="3">
        <f>C67*(((F68/100)+1)^(1/12))</f>
        <v>342188.69070269284</v>
      </c>
      <c r="D68" s="2">
        <f t="shared" ref="D68:D131" si="5">((((E68-E67)/E67)+1)^12-1)*100</f>
        <v>11.944693020406461</v>
      </c>
      <c r="E68" s="2">
        <f>E67*((I67/100+1)^(1/12))+L67</f>
        <v>1165178.2818254593</v>
      </c>
      <c r="F68" s="2">
        <f>((((H68-H67-(0.55*$H$2*(G67/100)))/E67)+1)^12-1)*100</f>
        <v>21.424438177756144</v>
      </c>
      <c r="G68" s="2">
        <v>0.75</v>
      </c>
      <c r="H68" s="2">
        <f>(E68/45)*100</f>
        <v>2589285.0707232431</v>
      </c>
      <c r="I68" s="2">
        <v>8.2100000000000009</v>
      </c>
      <c r="J68" s="2">
        <v>3500</v>
      </c>
      <c r="K68" s="2">
        <f>0.06*J68</f>
        <v>210</v>
      </c>
      <c r="L68" s="2">
        <f t="shared" si="3"/>
        <v>3290</v>
      </c>
      <c r="M68" s="2">
        <f>L68/E68*100</f>
        <v>0.28236022343684858</v>
      </c>
      <c r="N68" s="2">
        <f t="shared" si="4"/>
        <v>3.4414411171319159</v>
      </c>
      <c r="O68" s="2"/>
    </row>
    <row r="69" spans="1:15" x14ac:dyDescent="0.35">
      <c r="A69" s="5">
        <v>43617</v>
      </c>
      <c r="B69" s="3">
        <f>B68*(((F69/100)+1)^(1/12))</f>
        <v>138475.09617137897</v>
      </c>
      <c r="C69" s="3">
        <f>C68*(((F69/100)+1)^(1/12))</f>
        <v>347763.95630673884</v>
      </c>
      <c r="D69" s="2">
        <f t="shared" si="5"/>
        <v>11.909199704964358</v>
      </c>
      <c r="E69" s="2">
        <f>E68*((I68/100+1)^(1/12))+L68</f>
        <v>1176154.9216350445</v>
      </c>
      <c r="F69" s="2">
        <f>((((H69-H68-(0.55*$H$2*(G68/100)))/E68)+1)^12-1)*100</f>
        <v>21.402321172947847</v>
      </c>
      <c r="G69" s="2">
        <v>0.75</v>
      </c>
      <c r="H69" s="2">
        <f>(E69/45)*100</f>
        <v>2613677.6036334322</v>
      </c>
      <c r="I69" s="2">
        <v>8.2100000000000009</v>
      </c>
      <c r="J69" s="2">
        <v>3500</v>
      </c>
      <c r="K69" s="2">
        <f>0.06*J69</f>
        <v>210</v>
      </c>
      <c r="L69" s="2">
        <f t="shared" si="3"/>
        <v>3290</v>
      </c>
      <c r="M69" s="2">
        <f>L69/E69*100</f>
        <v>0.2797250548785164</v>
      </c>
      <c r="N69" s="2">
        <f t="shared" si="4"/>
        <v>3.4088276556609731</v>
      </c>
      <c r="O69" s="2"/>
    </row>
    <row r="70" spans="1:15" x14ac:dyDescent="0.35">
      <c r="A70" s="5">
        <v>43647</v>
      </c>
      <c r="B70" s="3">
        <f>B69*(((F70/100)+1)^(1/12))</f>
        <v>140729.15451469537</v>
      </c>
      <c r="C70" s="3">
        <f>C69*(((F70/100)+1)^(1/12))</f>
        <v>353424.75936007471</v>
      </c>
      <c r="D70" s="2">
        <f t="shared" si="5"/>
        <v>11.874147048935724</v>
      </c>
      <c r="E70" s="2">
        <f>E69*((I69/100+1)^(1/12))+L69</f>
        <v>1187203.973948237</v>
      </c>
      <c r="F70" s="2">
        <f>((((H70-H69-(0.55*$H$2*(G69/100)))/E69)+1)^12-1)*100</f>
        <v>21.380476071120501</v>
      </c>
      <c r="G70" s="2">
        <v>0.75</v>
      </c>
      <c r="H70" s="2">
        <f>(E70/45)*100</f>
        <v>2638231.0532183046</v>
      </c>
      <c r="I70" s="2">
        <v>8.2100000000000009</v>
      </c>
      <c r="J70" s="2">
        <v>3500</v>
      </c>
      <c r="K70" s="2">
        <f>0.06*J70</f>
        <v>210</v>
      </c>
      <c r="L70" s="2">
        <f t="shared" si="3"/>
        <v>3290</v>
      </c>
      <c r="M70" s="2">
        <f>L70/E70*100</f>
        <v>0.27712171389206003</v>
      </c>
      <c r="N70" s="2">
        <f t="shared" si="4"/>
        <v>3.3766173554643508</v>
      </c>
      <c r="O70" s="2"/>
    </row>
    <row r="71" spans="1:15" x14ac:dyDescent="0.35">
      <c r="A71" s="5">
        <v>43678</v>
      </c>
      <c r="B71" s="3">
        <f>B70*(((F71/100)+1)^(1/12))</f>
        <v>143017.78489585046</v>
      </c>
      <c r="C71" s="3">
        <f>C70*(((F71/100)+1)^(1/12))</f>
        <v>359172.38602999429</v>
      </c>
      <c r="D71" s="2">
        <f t="shared" si="5"/>
        <v>11.839527642023517</v>
      </c>
      <c r="E71" s="2">
        <f>E70*((I70/100+1)^(1/12))+L70</f>
        <v>1198325.9164677553</v>
      </c>
      <c r="F71" s="2">
        <f>((((H71-H70-(0.55*$H$2*(G70/100)))/E70)+1)^12-1)*100</f>
        <v>21.358898352754885</v>
      </c>
      <c r="G71" s="2">
        <v>0.75</v>
      </c>
      <c r="H71" s="2">
        <f>(E71/45)*100</f>
        <v>2662946.4810394561</v>
      </c>
      <c r="I71" s="2">
        <v>8.2100000000000009</v>
      </c>
      <c r="J71" s="2">
        <v>3500</v>
      </c>
      <c r="K71" s="2">
        <f>0.06*J71</f>
        <v>210</v>
      </c>
      <c r="L71" s="2">
        <f t="shared" si="3"/>
        <v>3290</v>
      </c>
      <c r="M71" s="2">
        <f>L71/E71*100</f>
        <v>0.27454968258533258</v>
      </c>
      <c r="N71" s="2">
        <f t="shared" si="4"/>
        <v>3.3448034717941999</v>
      </c>
      <c r="O71" s="2"/>
    </row>
    <row r="72" spans="1:15" x14ac:dyDescent="0.35">
      <c r="A72" s="5">
        <v>43709</v>
      </c>
      <c r="B72" s="3">
        <f>B71*(((F72/100)+1)^(1/12))</f>
        <v>145341.50704895091</v>
      </c>
      <c r="C72" s="3">
        <f>C71*(((F72/100)+1)^(1/12))</f>
        <v>365008.14156772435</v>
      </c>
      <c r="D72" s="2">
        <f t="shared" si="5"/>
        <v>11.805334237404285</v>
      </c>
      <c r="E72" s="2">
        <f>E71*((I71/100+1)^(1/12))+L71</f>
        <v>1209521.2300477063</v>
      </c>
      <c r="F72" s="2">
        <f>((((H72-H71-(0.55*$H$2*(G71/100)))/E71)+1)^12-1)*100</f>
        <v>21.33758359686373</v>
      </c>
      <c r="G72" s="2">
        <v>0.75</v>
      </c>
      <c r="H72" s="2">
        <f>(E72/45)*100</f>
        <v>2687824.9556615693</v>
      </c>
      <c r="I72" s="2">
        <v>8.2100000000000009</v>
      </c>
      <c r="J72" s="2"/>
      <c r="K72" s="2">
        <v>10834</v>
      </c>
      <c r="L72" s="2">
        <f t="shared" si="3"/>
        <v>-10834</v>
      </c>
      <c r="M72" s="2">
        <f>L72/E72*100</f>
        <v>-0.89572631970855787</v>
      </c>
      <c r="N72" s="2">
        <f t="shared" si="4"/>
        <v>-10.234677401210012</v>
      </c>
      <c r="O72" s="2"/>
    </row>
    <row r="73" spans="1:15" x14ac:dyDescent="0.35">
      <c r="A73" s="5">
        <v>43739</v>
      </c>
      <c r="B73" s="3">
        <f>B72*(((F73/100)+1)^(1/12))</f>
        <v>143929.28548917235</v>
      </c>
      <c r="C73" s="3">
        <f>C72*(((F73/100)+1)^(1/12))</f>
        <v>361461.5128208308</v>
      </c>
      <c r="D73" s="2">
        <f t="shared" si="5"/>
        <v>-2.7958774754651139</v>
      </c>
      <c r="E73" s="2">
        <f>E72*((I72/100+1)^(1/12))+L72</f>
        <v>1206666.3987143738</v>
      </c>
      <c r="F73" s="2">
        <f>((((H73-H72-(0.55*$H$2*(G72/100)))/E72)+1)^12-1)*100</f>
        <v>-11.056518697371331</v>
      </c>
      <c r="G73" s="2">
        <v>0.75</v>
      </c>
      <c r="H73" s="2">
        <f>(E73/45)*100</f>
        <v>2681480.886031942</v>
      </c>
      <c r="I73" s="2">
        <v>8.2100000000000009</v>
      </c>
      <c r="J73" s="2"/>
      <c r="K73" s="2">
        <v>10256</v>
      </c>
      <c r="L73" s="2">
        <f t="shared" si="3"/>
        <v>-10256</v>
      </c>
      <c r="M73" s="2">
        <f>L73/E73*100</f>
        <v>-0.84994494011991339</v>
      </c>
      <c r="N73" s="2">
        <f t="shared" si="4"/>
        <v>-9.7358043335394875</v>
      </c>
      <c r="O73" s="2"/>
    </row>
    <row r="74" spans="1:15" x14ac:dyDescent="0.35">
      <c r="A74" s="5">
        <v>43770</v>
      </c>
      <c r="B74" s="3">
        <f>B73*(((F74/100)+1)^(1/12))</f>
        <v>142675.69173455937</v>
      </c>
      <c r="C74" s="3">
        <f>C73*(((F74/100)+1)^(1/12))</f>
        <v>358313.2591943008</v>
      </c>
      <c r="D74" s="2">
        <f t="shared" si="5"/>
        <v>-2.2592443150670438</v>
      </c>
      <c r="E74" s="2">
        <f>E73*((I73/100+1)^(1/12))+L73</f>
        <v>1204370.7341599637</v>
      </c>
      <c r="F74" s="2">
        <f>((((H74-H73-(0.55*$H$2*(G73/100)))/E73)+1)^12-1)*100</f>
        <v>-9.9653234446239853</v>
      </c>
      <c r="G74" s="2">
        <v>0.75</v>
      </c>
      <c r="H74" s="2">
        <f>(E74/45)*100</f>
        <v>2676379.4092443637</v>
      </c>
      <c r="I74" s="2">
        <v>8.2100000000000009</v>
      </c>
      <c r="J74" s="2"/>
      <c r="K74" s="2">
        <v>10365</v>
      </c>
      <c r="L74" s="2">
        <f t="shared" si="3"/>
        <v>-10365</v>
      </c>
      <c r="M74" s="2">
        <f>L74/E74*100</f>
        <v>-0.86061539906393381</v>
      </c>
      <c r="N74" s="2">
        <f t="shared" si="4"/>
        <v>-9.8523053881068297</v>
      </c>
      <c r="O74" s="2"/>
    </row>
    <row r="75" spans="1:15" x14ac:dyDescent="0.35">
      <c r="A75" s="5">
        <v>43800</v>
      </c>
      <c r="B75" s="3">
        <f>B74*(((F75/100)+1)^(1/12))</f>
        <v>141397.96615264527</v>
      </c>
      <c r="C75" s="3">
        <f>C74*(((F75/100)+1)^(1/12))</f>
        <v>355104.40131496888</v>
      </c>
      <c r="D75" s="2">
        <f t="shared" si="5"/>
        <v>-2.3845618134195945</v>
      </c>
      <c r="E75" s="2">
        <f>E74*((I74/100+1)^(1/12))+L74</f>
        <v>1201950.9251878893</v>
      </c>
      <c r="F75" s="2">
        <f>((((H75-H74-(0.55*$H$2*(G74/100)))/E74)+1)^12-1)*100</f>
        <v>-10.23271083556201</v>
      </c>
      <c r="G75" s="2">
        <v>0.75</v>
      </c>
      <c r="H75" s="2">
        <f>(E75/45)*100</f>
        <v>2671002.0559730874</v>
      </c>
      <c r="I75" s="2">
        <v>8.2100000000000009</v>
      </c>
      <c r="J75" s="2"/>
      <c r="K75" s="2">
        <v>32651</v>
      </c>
      <c r="L75" s="2">
        <f t="shared" si="3"/>
        <v>-32651</v>
      </c>
      <c r="M75" s="2">
        <f>L75/E75*100</f>
        <v>-2.7165002593509371</v>
      </c>
      <c r="N75" s="2">
        <f t="shared" si="4"/>
        <v>-28.142810050244794</v>
      </c>
      <c r="O75" s="2"/>
    </row>
    <row r="76" spans="1:15" x14ac:dyDescent="0.35">
      <c r="A76" s="5">
        <v>43831</v>
      </c>
      <c r="B76" s="3">
        <f>B75*(((F76/100)+1)^(1/12))</f>
        <v>134298.88608963415</v>
      </c>
      <c r="C76" s="3">
        <f>C75*(((F76/100)+1)^(1/12))</f>
        <v>337275.89469457552</v>
      </c>
      <c r="D76" s="2">
        <f t="shared" si="5"/>
        <v>-22.072405994910373</v>
      </c>
      <c r="E76" s="2">
        <f>E75*((I75/100+1)^(1/12))+L75</f>
        <v>1177229.1528218291</v>
      </c>
      <c r="F76" s="2">
        <f>((((H76-H75-(0.55*$H$2*(G75/100)))/E75)+1)^12-1)*100</f>
        <v>-46.104690006836812</v>
      </c>
      <c r="G76" s="2">
        <v>0.75</v>
      </c>
      <c r="H76" s="2">
        <f>(E76/45)*100</f>
        <v>2616064.7840485089</v>
      </c>
      <c r="I76" s="2">
        <v>8.2100000000000009</v>
      </c>
      <c r="J76" s="2"/>
      <c r="K76" s="2">
        <v>16500</v>
      </c>
      <c r="L76" s="2">
        <f t="shared" si="3"/>
        <v>-16500</v>
      </c>
      <c r="M76" s="2">
        <f>L76/E76*100</f>
        <v>-1.4015962788934804</v>
      </c>
      <c r="N76" s="2">
        <f t="shared" si="4"/>
        <v>-15.581310339022425</v>
      </c>
      <c r="O76" s="2"/>
    </row>
    <row r="77" spans="1:15" x14ac:dyDescent="0.35">
      <c r="A77" s="5">
        <v>43862</v>
      </c>
      <c r="B77" s="3">
        <f>B76*(((F77/100)+1)^(1/12))</f>
        <v>131467.76029279633</v>
      </c>
      <c r="C77" s="3">
        <f>C76*(((F77/100)+1)^(1/12))</f>
        <v>330165.85444089788</v>
      </c>
      <c r="D77" s="2">
        <f t="shared" si="5"/>
        <v>-8.5483593342997484</v>
      </c>
      <c r="E77" s="2">
        <f>E76*((I76/100+1)^(1/12))+L76</f>
        <v>1168495.2918000701</v>
      </c>
      <c r="F77" s="2">
        <f>((((H77-H76-(0.55*$H$2*(G76/100)))/E76)+1)^12-1)*100</f>
        <v>-22.560552639641251</v>
      </c>
      <c r="G77" s="2">
        <v>0.75</v>
      </c>
      <c r="H77" s="2">
        <f>(E77/45)*100</f>
        <v>2596656.2040001559</v>
      </c>
      <c r="I77" s="2">
        <v>8.2100000000000009</v>
      </c>
      <c r="J77" s="2"/>
      <c r="K77" s="2">
        <v>5400</v>
      </c>
      <c r="L77" s="2">
        <f t="shared" si="3"/>
        <v>-5400</v>
      </c>
      <c r="M77" s="2">
        <f>L77/E77*100</f>
        <v>-0.46213279915585154</v>
      </c>
      <c r="N77" s="2">
        <f t="shared" si="4"/>
        <v>-5.4067884568533948</v>
      </c>
      <c r="O77" s="2"/>
    </row>
    <row r="78" spans="1:15" x14ac:dyDescent="0.35">
      <c r="A78" s="5">
        <v>43891</v>
      </c>
      <c r="B78" s="3">
        <f>B77*(((F78/100)+1)^(1/12))</f>
        <v>131436.4504270964</v>
      </c>
      <c r="C78" s="3">
        <f>C77*(((F78/100)+1)^(1/12))</f>
        <v>330087.22338687954</v>
      </c>
      <c r="D78" s="2">
        <f t="shared" si="5"/>
        <v>2.3966949848904351</v>
      </c>
      <c r="E78" s="2">
        <f>E77*((I77/100+1)^(1/12))+L77</f>
        <v>1170803.8138068411</v>
      </c>
      <c r="F78" s="2">
        <f>((((H78-H77-(0.55*$H$2*(G77/100)))/E77)+1)^12-1)*100</f>
        <v>-0.28541342747109288</v>
      </c>
      <c r="G78" s="2">
        <v>0.1</v>
      </c>
      <c r="H78" s="2">
        <f>(E78/45)*100</f>
        <v>2601786.2529040915</v>
      </c>
      <c r="I78" s="2">
        <v>8.2100000000000009</v>
      </c>
      <c r="J78" s="2"/>
      <c r="K78" s="2">
        <v>0</v>
      </c>
      <c r="L78" s="2">
        <f t="shared" si="3"/>
        <v>0</v>
      </c>
      <c r="M78" s="2">
        <f>L78/E78*100</f>
        <v>0</v>
      </c>
      <c r="N78" s="2">
        <f t="shared" si="4"/>
        <v>0</v>
      </c>
      <c r="O78" s="2"/>
    </row>
    <row r="79" spans="1:15" x14ac:dyDescent="0.35">
      <c r="A79" s="5">
        <v>43922</v>
      </c>
      <c r="B79" s="3">
        <f>B78*(((F79/100)+1)^(1/12))</f>
        <v>133282.34525961106</v>
      </c>
      <c r="C79" s="3">
        <f>C78*(((F79/100)+1)^(1/12))</f>
        <v>334722.97167397221</v>
      </c>
      <c r="D79" s="2">
        <f t="shared" si="5"/>
        <v>8.209999999999873</v>
      </c>
      <c r="E79" s="2">
        <f>E78*((I78/100+1)^(1/12))+L78</f>
        <v>1178527.5650514339</v>
      </c>
      <c r="F79" s="2">
        <f>((((H79-H78-(0.55*$H$2*(G78/100)))/E78)+1)^12-1)*100</f>
        <v>18.217466628324974</v>
      </c>
      <c r="G79" s="2">
        <v>0.1</v>
      </c>
      <c r="H79" s="2">
        <f>(E79/45)*100</f>
        <v>2618950.1445587417</v>
      </c>
      <c r="I79" s="2">
        <v>8.2100000000000009</v>
      </c>
      <c r="J79" s="2"/>
      <c r="K79" s="2">
        <v>0</v>
      </c>
      <c r="L79" s="2">
        <f t="shared" si="3"/>
        <v>0</v>
      </c>
      <c r="M79" s="2">
        <f>L79/E79*100</f>
        <v>0</v>
      </c>
      <c r="N79" s="2">
        <f t="shared" si="4"/>
        <v>0</v>
      </c>
      <c r="O79" s="2"/>
    </row>
    <row r="80" spans="1:15" x14ac:dyDescent="0.35">
      <c r="A80" s="5">
        <v>43952</v>
      </c>
      <c r="B80" s="3">
        <f>B79*(((F80/100)+1)^(1/12))</f>
        <v>135154.70185394248</v>
      </c>
      <c r="C80" s="3">
        <f>C79*(((F80/100)+1)^(1/12))</f>
        <v>339425.17557102419</v>
      </c>
      <c r="D80" s="2">
        <f t="shared" si="5"/>
        <v>8.209999999999873</v>
      </c>
      <c r="E80" s="2">
        <f>E79*((I79/100+1)^(1/12))+L79</f>
        <v>1186302.2696091137</v>
      </c>
      <c r="F80" s="2">
        <f>((((H80-H79-(0.55*$H$2*(G79/100)))/E79)+1)^12-1)*100</f>
        <v>18.223113685577207</v>
      </c>
      <c r="G80" s="2">
        <v>0.1</v>
      </c>
      <c r="H80" s="2">
        <f>(E80/45)*100</f>
        <v>2636227.2657980304</v>
      </c>
      <c r="I80" s="2">
        <v>8.2100000000000009</v>
      </c>
      <c r="J80" s="2"/>
      <c r="K80" s="2">
        <v>0</v>
      </c>
      <c r="L80" s="2">
        <f t="shared" si="3"/>
        <v>0</v>
      </c>
      <c r="M80" s="2">
        <f>L80/E80*100</f>
        <v>0</v>
      </c>
      <c r="N80" s="2">
        <f t="shared" si="4"/>
        <v>0</v>
      </c>
      <c r="O80" s="2"/>
    </row>
    <row r="81" spans="1:15" x14ac:dyDescent="0.35">
      <c r="A81" s="5">
        <v>43983</v>
      </c>
      <c r="B81" s="3">
        <f>B80*(((F81/100)+1)^(1/12))</f>
        <v>137053.90337951787</v>
      </c>
      <c r="C81" s="3">
        <f>C80*(((F81/100)+1)^(1/12))</f>
        <v>344194.79736309347</v>
      </c>
      <c r="D81" s="2">
        <f t="shared" si="5"/>
        <v>8.209999999999873</v>
      </c>
      <c r="E81" s="2">
        <f>E80*((I80/100+1)^(1/12))+L80</f>
        <v>1194128.2636170802</v>
      </c>
      <c r="F81" s="2">
        <f>((((H81-H80-(0.55*$H$2*(G80/100)))/E80)+1)^12-1)*100</f>
        <v>18.228723978385485</v>
      </c>
      <c r="G81" s="2">
        <v>0.1</v>
      </c>
      <c r="H81" s="2">
        <f>(E81/45)*100</f>
        <v>2653618.3635935113</v>
      </c>
      <c r="I81" s="2">
        <v>8.2100000000000009</v>
      </c>
      <c r="J81" s="2"/>
      <c r="K81" s="2">
        <v>0</v>
      </c>
      <c r="L81" s="2">
        <f t="shared" si="3"/>
        <v>0</v>
      </c>
      <c r="M81" s="2">
        <f>L81/E81*100</f>
        <v>0</v>
      </c>
      <c r="N81" s="2">
        <f t="shared" si="4"/>
        <v>0</v>
      </c>
      <c r="O81" s="2"/>
    </row>
    <row r="82" spans="1:15" x14ac:dyDescent="0.35">
      <c r="A82" s="5">
        <v>44013</v>
      </c>
      <c r="B82" s="3">
        <f>B81*(((F82/100)+1)^(1/12))</f>
        <v>138980.33858511579</v>
      </c>
      <c r="C82" s="3">
        <f>C81*(((F82/100)+1)^(1/12))</f>
        <v>349032.81334712415</v>
      </c>
      <c r="D82" s="2">
        <f t="shared" si="5"/>
        <v>8.209999999999873</v>
      </c>
      <c r="E82" s="2">
        <f>E81*((I81/100+1)^(1/12))+L81</f>
        <v>1202005.8854300182</v>
      </c>
      <c r="F82" s="2">
        <f>((((H82-H81-(0.55*$H$2*(G81/100)))/E81)+1)^12-1)*100</f>
        <v>18.234297744507334</v>
      </c>
      <c r="G82" s="2">
        <v>0.1</v>
      </c>
      <c r="H82" s="2">
        <f>(E82/45)*100</f>
        <v>2671124.1898444849</v>
      </c>
      <c r="I82" s="2">
        <v>8.2100000000000009</v>
      </c>
      <c r="J82" s="2"/>
      <c r="K82" s="2">
        <v>0</v>
      </c>
      <c r="L82" s="2">
        <f t="shared" si="3"/>
        <v>0</v>
      </c>
      <c r="M82" s="2">
        <f>L82/E82*100</f>
        <v>0</v>
      </c>
      <c r="N82" s="2">
        <f t="shared" si="4"/>
        <v>0</v>
      </c>
      <c r="O82" s="2"/>
    </row>
    <row r="83" spans="1:15" x14ac:dyDescent="0.35">
      <c r="A83" s="5">
        <v>44044</v>
      </c>
      <c r="B83" s="3">
        <f>B82*(((F83/100)+1)^(1/12))</f>
        <v>140934.40188035415</v>
      </c>
      <c r="C83" s="3">
        <f>C82*(((F83/100)+1)^(1/12))</f>
        <v>353940.21403659432</v>
      </c>
      <c r="D83" s="2">
        <f t="shared" si="5"/>
        <v>8.209999999999873</v>
      </c>
      <c r="E83" s="2">
        <f>E82*((I82/100+1)^(1/12))+L82</f>
        <v>1209935.4756347265</v>
      </c>
      <c r="F83" s="2">
        <f>((((H83-H82-(0.55*$H$2*(G82/100)))/E82)+1)^12-1)*100</f>
        <v>18.239835220178758</v>
      </c>
      <c r="G83" s="2">
        <v>0.1</v>
      </c>
      <c r="H83" s="2">
        <f>(E83/45)*100</f>
        <v>2688745.5014105029</v>
      </c>
      <c r="I83" s="2">
        <v>8.2100000000000009</v>
      </c>
      <c r="J83" s="2"/>
      <c r="K83" s="2">
        <v>0</v>
      </c>
      <c r="L83" s="2">
        <f t="shared" si="3"/>
        <v>0</v>
      </c>
      <c r="M83" s="2">
        <f>L83/E83*100</f>
        <v>0</v>
      </c>
      <c r="N83" s="2">
        <f t="shared" si="4"/>
        <v>0</v>
      </c>
      <c r="O83" s="2"/>
    </row>
    <row r="84" spans="1:15" x14ac:dyDescent="0.35">
      <c r="A84" s="5">
        <v>44075</v>
      </c>
      <c r="B84" s="3">
        <f>B83*(((F84/100)+1)^(1/12))</f>
        <v>142916.49341837165</v>
      </c>
      <c r="C84" s="3">
        <f>C83*(((F84/100)+1)^(1/12))</f>
        <v>358918.00436916057</v>
      </c>
      <c r="D84" s="2">
        <f t="shared" si="5"/>
        <v>8.209999999999873</v>
      </c>
      <c r="E84" s="2">
        <f>E83*((I83/100+1)^(1/12))+L83</f>
        <v>1217917.377064843</v>
      </c>
      <c r="F84" s="2">
        <f>((((H84-H83-(0.55*$H$2*(G83/100)))/E83)+1)^12-1)*100</f>
        <v>18.245336640133747</v>
      </c>
      <c r="G84" s="2">
        <v>0.1</v>
      </c>
      <c r="H84" s="2">
        <f>(E84/45)*100</f>
        <v>2706483.0601440952</v>
      </c>
      <c r="I84" s="2">
        <v>8.2100000000000009</v>
      </c>
      <c r="J84" s="2"/>
      <c r="K84" s="2">
        <v>0</v>
      </c>
      <c r="L84" s="2">
        <f t="shared" si="3"/>
        <v>0</v>
      </c>
      <c r="M84" s="2">
        <f>L84/E84*100</f>
        <v>0</v>
      </c>
      <c r="N84" s="2">
        <f t="shared" si="4"/>
        <v>0</v>
      </c>
      <c r="O84" s="2"/>
    </row>
    <row r="85" spans="1:15" x14ac:dyDescent="0.35">
      <c r="A85" s="5">
        <v>44105</v>
      </c>
      <c r="B85" s="3">
        <f>B84*(((F85/100)+1)^(1/12))</f>
        <v>144927.01917971755</v>
      </c>
      <c r="C85" s="3">
        <f>C84*(((F85/100)+1)^(1/12))</f>
        <v>363967.20391733741</v>
      </c>
      <c r="D85" s="2">
        <f t="shared" si="5"/>
        <v>8.209999999999873</v>
      </c>
      <c r="E85" s="2">
        <f>E84*((I84/100+1)^(1/12))+L84</f>
        <v>1225951.9348156666</v>
      </c>
      <c r="F85" s="2">
        <f>((((H85-H84-(0.55*$H$2*(G84/100)))/E84)+1)^12-1)*100</f>
        <v>18.250802237602826</v>
      </c>
      <c r="G85" s="2">
        <v>0.1</v>
      </c>
      <c r="H85" s="2">
        <f>(E85/45)*100</f>
        <v>2724337.6329237036</v>
      </c>
      <c r="I85" s="2">
        <v>8.2100000000000009</v>
      </c>
      <c r="J85" s="2"/>
      <c r="K85" s="2">
        <f>0.06*J85</f>
        <v>0</v>
      </c>
      <c r="L85" s="2">
        <f t="shared" si="3"/>
        <v>0</v>
      </c>
      <c r="M85" s="2">
        <f>L85/E85*100</f>
        <v>0</v>
      </c>
      <c r="N85" s="2">
        <f t="shared" si="4"/>
        <v>0</v>
      </c>
      <c r="O85" s="2"/>
    </row>
    <row r="86" spans="1:15" x14ac:dyDescent="0.35">
      <c r="A86" s="5">
        <v>44136</v>
      </c>
      <c r="B86" s="3">
        <f>B85*(((F86/100)+1)^(1/12))</f>
        <v>146966.39105746991</v>
      </c>
      <c r="C86" s="3">
        <f>C85*(((F86/100)+1)^(1/12))</f>
        <v>369088.84710226156</v>
      </c>
      <c r="D86" s="2">
        <f t="shared" si="5"/>
        <v>8.209999999999873</v>
      </c>
      <c r="E86" s="2">
        <f>E85*((I85/100+1)^(1/12))+L85</f>
        <v>1234039.4962590782</v>
      </c>
      <c r="F86" s="2">
        <f>((((H86-H85-(0.55*$H$2*(G85/100)))/E85)+1)^12-1)*100</f>
        <v>18.256232244330818</v>
      </c>
      <c r="G86" s="2">
        <v>0.1</v>
      </c>
      <c r="H86" s="2">
        <f>(E86/45)*100</f>
        <v>2742309.9916868401</v>
      </c>
      <c r="I86" s="2">
        <v>8.2100000000000009</v>
      </c>
      <c r="J86" s="2"/>
      <c r="K86" s="2">
        <f>0.06*J86</f>
        <v>0</v>
      </c>
      <c r="L86" s="2">
        <f t="shared" si="3"/>
        <v>0</v>
      </c>
      <c r="M86" s="2">
        <f>L86/E86*100</f>
        <v>0</v>
      </c>
      <c r="N86" s="2">
        <f t="shared" si="4"/>
        <v>0</v>
      </c>
      <c r="O86" s="2"/>
    </row>
    <row r="87" spans="1:15" x14ac:dyDescent="0.35">
      <c r="A87" s="5">
        <v>44166</v>
      </c>
      <c r="B87" s="3">
        <f>B86*(((F87/100)+1)^(1/12))</f>
        <v>149035.02694359867</v>
      </c>
      <c r="C87" s="3">
        <f>C86*(((F87/100)+1)^(1/12))</f>
        <v>374283.98341058299</v>
      </c>
      <c r="D87" s="2">
        <f t="shared" si="5"/>
        <v>8.209999999999873</v>
      </c>
      <c r="E87" s="2">
        <f>E86*((I86/100+1)^(1/12))+L86</f>
        <v>1242180.4110585582</v>
      </c>
      <c r="F87" s="2">
        <f>((((H87-H86-(0.55*$H$2*(G86/100)))/E86)+1)^12-1)*100</f>
        <v>18.261626890584282</v>
      </c>
      <c r="G87" s="2">
        <v>0.1</v>
      </c>
      <c r="H87" s="2">
        <f>(E87/45)*100</f>
        <v>2760400.9134634626</v>
      </c>
      <c r="I87" s="2">
        <v>8.2100000000000009</v>
      </c>
      <c r="J87" s="2"/>
      <c r="K87" s="2">
        <v>5200</v>
      </c>
      <c r="L87" s="2">
        <f t="shared" si="3"/>
        <v>-5200</v>
      </c>
      <c r="M87" s="2">
        <f>L87/E87*100</f>
        <v>-0.41861874118339037</v>
      </c>
      <c r="N87" s="2">
        <f t="shared" si="4"/>
        <v>-4.9093642126024069</v>
      </c>
      <c r="O87" s="2"/>
    </row>
    <row r="88" spans="1:15" x14ac:dyDescent="0.35">
      <c r="A88" s="5">
        <v>44197</v>
      </c>
      <c r="B88" s="3">
        <f>B87*(((F88/100)+1)^(1/12))</f>
        <v>149746.93180833949</v>
      </c>
      <c r="C88" s="3">
        <f>C87*(((F88/100)+1)^(1/12))</f>
        <v>376071.84894829587</v>
      </c>
      <c r="D88" s="2">
        <f t="shared" si="5"/>
        <v>2.9316006633978819</v>
      </c>
      <c r="E88" s="2">
        <f>E87*((I87/100+1)^(1/12))+L87</f>
        <v>1245175.0311843045</v>
      </c>
      <c r="F88" s="2">
        <f>((((H88-H87-(0.55*$H$2*(G87/100)))/E87)+1)^12-1)*100</f>
        <v>5.8851335285357909</v>
      </c>
      <c r="G88" s="2">
        <v>0.1</v>
      </c>
      <c r="H88" s="2">
        <f>(E88/45)*100</f>
        <v>2767055.6248540101</v>
      </c>
      <c r="I88" s="2">
        <v>8.2100000000000009</v>
      </c>
      <c r="J88" s="2"/>
      <c r="K88" s="2">
        <v>5220</v>
      </c>
      <c r="L88" s="2">
        <f t="shared" si="3"/>
        <v>-5220</v>
      </c>
      <c r="M88" s="2">
        <f>L88/E88*100</f>
        <v>-0.41921817168427966</v>
      </c>
      <c r="N88" s="2">
        <f t="shared" si="4"/>
        <v>-4.9162327664989958</v>
      </c>
      <c r="O88" s="2"/>
    </row>
    <row r="89" spans="1:15" x14ac:dyDescent="0.35">
      <c r="A89" s="5">
        <v>44228</v>
      </c>
      <c r="B89" s="3">
        <f>B88*(((F89/100)+1)^(1/12))</f>
        <v>150460.45161023238</v>
      </c>
      <c r="C89" s="3">
        <f>C88*(((F89/100)+1)^(1/12))</f>
        <v>377863.77021118038</v>
      </c>
      <c r="D89" s="2">
        <f t="shared" si="5"/>
        <v>2.924214671973524</v>
      </c>
      <c r="E89" s="2">
        <f>E88*((I88/100+1)^(1/12))+L88</f>
        <v>1248169.4067128354</v>
      </c>
      <c r="F89" s="2">
        <f>((((H89-H88-(0.55*$H$2*(G88/100)))/E88)+1)^12-1)*100</f>
        <v>5.8700549683555092</v>
      </c>
      <c r="G89" s="2">
        <v>0.1</v>
      </c>
      <c r="H89" s="2">
        <f>(E89/45)*100</f>
        <v>2773709.7926951898</v>
      </c>
      <c r="I89" s="2">
        <v>8.2100000000000009</v>
      </c>
      <c r="J89" s="2"/>
      <c r="K89" s="2">
        <v>3645</v>
      </c>
      <c r="L89" s="2">
        <f t="shared" si="3"/>
        <v>-3645</v>
      </c>
      <c r="M89" s="2">
        <f>L89/E89*100</f>
        <v>-0.29202766710966183</v>
      </c>
      <c r="N89" s="2">
        <f t="shared" si="4"/>
        <v>-3.4485914092197145</v>
      </c>
      <c r="O89" s="2"/>
    </row>
    <row r="90" spans="1:15" x14ac:dyDescent="0.35">
      <c r="A90" s="5">
        <v>44256</v>
      </c>
      <c r="B90" s="3">
        <f>B89*(((F90/100)+1)^(1/12))</f>
        <v>151602.85005148902</v>
      </c>
      <c r="C90" s="3">
        <f>C89*(((F90/100)+1)^(1/12))</f>
        <v>380732.769855119</v>
      </c>
      <c r="D90" s="2">
        <f t="shared" si="5"/>
        <v>4.5023470006521737</v>
      </c>
      <c r="E90" s="2">
        <f>E89*((I89/100+1)^(1/12))+L89</f>
        <v>1252758.5360305517</v>
      </c>
      <c r="F90" s="2">
        <f>((((H90-H89-(0.55*$H$2*(G89/100)))/E89)+1)^12-1)*100</f>
        <v>9.5014974183895475</v>
      </c>
      <c r="G90" s="2">
        <v>0.1</v>
      </c>
      <c r="H90" s="2">
        <f>(E90/45)*100</f>
        <v>2783907.8578456705</v>
      </c>
      <c r="I90" s="2">
        <v>8.2100000000000009</v>
      </c>
      <c r="J90" s="2"/>
      <c r="K90" s="2">
        <v>3645</v>
      </c>
      <c r="L90" s="2">
        <f t="shared" si="3"/>
        <v>-3645</v>
      </c>
      <c r="M90" s="2">
        <f>L90/E90*100</f>
        <v>-0.29095790570698671</v>
      </c>
      <c r="N90" s="2">
        <f t="shared" si="4"/>
        <v>-3.4361599380383967</v>
      </c>
      <c r="O90" s="2"/>
    </row>
    <row r="91" spans="1:15" x14ac:dyDescent="0.35">
      <c r="A91" s="5">
        <v>44287</v>
      </c>
      <c r="B91" s="3">
        <f>B90*(((F91/100)+1)^(1/12))</f>
        <v>152757.84718419093</v>
      </c>
      <c r="C91" s="3">
        <f>C90*(((F91/100)+1)^(1/12))</f>
        <v>383633.40963437757</v>
      </c>
      <c r="D91" s="2">
        <f t="shared" si="5"/>
        <v>4.5157137509999945</v>
      </c>
      <c r="E91" s="2">
        <f>E90*((I90/100+1)^(1/12))+L90</f>
        <v>1257377.9396716526</v>
      </c>
      <c r="F91" s="2">
        <f>((((H91-H90-(0.55*$H$2*(G90/100)))/E90)+1)^12-1)*100</f>
        <v>9.5352642534993315</v>
      </c>
      <c r="G91" s="2">
        <v>0.1</v>
      </c>
      <c r="H91" s="2">
        <f>(E91/45)*100</f>
        <v>2794173.1992703392</v>
      </c>
      <c r="I91" s="2">
        <v>8.2100000000000009</v>
      </c>
      <c r="J91" s="2"/>
      <c r="K91" s="2">
        <v>12000</v>
      </c>
      <c r="L91" s="2">
        <f t="shared" si="3"/>
        <v>-12000</v>
      </c>
      <c r="M91" s="2">
        <f>L91/E91*100</f>
        <v>-0.95436699033654426</v>
      </c>
      <c r="N91" s="2">
        <f t="shared" si="4"/>
        <v>-10.869984214865324</v>
      </c>
      <c r="O91" s="2"/>
    </row>
    <row r="92" spans="1:15" x14ac:dyDescent="0.35">
      <c r="A92" s="5">
        <v>44317</v>
      </c>
      <c r="B92" s="3">
        <f>B91*(((F92/100)+1)^(1/12))</f>
        <v>151669.94581832306</v>
      </c>
      <c r="C92" s="3">
        <f>C91*(((F92/100)+1)^(1/12))</f>
        <v>380901.27300096088</v>
      </c>
      <c r="D92" s="2">
        <f t="shared" si="5"/>
        <v>-3.4792973434333851</v>
      </c>
      <c r="E92" s="2">
        <f>E91*((I91/100+1)^(1/12))+L91</f>
        <v>1253672.8173547762</v>
      </c>
      <c r="F92" s="2">
        <f>((((H92-H91-(0.55*$H$2*(G91/100)))/E91)+1)^12-1)*100</f>
        <v>-8.2191598923835976</v>
      </c>
      <c r="G92" s="2">
        <v>0.1</v>
      </c>
      <c r="H92" s="2">
        <f>(E92/45)*100</f>
        <v>2785939.5941217248</v>
      </c>
      <c r="I92" s="2">
        <v>8.2100000000000009</v>
      </c>
      <c r="J92" s="2"/>
      <c r="K92" s="2">
        <v>12000</v>
      </c>
      <c r="L92" s="2">
        <f t="shared" si="3"/>
        <v>-12000</v>
      </c>
      <c r="M92" s="2">
        <f>L92/E92*100</f>
        <v>-0.95718753999307038</v>
      </c>
      <c r="N92" s="2">
        <f t="shared" si="4"/>
        <v>-10.900437603671875</v>
      </c>
      <c r="O92" s="2"/>
    </row>
    <row r="93" spans="1:15" x14ac:dyDescent="0.35">
      <c r="A93" s="5">
        <v>44348</v>
      </c>
      <c r="B93" s="3">
        <f>B92*(((F93/100)+1)^(1/12))</f>
        <v>150580.02862676184</v>
      </c>
      <c r="C93" s="3">
        <f>C92*(((F93/100)+1)^(1/12))</f>
        <v>378164.07385783864</v>
      </c>
      <c r="D93" s="2">
        <f t="shared" si="5"/>
        <v>-3.5120577684767285</v>
      </c>
      <c r="E93" s="2">
        <f>E92*((I92/100+1)^(1/12))+L92</f>
        <v>1249943.2524773539</v>
      </c>
      <c r="F93" s="2">
        <f>((((H93-H92-(0.55*$H$2*(G92/100)))/E92)+1)^12-1)*100</f>
        <v>-8.2905423851500117</v>
      </c>
      <c r="G93" s="2">
        <v>0.1</v>
      </c>
      <c r="H93" s="2">
        <f>(E93/45)*100</f>
        <v>2777651.6721718977</v>
      </c>
      <c r="I93" s="2">
        <v>8.2100000000000009</v>
      </c>
      <c r="J93" s="2"/>
      <c r="K93" s="2">
        <f>0.06*J93</f>
        <v>0</v>
      </c>
      <c r="L93" s="2">
        <f t="shared" si="3"/>
        <v>0</v>
      </c>
      <c r="M93" s="2">
        <f>L93/E93*100</f>
        <v>0</v>
      </c>
      <c r="N93" s="2">
        <f t="shared" si="4"/>
        <v>0</v>
      </c>
      <c r="O93" s="2"/>
    </row>
    <row r="94" spans="1:15" x14ac:dyDescent="0.35">
      <c r="A94" s="5">
        <v>44378</v>
      </c>
      <c r="B94" s="3">
        <f>B93*(((F94/100)+1)^(1/12))</f>
        <v>152700.64809196969</v>
      </c>
      <c r="C94" s="3">
        <f>C93*(((F94/100)+1)^(1/12))</f>
        <v>383489.76082561701</v>
      </c>
      <c r="D94" s="2">
        <f t="shared" si="5"/>
        <v>8.209999999999873</v>
      </c>
      <c r="E94" s="2">
        <f>E93*((I93/100+1)^(1/12))+L93</f>
        <v>1258189.0837926804</v>
      </c>
      <c r="F94" s="2">
        <f>((((H94-H93-(0.55*$H$2*(G93/100)))/E93)+1)^12-1)*100</f>
        <v>18.272032195913933</v>
      </c>
      <c r="G94" s="2">
        <v>0.1</v>
      </c>
      <c r="H94" s="2">
        <f>(E94/45)*100</f>
        <v>2795975.7417615121</v>
      </c>
      <c r="I94" s="2">
        <v>8.2100000000000009</v>
      </c>
      <c r="J94" s="2"/>
      <c r="K94" s="2">
        <f>0.06*J94</f>
        <v>0</v>
      </c>
      <c r="L94" s="2">
        <f t="shared" si="3"/>
        <v>0</v>
      </c>
      <c r="M94" s="2">
        <f>L94/E94*100</f>
        <v>0</v>
      </c>
      <c r="N94" s="2">
        <f t="shared" si="4"/>
        <v>0</v>
      </c>
      <c r="O94" s="2"/>
    </row>
    <row r="95" spans="1:15" x14ac:dyDescent="0.35">
      <c r="A95" s="5">
        <v>44409</v>
      </c>
      <c r="B95" s="3">
        <f>B94*(((F95/100)+1)^(1/12))</f>
        <v>154851.70960692893</v>
      </c>
      <c r="C95" s="3">
        <f>C94*(((F95/100)+1)^(1/12))</f>
        <v>388891.89942948247</v>
      </c>
      <c r="D95" s="2">
        <f t="shared" si="5"/>
        <v>8.209999999999873</v>
      </c>
      <c r="E95" s="2">
        <f>E94*((I94/100+1)^(1/12))+L94</f>
        <v>1266489.3125648084</v>
      </c>
      <c r="F95" s="2">
        <f>((((H95-H94-(0.55*$H$2*(G94/100)))/E94)+1)^12-1)*100</f>
        <v>18.277323943621539</v>
      </c>
      <c r="G95" s="2">
        <v>0.1</v>
      </c>
      <c r="H95" s="2">
        <f>(E95/45)*100</f>
        <v>2814420.6945884633</v>
      </c>
      <c r="I95" s="2">
        <v>8.2100000000000009</v>
      </c>
      <c r="J95" s="2"/>
      <c r="K95" s="2">
        <f>0.06*J95</f>
        <v>0</v>
      </c>
      <c r="L95" s="2">
        <f t="shared" si="3"/>
        <v>0</v>
      </c>
      <c r="M95" s="2">
        <f>L95/E95*100</f>
        <v>0</v>
      </c>
      <c r="N95" s="2">
        <f t="shared" si="4"/>
        <v>0</v>
      </c>
      <c r="O95" s="2"/>
    </row>
    <row r="96" spans="1:15" x14ac:dyDescent="0.35">
      <c r="A96" s="5">
        <v>44440</v>
      </c>
      <c r="B96" s="3">
        <f>B95*(((F96/100)+1)^(1/12))</f>
        <v>157033.6543161892</v>
      </c>
      <c r="C96" s="3">
        <f>C95*(((F96/100)+1)^(1/12))</f>
        <v>394371.59755221067</v>
      </c>
      <c r="D96" s="2">
        <f t="shared" si="5"/>
        <v>8.209999999999873</v>
      </c>
      <c r="E96" s="2">
        <f>E95*((I95/100+1)^(1/12))+L95</f>
        <v>1274844.2976518315</v>
      </c>
      <c r="F96" s="2">
        <f>((((H96-H95-(0.55*$H$2*(G95/100)))/E95)+1)^12-1)*100</f>
        <v>18.282581225548334</v>
      </c>
      <c r="G96" s="2">
        <v>0.1</v>
      </c>
      <c r="H96" s="2">
        <f>(E96/45)*100</f>
        <v>2832987.3281151811</v>
      </c>
      <c r="I96" s="2">
        <v>8.2100000000000009</v>
      </c>
      <c r="J96" s="2">
        <v>4800</v>
      </c>
      <c r="K96" s="2">
        <f>0.06*J96</f>
        <v>288</v>
      </c>
      <c r="L96" s="2">
        <f t="shared" si="3"/>
        <v>4512</v>
      </c>
      <c r="M96" s="2">
        <f>L96/E96*100</f>
        <v>0.35392557415135079</v>
      </c>
      <c r="N96" s="2">
        <f t="shared" si="4"/>
        <v>4.3307638324927789</v>
      </c>
      <c r="O96" s="2"/>
    </row>
    <row r="97" spans="1:15" x14ac:dyDescent="0.35">
      <c r="A97" s="5">
        <v>44470</v>
      </c>
      <c r="B97" s="3">
        <f>B96*(((F97/100)+1)^(1/12))</f>
        <v>160482.00148532185</v>
      </c>
      <c r="C97" s="3">
        <f>C96*(((F97/100)+1)^(1/12))</f>
        <v>403031.71686184121</v>
      </c>
      <c r="D97" s="2">
        <f t="shared" si="5"/>
        <v>12.865010345766482</v>
      </c>
      <c r="E97" s="2">
        <f>E96*((I96/100+1)^(1/12))+L96</f>
        <v>1287766.4002792174</v>
      </c>
      <c r="F97" s="2">
        <f>((((H97-H96-(0.55*$H$2*(G96/100)))/E96)+1)^12-1)*100</f>
        <v>29.778616019692873</v>
      </c>
      <c r="G97" s="2">
        <v>0.1</v>
      </c>
      <c r="H97" s="2">
        <f>(E97/45)*100</f>
        <v>2861703.1117315944</v>
      </c>
      <c r="I97" s="2">
        <v>8.2100000000000009</v>
      </c>
      <c r="J97" s="2">
        <v>4800</v>
      </c>
      <c r="K97" s="2">
        <f>0.06*J97</f>
        <v>288</v>
      </c>
      <c r="L97" s="2">
        <f t="shared" si="3"/>
        <v>4512</v>
      </c>
      <c r="M97" s="2">
        <f>L97/E97*100</f>
        <v>0.35037410504123223</v>
      </c>
      <c r="N97" s="2">
        <f t="shared" si="4"/>
        <v>4.2864659691623341</v>
      </c>
      <c r="O97" s="2"/>
    </row>
    <row r="98" spans="1:15" x14ac:dyDescent="0.35">
      <c r="A98" s="5">
        <v>44501</v>
      </c>
      <c r="B98" s="3">
        <f>B97*(((F98/100)+1)^(1/12))</f>
        <v>163994.31730869002</v>
      </c>
      <c r="C98" s="3">
        <f>C97*(((F98/100)+1)^(1/12))</f>
        <v>411852.48594093672</v>
      </c>
      <c r="D98" s="2">
        <f t="shared" si="5"/>
        <v>12.817401824600649</v>
      </c>
      <c r="E98" s="2">
        <f>E97*((I97/100+1)^(1/12))+L97</f>
        <v>1300773.7495594362</v>
      </c>
      <c r="F98" s="2">
        <f>((((H98-H97-(0.55*$H$2*(G97/100)))/E97)+1)^12-1)*100</f>
        <v>29.667042570963066</v>
      </c>
      <c r="G98" s="2">
        <v>0.1</v>
      </c>
      <c r="H98" s="2">
        <f>(E98/45)*100</f>
        <v>2890608.3323543025</v>
      </c>
      <c r="I98" s="2">
        <v>8.2100000000000009</v>
      </c>
      <c r="J98" s="2">
        <v>4800</v>
      </c>
      <c r="K98" s="2">
        <f>0.06*J98</f>
        <v>288</v>
      </c>
      <c r="L98" s="2">
        <f t="shared" si="3"/>
        <v>4512</v>
      </c>
      <c r="M98" s="2">
        <f>L98/E98*100</f>
        <v>0.3468704685598234</v>
      </c>
      <c r="N98" s="2">
        <f t="shared" si="4"/>
        <v>4.242781622409364</v>
      </c>
      <c r="O98" s="2"/>
    </row>
    <row r="99" spans="1:15" x14ac:dyDescent="0.35">
      <c r="A99" s="5">
        <v>44531</v>
      </c>
      <c r="B99" s="3">
        <f>B98*(((F99/100)+1)^(1/12))</f>
        <v>167571.65374987628</v>
      </c>
      <c r="C99" s="3">
        <f>C98*(((F99/100)+1)^(1/12))</f>
        <v>420836.54667260451</v>
      </c>
      <c r="D99" s="2">
        <f t="shared" si="5"/>
        <v>12.770452553399148</v>
      </c>
      <c r="E99" s="2">
        <f>E98*((I98/100+1)^(1/12))+L98</f>
        <v>1313866.9078616339</v>
      </c>
      <c r="F99" s="2">
        <f>((((H99-H98-(0.55*$H$2*(G98/100)))/E98)+1)^12-1)*100</f>
        <v>29.557058005377911</v>
      </c>
      <c r="G99" s="2">
        <v>0.25</v>
      </c>
      <c r="H99" s="2">
        <f>(E99/45)*100</f>
        <v>2919704.2396925199</v>
      </c>
      <c r="I99" s="2">
        <v>8.2100000000000009</v>
      </c>
      <c r="J99" s="2">
        <v>4800</v>
      </c>
      <c r="K99" s="2">
        <f>0.06*J99</f>
        <v>288</v>
      </c>
      <c r="L99" s="2">
        <f t="shared" si="3"/>
        <v>4512</v>
      </c>
      <c r="M99" s="2">
        <f>L99/E99*100</f>
        <v>0.3434137790519014</v>
      </c>
      <c r="N99" s="2">
        <f t="shared" si="4"/>
        <v>4.1996990629220798</v>
      </c>
      <c r="O99" s="2"/>
    </row>
    <row r="100" spans="1:15" x14ac:dyDescent="0.35">
      <c r="A100" s="5">
        <v>44562</v>
      </c>
      <c r="B100" s="3">
        <f>B99*(((F100/100)+1)^(1/12))</f>
        <v>171077.1224655491</v>
      </c>
      <c r="C100" s="3">
        <f>C99*(((F100/100)+1)^(1/12))</f>
        <v>429640.12004411628</v>
      </c>
      <c r="D100" s="2">
        <f t="shared" si="5"/>
        <v>12.724149931073359</v>
      </c>
      <c r="E100" s="2">
        <f>E99*((I99/100+1)^(1/12))+L99</f>
        <v>1327046.4412648857</v>
      </c>
      <c r="F100" s="2">
        <f>((((H100-H99-(0.55*$H$2*(G99/100)))/E99)+1)^12-1)*100</f>
        <v>28.20252323357726</v>
      </c>
      <c r="G100" s="2">
        <v>0.25</v>
      </c>
      <c r="H100" s="2">
        <f>(E100/45)*100</f>
        <v>2948992.091699746</v>
      </c>
      <c r="I100" s="2">
        <v>8.2100000000000009</v>
      </c>
      <c r="J100" s="2">
        <v>4800</v>
      </c>
      <c r="K100" s="2">
        <f>0.06*J100</f>
        <v>288</v>
      </c>
      <c r="L100" s="2">
        <f t="shared" si="3"/>
        <v>4512</v>
      </c>
      <c r="M100" s="2">
        <f>L100/E100*100</f>
        <v>0.34000317243602629</v>
      </c>
      <c r="N100" s="2">
        <f t="shared" si="4"/>
        <v>4.1572068564727838</v>
      </c>
      <c r="O100" s="2"/>
    </row>
    <row r="101" spans="1:15" x14ac:dyDescent="0.35">
      <c r="A101" s="5">
        <v>44593</v>
      </c>
      <c r="B101" s="3">
        <f>B100*(((F101/100)+1)^(1/12))</f>
        <v>174645.28800302491</v>
      </c>
      <c r="C101" s="3">
        <f>C100*(((F101/100)+1)^(1/12))</f>
        <v>438601.14912716683</v>
      </c>
      <c r="D101" s="2">
        <f t="shared" si="5"/>
        <v>12.678481673487951</v>
      </c>
      <c r="E101" s="2">
        <f>E100*((I100/100+1)^(1/12))+L100</f>
        <v>1340312.9195826708</v>
      </c>
      <c r="F101" s="2">
        <f>((((H101-H100-(0.55*$H$2*(G100/100)))/E100)+1)^12-1)*100</f>
        <v>28.108879057607616</v>
      </c>
      <c r="G101" s="2">
        <v>0.5</v>
      </c>
      <c r="H101" s="2">
        <f>(E101/45)*100</f>
        <v>2978473.1546281572</v>
      </c>
      <c r="I101" s="2">
        <v>8.2100000000000009</v>
      </c>
      <c r="J101" s="2">
        <v>4800</v>
      </c>
      <c r="K101" s="2">
        <f>0.06*J101</f>
        <v>288</v>
      </c>
      <c r="L101" s="2">
        <f t="shared" si="3"/>
        <v>4512</v>
      </c>
      <c r="M101" s="2">
        <f>L101/E101*100</f>
        <v>0.33663780555102668</v>
      </c>
      <c r="N101" s="2">
        <f t="shared" si="4"/>
        <v>4.1152938546919815</v>
      </c>
      <c r="O101" s="2"/>
    </row>
    <row r="102" spans="1:15" x14ac:dyDescent="0.35">
      <c r="A102" s="5">
        <v>44621</v>
      </c>
      <c r="B102" s="3">
        <f>B101*(((F102/100)+1)^(1/12))</f>
        <v>178042.25698815676</v>
      </c>
      <c r="C102" s="3">
        <f>C101*(((F102/100)+1)^(1/12))</f>
        <v>447132.23815604678</v>
      </c>
      <c r="D102" s="2">
        <f t="shared" si="5"/>
        <v>12.633435803551606</v>
      </c>
      <c r="E102" s="2">
        <f>E101*((I101/100+1)^(1/12))+L101</f>
        <v>1353666.9163875072</v>
      </c>
      <c r="F102" s="2">
        <f>((((H102-H101-(0.55*$H$2*(G101/100)))/E101)+1)^12-1)*100</f>
        <v>26.006985050676601</v>
      </c>
      <c r="G102" s="2">
        <v>0.75</v>
      </c>
      <c r="H102" s="2">
        <f>(E102/45)*100</f>
        <v>3008148.7030833494</v>
      </c>
      <c r="I102" s="2">
        <v>8.2100000000000009</v>
      </c>
      <c r="J102" s="2">
        <v>4800</v>
      </c>
      <c r="K102" s="2">
        <f>0.06*J102</f>
        <v>288</v>
      </c>
      <c r="L102" s="2">
        <f t="shared" si="3"/>
        <v>4512</v>
      </c>
      <c r="M102" s="2">
        <f>L102/E102*100</f>
        <v>0.33331685552610296</v>
      </c>
      <c r="N102" s="2">
        <f t="shared" si="4"/>
        <v>4.07394918618873</v>
      </c>
      <c r="O102" s="2"/>
    </row>
    <row r="103" spans="1:15" x14ac:dyDescent="0.35">
      <c r="A103" s="5">
        <v>44652</v>
      </c>
      <c r="B103" s="3">
        <f>B102*(((F103/100)+1)^(1/12))</f>
        <v>181259.77288608978</v>
      </c>
      <c r="C103" s="3">
        <f>C102*(((F103/100)+1)^(1/12))</f>
        <v>455212.65181223373</v>
      </c>
      <c r="D103" s="2">
        <f t="shared" si="5"/>
        <v>12.589000641680382</v>
      </c>
      <c r="E103" s="2">
        <f>E102*((I102/100+1)^(1/12))+L102</f>
        <v>1367109.0090357508</v>
      </c>
      <c r="F103" s="2">
        <f>((((H103-H102-(0.55*$H$2*(G102/100)))/E102)+1)^12-1)*100</f>
        <v>23.9767037155437</v>
      </c>
      <c r="G103" s="2">
        <v>0.75</v>
      </c>
      <c r="H103" s="2">
        <f>(E103/45)*100</f>
        <v>3038020.020079446</v>
      </c>
      <c r="I103" s="2">
        <v>8.2100000000000009</v>
      </c>
      <c r="J103" s="2">
        <v>4800</v>
      </c>
      <c r="K103" s="2">
        <f>0.06*J103</f>
        <v>288</v>
      </c>
      <c r="L103" s="2">
        <f t="shared" si="3"/>
        <v>4512</v>
      </c>
      <c r="M103" s="2">
        <f>L103/E103*100</f>
        <v>0.33003951917355906</v>
      </c>
      <c r="N103" s="2">
        <f t="shared" si="4"/>
        <v>4.033162247994726</v>
      </c>
      <c r="O103" s="2"/>
    </row>
    <row r="104" spans="1:15" x14ac:dyDescent="0.35">
      <c r="A104" s="5">
        <v>44682</v>
      </c>
      <c r="B104" s="3">
        <f>B103*(((F104/100)+1)^(1/12))</f>
        <v>184529.35408815881</v>
      </c>
      <c r="C104" s="3">
        <f>C103*(((F104/100)+1)^(1/12))</f>
        <v>463423.821370769</v>
      </c>
      <c r="D104" s="2">
        <f t="shared" si="5"/>
        <v>12.545164796612717</v>
      </c>
      <c r="E104" s="2">
        <f>E103*((I103/100+1)^(1/12))+L103</f>
        <v>1380639.7786925568</v>
      </c>
      <c r="F104" s="2">
        <f>((((H104-H103-(0.55*$H$2*(G103/100)))/E103)+1)^12-1)*100</f>
        <v>23.927691821458442</v>
      </c>
      <c r="G104" s="2">
        <v>1</v>
      </c>
      <c r="H104" s="2">
        <f>(E104/45)*100</f>
        <v>3068088.3970945706</v>
      </c>
      <c r="I104" s="2">
        <v>8.2100000000000009</v>
      </c>
      <c r="J104" s="2">
        <v>4800</v>
      </c>
      <c r="K104" s="2">
        <f>0.06*J104</f>
        <v>288</v>
      </c>
      <c r="L104" s="2">
        <f t="shared" si="3"/>
        <v>4512</v>
      </c>
      <c r="M104" s="2">
        <f>L104/E104*100</f>
        <v>0.32680501240322007</v>
      </c>
      <c r="N104" s="2">
        <f t="shared" si="4"/>
        <v>3.99292269732896</v>
      </c>
      <c r="O104" s="2"/>
    </row>
    <row r="105" spans="1:15" x14ac:dyDescent="0.35">
      <c r="A105" s="5">
        <v>44713</v>
      </c>
      <c r="B105" s="3">
        <f>B104*(((F105/100)+1)^(1/12))</f>
        <v>187610.85284327145</v>
      </c>
      <c r="C105" s="3">
        <f>C104*(((F105/100)+1)^(1/12))</f>
        <v>471162.64393209072</v>
      </c>
      <c r="D105" s="2">
        <f t="shared" si="5"/>
        <v>12.501917156560506</v>
      </c>
      <c r="E105" s="2">
        <f>E104*((I104/100+1)^(1/12))+L104</f>
        <v>1394259.8103570063</v>
      </c>
      <c r="F105" s="2">
        <f>((((H105-H104-(0.55*$H$2*(G104/100)))/E104)+1)^12-1)*100</f>
        <v>21.985989455065269</v>
      </c>
      <c r="G105" s="2">
        <v>1.25</v>
      </c>
      <c r="H105" s="2">
        <f>(E105/45)*100</f>
        <v>3098355.1341266804</v>
      </c>
      <c r="I105" s="2">
        <v>8.2100000000000009</v>
      </c>
      <c r="J105" s="2">
        <v>4800</v>
      </c>
      <c r="K105" s="2">
        <f>0.06*J105</f>
        <v>288</v>
      </c>
      <c r="L105" s="2">
        <f t="shared" si="3"/>
        <v>4512</v>
      </c>
      <c r="M105" s="2">
        <f>L105/E105*100</f>
        <v>0.32361256965763668</v>
      </c>
      <c r="N105" s="2">
        <f t="shared" si="4"/>
        <v>3.9532204436600438</v>
      </c>
      <c r="O105" s="2"/>
    </row>
    <row r="106" spans="1:15" x14ac:dyDescent="0.35">
      <c r="A106" s="5">
        <v>44743</v>
      </c>
      <c r="B106" s="3">
        <f>B105*(((F106/100)+1)^(1/12))</f>
        <v>190497.49199778325</v>
      </c>
      <c r="C106" s="3">
        <f>C105*(((F106/100)+1)^(1/12))</f>
        <v>478412.09947000607</v>
      </c>
      <c r="D106" s="2">
        <f t="shared" si="5"/>
        <v>12.45924688068849</v>
      </c>
      <c r="E106" s="2">
        <f>E105*((I105/100+1)^(1/12))+L105</f>
        <v>1407969.6928873984</v>
      </c>
      <c r="F106" s="2">
        <f>((((H106-H105-(0.55*$H$2*(G105/100)))/E105)+1)^12-1)*100</f>
        <v>20.109028948471554</v>
      </c>
      <c r="G106" s="2">
        <v>1.25</v>
      </c>
      <c r="H106" s="2">
        <f>(E106/45)*100</f>
        <v>3128821.5397497742</v>
      </c>
      <c r="I106" s="2">
        <v>8.2100000000000009</v>
      </c>
      <c r="J106" s="2">
        <v>4800</v>
      </c>
      <c r="K106" s="2">
        <f>0.06*J106</f>
        <v>288</v>
      </c>
      <c r="L106" s="2">
        <f t="shared" si="3"/>
        <v>4512</v>
      </c>
      <c r="M106" s="2">
        <f>L106/E106*100</f>
        <v>0.32046144336722204</v>
      </c>
      <c r="N106" s="2">
        <f t="shared" si="4"/>
        <v>3.9140456410591939</v>
      </c>
      <c r="O106" s="2"/>
    </row>
    <row r="107" spans="1:15" x14ac:dyDescent="0.35">
      <c r="A107" s="5">
        <v>44774</v>
      </c>
      <c r="B107" s="3">
        <f>B106*(((F107/100)+1)^(1/12))</f>
        <v>193427.19847237159</v>
      </c>
      <c r="C107" s="3">
        <f>C106*(((F107/100)+1)^(1/12))</f>
        <v>485769.71352906671</v>
      </c>
      <c r="D107" s="2">
        <f t="shared" si="5"/>
        <v>12.417143390900897</v>
      </c>
      <c r="E107" s="2">
        <f>E106*((I106/100+1)^(1/12))+L106</f>
        <v>1421770.0190267102</v>
      </c>
      <c r="F107" s="2">
        <f>((((H107-H106-(0.55*$H$2*(G106/100)))/E106)+1)^12-1)*100</f>
        <v>20.098989269178102</v>
      </c>
      <c r="G107" s="2">
        <v>1.75</v>
      </c>
      <c r="H107" s="2">
        <f>(E107/45)*100</f>
        <v>3159488.9311704673</v>
      </c>
      <c r="I107" s="2">
        <v>8.2100000000000009</v>
      </c>
      <c r="J107" s="2">
        <v>4800</v>
      </c>
      <c r="K107" s="2">
        <f>0.06*J107</f>
        <v>288</v>
      </c>
      <c r="L107" s="2">
        <f t="shared" si="3"/>
        <v>4512</v>
      </c>
      <c r="M107" s="2">
        <f>L107/E107*100</f>
        <v>0.31735090342450351</v>
      </c>
      <c r="N107" s="2">
        <f t="shared" si="4"/>
        <v>3.8753886808282845</v>
      </c>
      <c r="O107" s="2"/>
    </row>
    <row r="108" spans="1:15" x14ac:dyDescent="0.35">
      <c r="A108" s="5">
        <v>44805</v>
      </c>
      <c r="B108" s="3">
        <f>B107*(((F108/100)+1)^(1/12))</f>
        <v>195910.08695552868</v>
      </c>
      <c r="C108" s="3">
        <f>C107*(((F108/100)+1)^(1/12))</f>
        <v>492005.19662923738</v>
      </c>
      <c r="D108" s="2">
        <f t="shared" si="5"/>
        <v>12.375596363922448</v>
      </c>
      <c r="E108" s="2">
        <f>E107*((I107/100+1)^(1/12))+L107</f>
        <v>1435661.3854282224</v>
      </c>
      <c r="F108" s="2">
        <f>((((H108-H107-(0.55*$H$2*(G107/100)))/E107)+1)^12-1)*100</f>
        <v>16.538941243184336</v>
      </c>
      <c r="G108" s="2">
        <v>2.25</v>
      </c>
      <c r="H108" s="2">
        <f>(E108/45)*100</f>
        <v>3190358.6342849387</v>
      </c>
      <c r="I108" s="2">
        <v>8.2100000000000009</v>
      </c>
      <c r="J108" s="2">
        <v>5200</v>
      </c>
      <c r="K108" s="2">
        <f>0.06*J108</f>
        <v>312</v>
      </c>
      <c r="L108" s="2">
        <f t="shared" si="3"/>
        <v>4888</v>
      </c>
      <c r="M108" s="2">
        <f>L108/E108*100</f>
        <v>0.34047025639977285</v>
      </c>
      <c r="N108" s="2">
        <f t="shared" si="4"/>
        <v>4.1630252425698622</v>
      </c>
      <c r="O108" s="2"/>
    </row>
    <row r="109" spans="1:15" x14ac:dyDescent="0.35">
      <c r="A109" s="5">
        <v>44835</v>
      </c>
      <c r="B109" s="3">
        <f>B108*(((F109/100)+1)^(1/12))</f>
        <v>198050.30973012312</v>
      </c>
      <c r="C109" s="3">
        <f>C108*(((F109/100)+1)^(1/12))</f>
        <v>497380.11500842095</v>
      </c>
      <c r="D109" s="2">
        <f t="shared" si="5"/>
        <v>12.684734957495646</v>
      </c>
      <c r="E109" s="2">
        <f>E108*((I108/100+1)^(1/12))+L108</f>
        <v>1450020.3926813165</v>
      </c>
      <c r="F109" s="2">
        <f>((((H109-H108-(0.55*$H$2*(G108/100)))/E108)+1)^12-1)*100</f>
        <v>13.926496639182396</v>
      </c>
      <c r="G109" s="2">
        <v>2.25</v>
      </c>
      <c r="H109" s="2">
        <f>(E109/45)*100</f>
        <v>3222267.5392918144</v>
      </c>
      <c r="I109" s="2">
        <v>8.2100000000000009</v>
      </c>
      <c r="J109" s="2">
        <v>5200</v>
      </c>
      <c r="K109" s="2">
        <f>0.06*J109</f>
        <v>312</v>
      </c>
      <c r="L109" s="2">
        <f t="shared" si="3"/>
        <v>4888</v>
      </c>
      <c r="M109" s="2">
        <f>L109/E109*100</f>
        <v>0.33709870734723368</v>
      </c>
      <c r="N109" s="2">
        <f t="shared" si="4"/>
        <v>4.1210331107867315</v>
      </c>
      <c r="O109" s="2"/>
    </row>
    <row r="110" spans="1:15" x14ac:dyDescent="0.35">
      <c r="A110" s="5">
        <v>44866</v>
      </c>
      <c r="B110" s="3">
        <f>B109*(((F110/100)+1)^(1/12))</f>
        <v>200221.23934581658</v>
      </c>
      <c r="C110" s="3">
        <f>C109*(((F110/100)+1)^(1/12))</f>
        <v>502832.1500160924</v>
      </c>
      <c r="D110" s="2">
        <f t="shared" si="5"/>
        <v>12.639604057827247</v>
      </c>
      <c r="E110" s="2">
        <f>E109*((I109/100+1)^(1/12))+L109</f>
        <v>1464474.1257961087</v>
      </c>
      <c r="F110" s="2">
        <f>((((H110-H109-(0.55*$H$2*(G109/100)))/E109)+1)^12-1)*100</f>
        <v>13.976530354062122</v>
      </c>
      <c r="G110" s="2">
        <v>2.25</v>
      </c>
      <c r="H110" s="2">
        <f>(E110/45)*100</f>
        <v>3254386.9462135751</v>
      </c>
      <c r="I110" s="2">
        <v>8.2100000000000009</v>
      </c>
      <c r="J110" s="2">
        <v>5200</v>
      </c>
      <c r="K110" s="2">
        <f>0.06*J110</f>
        <v>312</v>
      </c>
      <c r="L110" s="2">
        <f t="shared" si="3"/>
        <v>4888</v>
      </c>
      <c r="M110" s="2">
        <f>L110/E110*100</f>
        <v>0.33377168731764478</v>
      </c>
      <c r="N110" s="2">
        <f t="shared" si="4"/>
        <v>4.0796107936161397</v>
      </c>
      <c r="O110" s="2"/>
    </row>
    <row r="111" spans="1:15" x14ac:dyDescent="0.35">
      <c r="A111" s="5">
        <v>44896</v>
      </c>
      <c r="D111" s="2">
        <f t="shared" si="5"/>
        <v>12.595085457687084</v>
      </c>
      <c r="E111" s="2">
        <f>E110*((I110/100+1)^(1/12))+L110</f>
        <v>1479023.2096757498</v>
      </c>
      <c r="F111" s="2">
        <f>((((H111-H110-(0.55*$H$2*(G110/100)))/E110)+1)^12-1)*100</f>
        <v>14.025923003612206</v>
      </c>
      <c r="G111" s="2">
        <v>2.25</v>
      </c>
      <c r="H111" s="2">
        <f>(E111/45)*100</f>
        <v>3286718.243723888</v>
      </c>
      <c r="I111" s="2">
        <v>8.2100000000000009</v>
      </c>
      <c r="J111" s="2">
        <v>5200</v>
      </c>
      <c r="K111" s="2">
        <f>0.06*J111</f>
        <v>312</v>
      </c>
      <c r="L111" s="2">
        <f t="shared" si="3"/>
        <v>4888</v>
      </c>
      <c r="M111" s="2">
        <f>L111/E111*100</f>
        <v>0.33048839044734191</v>
      </c>
      <c r="N111" s="2">
        <f t="shared" si="4"/>
        <v>4.038747651612451</v>
      </c>
      <c r="O111" s="2"/>
    </row>
    <row r="112" spans="1:15" x14ac:dyDescent="0.35">
      <c r="A112" s="5">
        <v>44927</v>
      </c>
      <c r="D112" s="2">
        <f t="shared" si="5"/>
        <v>12.551167726630741</v>
      </c>
      <c r="E112" s="2">
        <f>E111*((I111/100+1)^(1/12))+L111</f>
        <v>1493668.2733458544</v>
      </c>
      <c r="F112" s="2">
        <f>((((H112-H111-(0.55*$H$2*(G111/100)))/E111)+1)^12-1)*100</f>
        <v>14.074685778113771</v>
      </c>
      <c r="G112" s="2">
        <v>2.25</v>
      </c>
      <c r="H112" s="2">
        <f>(E112/45)*100</f>
        <v>3319262.829657454</v>
      </c>
      <c r="I112" s="2">
        <v>8.2100000000000009</v>
      </c>
      <c r="J112" s="2">
        <v>5200</v>
      </c>
      <c r="K112" s="2">
        <f>0.06*J112</f>
        <v>312</v>
      </c>
      <c r="L112" s="2">
        <f t="shared" si="3"/>
        <v>4888</v>
      </c>
      <c r="M112" s="2">
        <f>L112/E112*100</f>
        <v>0.32724803004958775</v>
      </c>
      <c r="N112" s="2">
        <f t="shared" si="4"/>
        <v>3.9984333066339861</v>
      </c>
      <c r="O112" s="2"/>
    </row>
    <row r="113" spans="1:15" x14ac:dyDescent="0.35">
      <c r="A113" s="5">
        <v>44958</v>
      </c>
      <c r="D113" s="2">
        <f t="shared" si="5"/>
        <v>12.507839714889446</v>
      </c>
      <c r="E113" s="2">
        <f>E112*((I112/100+1)^(1/12))+L112</f>
        <v>1508409.9499816969</v>
      </c>
      <c r="F113" s="2">
        <f>((((H113-H112-(0.55*$H$2*(G112/100)))/E112)+1)^12-1)*100</f>
        <v>14.122829611367461</v>
      </c>
      <c r="G113" s="2">
        <v>2.25</v>
      </c>
      <c r="H113" s="2">
        <f>(E113/45)*100</f>
        <v>3352022.1110704378</v>
      </c>
      <c r="I113" s="2">
        <v>8.2100000000000009</v>
      </c>
      <c r="J113" s="2">
        <v>5200</v>
      </c>
      <c r="K113" s="2">
        <f>0.06*J113</f>
        <v>312</v>
      </c>
      <c r="L113" s="2">
        <f t="shared" si="3"/>
        <v>4888</v>
      </c>
      <c r="M113" s="2">
        <f>L113/E113*100</f>
        <v>0.32404983804696535</v>
      </c>
      <c r="N113" s="2">
        <f t="shared" si="4"/>
        <v>3.9586576338633828</v>
      </c>
      <c r="O113" s="2"/>
    </row>
    <row r="114" spans="1:15" x14ac:dyDescent="0.35">
      <c r="A114" s="5">
        <v>44986</v>
      </c>
      <c r="D114" s="2">
        <f t="shared" si="5"/>
        <v>12.465090544799494</v>
      </c>
      <c r="E114" s="2">
        <f>E113*((I113/100+1)^(1/12))+L113</f>
        <v>1523248.8769355866</v>
      </c>
      <c r="F114" s="2">
        <f>((((H114-H113-(0.55*$H$2*(G113/100)))/E113)+1)^12-1)*100</f>
        <v>14.170365188010713</v>
      </c>
      <c r="G114" s="2">
        <v>2.25</v>
      </c>
      <c r="H114" s="2">
        <f>(E114/45)*100</f>
        <v>3384997.5043013035</v>
      </c>
      <c r="I114" s="2">
        <v>8.2100000000000009</v>
      </c>
      <c r="J114" s="2">
        <v>5200</v>
      </c>
      <c r="K114" s="2">
        <f>0.06*J114</f>
        <v>312</v>
      </c>
      <c r="L114" s="2">
        <f t="shared" si="3"/>
        <v>4888</v>
      </c>
      <c r="M114" s="2">
        <f>L114/E114*100</f>
        <v>0.32089306442381826</v>
      </c>
      <c r="N114" s="2">
        <f t="shared" si="4"/>
        <v>3.9194107541235867</v>
      </c>
      <c r="O114" s="2"/>
    </row>
    <row r="115" spans="1:15" x14ac:dyDescent="0.35">
      <c r="A115" s="5">
        <v>45017</v>
      </c>
      <c r="D115" s="2">
        <f t="shared" si="5"/>
        <v>12.422909602550858</v>
      </c>
      <c r="E115" s="2">
        <f>E114*((I114/100+1)^(1/12))+L114</f>
        <v>1538185.6957644231</v>
      </c>
      <c r="F115" s="2">
        <f>((((H115-H114-(0.55*$H$2*(G114/100)))/E114)+1)^12-1)*100</f>
        <v>14.217302950577082</v>
      </c>
      <c r="G115" s="2">
        <v>2.25</v>
      </c>
      <c r="H115" s="2">
        <f>(E115/45)*100</f>
        <v>3418190.4350320511</v>
      </c>
      <c r="I115" s="2">
        <v>8.2100000000000009</v>
      </c>
      <c r="J115" s="2">
        <v>5200</v>
      </c>
      <c r="K115" s="2">
        <f>0.06*J115</f>
        <v>312</v>
      </c>
      <c r="L115" s="2">
        <f t="shared" si="3"/>
        <v>4888</v>
      </c>
      <c r="M115" s="2">
        <f>L115/E115*100</f>
        <v>0.31777697669791677</v>
      </c>
      <c r="N115" s="2">
        <f t="shared" si="4"/>
        <v>3.8806830264670911</v>
      </c>
      <c r="O115" s="2"/>
    </row>
    <row r="116" spans="1:15" x14ac:dyDescent="0.35">
      <c r="A116" s="5">
        <v>45047</v>
      </c>
      <c r="D116" s="2">
        <f t="shared" si="5"/>
        <v>12.381286530228518</v>
      </c>
      <c r="E116" s="2">
        <f>E115*((I115/100+1)^(1/12))+L115</f>
        <v>1553221.0522574345</v>
      </c>
      <c r="F116" s="2">
        <f>((((H116-H115-(0.55*$H$2*(G115/100)))/E115)+1)^12-1)*100</f>
        <v>14.263653106316942</v>
      </c>
      <c r="G116" s="2">
        <v>2.25</v>
      </c>
      <c r="H116" s="2">
        <f>(E116/45)*100</f>
        <v>3451602.3383498541</v>
      </c>
      <c r="I116" s="2">
        <v>8.2100000000000009</v>
      </c>
      <c r="J116" s="2">
        <v>5200</v>
      </c>
      <c r="K116" s="2">
        <f>0.06*J116</f>
        <v>312</v>
      </c>
      <c r="L116" s="2">
        <f t="shared" si="3"/>
        <v>4888</v>
      </c>
      <c r="M116" s="2">
        <f>L116/E116*100</f>
        <v>0.31470085941056714</v>
      </c>
      <c r="N116" s="2">
        <f t="shared" si="4"/>
        <v>3.8424650410351147</v>
      </c>
      <c r="O116" s="2"/>
    </row>
    <row r="117" spans="1:15" x14ac:dyDescent="0.35">
      <c r="A117" s="5">
        <v>45078</v>
      </c>
      <c r="D117" s="2">
        <f t="shared" si="5"/>
        <v>12.340211218143216</v>
      </c>
      <c r="E117" s="2">
        <f>E116*((I116/100+1)^(1/12))+L116</f>
        <v>1568355.596464097</v>
      </c>
      <c r="F117" s="2">
        <f>((((H117-H116-(0.55*$H$2*(G116/100)))/E116)+1)^12-1)*100</f>
        <v>14.309425633789274</v>
      </c>
      <c r="G117" s="2">
        <v>2.25</v>
      </c>
      <c r="H117" s="2">
        <f>(E117/45)*100</f>
        <v>3485234.6588091045</v>
      </c>
      <c r="I117" s="2">
        <v>8.2100000000000009</v>
      </c>
      <c r="J117" s="2">
        <v>5200</v>
      </c>
      <c r="K117" s="2">
        <f>0.06*J117</f>
        <v>312</v>
      </c>
      <c r="L117" s="2">
        <f t="shared" si="3"/>
        <v>4888</v>
      </c>
      <c r="M117" s="2">
        <f>L117/E117*100</f>
        <v>0.31166401363441665</v>
      </c>
      <c r="N117" s="2">
        <f t="shared" si="4"/>
        <v>3.8047476121706447</v>
      </c>
      <c r="O117" s="2"/>
    </row>
    <row r="118" spans="1:15" x14ac:dyDescent="0.35">
      <c r="A118" s="5">
        <v>45108</v>
      </c>
      <c r="D118" s="2">
        <f t="shared" si="5"/>
        <v>12.299673797435663</v>
      </c>
      <c r="E118" s="2">
        <f>E117*((I117/100+1)^(1/12))+L117</f>
        <v>1583589.982722241</v>
      </c>
      <c r="F118" s="2">
        <f>((((H118-H117-(0.55*$H$2*(G117/100)))/E117)+1)^12-1)*100</f>
        <v>14.354630289237026</v>
      </c>
      <c r="G118" s="2">
        <v>1.5</v>
      </c>
      <c r="H118" s="2">
        <f>(E118/45)*100</f>
        <v>3519088.8504938688</v>
      </c>
      <c r="I118" s="2">
        <v>8.2100000000000009</v>
      </c>
      <c r="J118" s="2">
        <v>5200</v>
      </c>
      <c r="K118" s="2">
        <f>0.06*J118</f>
        <v>312</v>
      </c>
      <c r="L118" s="2">
        <f t="shared" si="3"/>
        <v>4888</v>
      </c>
      <c r="M118" s="2">
        <f>L118/E118*100</f>
        <v>0.30866575649824296</v>
      </c>
      <c r="N118" s="2">
        <f t="shared" si="4"/>
        <v>3.767521771775928</v>
      </c>
      <c r="O118" s="2"/>
    </row>
    <row r="119" spans="1:15" x14ac:dyDescent="0.35">
      <c r="A119" s="5">
        <v>45139</v>
      </c>
      <c r="D119" s="2">
        <f t="shared" si="5"/>
        <v>12.259664632941924</v>
      </c>
      <c r="E119" s="2">
        <f>E118*((I118/100+1)^(1/12))+L118</f>
        <v>1598924.8696863395</v>
      </c>
      <c r="F119" s="2">
        <f>((((H119-H118-(0.55*$H$2*(G118/100)))/E118)+1)^12-1)*100</f>
        <v>19.122507810576984</v>
      </c>
      <c r="G119" s="2">
        <v>1.5</v>
      </c>
      <c r="H119" s="2">
        <f>(E119/45)*100</f>
        <v>3553166.3770807544</v>
      </c>
      <c r="I119" s="2">
        <v>8.2100000000000009</v>
      </c>
      <c r="J119" s="2">
        <v>5200</v>
      </c>
      <c r="K119" s="2">
        <f>0.06*J119</f>
        <v>312</v>
      </c>
      <c r="L119" s="2">
        <f t="shared" si="3"/>
        <v>4888</v>
      </c>
      <c r="M119" s="2">
        <f>L119/E119*100</f>
        <v>0.30570542072804691</v>
      </c>
      <c r="N119" s="2">
        <f t="shared" si="4"/>
        <v>3.7307787629069944</v>
      </c>
      <c r="O119" s="2"/>
    </row>
    <row r="120" spans="1:15" x14ac:dyDescent="0.35">
      <c r="A120" s="5">
        <v>45170</v>
      </c>
      <c r="D120" s="2">
        <f t="shared" si="5"/>
        <v>12.22017431631448</v>
      </c>
      <c r="E120" s="2">
        <f>E119*((I119/100+1)^(1/12))+L119</f>
        <v>1614360.9203559861</v>
      </c>
      <c r="F120" s="2">
        <f>((((H120-H119-(0.55*$H$2*(G119/100)))/E119)+1)^12-1)*100</f>
        <v>19.12211913009838</v>
      </c>
      <c r="G120" s="2">
        <v>1.5</v>
      </c>
      <c r="H120" s="2">
        <f>(E120/45)*100</f>
        <v>3587468.7119021909</v>
      </c>
      <c r="I120" s="2">
        <v>8.2100000000000009</v>
      </c>
      <c r="J120" s="2">
        <v>5200</v>
      </c>
      <c r="K120" s="2">
        <f>0.06*J120</f>
        <v>312</v>
      </c>
      <c r="L120" s="2">
        <f t="shared" si="3"/>
        <v>4888</v>
      </c>
      <c r="M120" s="2">
        <f>L120/E120*100</f>
        <v>0.30278235420380079</v>
      </c>
      <c r="N120" s="2">
        <f t="shared" si="4"/>
        <v>3.6945100335893599</v>
      </c>
      <c r="O120" s="2"/>
    </row>
    <row r="121" spans="1:15" x14ac:dyDescent="0.35">
      <c r="A121" s="5">
        <v>45200</v>
      </c>
      <c r="D121" s="2">
        <f t="shared" si="5"/>
        <v>12.18119365938195</v>
      </c>
      <c r="E121" s="2">
        <f>E120*((I120/100+1)^(1/12))+L120</f>
        <v>1629898.8021045593</v>
      </c>
      <c r="F121" s="2">
        <f>((((H121-H120-(0.55*$H$2*(G120/100)))/E120)+1)^12-1)*100</f>
        <v>19.121735344067268</v>
      </c>
      <c r="G121" s="2">
        <v>1.5</v>
      </c>
      <c r="H121" s="2">
        <f>(E121/45)*100</f>
        <v>3621997.3380101314</v>
      </c>
      <c r="I121" s="2">
        <v>8.2100000000000009</v>
      </c>
      <c r="J121" s="2">
        <v>5200</v>
      </c>
      <c r="K121" s="2">
        <f>0.06*J121</f>
        <v>312</v>
      </c>
      <c r="L121" s="2">
        <f t="shared" si="3"/>
        <v>4888</v>
      </c>
      <c r="M121" s="2">
        <f>L121/E121*100</f>
        <v>0.29989591953123179</v>
      </c>
      <c r="N121" s="2">
        <f t="shared" si="4"/>
        <v>3.6587072308536417</v>
      </c>
      <c r="O121" s="2"/>
    </row>
    <row r="122" spans="1:15" x14ac:dyDescent="0.35">
      <c r="A122" s="5">
        <v>45231</v>
      </c>
      <c r="D122" s="2">
        <f t="shared" si="5"/>
        <v>12.142713687740114</v>
      </c>
      <c r="E122" s="2">
        <f>E121*((I121/100+1)^(1/12))+L121</f>
        <v>1645539.1867080759</v>
      </c>
      <c r="F122" s="2">
        <f>((((H122-H121-(0.55*$H$2*(G121/100)))/E121)+1)^12-1)*100</f>
        <v>19.121356368752785</v>
      </c>
      <c r="G122" s="2">
        <v>1.5</v>
      </c>
      <c r="H122" s="2">
        <f>(E122/45)*100</f>
        <v>3656753.7482401691</v>
      </c>
      <c r="I122" s="2">
        <v>8.2100000000000009</v>
      </c>
      <c r="J122" s="2">
        <v>5200</v>
      </c>
      <c r="K122" s="2">
        <f>0.06*J122</f>
        <v>312</v>
      </c>
      <c r="L122" s="2">
        <f t="shared" si="3"/>
        <v>4888</v>
      </c>
      <c r="M122" s="2">
        <f>L122/E122*100</f>
        <v>0.29704549362804977</v>
      </c>
      <c r="N122" s="2">
        <f t="shared" si="4"/>
        <v>3.6233621949757877</v>
      </c>
      <c r="O122" s="2"/>
    </row>
    <row r="123" spans="1:15" x14ac:dyDescent="0.35">
      <c r="A123" s="5">
        <v>45261</v>
      </c>
      <c r="D123" s="2">
        <f t="shared" si="5"/>
        <v>12.104725634568947</v>
      </c>
      <c r="E123" s="2">
        <f>E122*((I122/100+1)^(1/12))+L122</f>
        <v>1661282.7503742354</v>
      </c>
      <c r="F123" s="2">
        <f>((((H123-H122-(0.55*$H$2*(G122/100)))/E122)+1)^12-1)*100</f>
        <v>19.12098212230342</v>
      </c>
      <c r="G123" s="2">
        <v>1.5</v>
      </c>
      <c r="H123" s="2">
        <f>(E123/45)*100</f>
        <v>3691739.4452760788</v>
      </c>
      <c r="I123" s="2">
        <v>8.2100000000000009</v>
      </c>
      <c r="J123" s="2">
        <v>5200</v>
      </c>
      <c r="K123" s="2">
        <f>0.06*J123</f>
        <v>312</v>
      </c>
      <c r="L123" s="2">
        <f t="shared" si="3"/>
        <v>4888</v>
      </c>
      <c r="M123" s="2">
        <f>L123/E123*100</f>
        <v>0.29423046732405339</v>
      </c>
      <c r="N123" s="2">
        <f t="shared" si="4"/>
        <v>3.5884669539171021</v>
      </c>
      <c r="O123" s="2"/>
    </row>
    <row r="124" spans="1:15" x14ac:dyDescent="0.35">
      <c r="A124" s="5">
        <v>45292</v>
      </c>
      <c r="D124" s="2">
        <f t="shared" si="5"/>
        <v>12.067220934660039</v>
      </c>
      <c r="E124" s="2">
        <f>E123*((I123/100+1)^(1/12))+L123</f>
        <v>1677130.1737716557</v>
      </c>
      <c r="F124" s="2">
        <f>((((H124-H123-(0.55*$H$2*(G123/100)))/E123)+1)^12-1)*100</f>
        <v>19.120612524701073</v>
      </c>
      <c r="G124" s="2">
        <v>1</v>
      </c>
      <c r="H124" s="2">
        <f>(E124/45)*100</f>
        <v>3726955.9417147902</v>
      </c>
      <c r="I124" s="2">
        <v>8.2100000000000009</v>
      </c>
      <c r="J124" s="2">
        <v>5200</v>
      </c>
      <c r="K124" s="2">
        <f>0.06*J124</f>
        <v>312</v>
      </c>
      <c r="L124" s="2">
        <f t="shared" si="3"/>
        <v>4888</v>
      </c>
      <c r="M124" s="2">
        <f>L124/E124*100</f>
        <v>0.29145024497457467</v>
      </c>
      <c r="N124" s="2">
        <f t="shared" si="4"/>
        <v>3.5540137179548514</v>
      </c>
      <c r="O124" s="2"/>
    </row>
    <row r="125" spans="1:15" x14ac:dyDescent="0.35">
      <c r="A125" s="5">
        <v>45323</v>
      </c>
      <c r="D125" s="2">
        <f t="shared" si="5"/>
        <v>12.030191218649676</v>
      </c>
      <c r="E125" s="2">
        <f>E124*((I124/100+1)^(1/12))+L124</f>
        <v>1693082.1420593008</v>
      </c>
      <c r="F125" s="2">
        <f>((((H125-H124-(0.55*$H$2*(G124/100)))/E124)+1)^12-1)*100</f>
        <v>22.184377383353258</v>
      </c>
      <c r="G125" s="2">
        <v>1</v>
      </c>
      <c r="H125" s="2">
        <f>(E125/45)*100</f>
        <v>3762404.7601317796</v>
      </c>
      <c r="I125" s="2">
        <v>8.2100000000000009</v>
      </c>
      <c r="J125" s="2">
        <v>5200</v>
      </c>
      <c r="K125" s="2">
        <f>0.06*J125</f>
        <v>312</v>
      </c>
      <c r="L125" s="2">
        <f t="shared" si="3"/>
        <v>4888</v>
      </c>
      <c r="M125" s="2">
        <f>L125/E125*100</f>
        <v>0.2887042440867465</v>
      </c>
      <c r="N125" s="2">
        <f t="shared" si="4"/>
        <v>3.5199948744971898</v>
      </c>
      <c r="O125" s="2"/>
    </row>
    <row r="126" spans="1:15" x14ac:dyDescent="0.35">
      <c r="A126" s="5">
        <v>45352</v>
      </c>
      <c r="D126" s="2">
        <f t="shared" si="5"/>
        <v>11.993628307450255</v>
      </c>
      <c r="E126" s="2">
        <f>E125*((I125/100+1)^(1/12))+L125</f>
        <v>1709139.3449161046</v>
      </c>
      <c r="F126" s="2">
        <f>((((H126-H125-(0.55*$H$2*(G125/100)))/E125)+1)^12-1)*100</f>
        <v>22.154804616239598</v>
      </c>
      <c r="G126" s="2">
        <v>1</v>
      </c>
      <c r="H126" s="2">
        <f>(E126/45)*100</f>
        <v>3798087.4331468991</v>
      </c>
      <c r="I126" s="2">
        <v>8.2100000000000009</v>
      </c>
      <c r="J126" s="2">
        <v>5200</v>
      </c>
      <c r="K126" s="2">
        <f>0.06*J126</f>
        <v>312</v>
      </c>
      <c r="L126" s="2">
        <f t="shared" si="3"/>
        <v>4888</v>
      </c>
      <c r="M126" s="2">
        <f>L126/E126*100</f>
        <v>0.28599189495809857</v>
      </c>
      <c r="N126" s="2">
        <f t="shared" si="4"/>
        <v>3.4864029830710352</v>
      </c>
      <c r="O126" s="2"/>
    </row>
    <row r="127" spans="1:15" x14ac:dyDescent="0.35">
      <c r="A127" s="5">
        <v>45383</v>
      </c>
      <c r="D127" s="2">
        <f t="shared" si="5"/>
        <v>11.957524206868531</v>
      </c>
      <c r="E127" s="2">
        <f>E126*((I126/100+1)^(1/12))+L126</f>
        <v>1725302.4765707885</v>
      </c>
      <c r="F127" s="2">
        <f>((((H127-H126-(0.55*$H$2*(G126/100)))/E126)+1)^12-1)*100</f>
        <v>22.125600699364799</v>
      </c>
      <c r="G127" s="2">
        <v>1</v>
      </c>
      <c r="H127" s="2">
        <f>(E127/45)*100</f>
        <v>3834005.5034906412</v>
      </c>
      <c r="I127" s="2">
        <v>8.2100000000000009</v>
      </c>
      <c r="J127" s="2">
        <v>5200</v>
      </c>
      <c r="K127" s="2">
        <f>0.06*J127</f>
        <v>312</v>
      </c>
      <c r="L127" s="2">
        <f t="shared" si="3"/>
        <v>4888</v>
      </c>
      <c r="M127" s="2">
        <f>L127/E127*100</f>
        <v>0.28331264032701037</v>
      </c>
      <c r="N127" s="2">
        <f t="shared" si="4"/>
        <v>3.4532307704839837</v>
      </c>
      <c r="O127" s="2"/>
    </row>
    <row r="128" spans="1:15" x14ac:dyDescent="0.35">
      <c r="A128" s="5">
        <v>45413</v>
      </c>
      <c r="D128" s="2">
        <f t="shared" si="5"/>
        <v>11.921871102405767</v>
      </c>
      <c r="E128" s="2">
        <f>E127*((I127/100+1)^(1/12))+L127</f>
        <v>1741572.2358318761</v>
      </c>
      <c r="F128" s="2">
        <f>((((H128-H127-(0.55*$H$2*(G127/100)))/E127)+1)^12-1)*100</f>
        <v>22.096759395119925</v>
      </c>
      <c r="G128" s="2">
        <v>1</v>
      </c>
      <c r="H128" s="2">
        <f>(E128/45)*100</f>
        <v>3870160.5240708357</v>
      </c>
      <c r="I128" s="2">
        <v>8.2100000000000009</v>
      </c>
      <c r="J128" s="2">
        <v>5200</v>
      </c>
      <c r="K128" s="2">
        <f>0.06*J128</f>
        <v>312</v>
      </c>
      <c r="L128" s="2">
        <f t="shared" si="3"/>
        <v>4888</v>
      </c>
      <c r="M128" s="2">
        <f>L128/E128*100</f>
        <v>0.28066593503456988</v>
      </c>
      <c r="N128" s="2">
        <f t="shared" si="4"/>
        <v>3.420471126143787</v>
      </c>
      <c r="O128" s="2"/>
    </row>
    <row r="129" spans="1:15" x14ac:dyDescent="0.35">
      <c r="A129" s="5">
        <v>45444</v>
      </c>
      <c r="D129" s="2">
        <f t="shared" si="5"/>
        <v>11.886661354234352</v>
      </c>
      <c r="E129" s="2">
        <f>E128*((I128/100+1)^(1/12))+L128</f>
        <v>1757949.3261179056</v>
      </c>
      <c r="F129" s="2">
        <f>((((H129-H128-(0.55*$H$2*(G128/100)))/E128)+1)^12-1)*100</f>
        <v>22.068274604314553</v>
      </c>
      <c r="G129" s="2">
        <v>1</v>
      </c>
      <c r="H129" s="2">
        <f>(E129/45)*100</f>
        <v>3906554.05803979</v>
      </c>
      <c r="I129" s="2">
        <v>8.2100000000000009</v>
      </c>
      <c r="J129" s="2">
        <v>5200</v>
      </c>
      <c r="K129" s="2">
        <f>0.06*J129</f>
        <v>312</v>
      </c>
      <c r="L129" s="2">
        <f t="shared" si="3"/>
        <v>4888</v>
      </c>
      <c r="M129" s="2">
        <f>L129/E129*100</f>
        <v>0.27805124569740658</v>
      </c>
      <c r="N129" s="2">
        <f t="shared" si="4"/>
        <v>3.3881170975370356</v>
      </c>
      <c r="O129" s="2"/>
    </row>
    <row r="130" spans="1:15" x14ac:dyDescent="0.35">
      <c r="A130" s="5">
        <v>45474</v>
      </c>
      <c r="D130" s="2">
        <f t="shared" si="5"/>
        <v>11.851887492340474</v>
      </c>
      <c r="E130" s="2">
        <f>E129*((I129/100+1)^(1/12))+L129</f>
        <v>1774434.4554878431</v>
      </c>
      <c r="F130" s="2">
        <f>((((H130-H129-(0.55*$H$2*(G129/100)))/E129)+1)^12-1)*100</f>
        <v>22.040140362356798</v>
      </c>
      <c r="G130" s="2">
        <v>1</v>
      </c>
      <c r="H130" s="2">
        <f>(E130/45)*100</f>
        <v>3943187.6788618732</v>
      </c>
      <c r="I130" s="2">
        <v>8.2100000000000009</v>
      </c>
      <c r="J130" s="2">
        <v>5200</v>
      </c>
      <c r="K130" s="2">
        <f>0.06*J130</f>
        <v>312</v>
      </c>
      <c r="L130" s="2">
        <f t="shared" si="3"/>
        <v>4888</v>
      </c>
      <c r="M130" s="2">
        <f>L130/E130*100</f>
        <v>0.27546805039108352</v>
      </c>
      <c r="N130" s="2">
        <f t="shared" si="4"/>
        <v>3.356161885857234</v>
      </c>
      <c r="O130" s="2"/>
    </row>
    <row r="131" spans="1:15" x14ac:dyDescent="0.35">
      <c r="A131" s="5">
        <v>45505</v>
      </c>
      <c r="D131" s="2">
        <f t="shared" si="5"/>
        <v>11.817542211827403</v>
      </c>
      <c r="E131" s="2">
        <f>E130*((I130/100+1)^(1/12))+L130</f>
        <v>1791028.3366716942</v>
      </c>
      <c r="F131" s="2">
        <f>((((H131-H130-(0.55*$H$2*(G130/100)))/E130)+1)^12-1)*100</f>
        <v>22.012350835554216</v>
      </c>
      <c r="G131" s="2">
        <v>1</v>
      </c>
      <c r="H131" s="2">
        <f>(E131/45)*100</f>
        <v>3980062.970381543</v>
      </c>
      <c r="I131" s="2">
        <v>8.2100000000000009</v>
      </c>
      <c r="J131" s="2">
        <v>5200</v>
      </c>
      <c r="K131" s="2">
        <f>0.06*J131</f>
        <v>312</v>
      </c>
      <c r="L131" s="2">
        <f t="shared" ref="L131:L171" si="6">J131-K131</f>
        <v>4888</v>
      </c>
      <c r="M131" s="2">
        <f>L131/E131*100</f>
        <v>0.27291583834365646</v>
      </c>
      <c r="N131" s="2">
        <f t="shared" ref="N131:N171" si="7">((((M131/100)+1)^12)-1)*100</f>
        <v>3.324598841775761</v>
      </c>
      <c r="O131" s="2"/>
    </row>
    <row r="132" spans="1:15" x14ac:dyDescent="0.35">
      <c r="A132" s="5">
        <v>45536</v>
      </c>
      <c r="D132" s="2">
        <f t="shared" ref="D132:D171" si="8">((((E132-E131)/E131)+1)^12-1)*100</f>
        <v>11.783618368375448</v>
      </c>
      <c r="E132" s="2">
        <f>E131*((I131/100+1)^(1/12))+L131</f>
        <v>1807731.6871013187</v>
      </c>
      <c r="F132" s="2">
        <f>((((H132-H131-(0.55*$H$2*(G131/100)))/E131)+1)^12-1)*100</f>
        <v>21.984900317536749</v>
      </c>
      <c r="G132" s="2">
        <v>1</v>
      </c>
      <c r="H132" s="2">
        <f>(E132/45)*100</f>
        <v>4017181.5268918197</v>
      </c>
      <c r="I132" s="2">
        <v>8.2100000000000009</v>
      </c>
      <c r="J132" s="2">
        <v>5200</v>
      </c>
      <c r="K132" s="2">
        <f>0.06*J132</f>
        <v>312</v>
      </c>
      <c r="L132" s="2">
        <f t="shared" si="6"/>
        <v>4888</v>
      </c>
      <c r="M132" s="2">
        <f>L132/E132*100</f>
        <v>0.27039410963901744</v>
      </c>
      <c r="N132" s="2">
        <f t="shared" si="7"/>
        <v>3.2934214613545176</v>
      </c>
      <c r="O132" s="2"/>
    </row>
    <row r="133" spans="1:15" x14ac:dyDescent="0.35">
      <c r="A133" s="5">
        <v>45566</v>
      </c>
      <c r="D133" s="2">
        <f t="shared" si="8"/>
        <v>11.750108973849915</v>
      </c>
      <c r="E133" s="2">
        <f>E132*((I132/100+1)^(1/12))+L132</f>
        <v>1824545.2289414499</v>
      </c>
      <c r="F133" s="2">
        <f>((((H133-H132-(0.55*$H$2*(G132/100)))/E132)+1)^12-1)*100</f>
        <v>21.957783225808924</v>
      </c>
      <c r="G133" s="2">
        <v>0.5</v>
      </c>
      <c r="H133" s="2">
        <f>(E133/45)*100</f>
        <v>4054544.9532032218</v>
      </c>
      <c r="I133" s="2">
        <v>8.2100000000000009</v>
      </c>
      <c r="J133" s="2">
        <v>5200</v>
      </c>
      <c r="K133" s="2">
        <f>0.06*J133</f>
        <v>312</v>
      </c>
      <c r="L133" s="2">
        <f t="shared" si="6"/>
        <v>4888</v>
      </c>
      <c r="M133" s="2">
        <f>L133/E133*100</f>
        <v>0.26790237492966296</v>
      </c>
      <c r="N133" s="2">
        <f t="shared" si="7"/>
        <v>3.2626233820888029</v>
      </c>
      <c r="O133" s="2"/>
    </row>
    <row r="134" spans="1:15" x14ac:dyDescent="0.35">
      <c r="A134" s="5">
        <v>45597</v>
      </c>
      <c r="D134" s="2">
        <f t="shared" si="8"/>
        <v>11.717007192052108</v>
      </c>
      <c r="E134" s="2">
        <f>E133*((I133/100+1)^(1/12))+L133</f>
        <v>1841469.6891209153</v>
      </c>
      <c r="F134" s="2">
        <f>((((H134-H133-(0.55*$H$2*(G133/100)))/E133)+1)^12-1)*100</f>
        <v>24.805643492051523</v>
      </c>
      <c r="G134" s="2">
        <v>0.5</v>
      </c>
      <c r="H134" s="2">
        <f>(E134/45)*100</f>
        <v>4092154.864713145</v>
      </c>
      <c r="I134" s="2">
        <v>8.2100000000000009</v>
      </c>
      <c r="J134" s="2">
        <v>5200</v>
      </c>
      <c r="K134" s="2">
        <f>0.06*J134</f>
        <v>312</v>
      </c>
      <c r="L134" s="2">
        <f t="shared" si="6"/>
        <v>4888</v>
      </c>
      <c r="M134" s="2">
        <f>L134/E134*100</f>
        <v>0.26544015515853775</v>
      </c>
      <c r="N134" s="2">
        <f t="shared" si="7"/>
        <v>3.2321983790821074</v>
      </c>
      <c r="O134" s="2"/>
    </row>
    <row r="135" spans="1:15" x14ac:dyDescent="0.35">
      <c r="A135" s="5">
        <v>45627</v>
      </c>
      <c r="D135" s="2">
        <f t="shared" si="8"/>
        <v>11.684306334609706</v>
      </c>
      <c r="E135" s="2">
        <f>E134*((I134/100+1)^(1/12))+L134</f>
        <v>1858505.7993640664</v>
      </c>
      <c r="F135" s="2">
        <f>((((H135-H134-(0.55*$H$2*(G134/100)))/E134)+1)^12-1)*100</f>
        <v>24.751910252012046</v>
      </c>
      <c r="G135" s="2">
        <v>0.5</v>
      </c>
      <c r="H135" s="2">
        <f>(E135/45)*100</f>
        <v>4130012.8874757029</v>
      </c>
      <c r="I135" s="2">
        <v>8.2100000000000009</v>
      </c>
      <c r="J135" s="2">
        <v>5200</v>
      </c>
      <c r="K135" s="2">
        <f>0.06*J135</f>
        <v>312</v>
      </c>
      <c r="L135" s="2">
        <f t="shared" si="6"/>
        <v>4888</v>
      </c>
      <c r="M135" s="2">
        <f>L135/E135*100</f>
        <v>0.26300698128962252</v>
      </c>
      <c r="N135" s="2">
        <f t="shared" si="7"/>
        <v>3.2021403613403443</v>
      </c>
      <c r="O135" s="2"/>
    </row>
    <row r="136" spans="1:15" x14ac:dyDescent="0.35">
      <c r="A136" s="5">
        <v>45658</v>
      </c>
      <c r="D136" s="2">
        <f t="shared" si="8"/>
        <v>11.65199985699854</v>
      </c>
      <c r="E136" s="2">
        <f>E135*((I135/100+1)^(1/12))+L135</f>
        <v>1875654.2962224148</v>
      </c>
      <c r="F136" s="2">
        <f>((((H136-H135-(0.55*$H$2*(G135/100)))/E135)+1)^12-1)*100</f>
        <v>24.698831716498802</v>
      </c>
      <c r="G136" s="2">
        <v>0.5</v>
      </c>
      <c r="H136" s="2">
        <f>(E136/45)*100</f>
        <v>4168120.6582720326</v>
      </c>
      <c r="I136" s="2">
        <v>8.2100000000000009</v>
      </c>
      <c r="J136" s="2">
        <v>5200</v>
      </c>
      <c r="K136" s="2">
        <f>0.06*J136</f>
        <v>312</v>
      </c>
      <c r="L136" s="2">
        <f t="shared" si="6"/>
        <v>4888</v>
      </c>
      <c r="M136" s="2">
        <f>L136/E136*100</f>
        <v>0.26060239404694552</v>
      </c>
      <c r="N136" s="2">
        <f t="shared" si="7"/>
        <v>3.1724433681895592</v>
      </c>
      <c r="O136" s="2"/>
    </row>
    <row r="137" spans="1:15" x14ac:dyDescent="0.35">
      <c r="A137" s="5">
        <v>45689</v>
      </c>
      <c r="D137" s="2">
        <f t="shared" si="8"/>
        <v>11.620081354692058</v>
      </c>
      <c r="E137" s="2">
        <f>E136*((I136/100+1)^(1/12))+L136</f>
        <v>1892915.9211064756</v>
      </c>
      <c r="F137" s="2">
        <f>((((H137-H136-(0.55*$H$2*(G136/100)))/E136)+1)^12-1)*100</f>
        <v>24.646397123564711</v>
      </c>
      <c r="G137" s="2">
        <v>0.5</v>
      </c>
      <c r="H137" s="2">
        <f>(E137/45)*100</f>
        <v>4206479.8246810567</v>
      </c>
      <c r="I137" s="2">
        <v>8.2100000000000009</v>
      </c>
      <c r="J137" s="2">
        <v>5200</v>
      </c>
      <c r="K137" s="2">
        <f>0.06*J137</f>
        <v>312</v>
      </c>
      <c r="L137" s="2">
        <f t="shared" si="6"/>
        <v>4888</v>
      </c>
      <c r="M137" s="2">
        <f>L137/E137*100</f>
        <v>0.25822594366171281</v>
      </c>
      <c r="N137" s="2">
        <f t="shared" si="7"/>
        <v>3.1431015658050843</v>
      </c>
      <c r="O137" s="2"/>
    </row>
    <row r="138" spans="1:15" x14ac:dyDescent="0.35">
      <c r="A138" s="5">
        <v>45717</v>
      </c>
      <c r="D138" s="2">
        <f t="shared" si="8"/>
        <v>11.588544559435254</v>
      </c>
      <c r="E138" s="2">
        <f>E137*((I137/100+1)^(1/12))+L137</f>
        <v>1910291.4203178231</v>
      </c>
      <c r="F138" s="2">
        <f>((((H138-H137-(0.55*$H$2*(G137/100)))/E137)+1)^12-1)*100</f>
        <v>24.594595943086084</v>
      </c>
      <c r="G138" s="2">
        <v>0.5</v>
      </c>
      <c r="H138" s="2">
        <f>(E138/45)*100</f>
        <v>4245092.0451507177</v>
      </c>
      <c r="I138" s="2">
        <v>8.2100000000000009</v>
      </c>
      <c r="J138" s="2">
        <v>5200</v>
      </c>
      <c r="K138" s="2">
        <f>0.06*J138</f>
        <v>312</v>
      </c>
      <c r="L138" s="2">
        <f t="shared" si="6"/>
        <v>4888</v>
      </c>
      <c r="M138" s="2">
        <f>L138/E138*100</f>
        <v>0.25587718962726447</v>
      </c>
      <c r="N138" s="2">
        <f t="shared" si="7"/>
        <v>3.1141092438515594</v>
      </c>
      <c r="O138" s="2"/>
    </row>
    <row r="139" spans="1:15" x14ac:dyDescent="0.35">
      <c r="A139" s="5">
        <v>45748</v>
      </c>
      <c r="D139" s="2">
        <f t="shared" si="8"/>
        <v>11.557383335635896</v>
      </c>
      <c r="E139" s="2">
        <f>E138*((I138/100+1)^(1/12))+L138</f>
        <v>1927781.5450813565</v>
      </c>
      <c r="F139" s="2">
        <f>((((H139-H138-(0.55*$H$2*(G138/100)))/E138)+1)^12-1)*100</f>
        <v>24.543417870548701</v>
      </c>
      <c r="G139" s="2">
        <v>0.5</v>
      </c>
      <c r="H139" s="2">
        <f>(E139/45)*100</f>
        <v>4283958.9890696816</v>
      </c>
      <c r="I139" s="2">
        <v>8.2100000000000009</v>
      </c>
      <c r="J139" s="2">
        <v>5200</v>
      </c>
      <c r="K139" s="2">
        <f>0.06*J139</f>
        <v>312</v>
      </c>
      <c r="L139" s="2">
        <f t="shared" si="6"/>
        <v>4888</v>
      </c>
      <c r="M139" s="2">
        <f>L139/E139*100</f>
        <v>0.25355570046157466</v>
      </c>
      <c r="N139" s="2">
        <f t="shared" si="7"/>
        <v>3.0854608122302007</v>
      </c>
      <c r="O139" s="2"/>
    </row>
    <row r="140" spans="1:15" x14ac:dyDescent="0.35">
      <c r="A140" s="5">
        <v>45778</v>
      </c>
      <c r="D140" s="2">
        <f t="shared" si="8"/>
        <v>11.526591676869536</v>
      </c>
      <c r="E140" s="2">
        <f>E139*((I139/100+1)^(1/12))+L139</f>
        <v>1945387.0515777792</v>
      </c>
      <c r="F140" s="2">
        <f>((((H140-H139-(0.55*$H$2*(G139/100)))/E139)+1)^12-1)*100</f>
        <v>24.492852821031306</v>
      </c>
      <c r="G140" s="2">
        <v>0.5</v>
      </c>
      <c r="H140" s="2">
        <f>(E140/45)*100</f>
        <v>4323082.3368395101</v>
      </c>
      <c r="I140" s="2">
        <v>8.2100000000000009</v>
      </c>
      <c r="J140" s="2">
        <v>5200</v>
      </c>
      <c r="K140" s="2">
        <f>0.06*J140</f>
        <v>312</v>
      </c>
      <c r="L140" s="2">
        <f t="shared" si="6"/>
        <v>4888</v>
      </c>
      <c r="M140" s="2">
        <f>L140/E140*100</f>
        <v>0.25126105347702687</v>
      </c>
      <c r="N140" s="2">
        <f t="shared" si="7"/>
        <v>3.0571507979281431</v>
      </c>
      <c r="O140" s="2"/>
    </row>
    <row r="141" spans="1:15" x14ac:dyDescent="0.35">
      <c r="A141" s="5">
        <v>45809</v>
      </c>
      <c r="D141" s="2">
        <f t="shared" si="8"/>
        <v>11.496163702496066</v>
      </c>
      <c r="E141" s="2">
        <f>E140*((I140/100+1)^(1/12))+L140</f>
        <v>1963108.7009762919</v>
      </c>
      <c r="F141" s="2">
        <f>((((H141-H140-(0.55*$H$2*(G140/100)))/E140)+1)^12-1)*100</f>
        <v>24.442890923388806</v>
      </c>
      <c r="G141" s="2">
        <v>0.5</v>
      </c>
      <c r="H141" s="2">
        <f>(E141/45)*100</f>
        <v>4362463.7799473153</v>
      </c>
      <c r="I141" s="2">
        <v>8.2100000000000009</v>
      </c>
      <c r="J141" s="2">
        <v>5200</v>
      </c>
      <c r="K141" s="2">
        <f>0.06*J141</f>
        <v>312</v>
      </c>
      <c r="L141" s="2">
        <f t="shared" si="6"/>
        <v>4888</v>
      </c>
      <c r="M141" s="2">
        <f>L141/E141*100</f>
        <v>0.24899283455720525</v>
      </c>
      <c r="N141" s="2">
        <f t="shared" si="7"/>
        <v>3.0291738419644165</v>
      </c>
      <c r="O141" s="2"/>
    </row>
    <row r="142" spans="1:15" x14ac:dyDescent="0.35">
      <c r="A142" s="5">
        <v>45839</v>
      </c>
      <c r="D142" s="2">
        <f t="shared" si="8"/>
        <v>11.466093654379584</v>
      </c>
      <c r="E142" s="2">
        <f>E141*((I141/100+1)^(1/12))+L141</f>
        <v>1980947.2594675012</v>
      </c>
      <c r="F142" s="2">
        <f>((((H142-H141-(0.55*$H$2*(G141/100)))/E141)+1)^12-1)*100</f>
        <v>24.393522514610645</v>
      </c>
      <c r="G142" s="2">
        <v>0.5</v>
      </c>
      <c r="H142" s="2">
        <f>(E142/45)*100</f>
        <v>4402105.0210388917</v>
      </c>
      <c r="I142" s="2">
        <v>8.2100000000000009</v>
      </c>
      <c r="J142" s="2">
        <v>5200</v>
      </c>
      <c r="K142" s="2">
        <f>0.06*J142</f>
        <v>312</v>
      </c>
      <c r="L142" s="2">
        <f t="shared" si="6"/>
        <v>4888</v>
      </c>
      <c r="M142" s="2">
        <f>L142/E142*100</f>
        <v>0.24675063794045404</v>
      </c>
      <c r="N142" s="2">
        <f t="shared" si="7"/>
        <v>3.0015246964341102</v>
      </c>
      <c r="O142" s="2"/>
    </row>
    <row r="143" spans="1:15" x14ac:dyDescent="0.35">
      <c r="A143" s="5">
        <v>45870</v>
      </c>
      <c r="D143" s="2">
        <f t="shared" si="8"/>
        <v>11.436375893713846</v>
      </c>
      <c r="E143" s="2">
        <f>E142*((I142/100+1)^(1/12))+L142</f>
        <v>1998903.4982965463</v>
      </c>
      <c r="F143" s="2">
        <f>((((H143-H142-(0.55*$H$2*(G142/100)))/E142)+1)^12-1)*100</f>
        <v>24.344738134358114</v>
      </c>
      <c r="G143" s="2">
        <v>0.5</v>
      </c>
      <c r="H143" s="2">
        <f>(E143/45)*100</f>
        <v>4442007.7739923252</v>
      </c>
      <c r="I143" s="2">
        <v>8.2100000000000009</v>
      </c>
      <c r="J143" s="2">
        <v>5200</v>
      </c>
      <c r="K143" s="2">
        <f>0.06*J143</f>
        <v>312</v>
      </c>
      <c r="L143" s="2">
        <f t="shared" si="6"/>
        <v>4888</v>
      </c>
      <c r="M143" s="2">
        <f>L143/E143*100</f>
        <v>0.24453406600996619</v>
      </c>
      <c r="N143" s="2">
        <f t="shared" si="7"/>
        <v>2.9741982216421103</v>
      </c>
      <c r="O143" s="2"/>
    </row>
    <row r="144" spans="1:15" x14ac:dyDescent="0.35">
      <c r="A144" s="5">
        <v>45901</v>
      </c>
      <c r="D144" s="2">
        <f t="shared" si="8"/>
        <v>11.407004897941174</v>
      </c>
      <c r="E144" s="2">
        <f>E143*((I143/100+1)^(1/12))+L143</f>
        <v>2016978.1937964431</v>
      </c>
      <c r="F144" s="2">
        <f>((((H144-H143-(0.55*$H$2*(G143/100)))/E143)+1)^12-1)*100</f>
        <v>24.296528519679317</v>
      </c>
      <c r="G144" s="2">
        <v>0.5</v>
      </c>
      <c r="H144" s="2">
        <f>(E144/45)*100</f>
        <v>4482173.7639920954</v>
      </c>
      <c r="I144" s="2">
        <v>8.2100000000000009</v>
      </c>
      <c r="J144" s="2">
        <v>5200</v>
      </c>
      <c r="K144" s="2">
        <f>0.06*J144</f>
        <v>312</v>
      </c>
      <c r="L144" s="2">
        <f t="shared" si="6"/>
        <v>4888</v>
      </c>
      <c r="M144" s="2">
        <f>L144/E144*100</f>
        <v>0.24234272909017407</v>
      </c>
      <c r="N144" s="2">
        <f t="shared" si="7"/>
        <v>2.9471893833254992</v>
      </c>
      <c r="O144" s="2"/>
    </row>
    <row r="145" spans="1:15" x14ac:dyDescent="0.35">
      <c r="A145" s="5">
        <v>45931</v>
      </c>
      <c r="D145" s="2">
        <f t="shared" si="8"/>
        <v>11.377975257772089</v>
      </c>
      <c r="E145" s="2">
        <f>E144*((I144/100+1)^(1/12))+L144</f>
        <v>2035172.1274216489</v>
      </c>
      <c r="F145" s="2">
        <f>((((H145-H144-(0.55*$H$2*(G144/100)))/E144)+1)^12-1)*100</f>
        <v>24.248884599884015</v>
      </c>
      <c r="G145" s="2">
        <v>0.5</v>
      </c>
      <c r="H145" s="2">
        <f>(E145/45)*100</f>
        <v>4522604.7276036646</v>
      </c>
      <c r="I145" s="2">
        <v>8.2100000000000009</v>
      </c>
      <c r="J145" s="2">
        <v>5200</v>
      </c>
      <c r="K145" s="2">
        <f>0.06*J145</f>
        <v>312</v>
      </c>
      <c r="L145" s="2">
        <f t="shared" si="6"/>
        <v>4888</v>
      </c>
      <c r="M145" s="2">
        <f>L145/E145*100</f>
        <v>0.2401762452492206</v>
      </c>
      <c r="N145" s="2">
        <f t="shared" si="7"/>
        <v>2.9204932499607983</v>
      </c>
      <c r="O145" s="2"/>
    </row>
    <row r="146" spans="1:15" x14ac:dyDescent="0.35">
      <c r="A146" s="5">
        <v>45962</v>
      </c>
      <c r="D146" s="2">
        <f t="shared" si="8"/>
        <v>11.349281674291278</v>
      </c>
      <c r="E146" s="2">
        <f>E145*((I145/100+1)^(1/12))+L145</f>
        <v>2053486.0857818485</v>
      </c>
      <c r="F146" s="2">
        <f>((((H146-H145-(0.55*$H$2*(G145/100)))/E145)+1)^12-1)*100</f>
        <v>24.201797491570343</v>
      </c>
      <c r="G146" s="2">
        <v>0.5</v>
      </c>
      <c r="H146" s="2">
        <f>(E146/45)*100</f>
        <v>4563302.4128485518</v>
      </c>
      <c r="I146" s="2">
        <v>8.2100000000000009</v>
      </c>
      <c r="J146" s="2">
        <v>5200</v>
      </c>
      <c r="K146" s="2">
        <f>0.06*J146</f>
        <v>312</v>
      </c>
      <c r="L146" s="2">
        <f t="shared" si="6"/>
        <v>4888</v>
      </c>
      <c r="M146" s="2">
        <f>L146/E146*100</f>
        <v>0.23803424010730187</v>
      </c>
      <c r="N146" s="2">
        <f t="shared" si="7"/>
        <v>2.8941049901547666</v>
      </c>
      <c r="O146" s="2"/>
    </row>
    <row r="147" spans="1:15" x14ac:dyDescent="0.35">
      <c r="A147" s="5">
        <v>45992</v>
      </c>
      <c r="D147" s="2">
        <f t="shared" si="8"/>
        <v>11.32091895615439</v>
      </c>
      <c r="E147" s="2">
        <f>E146*((I146/100+1)^(1/12))+L146</f>
        <v>2071920.8606759624</v>
      </c>
      <c r="F147" s="2">
        <f>((((H147-H146-(0.55*$H$2*(G146/100)))/E146)+1)^12-1)*100</f>
        <v>24.155258493825048</v>
      </c>
      <c r="G147" s="2">
        <v>0.5</v>
      </c>
      <c r="H147" s="2">
        <f>(E147/45)*100</f>
        <v>4604268.5792799164</v>
      </c>
      <c r="I147" s="2">
        <v>8.2100000000000009</v>
      </c>
      <c r="J147" s="2">
        <v>5200</v>
      </c>
      <c r="K147" s="2">
        <f>0.06*J147</f>
        <v>312</v>
      </c>
      <c r="L147" s="2">
        <f t="shared" si="6"/>
        <v>4888</v>
      </c>
      <c r="M147" s="2">
        <f>L147/E147*100</f>
        <v>0.23591634665067729</v>
      </c>
      <c r="N147" s="2">
        <f t="shared" si="7"/>
        <v>2.8680198701117599</v>
      </c>
      <c r="O147" s="2"/>
    </row>
    <row r="148" spans="1:15" x14ac:dyDescent="0.35">
      <c r="A148" s="5">
        <v>46023</v>
      </c>
      <c r="D148" s="2">
        <f t="shared" si="8"/>
        <v>11.292882016870509</v>
      </c>
      <c r="E148" s="2">
        <f>E147*((I147/100+1)^(1/12))+L147</f>
        <v>2090477.2491263812</v>
      </c>
      <c r="F148" s="2">
        <f>((((H148-H147-(0.55*$H$2*(G147/100)))/E147)+1)^12-1)*100</f>
        <v>24.109259083545354</v>
      </c>
      <c r="G148" s="2">
        <v>0.5</v>
      </c>
      <c r="H148" s="2">
        <f>(E148/45)*100</f>
        <v>4645504.9980586246</v>
      </c>
      <c r="I148" s="2">
        <v>8.2100000000000009</v>
      </c>
      <c r="J148" s="2">
        <v>5200</v>
      </c>
      <c r="K148" s="2">
        <f>0.06*J148</f>
        <v>312</v>
      </c>
      <c r="L148" s="2">
        <f t="shared" si="6"/>
        <v>4888</v>
      </c>
      <c r="M148" s="2">
        <f>L148/E148*100</f>
        <v>0.2338222050511535</v>
      </c>
      <c r="N148" s="2">
        <f t="shared" si="7"/>
        <v>2.8422332511807147</v>
      </c>
      <c r="O148" s="2"/>
    </row>
    <row r="149" spans="1:15" x14ac:dyDescent="0.35">
      <c r="A149" s="5">
        <v>46054</v>
      </c>
      <c r="D149" s="2">
        <f t="shared" si="8"/>
        <v>11.265165872162687</v>
      </c>
      <c r="E149" s="2">
        <f>E148*((I148/100+1)^(1/12))+L148</f>
        <v>2109156.0534134232</v>
      </c>
      <c r="F149" s="2">
        <f>((((H149-H148-(0.55*$H$2*(G148/100)))/E148)+1)^12-1)*100</f>
        <v>24.063790910924322</v>
      </c>
      <c r="G149" s="2">
        <v>0.5</v>
      </c>
      <c r="H149" s="2">
        <f>(E149/45)*100</f>
        <v>4687013.4520298289</v>
      </c>
      <c r="I149" s="2">
        <v>8.2100000000000009</v>
      </c>
      <c r="J149" s="2">
        <v>5200</v>
      </c>
      <c r="K149" s="2">
        <f>0.06*J149</f>
        <v>312</v>
      </c>
      <c r="L149" s="2">
        <f t="shared" si="6"/>
        <v>4888</v>
      </c>
      <c r="M149" s="2">
        <f>L149/E149*100</f>
        <v>0.23175146249085465</v>
      </c>
      <c r="N149" s="2">
        <f t="shared" si="7"/>
        <v>2.8167405874733875</v>
      </c>
      <c r="O149" s="2"/>
    </row>
    <row r="150" spans="1:15" x14ac:dyDescent="0.35">
      <c r="A150" s="5">
        <v>46082</v>
      </c>
      <c r="D150" s="2">
        <f t="shared" si="8"/>
        <v>11.237765637413366</v>
      </c>
      <c r="E150" s="2">
        <f>E149*((I149/100+1)^(1/12))+L149</f>
        <v>2127958.0811100225</v>
      </c>
      <c r="F150" s="2">
        <f>((((H150-H149-(0.55*$H$2*(G149/100)))/E149)+1)^12-1)*100</f>
        <v>24.018845795063726</v>
      </c>
      <c r="G150" s="2">
        <v>0.5</v>
      </c>
      <c r="H150" s="2">
        <f>(E150/45)*100</f>
        <v>4728795.7358000502</v>
      </c>
      <c r="I150" s="2">
        <v>8.2100000000000009</v>
      </c>
      <c r="J150" s="2">
        <v>5200</v>
      </c>
      <c r="K150" s="2">
        <f>0.06*J150</f>
        <v>312</v>
      </c>
      <c r="L150" s="2">
        <f t="shared" si="6"/>
        <v>4888</v>
      </c>
      <c r="M150" s="2">
        <f>L150/E150*100</f>
        <v>0.2297037729920994</v>
      </c>
      <c r="N150" s="2">
        <f t="shared" si="7"/>
        <v>2.7915374235541357</v>
      </c>
      <c r="O150" s="2"/>
    </row>
    <row r="151" spans="1:15" x14ac:dyDescent="0.35">
      <c r="A151" s="5">
        <v>46113</v>
      </c>
      <c r="D151" s="2">
        <f t="shared" si="8"/>
        <v>11.210676525181729</v>
      </c>
      <c r="E151" s="2">
        <f>E150*((I150/100+1)^(1/12))+L150</f>
        <v>2146884.1451166421</v>
      </c>
      <c r="F151" s="2">
        <f>((((H151-H150-(0.55*$H$2*(G150/100)))/E150)+1)^12-1)*100</f>
        <v>23.974415719717037</v>
      </c>
      <c r="G151" s="2">
        <v>0.5</v>
      </c>
      <c r="H151" s="2">
        <f>(E151/45)*100</f>
        <v>4770853.6558147604</v>
      </c>
      <c r="I151" s="2">
        <v>8.2100000000000009</v>
      </c>
      <c r="J151" s="2">
        <v>5200</v>
      </c>
      <c r="K151" s="2">
        <f>0.06*J151</f>
        <v>312</v>
      </c>
      <c r="L151" s="2">
        <f t="shared" si="6"/>
        <v>4888</v>
      </c>
      <c r="M151" s="2">
        <f>L151/E151*100</f>
        <v>0.22767879725221182</v>
      </c>
      <c r="N151" s="2">
        <f t="shared" si="7"/>
        <v>2.7666193922005089</v>
      </c>
      <c r="O151" s="2"/>
    </row>
    <row r="152" spans="1:15" x14ac:dyDescent="0.35">
      <c r="A152" s="5">
        <v>46143</v>
      </c>
      <c r="D152" s="2">
        <f t="shared" si="8"/>
        <v>11.183893842797342</v>
      </c>
      <c r="E152" s="2">
        <f>E151*((I151/100+1)^(1/12))+L151</f>
        <v>2165935.0636964212</v>
      </c>
      <c r="F152" s="2">
        <f>((((H152-H151-(0.55*$H$2*(G151/100)))/E151)+1)^12-1)*100</f>
        <v>23.930492829171701</v>
      </c>
      <c r="G152" s="2">
        <v>0.5</v>
      </c>
      <c r="H152" s="2">
        <f>(E152/45)*100</f>
        <v>4813189.0304364916</v>
      </c>
      <c r="I152" s="2">
        <v>8.2100000000000009</v>
      </c>
      <c r="J152" s="2">
        <v>5200</v>
      </c>
      <c r="K152" s="2">
        <f>0.06*J152</f>
        <v>312</v>
      </c>
      <c r="L152" s="2">
        <f t="shared" si="6"/>
        <v>4888</v>
      </c>
      <c r="M152" s="2">
        <f>L152/E152*100</f>
        <v>0.22567620248310016</v>
      </c>
      <c r="N152" s="2">
        <f t="shared" si="7"/>
        <v>2.7419822122268789</v>
      </c>
      <c r="O152" s="2"/>
    </row>
    <row r="153" spans="1:15" x14ac:dyDescent="0.35">
      <c r="A153" s="5">
        <v>46174</v>
      </c>
      <c r="D153" s="2">
        <f t="shared" si="8"/>
        <v>11.157412990023442</v>
      </c>
      <c r="E153" s="2">
        <f>E152*((I152/100+1)^(1/12))+L152</f>
        <v>2185111.6605105517</v>
      </c>
      <c r="F153" s="2">
        <f>((((H153-H152-(0.55*$H$2*(G152/100)))/E152)+1)^12-1)*100</f>
        <v>23.887069424242036</v>
      </c>
      <c r="G153" s="2">
        <v>0.5</v>
      </c>
      <c r="H153" s="2">
        <f>(E153/45)*100</f>
        <v>4855803.6900234483</v>
      </c>
      <c r="I153" s="2">
        <v>8.2100000000000009</v>
      </c>
      <c r="J153" s="2">
        <v>5200</v>
      </c>
      <c r="K153" s="2">
        <f>0.06*J153</f>
        <v>312</v>
      </c>
      <c r="L153" s="2">
        <f t="shared" si="6"/>
        <v>4888</v>
      </c>
      <c r="M153" s="2">
        <f>L153/E153*100</f>
        <v>0.22369566225544363</v>
      </c>
      <c r="N153" s="2">
        <f t="shared" si="7"/>
        <v>2.7176216863742386</v>
      </c>
      <c r="O153" s="2"/>
    </row>
    <row r="154" spans="1:15" x14ac:dyDescent="0.35">
      <c r="A154" s="5">
        <v>46204</v>
      </c>
      <c r="D154" s="2">
        <f t="shared" si="8"/>
        <v>11.131229456789971</v>
      </c>
      <c r="E154" s="2">
        <f>E153*((I153/100+1)^(1/12))+L153</f>
        <v>2204414.7646538895</v>
      </c>
      <c r="F154" s="2">
        <f>((((H154-H153-(0.55*$H$2*(G153/100)))/E153)+1)^12-1)*100</f>
        <v>23.844137958388533</v>
      </c>
      <c r="G154" s="2">
        <v>0.5</v>
      </c>
      <c r="H154" s="2">
        <f>(E154/45)*100</f>
        <v>4898699.4770086436</v>
      </c>
      <c r="I154" s="2">
        <v>8.2100000000000009</v>
      </c>
      <c r="J154" s="2">
        <v>5200</v>
      </c>
      <c r="K154" s="2">
        <f>0.06*J154</f>
        <v>312</v>
      </c>
      <c r="L154" s="2">
        <f t="shared" si="6"/>
        <v>4888</v>
      </c>
      <c r="M154" s="2">
        <f>L154/E154*100</f>
        <v>0.22173685634733331</v>
      </c>
      <c r="N154" s="2">
        <f t="shared" si="7"/>
        <v>2.6935336992624848</v>
      </c>
      <c r="O154" s="2"/>
    </row>
    <row r="155" spans="1:15" x14ac:dyDescent="0.35">
      <c r="A155" s="5">
        <v>46235</v>
      </c>
      <c r="D155" s="2">
        <f t="shared" si="8"/>
        <v>11.105338820992628</v>
      </c>
      <c r="E155" s="2">
        <f>E154*((I154/100+1)^(1/12))+L154</f>
        <v>2223845.2106907992</v>
      </c>
      <c r="F155" s="2">
        <f>((((H155-H154-(0.55*$H$2*(G154/100)))/E154)+1)^12-1)*100</f>
        <v>23.801691033949425</v>
      </c>
      <c r="G155" s="2">
        <v>0.5</v>
      </c>
      <c r="H155" s="2">
        <f>(E155/45)*100</f>
        <v>4941878.245979554</v>
      </c>
      <c r="I155" s="2">
        <v>8.2100000000000009</v>
      </c>
      <c r="J155" s="2">
        <v>5200</v>
      </c>
      <c r="K155" s="2">
        <f>0.06*J155</f>
        <v>312</v>
      </c>
      <c r="L155" s="2">
        <f t="shared" si="6"/>
        <v>4888</v>
      </c>
      <c r="M155" s="2">
        <f>L155/E155*100</f>
        <v>0.21979947059721966</v>
      </c>
      <c r="N155" s="2">
        <f t="shared" si="7"/>
        <v>2.6697142153994102</v>
      </c>
      <c r="O155" s="2"/>
    </row>
    <row r="156" spans="1:15" x14ac:dyDescent="0.35">
      <c r="A156" s="5">
        <v>46266</v>
      </c>
      <c r="D156" s="2">
        <f t="shared" si="8"/>
        <v>11.079736746356783</v>
      </c>
      <c r="E156" s="2">
        <f>E155*((I155/100+1)^(1/12))+L155</f>
        <v>2243403.8386912374</v>
      </c>
      <c r="F156" s="2">
        <f>((((H156-H155-(0.55*$H$2*(G155/100)))/E155)+1)^12-1)*100</f>
        <v>23.759721398485702</v>
      </c>
      <c r="G156" s="2">
        <v>0.5</v>
      </c>
      <c r="H156" s="2">
        <f>(E156/45)*100</f>
        <v>4985341.8637583051</v>
      </c>
      <c r="I156" s="2">
        <v>8.2100000000000009</v>
      </c>
      <c r="J156" s="2">
        <v>5200</v>
      </c>
      <c r="K156" s="2">
        <f>0.06*J156</f>
        <v>312</v>
      </c>
      <c r="L156" s="2">
        <f t="shared" si="6"/>
        <v>4888</v>
      </c>
      <c r="M156" s="2">
        <f>L156/E156*100</f>
        <v>0.21788319676102427</v>
      </c>
      <c r="N156" s="2">
        <f t="shared" si="7"/>
        <v>2.6461592772510478</v>
      </c>
      <c r="O156" s="2"/>
    </row>
    <row r="157" spans="1:15" x14ac:dyDescent="0.35">
      <c r="A157" s="5">
        <v>46296</v>
      </c>
      <c r="D157" s="2">
        <f t="shared" si="8"/>
        <v>11.054418980363391</v>
      </c>
      <c r="E157" s="2">
        <f>E156*((I156/100+1)^(1/12))+L156</f>
        <v>2263091.4942670725</v>
      </c>
      <c r="F157" s="2">
        <f>((((H157-H156-(0.55*$H$2*(G156/100)))/E156)+1)^12-1)*100</f>
        <v>23.718221941234209</v>
      </c>
      <c r="G157" s="2">
        <v>0.5</v>
      </c>
      <c r="H157" s="2">
        <f>(E157/45)*100</f>
        <v>5029092.2094823839</v>
      </c>
      <c r="I157" s="2">
        <v>8.2100000000000009</v>
      </c>
      <c r="J157" s="2">
        <v>5200</v>
      </c>
      <c r="K157" s="2">
        <f>0.06*J157</f>
        <v>312</v>
      </c>
      <c r="L157" s="2">
        <f t="shared" si="6"/>
        <v>4888</v>
      </c>
      <c r="M157" s="2">
        <f>L157/E157*100</f>
        <v>0.21598773237327876</v>
      </c>
      <c r="N157" s="2">
        <f t="shared" si="7"/>
        <v>2.6228650033661705</v>
      </c>
      <c r="O157" s="2"/>
    </row>
    <row r="158" spans="1:15" x14ac:dyDescent="0.35">
      <c r="A158" s="5">
        <v>46327</v>
      </c>
      <c r="D158" s="2">
        <f t="shared" si="8"/>
        <v>11.029381352232059</v>
      </c>
      <c r="E158" s="2">
        <f>E157*((I157/100+1)^(1/12))+L157</f>
        <v>2282909.0286086444</v>
      </c>
      <c r="F158" s="2">
        <f>((((H158-H157-(0.55*$H$2*(G157/100)))/E157)+1)^12-1)*100</f>
        <v>23.677185689653292</v>
      </c>
      <c r="G158" s="2">
        <v>0.5</v>
      </c>
      <c r="H158" s="2">
        <f>(E158/45)*100</f>
        <v>5073131.1746858768</v>
      </c>
      <c r="I158" s="2">
        <v>8.2100000000000009</v>
      </c>
      <c r="J158" s="2">
        <v>5200</v>
      </c>
      <c r="K158" s="2">
        <f>0.06*J158</f>
        <v>312</v>
      </c>
      <c r="L158" s="2">
        <f t="shared" si="6"/>
        <v>4888</v>
      </c>
      <c r="M158" s="2">
        <f>L158/E158*100</f>
        <v>0.21411278061215913</v>
      </c>
      <c r="N158" s="2">
        <f t="shared" si="7"/>
        <v>2.5998275865528164</v>
      </c>
      <c r="O158" s="2"/>
    </row>
    <row r="159" spans="1:15" x14ac:dyDescent="0.35">
      <c r="A159" s="5">
        <v>46357</v>
      </c>
      <c r="D159" s="2">
        <f t="shared" si="8"/>
        <v>11.004619770966562</v>
      </c>
      <c r="E159" s="2">
        <f>E158*((I158/100+1)^(1/12))+L158</f>
        <v>2302857.2985215653</v>
      </c>
      <c r="F159" s="2">
        <f>((((H159-H158-(0.55*$H$2*(G158/100)))/E158)+1)^12-1)*100</f>
        <v>23.63660580608855</v>
      </c>
      <c r="G159" s="2">
        <v>0.5</v>
      </c>
      <c r="H159" s="2">
        <f>(E159/45)*100</f>
        <v>5117460.6633812562</v>
      </c>
      <c r="I159" s="2">
        <v>8.2100000000000009</v>
      </c>
      <c r="J159" s="2">
        <v>5200</v>
      </c>
      <c r="K159" s="2">
        <f>0.06*J159</f>
        <v>312</v>
      </c>
      <c r="L159" s="2">
        <f t="shared" si="6"/>
        <v>4888</v>
      </c>
      <c r="M159" s="2">
        <f>L159/E159*100</f>
        <v>0.21225805016828861</v>
      </c>
      <c r="N159" s="2">
        <f t="shared" si="7"/>
        <v>2.5770432921108588</v>
      </c>
      <c r="O159" s="2"/>
    </row>
    <row r="160" spans="1:15" x14ac:dyDescent="0.35">
      <c r="A160" s="5">
        <v>46388</v>
      </c>
      <c r="D160" s="2">
        <f t="shared" si="8"/>
        <v>10.98013022345279</v>
      </c>
      <c r="E160" s="2">
        <f>E159*((I159/100+1)^(1/12))+L159</f>
        <v>2322937.1664637635</v>
      </c>
      <c r="F160" s="2">
        <f>((((H160-H159-(0.55*$H$2*(G159/100)))/E159)+1)^12-1)*100</f>
        <v>23.596475584516917</v>
      </c>
      <c r="G160" s="2">
        <v>0.5</v>
      </c>
      <c r="H160" s="2">
        <f>(E160/45)*100</f>
        <v>5162082.5921416963</v>
      </c>
      <c r="I160" s="2">
        <v>8.2100000000000009</v>
      </c>
      <c r="J160" s="2">
        <v>5200</v>
      </c>
      <c r="K160" s="2">
        <f>0.06*J160</f>
        <v>312</v>
      </c>
      <c r="L160" s="2">
        <f t="shared" si="6"/>
        <v>4888</v>
      </c>
      <c r="M160" s="2">
        <f>L160/E160*100</f>
        <v>0.21042325511718701</v>
      </c>
      <c r="N160" s="2">
        <f t="shared" si="7"/>
        <v>2.5545084561124032</v>
      </c>
      <c r="O160" s="2"/>
    </row>
    <row r="161" spans="1:15" x14ac:dyDescent="0.35">
      <c r="A161" s="5">
        <v>46419</v>
      </c>
      <c r="D161" s="2">
        <f t="shared" si="8"/>
        <v>10.955908772613254</v>
      </c>
      <c r="E161" s="2">
        <f>E160*((I160/100+1)^(1/12))+L160</f>
        <v>2343149.5005827718</v>
      </c>
      <c r="F161" s="2">
        <f>((((H161-H160-(0.55*$H$2*(G160/100)))/E160)+1)^12-1)*100</f>
        <v>23.556788447394105</v>
      </c>
      <c r="G161" s="2">
        <v>0.5</v>
      </c>
      <c r="H161" s="2">
        <f>(E161/45)*100</f>
        <v>5206998.8901839377</v>
      </c>
      <c r="I161" s="2">
        <v>8.2100000000000009</v>
      </c>
      <c r="J161" s="2">
        <v>5200</v>
      </c>
      <c r="K161" s="2">
        <f>0.06*J161</f>
        <v>312</v>
      </c>
      <c r="L161" s="2">
        <f t="shared" si="6"/>
        <v>4888</v>
      </c>
      <c r="M161" s="2">
        <f>L161/E161*100</f>
        <v>0.20860811479524849</v>
      </c>
      <c r="N161" s="2">
        <f t="shared" si="7"/>
        <v>2.5322194837299472</v>
      </c>
      <c r="O161" s="2"/>
    </row>
    <row r="162" spans="1:15" x14ac:dyDescent="0.35">
      <c r="A162" s="5">
        <v>46447</v>
      </c>
      <c r="D162" s="2">
        <f t="shared" si="8"/>
        <v>10.931951555610798</v>
      </c>
      <c r="E162" s="2">
        <f>E161*((I161/100+1)^(1/12))+L161</f>
        <v>2363495.1747532617</v>
      </c>
      <c r="F162" s="2">
        <f>((((H162-H161-(0.55*$H$2*(G161/100)))/E161)+1)^12-1)*100</f>
        <v>23.517537942587197</v>
      </c>
      <c r="G162" s="2">
        <v>0.5</v>
      </c>
      <c r="H162" s="2">
        <f>(E162/45)*100</f>
        <v>5252211.4994516931</v>
      </c>
      <c r="I162" s="2">
        <v>8.2100000000000009</v>
      </c>
      <c r="J162" s="2">
        <v>5200</v>
      </c>
      <c r="K162" s="2">
        <f>0.06*J162</f>
        <v>312</v>
      </c>
      <c r="L162" s="2">
        <f t="shared" si="6"/>
        <v>4888</v>
      </c>
      <c r="M162" s="2">
        <f>L162/E162*100</f>
        <v>0.20681235367913478</v>
      </c>
      <c r="N162" s="2">
        <f t="shared" si="7"/>
        <v>2.5101728476160767</v>
      </c>
      <c r="O162" s="2"/>
    </row>
    <row r="163" spans="1:15" x14ac:dyDescent="0.35">
      <c r="A163" s="5">
        <v>46478</v>
      </c>
      <c r="D163" s="2">
        <f t="shared" si="8"/>
        <v>10.908254782107729</v>
      </c>
      <c r="E163" s="2">
        <f>E162*((I162/100+1)^(1/12))+L162</f>
        <v>2383975.0686148247</v>
      </c>
      <c r="F163" s="2">
        <f>((((H163-H162-(0.55*$H$2*(G162/100)))/E162)+1)^12-1)*100</f>
        <v>23.478717740401578</v>
      </c>
      <c r="G163" s="2">
        <v>0.5</v>
      </c>
      <c r="H163" s="2">
        <f>(E163/45)*100</f>
        <v>5297722.3746996103</v>
      </c>
      <c r="I163" s="2">
        <v>8.2100000000000009</v>
      </c>
      <c r="J163" s="2">
        <v>5200</v>
      </c>
      <c r="K163" s="2">
        <f>0.06*J163</f>
        <v>312</v>
      </c>
      <c r="L163" s="2">
        <f t="shared" si="6"/>
        <v>4888</v>
      </c>
      <c r="M163" s="2">
        <f>L163/E163*100</f>
        <v>0.20503570126847442</v>
      </c>
      <c r="N163" s="2">
        <f t="shared" si="7"/>
        <v>2.4883650863218421</v>
      </c>
      <c r="O163" s="2"/>
    </row>
    <row r="164" spans="1:15" x14ac:dyDescent="0.35">
      <c r="A164" s="5">
        <v>46508</v>
      </c>
      <c r="D164" s="2">
        <f t="shared" si="8"/>
        <v>10.884814732567261</v>
      </c>
      <c r="E164" s="2">
        <f>E163*((I163/100+1)^(1/12))+L163</f>
        <v>2404590.0676100035</v>
      </c>
      <c r="F164" s="2">
        <f>((((H164-H163-(0.55*$H$2*(G163/100)))/E163)+1)^12-1)*100</f>
        <v>23.440321630684437</v>
      </c>
      <c r="G164" s="2">
        <v>0.5</v>
      </c>
      <c r="H164" s="2">
        <f>(E164/45)*100</f>
        <v>5343533.483577786</v>
      </c>
      <c r="I164" s="2">
        <v>8.2100000000000009</v>
      </c>
      <c r="J164" s="2">
        <v>5200</v>
      </c>
      <c r="K164" s="2">
        <f>0.06*J164</f>
        <v>312</v>
      </c>
      <c r="L164" s="2">
        <f t="shared" si="6"/>
        <v>4888</v>
      </c>
      <c r="M164" s="2">
        <f>L164/E164*100</f>
        <v>0.20327789197176274</v>
      </c>
      <c r="N164" s="2">
        <f t="shared" si="7"/>
        <v>2.4667928027676256</v>
      </c>
      <c r="O164" s="2"/>
    </row>
    <row r="165" spans="1:15" x14ac:dyDescent="0.35">
      <c r="A165" s="5">
        <v>46539</v>
      </c>
      <c r="D165" s="2">
        <f t="shared" si="8"/>
        <v>10.861627756610481</v>
      </c>
      <c r="E165" s="2">
        <f>E164*((I164/100+1)^(1/12))+L164</f>
        <v>2425341.0630225739</v>
      </c>
      <c r="F165" s="2">
        <f>((((H165-H164-(0.55*$H$2*(G164/100)))/E164)+1)^12-1)*100</f>
        <v>23.402343520012025</v>
      </c>
      <c r="G165" s="2">
        <v>0.5</v>
      </c>
      <c r="H165" s="2">
        <f>(E165/45)*100</f>
        <v>5389646.8067168305</v>
      </c>
      <c r="I165" s="2">
        <v>8.2100000000000009</v>
      </c>
      <c r="J165" s="2">
        <v>5200</v>
      </c>
      <c r="K165" s="2">
        <f>0.06*J165</f>
        <v>312</v>
      </c>
      <c r="L165" s="2">
        <f t="shared" si="6"/>
        <v>4888</v>
      </c>
      <c r="M165" s="2">
        <f>L165/E165*100</f>
        <v>0.20153866499536133</v>
      </c>
      <c r="N165" s="2">
        <f t="shared" si="7"/>
        <v>2.4454526627478934</v>
      </c>
      <c r="O165" s="2"/>
    </row>
    <row r="166" spans="1:15" x14ac:dyDescent="0.35">
      <c r="A166" s="5">
        <v>46569</v>
      </c>
      <c r="D166" s="2">
        <f t="shared" si="8"/>
        <v>10.838690271410222</v>
      </c>
      <c r="E166" s="2">
        <f>E165*((I165/100+1)^(1/12))+L165</f>
        <v>2446228.9520160793</v>
      </c>
      <c r="F166" s="2">
        <f>((((H166-H165-(0.55*$H$2*(G165/100)))/E165)+1)^12-1)*100</f>
        <v>23.364777428963745</v>
      </c>
      <c r="G166" s="2">
        <v>0.5</v>
      </c>
      <c r="H166" s="2">
        <f>(E166/45)*100</f>
        <v>5436064.3378135096</v>
      </c>
      <c r="I166" s="2">
        <v>8.2100000000000009</v>
      </c>
      <c r="J166" s="2">
        <v>5200</v>
      </c>
      <c r="K166" s="2">
        <f>0.06*J166</f>
        <v>312</v>
      </c>
      <c r="L166" s="2">
        <f t="shared" si="6"/>
        <v>4888</v>
      </c>
      <c r="M166" s="2">
        <f>L166/E166*100</f>
        <v>0.19981776423549871</v>
      </c>
      <c r="N166" s="2">
        <f t="shared" si="7"/>
        <v>2.4243413934845748</v>
      </c>
      <c r="O166" s="2"/>
    </row>
    <row r="167" spans="1:15" x14ac:dyDescent="0.35">
      <c r="A167" s="5">
        <v>46600</v>
      </c>
      <c r="D167" s="2">
        <f t="shared" si="8"/>
        <v>10.81599876013788</v>
      </c>
      <c r="E167" s="2">
        <f>E166*((I166/100+1)^(1/12))+L166</f>
        <v>2467254.6376726194</v>
      </c>
      <c r="F167" s="2">
        <f>((((H167-H166-(0.55*$H$2*(G166/100)))/E166)+1)^12-1)*100</f>
        <v>23.327617489458262</v>
      </c>
      <c r="G167" s="2">
        <v>0.5</v>
      </c>
      <c r="H167" s="2">
        <f>(E167/45)*100</f>
        <v>5482788.0837169327</v>
      </c>
      <c r="I167" s="2">
        <v>8.2100000000000009</v>
      </c>
      <c r="J167" s="2">
        <v>5200</v>
      </c>
      <c r="K167" s="2">
        <f>0.06*J167</f>
        <v>312</v>
      </c>
      <c r="L167" s="2">
        <f t="shared" si="6"/>
        <v>4888</v>
      </c>
      <c r="M167" s="2">
        <f>L167/E167*100</f>
        <v>0.19811493817317891</v>
      </c>
      <c r="N167" s="2">
        <f t="shared" si="7"/>
        <v>2.4034557822162572</v>
      </c>
      <c r="O167" s="2"/>
    </row>
    <row r="168" spans="1:15" x14ac:dyDescent="0.35">
      <c r="A168" s="5">
        <v>46631</v>
      </c>
      <c r="D168" s="2">
        <f t="shared" si="8"/>
        <v>10.79354977044542</v>
      </c>
      <c r="E168" s="2">
        <f>E167*((I167/100+1)^(1/12))+L167</f>
        <v>2488419.0290318937</v>
      </c>
      <c r="F168" s="2">
        <f>((((H168-H167-(0.55*$H$2*(G167/100)))/E167)+1)^12-1)*100</f>
        <v>23.290857942174203</v>
      </c>
      <c r="G168" s="2">
        <v>0.5</v>
      </c>
      <c r="H168" s="2">
        <f>(E168/45)*100</f>
        <v>5529820.0645153197</v>
      </c>
      <c r="I168" s="2">
        <v>8.2100000000000009</v>
      </c>
      <c r="J168" s="2">
        <v>5200</v>
      </c>
      <c r="K168" s="2">
        <f>0.06*J168</f>
        <v>312</v>
      </c>
      <c r="L168" s="2">
        <f t="shared" si="6"/>
        <v>4888</v>
      </c>
      <c r="M168" s="2">
        <f>L168/E168*100</f>
        <v>0.19642993977190612</v>
      </c>
      <c r="N168" s="2">
        <f t="shared" si="7"/>
        <v>2.3827926748267947</v>
      </c>
      <c r="O168" s="2"/>
    </row>
    <row r="169" spans="1:15" x14ac:dyDescent="0.35">
      <c r="A169" s="5">
        <v>46661</v>
      </c>
      <c r="D169" s="2">
        <f t="shared" si="8"/>
        <v>10.771339912996147</v>
      </c>
      <c r="E169" s="2">
        <f>E168*((I168/100+1)^(1/12))+L168</f>
        <v>2509723.041130505</v>
      </c>
      <c r="F169" s="2">
        <f>((((H169-H168-(0.55*$H$2*(G168/100)))/E168)+1)^12-1)*100</f>
        <v>23.254493134045639</v>
      </c>
      <c r="G169" s="2">
        <v>0.5</v>
      </c>
      <c r="H169" s="2">
        <f>(E169/45)*100</f>
        <v>5577162.3136233445</v>
      </c>
      <c r="I169" s="2">
        <v>8.2100000000000009</v>
      </c>
      <c r="J169" s="2">
        <v>5200</v>
      </c>
      <c r="K169" s="2">
        <f>0.06*J169</f>
        <v>312</v>
      </c>
      <c r="L169" s="2">
        <f t="shared" si="6"/>
        <v>4888</v>
      </c>
      <c r="M169" s="2">
        <f>L169/E169*100</f>
        <v>0.19476252637813771</v>
      </c>
      <c r="N169" s="2">
        <f t="shared" si="7"/>
        <v>2.3623489745122628</v>
      </c>
      <c r="O169" s="2"/>
    </row>
    <row r="170" spans="1:15" x14ac:dyDescent="0.35">
      <c r="A170" s="5">
        <v>46692</v>
      </c>
      <c r="D170" s="2">
        <f t="shared" si="8"/>
        <v>10.749365860028082</v>
      </c>
      <c r="E170" s="2">
        <f>E169*((I169/100+1)^(1/12))+L169</f>
        <v>2531167.59504152</v>
      </c>
      <c r="F170" s="2">
        <f>((((H170-H169-(0.55*$H$2*(G169/100)))/E169)+1)^12-1)*100</f>
        <v>23.218517515811211</v>
      </c>
      <c r="G170" s="2">
        <v>0.5</v>
      </c>
      <c r="H170" s="2">
        <f>(E170/45)*100</f>
        <v>5624816.8778700437</v>
      </c>
      <c r="I170" s="2">
        <v>8.2100000000000009</v>
      </c>
      <c r="J170" s="2">
        <v>5200</v>
      </c>
      <c r="K170" s="2">
        <f>0.06*J170</f>
        <v>312</v>
      </c>
      <c r="L170" s="2">
        <f t="shared" si="6"/>
        <v>4888</v>
      </c>
      <c r="M170" s="2">
        <f>L170/E170*100</f>
        <v>0.19311245962438214</v>
      </c>
      <c r="N170" s="2">
        <f t="shared" si="7"/>
        <v>2.342121640483974</v>
      </c>
      <c r="O170" s="2"/>
    </row>
    <row r="171" spans="1:15" x14ac:dyDescent="0.35">
      <c r="A171" s="5">
        <v>46722</v>
      </c>
      <c r="D171" s="2">
        <f t="shared" si="8"/>
        <v>10.727624343964393</v>
      </c>
      <c r="E171" s="2">
        <f>E170*((I170/100+1)^(1/12))+L170</f>
        <v>2552753.6179142916</v>
      </c>
      <c r="F171" s="2">
        <f>((((H171-H170-(0.55*$H$2*(G170/100)))/E170)+1)^12-1)*100</f>
        <v>23.182925639647344</v>
      </c>
      <c r="G171" s="2">
        <v>0.5</v>
      </c>
      <c r="H171" s="2">
        <f>(E171/45)*100</f>
        <v>5672785.8175873142</v>
      </c>
      <c r="I171" s="2">
        <v>8.2100000000000009</v>
      </c>
      <c r="J171" s="2">
        <v>5200</v>
      </c>
      <c r="K171" s="2">
        <f>0.06*J171</f>
        <v>312</v>
      </c>
      <c r="L171" s="2">
        <f t="shared" si="6"/>
        <v>4888</v>
      </c>
      <c r="M171" s="2">
        <f>L171/E171*100</f>
        <v>0.19147950533485891</v>
      </c>
      <c r="N171" s="2">
        <f t="shared" si="7"/>
        <v>2.3221076867050883</v>
      </c>
      <c r="O171" s="2"/>
    </row>
    <row r="172" spans="1:15" x14ac:dyDescent="0.35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</row>
    <row r="173" spans="1:15" x14ac:dyDescent="0.35">
      <c r="A173" s="1"/>
      <c r="B173" s="2"/>
      <c r="C173" s="2"/>
      <c r="G173" s="2"/>
      <c r="H173" s="2"/>
      <c r="I173" s="2"/>
      <c r="J173" s="2"/>
      <c r="K173" s="2"/>
      <c r="L173" s="2"/>
      <c r="M173" s="2"/>
      <c r="N173" s="2"/>
      <c r="O173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 Tang</cp:lastModifiedBy>
  <dcterms:created xsi:type="dcterms:W3CDTF">2022-09-30T14:58:25Z</dcterms:created>
  <dcterms:modified xsi:type="dcterms:W3CDTF">2022-10-01T12:44:36Z</dcterms:modified>
</cp:coreProperties>
</file>