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6126cfc8c51635/Desktop/Document/Merton Ltd/M RE Fund/Website/M-Fund-web/Merton Historical Data Archive/"/>
    </mc:Choice>
  </mc:AlternateContent>
  <xr:revisionPtr revIDLastSave="15" documentId="13_ncr:40009_{E5324705-9E24-478F-A553-52090870E3B4}" xr6:coauthVersionLast="47" xr6:coauthVersionMax="47" xr10:uidLastSave="{EB9C6569-330F-41E3-B850-05BEA6BE9FC5}"/>
  <bookViews>
    <workbookView xWindow="38290" yWindow="-110" windowWidth="38620" windowHeight="21820" activeTab="1" xr2:uid="{00000000-000D-0000-FFFF-FFFF00000000}"/>
  </bookViews>
  <sheets>
    <sheet name="Performance" sheetId="1" r:id="rId1"/>
    <sheet name="Indic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14" i="2" l="1"/>
  <c r="S114" i="2"/>
  <c r="O114" i="2"/>
  <c r="K114" i="2"/>
  <c r="G114" i="2"/>
  <c r="C114" i="2"/>
  <c r="W113" i="2"/>
  <c r="S113" i="2"/>
  <c r="O113" i="2"/>
  <c r="K113" i="2"/>
  <c r="G113" i="2"/>
  <c r="C113" i="2"/>
  <c r="W112" i="2"/>
  <c r="S112" i="2"/>
  <c r="O112" i="2"/>
  <c r="K112" i="2"/>
  <c r="G112" i="2"/>
  <c r="C112" i="2"/>
  <c r="W111" i="2"/>
  <c r="S111" i="2"/>
  <c r="O111" i="2"/>
  <c r="K111" i="2"/>
  <c r="G111" i="2"/>
  <c r="C111" i="2"/>
  <c r="W110" i="2"/>
  <c r="S110" i="2"/>
  <c r="O110" i="2"/>
  <c r="K110" i="2"/>
  <c r="G110" i="2"/>
  <c r="C110" i="2"/>
  <c r="W109" i="2"/>
  <c r="S109" i="2"/>
  <c r="O109" i="2"/>
  <c r="K109" i="2"/>
  <c r="G109" i="2"/>
  <c r="C109" i="2"/>
  <c r="W108" i="2"/>
  <c r="S108" i="2"/>
  <c r="O108" i="2"/>
  <c r="K108" i="2"/>
  <c r="G108" i="2"/>
  <c r="C108" i="2"/>
  <c r="W107" i="2"/>
  <c r="S107" i="2"/>
  <c r="O107" i="2"/>
  <c r="K107" i="2"/>
  <c r="G107" i="2"/>
  <c r="C107" i="2"/>
  <c r="W106" i="2"/>
  <c r="S106" i="2"/>
  <c r="O106" i="2"/>
  <c r="K106" i="2"/>
  <c r="G106" i="2"/>
  <c r="C106" i="2"/>
  <c r="W105" i="2"/>
  <c r="S105" i="2"/>
  <c r="O105" i="2"/>
  <c r="K105" i="2"/>
  <c r="G105" i="2"/>
  <c r="C105" i="2"/>
  <c r="W104" i="2"/>
  <c r="S104" i="2"/>
  <c r="O104" i="2"/>
  <c r="K104" i="2"/>
  <c r="G104" i="2"/>
  <c r="C104" i="2"/>
  <c r="W103" i="2"/>
  <c r="S103" i="2"/>
  <c r="O103" i="2"/>
  <c r="K103" i="2"/>
  <c r="G103" i="2"/>
  <c r="C103" i="2"/>
  <c r="W102" i="2"/>
  <c r="S102" i="2"/>
  <c r="O102" i="2"/>
  <c r="K102" i="2"/>
  <c r="G102" i="2"/>
  <c r="C102" i="2"/>
  <c r="W101" i="2"/>
  <c r="S101" i="2"/>
  <c r="O101" i="2"/>
  <c r="K101" i="2"/>
  <c r="G101" i="2"/>
  <c r="C101" i="2"/>
  <c r="W100" i="2"/>
  <c r="S100" i="2"/>
  <c r="O100" i="2"/>
  <c r="K100" i="2"/>
  <c r="G100" i="2"/>
  <c r="C100" i="2"/>
  <c r="W99" i="2"/>
  <c r="S99" i="2"/>
  <c r="O99" i="2"/>
  <c r="K99" i="2"/>
  <c r="G99" i="2"/>
  <c r="C99" i="2"/>
  <c r="W98" i="2"/>
  <c r="S98" i="2"/>
  <c r="O98" i="2"/>
  <c r="K98" i="2"/>
  <c r="G98" i="2"/>
  <c r="C98" i="2"/>
  <c r="W97" i="2"/>
  <c r="S97" i="2"/>
  <c r="O97" i="2"/>
  <c r="K97" i="2"/>
  <c r="G97" i="2"/>
  <c r="C97" i="2"/>
  <c r="W96" i="2"/>
  <c r="S96" i="2"/>
  <c r="O96" i="2"/>
  <c r="K96" i="2"/>
  <c r="G96" i="2"/>
  <c r="C96" i="2"/>
  <c r="W95" i="2"/>
  <c r="S95" i="2"/>
  <c r="O95" i="2"/>
  <c r="K95" i="2"/>
  <c r="G95" i="2"/>
  <c r="C95" i="2"/>
  <c r="W94" i="2"/>
  <c r="S94" i="2"/>
  <c r="O94" i="2"/>
  <c r="K94" i="2"/>
  <c r="G94" i="2"/>
  <c r="C94" i="2"/>
  <c r="W93" i="2"/>
  <c r="S93" i="2"/>
  <c r="O93" i="2"/>
  <c r="K93" i="2"/>
  <c r="G93" i="2"/>
  <c r="C93" i="2"/>
  <c r="W92" i="2"/>
  <c r="S92" i="2"/>
  <c r="O92" i="2"/>
  <c r="K92" i="2"/>
  <c r="G92" i="2"/>
  <c r="C92" i="2"/>
  <c r="W91" i="2"/>
  <c r="S91" i="2"/>
  <c r="O91" i="2"/>
  <c r="K91" i="2"/>
  <c r="G91" i="2"/>
  <c r="C91" i="2"/>
  <c r="W90" i="2"/>
  <c r="S90" i="2"/>
  <c r="O90" i="2"/>
  <c r="K90" i="2"/>
  <c r="G90" i="2"/>
  <c r="C90" i="2"/>
  <c r="W89" i="2"/>
  <c r="S89" i="2"/>
  <c r="O89" i="2"/>
  <c r="K89" i="2"/>
  <c r="G89" i="2"/>
  <c r="C89" i="2"/>
  <c r="W88" i="2"/>
  <c r="S88" i="2"/>
  <c r="O88" i="2"/>
  <c r="K88" i="2"/>
  <c r="G88" i="2"/>
  <c r="C88" i="2"/>
  <c r="W87" i="2"/>
  <c r="S87" i="2"/>
  <c r="O87" i="2"/>
  <c r="K87" i="2"/>
  <c r="G87" i="2"/>
  <c r="C87" i="2"/>
  <c r="W86" i="2"/>
  <c r="S86" i="2"/>
  <c r="O86" i="2"/>
  <c r="K86" i="2"/>
  <c r="G86" i="2"/>
  <c r="C86" i="2"/>
  <c r="W85" i="2"/>
  <c r="S85" i="2"/>
  <c r="O85" i="2"/>
  <c r="K85" i="2"/>
  <c r="G85" i="2"/>
  <c r="C85" i="2"/>
  <c r="W84" i="2"/>
  <c r="S84" i="2"/>
  <c r="O84" i="2"/>
  <c r="K84" i="2"/>
  <c r="G84" i="2"/>
  <c r="C84" i="2"/>
  <c r="W83" i="2"/>
  <c r="S83" i="2"/>
  <c r="O83" i="2"/>
  <c r="K83" i="2"/>
  <c r="G83" i="2"/>
  <c r="C83" i="2"/>
  <c r="W82" i="2"/>
  <c r="S82" i="2"/>
  <c r="O82" i="2"/>
  <c r="K82" i="2"/>
  <c r="G82" i="2"/>
  <c r="C82" i="2"/>
  <c r="W81" i="2"/>
  <c r="S81" i="2"/>
  <c r="O81" i="2"/>
  <c r="K81" i="2"/>
  <c r="G81" i="2"/>
  <c r="C81" i="2"/>
  <c r="W80" i="2"/>
  <c r="S80" i="2"/>
  <c r="O80" i="2"/>
  <c r="K80" i="2"/>
  <c r="G80" i="2"/>
  <c r="C80" i="2"/>
  <c r="W79" i="2"/>
  <c r="S79" i="2"/>
  <c r="O79" i="2"/>
  <c r="K79" i="2"/>
  <c r="G79" i="2"/>
  <c r="C79" i="2"/>
  <c r="W78" i="2"/>
  <c r="S78" i="2"/>
  <c r="O78" i="2"/>
  <c r="K78" i="2"/>
  <c r="G78" i="2"/>
  <c r="C78" i="2"/>
  <c r="W77" i="2"/>
  <c r="S77" i="2"/>
  <c r="O77" i="2"/>
  <c r="K77" i="2"/>
  <c r="G77" i="2"/>
  <c r="C77" i="2"/>
  <c r="W76" i="2"/>
  <c r="S76" i="2"/>
  <c r="O76" i="2"/>
  <c r="K76" i="2"/>
  <c r="G76" i="2"/>
  <c r="C76" i="2"/>
  <c r="W75" i="2"/>
  <c r="S75" i="2"/>
  <c r="O75" i="2"/>
  <c r="K75" i="2"/>
  <c r="G75" i="2"/>
  <c r="C75" i="2"/>
  <c r="W74" i="2"/>
  <c r="S74" i="2"/>
  <c r="O74" i="2"/>
  <c r="K74" i="2"/>
  <c r="G74" i="2"/>
  <c r="C74" i="2"/>
  <c r="W73" i="2"/>
  <c r="S73" i="2"/>
  <c r="O73" i="2"/>
  <c r="K73" i="2"/>
  <c r="G73" i="2"/>
  <c r="C73" i="2"/>
  <c r="W72" i="2"/>
  <c r="S72" i="2"/>
  <c r="O72" i="2"/>
  <c r="K72" i="2"/>
  <c r="G72" i="2"/>
  <c r="C72" i="2"/>
  <c r="W71" i="2"/>
  <c r="S71" i="2"/>
  <c r="O71" i="2"/>
  <c r="K71" i="2"/>
  <c r="G71" i="2"/>
  <c r="C71" i="2"/>
  <c r="W70" i="2"/>
  <c r="S70" i="2"/>
  <c r="O70" i="2"/>
  <c r="K70" i="2"/>
  <c r="G70" i="2"/>
  <c r="C70" i="2"/>
  <c r="W69" i="2"/>
  <c r="S69" i="2"/>
  <c r="O69" i="2"/>
  <c r="K69" i="2"/>
  <c r="G69" i="2"/>
  <c r="C69" i="2"/>
  <c r="W68" i="2"/>
  <c r="S68" i="2"/>
  <c r="O68" i="2"/>
  <c r="K68" i="2"/>
  <c r="G68" i="2"/>
  <c r="C68" i="2"/>
  <c r="W67" i="2"/>
  <c r="S67" i="2"/>
  <c r="O67" i="2"/>
  <c r="K67" i="2"/>
  <c r="G67" i="2"/>
  <c r="C67" i="2"/>
  <c r="W66" i="2"/>
  <c r="S66" i="2"/>
  <c r="O66" i="2"/>
  <c r="K66" i="2"/>
  <c r="G66" i="2"/>
  <c r="C66" i="2"/>
  <c r="W65" i="2"/>
  <c r="S65" i="2"/>
  <c r="O65" i="2"/>
  <c r="K65" i="2"/>
  <c r="G65" i="2"/>
  <c r="C65" i="2"/>
  <c r="W64" i="2"/>
  <c r="S64" i="2"/>
  <c r="O64" i="2"/>
  <c r="K64" i="2"/>
  <c r="G64" i="2"/>
  <c r="C64" i="2"/>
  <c r="W63" i="2"/>
  <c r="S63" i="2"/>
  <c r="O63" i="2"/>
  <c r="K63" i="2"/>
  <c r="G63" i="2"/>
  <c r="C63" i="2"/>
  <c r="W62" i="2"/>
  <c r="S62" i="2"/>
  <c r="O62" i="2"/>
  <c r="K62" i="2"/>
  <c r="G62" i="2"/>
  <c r="C62" i="2"/>
  <c r="W61" i="2"/>
  <c r="S61" i="2"/>
  <c r="O61" i="2"/>
  <c r="K61" i="2"/>
  <c r="G61" i="2"/>
  <c r="C61" i="2"/>
  <c r="W60" i="2"/>
  <c r="S60" i="2"/>
  <c r="O60" i="2"/>
  <c r="K60" i="2"/>
  <c r="G60" i="2"/>
  <c r="C60" i="2"/>
  <c r="W59" i="2"/>
  <c r="S59" i="2"/>
  <c r="O59" i="2"/>
  <c r="K59" i="2"/>
  <c r="G59" i="2"/>
  <c r="C59" i="2"/>
  <c r="W58" i="2"/>
  <c r="S58" i="2"/>
  <c r="O58" i="2"/>
  <c r="K58" i="2"/>
  <c r="G58" i="2"/>
  <c r="C58" i="2"/>
  <c r="W57" i="2"/>
  <c r="S57" i="2"/>
  <c r="O57" i="2"/>
  <c r="K57" i="2"/>
  <c r="G57" i="2"/>
  <c r="C57" i="2"/>
  <c r="W56" i="2"/>
  <c r="S56" i="2"/>
  <c r="O56" i="2"/>
  <c r="K56" i="2"/>
  <c r="G56" i="2"/>
  <c r="C56" i="2"/>
  <c r="W55" i="2"/>
  <c r="S55" i="2"/>
  <c r="O55" i="2"/>
  <c r="K55" i="2"/>
  <c r="G55" i="2"/>
  <c r="C55" i="2"/>
  <c r="W54" i="2"/>
  <c r="S54" i="2"/>
  <c r="O54" i="2"/>
  <c r="K54" i="2"/>
  <c r="G54" i="2"/>
  <c r="C54" i="2"/>
  <c r="W53" i="2"/>
  <c r="S53" i="2"/>
  <c r="O53" i="2"/>
  <c r="K53" i="2"/>
  <c r="G53" i="2"/>
  <c r="C53" i="2"/>
  <c r="W52" i="2"/>
  <c r="S52" i="2"/>
  <c r="O52" i="2"/>
  <c r="K52" i="2"/>
  <c r="G52" i="2"/>
  <c r="C52" i="2"/>
  <c r="W51" i="2"/>
  <c r="S51" i="2"/>
  <c r="O51" i="2"/>
  <c r="K51" i="2"/>
  <c r="G51" i="2"/>
  <c r="C51" i="2"/>
  <c r="W50" i="2"/>
  <c r="S50" i="2"/>
  <c r="O50" i="2"/>
  <c r="K50" i="2"/>
  <c r="G50" i="2"/>
  <c r="C50" i="2"/>
  <c r="W49" i="2"/>
  <c r="S49" i="2"/>
  <c r="O49" i="2"/>
  <c r="K49" i="2"/>
  <c r="G49" i="2"/>
  <c r="C49" i="2"/>
  <c r="W48" i="2"/>
  <c r="S48" i="2"/>
  <c r="O48" i="2"/>
  <c r="K48" i="2"/>
  <c r="G48" i="2"/>
  <c r="C48" i="2"/>
  <c r="W47" i="2"/>
  <c r="S47" i="2"/>
  <c r="O47" i="2"/>
  <c r="K47" i="2"/>
  <c r="G47" i="2"/>
  <c r="C47" i="2"/>
  <c r="W46" i="2"/>
  <c r="S46" i="2"/>
  <c r="O46" i="2"/>
  <c r="K46" i="2"/>
  <c r="G46" i="2"/>
  <c r="C46" i="2"/>
  <c r="W45" i="2"/>
  <c r="S45" i="2"/>
  <c r="O45" i="2"/>
  <c r="K45" i="2"/>
  <c r="G45" i="2"/>
  <c r="C45" i="2"/>
  <c r="W44" i="2"/>
  <c r="S44" i="2"/>
  <c r="O44" i="2"/>
  <c r="K44" i="2"/>
  <c r="G44" i="2"/>
  <c r="C44" i="2"/>
  <c r="W43" i="2"/>
  <c r="S43" i="2"/>
  <c r="O43" i="2"/>
  <c r="K43" i="2"/>
  <c r="G43" i="2"/>
  <c r="C43" i="2"/>
  <c r="W42" i="2"/>
  <c r="S42" i="2"/>
  <c r="O42" i="2"/>
  <c r="K42" i="2"/>
  <c r="G42" i="2"/>
  <c r="C42" i="2"/>
  <c r="W41" i="2"/>
  <c r="S41" i="2"/>
  <c r="O41" i="2"/>
  <c r="K41" i="2"/>
  <c r="G41" i="2"/>
  <c r="C41" i="2"/>
  <c r="W40" i="2"/>
  <c r="S40" i="2"/>
  <c r="O40" i="2"/>
  <c r="K40" i="2"/>
  <c r="G40" i="2"/>
  <c r="C40" i="2"/>
  <c r="W39" i="2"/>
  <c r="S39" i="2"/>
  <c r="O39" i="2"/>
  <c r="K39" i="2"/>
  <c r="G39" i="2"/>
  <c r="C39" i="2"/>
  <c r="W38" i="2"/>
  <c r="S38" i="2"/>
  <c r="O38" i="2"/>
  <c r="K38" i="2"/>
  <c r="G38" i="2"/>
  <c r="C38" i="2"/>
  <c r="W37" i="2"/>
  <c r="S37" i="2"/>
  <c r="O37" i="2"/>
  <c r="K37" i="2"/>
  <c r="G37" i="2"/>
  <c r="C37" i="2"/>
  <c r="W36" i="2"/>
  <c r="S36" i="2"/>
  <c r="O36" i="2"/>
  <c r="K36" i="2"/>
  <c r="G36" i="2"/>
  <c r="C36" i="2"/>
  <c r="W35" i="2"/>
  <c r="S35" i="2"/>
  <c r="O35" i="2"/>
  <c r="K35" i="2"/>
  <c r="G35" i="2"/>
  <c r="C35" i="2"/>
  <c r="W34" i="2"/>
  <c r="S34" i="2"/>
  <c r="O34" i="2"/>
  <c r="K34" i="2"/>
  <c r="G34" i="2"/>
  <c r="C34" i="2"/>
  <c r="W33" i="2"/>
  <c r="S33" i="2"/>
  <c r="O33" i="2"/>
  <c r="K33" i="2"/>
  <c r="G33" i="2"/>
  <c r="C33" i="2"/>
  <c r="W32" i="2"/>
  <c r="S32" i="2"/>
  <c r="O32" i="2"/>
  <c r="K32" i="2"/>
  <c r="G32" i="2"/>
  <c r="C32" i="2"/>
  <c r="W31" i="2"/>
  <c r="S31" i="2"/>
  <c r="O31" i="2"/>
  <c r="K31" i="2"/>
  <c r="G31" i="2"/>
  <c r="C31" i="2"/>
  <c r="W30" i="2"/>
  <c r="S30" i="2"/>
  <c r="O30" i="2"/>
  <c r="K30" i="2"/>
  <c r="G30" i="2"/>
  <c r="C30" i="2"/>
  <c r="W29" i="2"/>
  <c r="S29" i="2"/>
  <c r="O29" i="2"/>
  <c r="K29" i="2"/>
  <c r="G29" i="2"/>
  <c r="C29" i="2"/>
  <c r="W28" i="2"/>
  <c r="S28" i="2"/>
  <c r="O28" i="2"/>
  <c r="K28" i="2"/>
  <c r="G28" i="2"/>
  <c r="C28" i="2"/>
  <c r="W27" i="2"/>
  <c r="S27" i="2"/>
  <c r="O27" i="2"/>
  <c r="K27" i="2"/>
  <c r="G27" i="2"/>
  <c r="C27" i="2"/>
  <c r="W26" i="2"/>
  <c r="S26" i="2"/>
  <c r="O26" i="2"/>
  <c r="K26" i="2"/>
  <c r="G26" i="2"/>
  <c r="C26" i="2"/>
  <c r="W25" i="2"/>
  <c r="S25" i="2"/>
  <c r="O25" i="2"/>
  <c r="K25" i="2"/>
  <c r="G25" i="2"/>
  <c r="C25" i="2"/>
  <c r="W24" i="2"/>
  <c r="S24" i="2"/>
  <c r="O24" i="2"/>
  <c r="K24" i="2"/>
  <c r="G24" i="2"/>
  <c r="C24" i="2"/>
  <c r="W23" i="2"/>
  <c r="S23" i="2"/>
  <c r="O23" i="2"/>
  <c r="K23" i="2"/>
  <c r="G23" i="2"/>
  <c r="C23" i="2"/>
  <c r="W22" i="2"/>
  <c r="S22" i="2"/>
  <c r="O22" i="2"/>
  <c r="K22" i="2"/>
  <c r="G22" i="2"/>
  <c r="C22" i="2"/>
  <c r="W21" i="2"/>
  <c r="S21" i="2"/>
  <c r="O21" i="2"/>
  <c r="K21" i="2"/>
  <c r="G21" i="2"/>
  <c r="C21" i="2"/>
  <c r="W20" i="2"/>
  <c r="S20" i="2"/>
  <c r="O20" i="2"/>
  <c r="K20" i="2"/>
  <c r="G20" i="2"/>
  <c r="C20" i="2"/>
  <c r="W19" i="2"/>
  <c r="S19" i="2"/>
  <c r="O19" i="2"/>
  <c r="K19" i="2"/>
  <c r="G19" i="2"/>
  <c r="C19" i="2"/>
  <c r="W18" i="2"/>
  <c r="S18" i="2"/>
  <c r="O18" i="2"/>
  <c r="K18" i="2"/>
  <c r="G18" i="2"/>
  <c r="C18" i="2"/>
  <c r="W17" i="2"/>
  <c r="S17" i="2"/>
  <c r="O17" i="2"/>
  <c r="K17" i="2"/>
  <c r="G17" i="2"/>
  <c r="C17" i="2"/>
  <c r="W16" i="2"/>
  <c r="S16" i="2"/>
  <c r="O16" i="2"/>
  <c r="K16" i="2"/>
  <c r="G16" i="2"/>
  <c r="C16" i="2"/>
  <c r="W15" i="2"/>
  <c r="S15" i="2"/>
  <c r="O15" i="2"/>
  <c r="K15" i="2"/>
  <c r="G15" i="2"/>
  <c r="C15" i="2"/>
  <c r="W14" i="2"/>
  <c r="S14" i="2"/>
  <c r="O14" i="2"/>
  <c r="K14" i="2"/>
  <c r="G14" i="2"/>
  <c r="C14" i="2"/>
  <c r="W13" i="2"/>
  <c r="S13" i="2"/>
  <c r="O13" i="2"/>
  <c r="K13" i="2"/>
  <c r="G13" i="2"/>
  <c r="C13" i="2"/>
  <c r="W12" i="2"/>
  <c r="S12" i="2"/>
  <c r="O12" i="2"/>
  <c r="K12" i="2"/>
  <c r="G12" i="2"/>
  <c r="C12" i="2"/>
  <c r="W11" i="2"/>
  <c r="S11" i="2"/>
  <c r="O11" i="2"/>
  <c r="K11" i="2"/>
  <c r="G11" i="2"/>
  <c r="C11" i="2"/>
  <c r="W10" i="2"/>
  <c r="S10" i="2"/>
  <c r="O10" i="2"/>
  <c r="K10" i="2"/>
  <c r="G10" i="2"/>
  <c r="C10" i="2"/>
  <c r="W9" i="2"/>
  <c r="S9" i="2"/>
  <c r="O9" i="2"/>
  <c r="K9" i="2"/>
  <c r="G9" i="2"/>
  <c r="C9" i="2"/>
  <c r="W8" i="2"/>
  <c r="S8" i="2"/>
  <c r="O8" i="2"/>
  <c r="K8" i="2"/>
  <c r="G8" i="2"/>
  <c r="C8" i="2"/>
  <c r="W7" i="2"/>
  <c r="S7" i="2"/>
  <c r="O7" i="2"/>
  <c r="K7" i="2"/>
  <c r="G7" i="2"/>
  <c r="C7" i="2"/>
  <c r="U3" i="1" l="1"/>
  <c r="S3" i="1"/>
  <c r="T3" i="1"/>
  <c r="H2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7" i="1"/>
  <c r="L88" i="1"/>
  <c r="L89" i="1"/>
  <c r="L90" i="1"/>
  <c r="L91" i="1"/>
  <c r="L92" i="1"/>
  <c r="K11" i="1"/>
  <c r="L11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85" i="1"/>
  <c r="L85" i="1" s="1"/>
  <c r="K86" i="1"/>
  <c r="L86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2" i="1"/>
  <c r="L12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2" i="1"/>
  <c r="L2" i="1" s="1"/>
  <c r="E3" i="1" s="1"/>
  <c r="H3" i="1" s="1"/>
  <c r="M2" i="1" l="1"/>
  <c r="N2" i="1" s="1"/>
  <c r="D3" i="1"/>
  <c r="E4" i="1"/>
  <c r="H4" i="1" s="1"/>
  <c r="M3" i="1"/>
  <c r="N3" i="1" s="1"/>
  <c r="F4" i="1" l="1"/>
  <c r="F3" i="1"/>
  <c r="D4" i="1"/>
  <c r="E5" i="1"/>
  <c r="H5" i="1" s="1"/>
  <c r="M4" i="1"/>
  <c r="N4" i="1" s="1"/>
  <c r="C3" i="1" l="1"/>
  <c r="C4" i="1" s="1"/>
  <c r="F5" i="1"/>
  <c r="D5" i="1"/>
  <c r="E6" i="1"/>
  <c r="H6" i="1" s="1"/>
  <c r="M5" i="1"/>
  <c r="N5" i="1" s="1"/>
  <c r="C5" i="1" l="1"/>
  <c r="F6" i="1"/>
  <c r="E7" i="1"/>
  <c r="H7" i="1" s="1"/>
  <c r="D6" i="1"/>
  <c r="M6" i="1"/>
  <c r="N6" i="1" s="1"/>
  <c r="C6" i="1" l="1"/>
  <c r="F7" i="1"/>
  <c r="E8" i="1"/>
  <c r="H8" i="1" s="1"/>
  <c r="D7" i="1"/>
  <c r="M7" i="1"/>
  <c r="N7" i="1" s="1"/>
  <c r="C7" i="1" l="1"/>
  <c r="F8" i="1"/>
  <c r="E9" i="1"/>
  <c r="H9" i="1" s="1"/>
  <c r="D8" i="1"/>
  <c r="M8" i="1"/>
  <c r="N8" i="1" s="1"/>
  <c r="C8" i="1" l="1"/>
  <c r="F9" i="1"/>
  <c r="E10" i="1"/>
  <c r="H10" i="1" s="1"/>
  <c r="D9" i="1"/>
  <c r="M9" i="1"/>
  <c r="N9" i="1" s="1"/>
  <c r="C9" i="1" l="1"/>
  <c r="F10" i="1"/>
  <c r="E11" i="1"/>
  <c r="H11" i="1" s="1"/>
  <c r="D10" i="1"/>
  <c r="M10" i="1"/>
  <c r="N10" i="1" s="1"/>
  <c r="C10" i="1" l="1"/>
  <c r="F11" i="1"/>
  <c r="E12" i="1"/>
  <c r="H12" i="1" s="1"/>
  <c r="F12" i="1" s="1"/>
  <c r="D11" i="1"/>
  <c r="M11" i="1"/>
  <c r="N11" i="1" s="1"/>
  <c r="C11" i="1" l="1"/>
  <c r="C12" i="1" s="1"/>
  <c r="E13" i="1"/>
  <c r="H13" i="1" s="1"/>
  <c r="D12" i="1"/>
  <c r="M12" i="1"/>
  <c r="N12" i="1" s="1"/>
  <c r="F13" i="1" l="1"/>
  <c r="C13" i="1" s="1"/>
  <c r="E14" i="1"/>
  <c r="H14" i="1" s="1"/>
  <c r="D13" i="1"/>
  <c r="M13" i="1"/>
  <c r="N13" i="1" s="1"/>
  <c r="F14" i="1" l="1"/>
  <c r="C14" i="1" s="1"/>
  <c r="E15" i="1"/>
  <c r="H15" i="1" s="1"/>
  <c r="D14" i="1"/>
  <c r="M14" i="1"/>
  <c r="N14" i="1" s="1"/>
  <c r="F15" i="1" l="1"/>
  <c r="C15" i="1" s="1"/>
  <c r="E16" i="1"/>
  <c r="H16" i="1" s="1"/>
  <c r="D15" i="1"/>
  <c r="M15" i="1"/>
  <c r="N15" i="1" s="1"/>
  <c r="F16" i="1" l="1"/>
  <c r="C16" i="1" s="1"/>
  <c r="E17" i="1"/>
  <c r="H17" i="1" s="1"/>
  <c r="D16" i="1"/>
  <c r="M16" i="1"/>
  <c r="N16" i="1" s="1"/>
  <c r="F17" i="1" l="1"/>
  <c r="C17" i="1" s="1"/>
  <c r="E18" i="1"/>
  <c r="H18" i="1" s="1"/>
  <c r="D17" i="1"/>
  <c r="M17" i="1"/>
  <c r="N17" i="1" s="1"/>
  <c r="F18" i="1" l="1"/>
  <c r="C18" i="1" s="1"/>
  <c r="E19" i="1"/>
  <c r="H19" i="1" s="1"/>
  <c r="D18" i="1"/>
  <c r="M18" i="1"/>
  <c r="N18" i="1" s="1"/>
  <c r="F19" i="1" l="1"/>
  <c r="C19" i="1" s="1"/>
  <c r="E20" i="1"/>
  <c r="H20" i="1" s="1"/>
  <c r="D19" i="1"/>
  <c r="M19" i="1"/>
  <c r="N19" i="1" s="1"/>
  <c r="F20" i="1" l="1"/>
  <c r="C20" i="1" s="1"/>
  <c r="E21" i="1"/>
  <c r="H21" i="1" s="1"/>
  <c r="D20" i="1"/>
  <c r="M20" i="1"/>
  <c r="N20" i="1" s="1"/>
  <c r="F21" i="1" l="1"/>
  <c r="C21" i="1" s="1"/>
  <c r="E22" i="1"/>
  <c r="H22" i="1" s="1"/>
  <c r="D21" i="1"/>
  <c r="M21" i="1"/>
  <c r="N21" i="1" s="1"/>
  <c r="F22" i="1" l="1"/>
  <c r="C22" i="1" s="1"/>
  <c r="E23" i="1"/>
  <c r="H23" i="1" s="1"/>
  <c r="D22" i="1"/>
  <c r="M22" i="1"/>
  <c r="N22" i="1" s="1"/>
  <c r="F23" i="1" l="1"/>
  <c r="C23" i="1" s="1"/>
  <c r="E24" i="1"/>
  <c r="H24" i="1" s="1"/>
  <c r="D23" i="1"/>
  <c r="M23" i="1"/>
  <c r="N23" i="1" s="1"/>
  <c r="F24" i="1" l="1"/>
  <c r="C24" i="1" s="1"/>
  <c r="E25" i="1"/>
  <c r="H25" i="1" s="1"/>
  <c r="D24" i="1"/>
  <c r="M24" i="1"/>
  <c r="N24" i="1" s="1"/>
  <c r="F25" i="1" l="1"/>
  <c r="C25" i="1" s="1"/>
  <c r="E26" i="1"/>
  <c r="H26" i="1" s="1"/>
  <c r="D25" i="1"/>
  <c r="M25" i="1"/>
  <c r="N25" i="1" s="1"/>
  <c r="F26" i="1" l="1"/>
  <c r="C26" i="1" s="1"/>
  <c r="E27" i="1"/>
  <c r="H27" i="1" s="1"/>
  <c r="D26" i="1"/>
  <c r="M26" i="1"/>
  <c r="N26" i="1" s="1"/>
  <c r="F27" i="1" l="1"/>
  <c r="C27" i="1" s="1"/>
  <c r="E28" i="1"/>
  <c r="H28" i="1" s="1"/>
  <c r="D27" i="1"/>
  <c r="M27" i="1"/>
  <c r="N27" i="1" s="1"/>
  <c r="F28" i="1" l="1"/>
  <c r="C28" i="1" s="1"/>
  <c r="E29" i="1"/>
  <c r="H29" i="1" s="1"/>
  <c r="D28" i="1"/>
  <c r="M28" i="1"/>
  <c r="N28" i="1" s="1"/>
  <c r="F29" i="1" l="1"/>
  <c r="C29" i="1" s="1"/>
  <c r="E30" i="1"/>
  <c r="H30" i="1" s="1"/>
  <c r="D29" i="1"/>
  <c r="M29" i="1"/>
  <c r="N29" i="1" s="1"/>
  <c r="F30" i="1" l="1"/>
  <c r="C30" i="1" s="1"/>
  <c r="E31" i="1"/>
  <c r="H31" i="1" s="1"/>
  <c r="D30" i="1"/>
  <c r="M30" i="1"/>
  <c r="N30" i="1" s="1"/>
  <c r="F31" i="1" l="1"/>
  <c r="C31" i="1" s="1"/>
  <c r="E32" i="1"/>
  <c r="H32" i="1" s="1"/>
  <c r="D31" i="1"/>
  <c r="M31" i="1"/>
  <c r="N31" i="1" s="1"/>
  <c r="F32" i="1" l="1"/>
  <c r="C32" i="1" s="1"/>
  <c r="E33" i="1"/>
  <c r="H33" i="1" s="1"/>
  <c r="D32" i="1"/>
  <c r="M32" i="1"/>
  <c r="N32" i="1" s="1"/>
  <c r="F33" i="1" l="1"/>
  <c r="C33" i="1" s="1"/>
  <c r="E34" i="1"/>
  <c r="H34" i="1" s="1"/>
  <c r="D33" i="1"/>
  <c r="M33" i="1"/>
  <c r="N33" i="1" s="1"/>
  <c r="F34" i="1" l="1"/>
  <c r="C34" i="1" s="1"/>
  <c r="E35" i="1"/>
  <c r="H35" i="1" s="1"/>
  <c r="D34" i="1"/>
  <c r="M34" i="1"/>
  <c r="N34" i="1" s="1"/>
  <c r="F35" i="1" l="1"/>
  <c r="C35" i="1" s="1"/>
  <c r="E36" i="1"/>
  <c r="H36" i="1" s="1"/>
  <c r="D35" i="1"/>
  <c r="M35" i="1"/>
  <c r="N35" i="1" s="1"/>
  <c r="F36" i="1" l="1"/>
  <c r="C36" i="1" s="1"/>
  <c r="E37" i="1"/>
  <c r="H37" i="1" s="1"/>
  <c r="D36" i="1"/>
  <c r="M36" i="1"/>
  <c r="N36" i="1" s="1"/>
  <c r="F37" i="1" l="1"/>
  <c r="C37" i="1" s="1"/>
  <c r="E38" i="1"/>
  <c r="H38" i="1" s="1"/>
  <c r="D37" i="1"/>
  <c r="M37" i="1"/>
  <c r="N37" i="1" s="1"/>
  <c r="F38" i="1" l="1"/>
  <c r="C38" i="1" s="1"/>
  <c r="E39" i="1"/>
  <c r="H39" i="1" s="1"/>
  <c r="F39" i="1" s="1"/>
  <c r="D38" i="1"/>
  <c r="M38" i="1"/>
  <c r="N38" i="1" s="1"/>
  <c r="C39" i="1" l="1"/>
  <c r="E40" i="1"/>
  <c r="H40" i="1" s="1"/>
  <c r="D39" i="1"/>
  <c r="M39" i="1"/>
  <c r="N39" i="1" s="1"/>
  <c r="F40" i="1" l="1"/>
  <c r="C40" i="1" s="1"/>
  <c r="E41" i="1"/>
  <c r="H41" i="1" s="1"/>
  <c r="D40" i="1"/>
  <c r="M40" i="1"/>
  <c r="N40" i="1" s="1"/>
  <c r="F41" i="1" l="1"/>
  <c r="C41" i="1" s="1"/>
  <c r="E42" i="1"/>
  <c r="H42" i="1" s="1"/>
  <c r="D41" i="1"/>
  <c r="M41" i="1"/>
  <c r="N41" i="1" s="1"/>
  <c r="F42" i="1" l="1"/>
  <c r="C42" i="1" s="1"/>
  <c r="E43" i="1"/>
  <c r="H43" i="1" s="1"/>
  <c r="D42" i="1"/>
  <c r="M42" i="1"/>
  <c r="N42" i="1" s="1"/>
  <c r="F43" i="1" l="1"/>
  <c r="C43" i="1" s="1"/>
  <c r="E44" i="1"/>
  <c r="H44" i="1" s="1"/>
  <c r="D43" i="1"/>
  <c r="M43" i="1"/>
  <c r="N43" i="1" s="1"/>
  <c r="F44" i="1" l="1"/>
  <c r="C44" i="1" s="1"/>
  <c r="E45" i="1"/>
  <c r="H45" i="1" s="1"/>
  <c r="D44" i="1"/>
  <c r="M44" i="1"/>
  <c r="N44" i="1" s="1"/>
  <c r="F45" i="1" l="1"/>
  <c r="C45" i="1" s="1"/>
  <c r="E46" i="1"/>
  <c r="H46" i="1" s="1"/>
  <c r="D45" i="1"/>
  <c r="M45" i="1"/>
  <c r="N45" i="1" s="1"/>
  <c r="F46" i="1" l="1"/>
  <c r="C46" i="1" s="1"/>
  <c r="E47" i="1"/>
  <c r="H47" i="1" s="1"/>
  <c r="D46" i="1"/>
  <c r="M46" i="1"/>
  <c r="N46" i="1" s="1"/>
  <c r="F47" i="1" l="1"/>
  <c r="C47" i="1" s="1"/>
  <c r="E48" i="1"/>
  <c r="H48" i="1" s="1"/>
  <c r="D47" i="1"/>
  <c r="M47" i="1"/>
  <c r="N47" i="1" s="1"/>
  <c r="F48" i="1" l="1"/>
  <c r="C48" i="1" s="1"/>
  <c r="E49" i="1"/>
  <c r="H49" i="1" s="1"/>
  <c r="D48" i="1"/>
  <c r="M48" i="1"/>
  <c r="N48" i="1" s="1"/>
  <c r="F49" i="1" l="1"/>
  <c r="C49" i="1" s="1"/>
  <c r="E50" i="1"/>
  <c r="H50" i="1" s="1"/>
  <c r="D49" i="1"/>
  <c r="M49" i="1"/>
  <c r="N49" i="1" s="1"/>
  <c r="F50" i="1" l="1"/>
  <c r="E51" i="1"/>
  <c r="H51" i="1" s="1"/>
  <c r="F51" i="1" s="1"/>
  <c r="B51" i="1" s="1"/>
  <c r="D50" i="1"/>
  <c r="M50" i="1"/>
  <c r="N50" i="1" s="1"/>
  <c r="C50" i="1" l="1"/>
  <c r="C51" i="1" s="1"/>
  <c r="E52" i="1"/>
  <c r="H52" i="1" s="1"/>
  <c r="D51" i="1"/>
  <c r="M51" i="1"/>
  <c r="N51" i="1" s="1"/>
  <c r="F52" i="1" l="1"/>
  <c r="E53" i="1"/>
  <c r="H53" i="1" s="1"/>
  <c r="D52" i="1"/>
  <c r="M52" i="1"/>
  <c r="N52" i="1" s="1"/>
  <c r="B52" i="1" l="1"/>
  <c r="C52" i="1"/>
  <c r="F53" i="1"/>
  <c r="E54" i="1"/>
  <c r="H54" i="1" s="1"/>
  <c r="D53" i="1"/>
  <c r="M53" i="1"/>
  <c r="N53" i="1" s="1"/>
  <c r="B53" i="1" l="1"/>
  <c r="C53" i="1"/>
  <c r="F54" i="1"/>
  <c r="E55" i="1"/>
  <c r="H55" i="1" s="1"/>
  <c r="D54" i="1"/>
  <c r="M54" i="1"/>
  <c r="N54" i="1" s="1"/>
  <c r="B54" i="1" l="1"/>
  <c r="C54" i="1"/>
  <c r="F55" i="1"/>
  <c r="E56" i="1"/>
  <c r="H56" i="1" s="1"/>
  <c r="D55" i="1"/>
  <c r="M55" i="1"/>
  <c r="N55" i="1" s="1"/>
  <c r="B55" i="1" l="1"/>
  <c r="C55" i="1"/>
  <c r="F56" i="1"/>
  <c r="E57" i="1"/>
  <c r="H57" i="1" s="1"/>
  <c r="D56" i="1"/>
  <c r="M56" i="1"/>
  <c r="N56" i="1" s="1"/>
  <c r="C56" i="1" l="1"/>
  <c r="B56" i="1"/>
  <c r="F57" i="1"/>
  <c r="E58" i="1"/>
  <c r="H58" i="1" s="1"/>
  <c r="D57" i="1"/>
  <c r="M57" i="1"/>
  <c r="N57" i="1" s="1"/>
  <c r="C57" i="1" l="1"/>
  <c r="B57" i="1"/>
  <c r="F58" i="1"/>
  <c r="E59" i="1"/>
  <c r="H59" i="1" s="1"/>
  <c r="D58" i="1"/>
  <c r="M58" i="1"/>
  <c r="N58" i="1" s="1"/>
  <c r="C58" i="1" l="1"/>
  <c r="B58" i="1"/>
  <c r="F59" i="1"/>
  <c r="E60" i="1"/>
  <c r="H60" i="1" s="1"/>
  <c r="D59" i="1"/>
  <c r="M59" i="1"/>
  <c r="N59" i="1" s="1"/>
  <c r="C59" i="1" l="1"/>
  <c r="B59" i="1"/>
  <c r="F60" i="1"/>
  <c r="E61" i="1"/>
  <c r="H61" i="1" s="1"/>
  <c r="D60" i="1"/>
  <c r="M60" i="1"/>
  <c r="N60" i="1" s="1"/>
  <c r="C60" i="1" l="1"/>
  <c r="B60" i="1"/>
  <c r="F61" i="1"/>
  <c r="E62" i="1"/>
  <c r="H62" i="1" s="1"/>
  <c r="D61" i="1"/>
  <c r="M61" i="1"/>
  <c r="N61" i="1" s="1"/>
  <c r="C61" i="1" l="1"/>
  <c r="B61" i="1"/>
  <c r="F62" i="1"/>
  <c r="E63" i="1"/>
  <c r="H63" i="1" s="1"/>
  <c r="F63" i="1" s="1"/>
  <c r="D62" i="1"/>
  <c r="M62" i="1"/>
  <c r="N62" i="1" s="1"/>
  <c r="C62" i="1" l="1"/>
  <c r="C63" i="1" s="1"/>
  <c r="B62" i="1"/>
  <c r="B63" i="1" s="1"/>
  <c r="E64" i="1"/>
  <c r="H64" i="1" s="1"/>
  <c r="D63" i="1"/>
  <c r="M63" i="1"/>
  <c r="N63" i="1" s="1"/>
  <c r="F64" i="1" l="1"/>
  <c r="C64" i="1" s="1"/>
  <c r="E65" i="1"/>
  <c r="H65" i="1" s="1"/>
  <c r="D64" i="1"/>
  <c r="M64" i="1"/>
  <c r="N64" i="1" s="1"/>
  <c r="B64" i="1" l="1"/>
  <c r="F65" i="1"/>
  <c r="C65" i="1" s="1"/>
  <c r="E66" i="1"/>
  <c r="H66" i="1" s="1"/>
  <c r="D65" i="1"/>
  <c r="M65" i="1"/>
  <c r="N65" i="1" s="1"/>
  <c r="B65" i="1" l="1"/>
  <c r="F66" i="1"/>
  <c r="C66" i="1" s="1"/>
  <c r="E67" i="1"/>
  <c r="H67" i="1" s="1"/>
  <c r="D66" i="1"/>
  <c r="M66" i="1"/>
  <c r="N66" i="1" s="1"/>
  <c r="B66" i="1" l="1"/>
  <c r="F67" i="1"/>
  <c r="C67" i="1" s="1"/>
  <c r="E68" i="1"/>
  <c r="H68" i="1" s="1"/>
  <c r="D67" i="1"/>
  <c r="M67" i="1"/>
  <c r="N67" i="1" s="1"/>
  <c r="B67" i="1" l="1"/>
  <c r="F68" i="1"/>
  <c r="C68" i="1" s="1"/>
  <c r="E69" i="1"/>
  <c r="H69" i="1" s="1"/>
  <c r="D68" i="1"/>
  <c r="M68" i="1"/>
  <c r="N68" i="1" s="1"/>
  <c r="B68" i="1" l="1"/>
  <c r="F69" i="1"/>
  <c r="C69" i="1" s="1"/>
  <c r="E70" i="1"/>
  <c r="H70" i="1" s="1"/>
  <c r="D69" i="1"/>
  <c r="M69" i="1"/>
  <c r="N69" i="1" s="1"/>
  <c r="B69" i="1" l="1"/>
  <c r="F70" i="1"/>
  <c r="C70" i="1" s="1"/>
  <c r="E71" i="1"/>
  <c r="H71" i="1" s="1"/>
  <c r="D70" i="1"/>
  <c r="M70" i="1"/>
  <c r="N70" i="1" s="1"/>
  <c r="B70" i="1" l="1"/>
  <c r="F71" i="1"/>
  <c r="C71" i="1" s="1"/>
  <c r="E72" i="1"/>
  <c r="H72" i="1" s="1"/>
  <c r="D71" i="1"/>
  <c r="M71" i="1"/>
  <c r="N71" i="1" s="1"/>
  <c r="B71" i="1" l="1"/>
  <c r="F72" i="1"/>
  <c r="C72" i="1" s="1"/>
  <c r="E73" i="1"/>
  <c r="H73" i="1" s="1"/>
  <c r="D72" i="1"/>
  <c r="M72" i="1"/>
  <c r="N72" i="1" s="1"/>
  <c r="B72" i="1" l="1"/>
  <c r="F73" i="1"/>
  <c r="C73" i="1" s="1"/>
  <c r="E74" i="1"/>
  <c r="H74" i="1" s="1"/>
  <c r="D73" i="1"/>
  <c r="M73" i="1"/>
  <c r="N73" i="1" s="1"/>
  <c r="B73" i="1" l="1"/>
  <c r="F74" i="1"/>
  <c r="E75" i="1"/>
  <c r="H75" i="1" s="1"/>
  <c r="D74" i="1"/>
  <c r="M74" i="1"/>
  <c r="N74" i="1" s="1"/>
  <c r="B74" i="1" l="1"/>
  <c r="C74" i="1"/>
  <c r="F75" i="1"/>
  <c r="E76" i="1"/>
  <c r="H76" i="1" s="1"/>
  <c r="D75" i="1"/>
  <c r="M75" i="1"/>
  <c r="N75" i="1" s="1"/>
  <c r="B75" i="1" l="1"/>
  <c r="C75" i="1"/>
  <c r="F76" i="1"/>
  <c r="E77" i="1"/>
  <c r="H77" i="1" s="1"/>
  <c r="D76" i="1"/>
  <c r="M76" i="1"/>
  <c r="N76" i="1" s="1"/>
  <c r="B76" i="1" l="1"/>
  <c r="C76" i="1"/>
  <c r="F77" i="1"/>
  <c r="E78" i="1"/>
  <c r="H78" i="1" s="1"/>
  <c r="D77" i="1"/>
  <c r="M77" i="1"/>
  <c r="N77" i="1" s="1"/>
  <c r="B77" i="1" l="1"/>
  <c r="C77" i="1"/>
  <c r="F78" i="1"/>
  <c r="E79" i="1"/>
  <c r="H79" i="1" s="1"/>
  <c r="D78" i="1"/>
  <c r="M78" i="1"/>
  <c r="N78" i="1" s="1"/>
  <c r="B78" i="1" l="1"/>
  <c r="C78" i="1"/>
  <c r="F79" i="1"/>
  <c r="E80" i="1"/>
  <c r="H80" i="1" s="1"/>
  <c r="D79" i="1"/>
  <c r="M79" i="1"/>
  <c r="N79" i="1" s="1"/>
  <c r="C79" i="1" l="1"/>
  <c r="B79" i="1"/>
  <c r="F80" i="1"/>
  <c r="E81" i="1"/>
  <c r="H81" i="1" s="1"/>
  <c r="D80" i="1"/>
  <c r="M80" i="1"/>
  <c r="N80" i="1" s="1"/>
  <c r="C80" i="1" l="1"/>
  <c r="B80" i="1"/>
  <c r="F81" i="1"/>
  <c r="E82" i="1"/>
  <c r="H82" i="1" s="1"/>
  <c r="D81" i="1"/>
  <c r="M81" i="1"/>
  <c r="N81" i="1" s="1"/>
  <c r="C81" i="1" l="1"/>
  <c r="B81" i="1"/>
  <c r="F82" i="1"/>
  <c r="E83" i="1"/>
  <c r="H83" i="1" s="1"/>
  <c r="D82" i="1"/>
  <c r="M82" i="1"/>
  <c r="N82" i="1" s="1"/>
  <c r="C82" i="1" l="1"/>
  <c r="B82" i="1"/>
  <c r="F83" i="1"/>
  <c r="E84" i="1"/>
  <c r="H84" i="1" s="1"/>
  <c r="D83" i="1"/>
  <c r="M83" i="1"/>
  <c r="N83" i="1" s="1"/>
  <c r="C83" i="1" l="1"/>
  <c r="B83" i="1"/>
  <c r="F84" i="1"/>
  <c r="E85" i="1"/>
  <c r="H85" i="1" s="1"/>
  <c r="D84" i="1"/>
  <c r="M84" i="1"/>
  <c r="N84" i="1" s="1"/>
  <c r="C84" i="1" l="1"/>
  <c r="B84" i="1"/>
  <c r="F85" i="1"/>
  <c r="E86" i="1"/>
  <c r="H86" i="1" s="1"/>
  <c r="D85" i="1"/>
  <c r="M85" i="1"/>
  <c r="N85" i="1" s="1"/>
  <c r="C85" i="1" l="1"/>
  <c r="B85" i="1"/>
  <c r="F86" i="1"/>
  <c r="E87" i="1"/>
  <c r="H87" i="1" s="1"/>
  <c r="D86" i="1"/>
  <c r="M86" i="1"/>
  <c r="N86" i="1" s="1"/>
  <c r="C86" i="1" l="1"/>
  <c r="B86" i="1"/>
  <c r="F87" i="1"/>
  <c r="E88" i="1"/>
  <c r="H88" i="1" s="1"/>
  <c r="D87" i="1"/>
  <c r="M87" i="1"/>
  <c r="N87" i="1" s="1"/>
  <c r="C87" i="1" l="1"/>
  <c r="B87" i="1"/>
  <c r="F88" i="1"/>
  <c r="E89" i="1"/>
  <c r="H89" i="1" s="1"/>
  <c r="D88" i="1"/>
  <c r="M88" i="1"/>
  <c r="N88" i="1" s="1"/>
  <c r="C88" i="1" l="1"/>
  <c r="B88" i="1"/>
  <c r="F89" i="1"/>
  <c r="E90" i="1"/>
  <c r="H90" i="1" s="1"/>
  <c r="D89" i="1"/>
  <c r="M89" i="1"/>
  <c r="N89" i="1" s="1"/>
  <c r="C89" i="1" l="1"/>
  <c r="B89" i="1"/>
  <c r="F90" i="1"/>
  <c r="E91" i="1"/>
  <c r="H91" i="1" s="1"/>
  <c r="D90" i="1"/>
  <c r="M90" i="1"/>
  <c r="N90" i="1" s="1"/>
  <c r="B90" i="1" l="1"/>
  <c r="C90" i="1"/>
  <c r="F91" i="1"/>
  <c r="E92" i="1"/>
  <c r="H92" i="1" s="1"/>
  <c r="D91" i="1"/>
  <c r="M91" i="1"/>
  <c r="N91" i="1" s="1"/>
  <c r="C91" i="1" l="1"/>
  <c r="B91" i="1"/>
  <c r="F92" i="1"/>
  <c r="E93" i="1"/>
  <c r="H93" i="1" s="1"/>
  <c r="D92" i="1"/>
  <c r="M92" i="1"/>
  <c r="N92" i="1" s="1"/>
  <c r="C92" i="1" l="1"/>
  <c r="B92" i="1"/>
  <c r="F93" i="1"/>
  <c r="E94" i="1"/>
  <c r="H94" i="1" s="1"/>
  <c r="D93" i="1"/>
  <c r="M93" i="1"/>
  <c r="N93" i="1" s="1"/>
  <c r="C93" i="1" l="1"/>
  <c r="B93" i="1"/>
  <c r="F94" i="1"/>
  <c r="E95" i="1"/>
  <c r="H95" i="1" s="1"/>
  <c r="D94" i="1"/>
  <c r="M94" i="1"/>
  <c r="N94" i="1" s="1"/>
  <c r="C94" i="1" l="1"/>
  <c r="B94" i="1"/>
  <c r="F95" i="1"/>
  <c r="E96" i="1"/>
  <c r="H96" i="1" s="1"/>
  <c r="D95" i="1"/>
  <c r="M95" i="1"/>
  <c r="N95" i="1" s="1"/>
  <c r="C95" i="1" l="1"/>
  <c r="B95" i="1"/>
  <c r="F96" i="1"/>
  <c r="E97" i="1"/>
  <c r="H97" i="1" s="1"/>
  <c r="D96" i="1"/>
  <c r="M96" i="1"/>
  <c r="N96" i="1" s="1"/>
  <c r="C96" i="1" l="1"/>
  <c r="B96" i="1"/>
  <c r="F97" i="1"/>
  <c r="E98" i="1"/>
  <c r="H98" i="1" s="1"/>
  <c r="D97" i="1"/>
  <c r="M97" i="1"/>
  <c r="N97" i="1" s="1"/>
  <c r="C97" i="1" l="1"/>
  <c r="B97" i="1"/>
  <c r="F98" i="1"/>
  <c r="E99" i="1"/>
  <c r="H99" i="1" s="1"/>
  <c r="D98" i="1"/>
  <c r="M98" i="1"/>
  <c r="N98" i="1" s="1"/>
  <c r="C98" i="1" l="1"/>
  <c r="B98" i="1"/>
  <c r="F99" i="1"/>
  <c r="E100" i="1"/>
  <c r="H100" i="1" s="1"/>
  <c r="D99" i="1"/>
  <c r="M99" i="1"/>
  <c r="N99" i="1" s="1"/>
  <c r="C99" i="1" l="1"/>
  <c r="B99" i="1"/>
  <c r="F100" i="1"/>
  <c r="E101" i="1"/>
  <c r="H101" i="1" s="1"/>
  <c r="D100" i="1"/>
  <c r="M100" i="1"/>
  <c r="N100" i="1" s="1"/>
  <c r="C100" i="1" l="1"/>
  <c r="B100" i="1"/>
  <c r="F101" i="1"/>
  <c r="E102" i="1"/>
  <c r="H102" i="1" s="1"/>
  <c r="D101" i="1"/>
  <c r="M101" i="1"/>
  <c r="N101" i="1" s="1"/>
  <c r="C101" i="1" l="1"/>
  <c r="B101" i="1"/>
  <c r="F102" i="1"/>
  <c r="E103" i="1"/>
  <c r="H103" i="1" s="1"/>
  <c r="D102" i="1"/>
  <c r="M102" i="1"/>
  <c r="N102" i="1" s="1"/>
  <c r="C102" i="1" l="1"/>
  <c r="B102" i="1"/>
  <c r="F103" i="1"/>
  <c r="E104" i="1"/>
  <c r="H104" i="1" s="1"/>
  <c r="D103" i="1"/>
  <c r="M103" i="1"/>
  <c r="N103" i="1" s="1"/>
  <c r="C103" i="1" l="1"/>
  <c r="B103" i="1"/>
  <c r="F104" i="1"/>
  <c r="E105" i="1"/>
  <c r="H105" i="1" s="1"/>
  <c r="D104" i="1"/>
  <c r="M104" i="1"/>
  <c r="N104" i="1" s="1"/>
  <c r="C104" i="1" l="1"/>
  <c r="B104" i="1"/>
  <c r="F105" i="1"/>
  <c r="C105" i="1" s="1"/>
  <c r="E106" i="1"/>
  <c r="H106" i="1" s="1"/>
  <c r="D105" i="1"/>
  <c r="M105" i="1"/>
  <c r="N105" i="1" s="1"/>
  <c r="B105" i="1" l="1"/>
  <c r="F106" i="1"/>
  <c r="C106" i="1" s="1"/>
  <c r="E107" i="1"/>
  <c r="H107" i="1" s="1"/>
  <c r="D106" i="1"/>
  <c r="M106" i="1"/>
  <c r="N106" i="1" s="1"/>
  <c r="B106" i="1" l="1"/>
  <c r="F107" i="1"/>
  <c r="C107" i="1" s="1"/>
  <c r="E108" i="1"/>
  <c r="H108" i="1" s="1"/>
  <c r="D107" i="1"/>
  <c r="M107" i="1"/>
  <c r="N107" i="1" s="1"/>
  <c r="B107" i="1" l="1"/>
  <c r="F108" i="1"/>
  <c r="C108" i="1" s="1"/>
  <c r="E109" i="1"/>
  <c r="H109" i="1" s="1"/>
  <c r="D108" i="1"/>
  <c r="M108" i="1"/>
  <c r="N108" i="1" s="1"/>
  <c r="B108" i="1" l="1"/>
  <c r="F109" i="1"/>
  <c r="C109" i="1" s="1"/>
  <c r="E110" i="1"/>
  <c r="H110" i="1" s="1"/>
  <c r="D109" i="1"/>
  <c r="M109" i="1"/>
  <c r="N109" i="1" s="1"/>
  <c r="B109" i="1" l="1"/>
  <c r="F110" i="1"/>
  <c r="E111" i="1"/>
  <c r="H111" i="1" s="1"/>
  <c r="D110" i="1"/>
  <c r="M110" i="1"/>
  <c r="N110" i="1" s="1"/>
  <c r="U7" i="1" s="1"/>
  <c r="S7" i="1" l="1"/>
  <c r="S4" i="1"/>
  <c r="T4" i="1"/>
  <c r="T7" i="1"/>
  <c r="U4" i="1"/>
  <c r="B110" i="1"/>
  <c r="C110" i="1"/>
  <c r="F111" i="1"/>
  <c r="E112" i="1"/>
  <c r="H112" i="1" s="1"/>
  <c r="D111" i="1"/>
  <c r="M111" i="1"/>
  <c r="N111" i="1" s="1"/>
  <c r="F112" i="1" l="1"/>
  <c r="E113" i="1"/>
  <c r="H113" i="1" s="1"/>
  <c r="D112" i="1"/>
  <c r="M112" i="1"/>
  <c r="N112" i="1" s="1"/>
  <c r="F113" i="1" l="1"/>
  <c r="E114" i="1"/>
  <c r="H114" i="1" s="1"/>
  <c r="D113" i="1"/>
  <c r="M113" i="1"/>
  <c r="N113" i="1" s="1"/>
  <c r="S6" i="1" l="1"/>
  <c r="S5" i="1"/>
  <c r="U6" i="1"/>
  <c r="U5" i="1"/>
  <c r="T6" i="1"/>
  <c r="T5" i="1"/>
  <c r="F114" i="1"/>
  <c r="E115" i="1"/>
  <c r="H115" i="1" s="1"/>
  <c r="D114" i="1"/>
  <c r="M114" i="1"/>
  <c r="N114" i="1" s="1"/>
  <c r="F115" i="1" l="1"/>
  <c r="E116" i="1"/>
  <c r="H116" i="1" s="1"/>
  <c r="D115" i="1"/>
  <c r="M115" i="1"/>
  <c r="N115" i="1" s="1"/>
  <c r="F116" i="1" l="1"/>
  <c r="E117" i="1"/>
  <c r="H117" i="1" s="1"/>
  <c r="D116" i="1"/>
  <c r="M116" i="1"/>
  <c r="N116" i="1" s="1"/>
  <c r="F117" i="1" l="1"/>
  <c r="E118" i="1"/>
  <c r="H118" i="1" s="1"/>
  <c r="D117" i="1"/>
  <c r="M117" i="1"/>
  <c r="N117" i="1" s="1"/>
  <c r="F118" i="1" l="1"/>
  <c r="E119" i="1"/>
  <c r="H119" i="1" s="1"/>
  <c r="D118" i="1"/>
  <c r="M118" i="1"/>
  <c r="N118" i="1" s="1"/>
  <c r="F119" i="1" l="1"/>
  <c r="E120" i="1"/>
  <c r="H120" i="1" s="1"/>
  <c r="D119" i="1"/>
  <c r="M119" i="1"/>
  <c r="N119" i="1" s="1"/>
  <c r="F120" i="1" l="1"/>
  <c r="E121" i="1"/>
  <c r="H121" i="1" s="1"/>
  <c r="D120" i="1"/>
  <c r="M120" i="1"/>
  <c r="N120" i="1" s="1"/>
  <c r="F121" i="1" l="1"/>
  <c r="E122" i="1"/>
  <c r="H122" i="1" s="1"/>
  <c r="D121" i="1"/>
  <c r="M121" i="1"/>
  <c r="N121" i="1" s="1"/>
  <c r="F122" i="1" l="1"/>
  <c r="E123" i="1"/>
  <c r="H123" i="1" s="1"/>
  <c r="F123" i="1" s="1"/>
  <c r="D122" i="1"/>
  <c r="M122" i="1"/>
  <c r="N122" i="1" s="1"/>
  <c r="E124" i="1" l="1"/>
  <c r="H124" i="1" s="1"/>
  <c r="D123" i="1"/>
  <c r="M123" i="1"/>
  <c r="N123" i="1" s="1"/>
  <c r="F124" i="1" l="1"/>
  <c r="E125" i="1"/>
  <c r="H125" i="1" s="1"/>
  <c r="D124" i="1"/>
  <c r="M124" i="1"/>
  <c r="N124" i="1" s="1"/>
  <c r="F125" i="1" l="1"/>
  <c r="E126" i="1"/>
  <c r="H126" i="1" s="1"/>
  <c r="D125" i="1"/>
  <c r="M125" i="1"/>
  <c r="N125" i="1" s="1"/>
  <c r="F126" i="1" l="1"/>
  <c r="E127" i="1"/>
  <c r="H127" i="1" s="1"/>
  <c r="D126" i="1"/>
  <c r="M126" i="1"/>
  <c r="N126" i="1" s="1"/>
  <c r="F127" i="1" l="1"/>
  <c r="E128" i="1"/>
  <c r="H128" i="1" s="1"/>
  <c r="D127" i="1"/>
  <c r="M127" i="1"/>
  <c r="N127" i="1" s="1"/>
  <c r="F128" i="1" l="1"/>
  <c r="E129" i="1"/>
  <c r="H129" i="1" s="1"/>
  <c r="D128" i="1"/>
  <c r="M128" i="1"/>
  <c r="N128" i="1" s="1"/>
  <c r="F129" i="1" l="1"/>
  <c r="E130" i="1"/>
  <c r="H130" i="1" s="1"/>
  <c r="D129" i="1"/>
  <c r="M129" i="1"/>
  <c r="N129" i="1" s="1"/>
  <c r="F130" i="1" l="1"/>
  <c r="E131" i="1"/>
  <c r="H131" i="1" s="1"/>
  <c r="D130" i="1"/>
  <c r="M130" i="1"/>
  <c r="N130" i="1" s="1"/>
  <c r="F131" i="1" l="1"/>
  <c r="E132" i="1"/>
  <c r="H132" i="1" s="1"/>
  <c r="D131" i="1"/>
  <c r="M131" i="1"/>
  <c r="N131" i="1" s="1"/>
  <c r="F132" i="1" l="1"/>
  <c r="E133" i="1"/>
  <c r="H133" i="1" s="1"/>
  <c r="D132" i="1"/>
  <c r="M132" i="1"/>
  <c r="N132" i="1" s="1"/>
  <c r="F133" i="1" l="1"/>
  <c r="E134" i="1"/>
  <c r="H134" i="1" s="1"/>
  <c r="D133" i="1"/>
  <c r="M133" i="1"/>
  <c r="N133" i="1" s="1"/>
  <c r="F134" i="1" l="1"/>
  <c r="E135" i="1"/>
  <c r="H135" i="1" s="1"/>
  <c r="F135" i="1" s="1"/>
  <c r="D134" i="1"/>
  <c r="M134" i="1"/>
  <c r="N134" i="1" s="1"/>
  <c r="E136" i="1" l="1"/>
  <c r="H136" i="1" s="1"/>
  <c r="D135" i="1"/>
  <c r="M135" i="1"/>
  <c r="N135" i="1" s="1"/>
  <c r="F136" i="1" l="1"/>
  <c r="E137" i="1"/>
  <c r="H137" i="1" s="1"/>
  <c r="D136" i="1"/>
  <c r="M136" i="1"/>
  <c r="N136" i="1" s="1"/>
  <c r="F137" i="1" l="1"/>
  <c r="E138" i="1"/>
  <c r="H138" i="1" s="1"/>
  <c r="D137" i="1"/>
  <c r="M137" i="1"/>
  <c r="N137" i="1" s="1"/>
  <c r="F138" i="1" l="1"/>
  <c r="E139" i="1"/>
  <c r="H139" i="1" s="1"/>
  <c r="D138" i="1"/>
  <c r="M138" i="1"/>
  <c r="N138" i="1" s="1"/>
  <c r="F139" i="1" l="1"/>
  <c r="E140" i="1"/>
  <c r="H140" i="1" s="1"/>
  <c r="D139" i="1"/>
  <c r="M139" i="1"/>
  <c r="N139" i="1" s="1"/>
  <c r="F140" i="1" l="1"/>
  <c r="E141" i="1"/>
  <c r="H141" i="1" s="1"/>
  <c r="D140" i="1"/>
  <c r="M140" i="1"/>
  <c r="N140" i="1" s="1"/>
  <c r="F141" i="1" l="1"/>
  <c r="E142" i="1"/>
  <c r="H142" i="1" s="1"/>
  <c r="D141" i="1"/>
  <c r="M141" i="1"/>
  <c r="N141" i="1" s="1"/>
  <c r="F142" i="1" l="1"/>
  <c r="E143" i="1"/>
  <c r="H143" i="1" s="1"/>
  <c r="D142" i="1"/>
  <c r="M142" i="1"/>
  <c r="N142" i="1" s="1"/>
  <c r="F143" i="1" l="1"/>
  <c r="E144" i="1"/>
  <c r="H144" i="1" s="1"/>
  <c r="D143" i="1"/>
  <c r="M143" i="1"/>
  <c r="N143" i="1" s="1"/>
  <c r="F144" i="1" l="1"/>
  <c r="E145" i="1"/>
  <c r="H145" i="1" s="1"/>
  <c r="D144" i="1"/>
  <c r="M144" i="1"/>
  <c r="N144" i="1" s="1"/>
  <c r="F145" i="1" l="1"/>
  <c r="E146" i="1"/>
  <c r="H146" i="1" s="1"/>
  <c r="D145" i="1"/>
  <c r="M145" i="1"/>
  <c r="N145" i="1" s="1"/>
  <c r="F146" i="1" l="1"/>
  <c r="E147" i="1"/>
  <c r="H147" i="1" s="1"/>
  <c r="D146" i="1"/>
  <c r="M146" i="1"/>
  <c r="N146" i="1" s="1"/>
  <c r="F147" i="1" l="1"/>
  <c r="E148" i="1"/>
  <c r="H148" i="1" s="1"/>
  <c r="D147" i="1"/>
  <c r="M147" i="1"/>
  <c r="N147" i="1" s="1"/>
  <c r="F148" i="1" l="1"/>
  <c r="E149" i="1"/>
  <c r="H149" i="1" s="1"/>
  <c r="D148" i="1"/>
  <c r="M148" i="1"/>
  <c r="N148" i="1" s="1"/>
  <c r="F149" i="1" l="1"/>
  <c r="E150" i="1"/>
  <c r="H150" i="1" s="1"/>
  <c r="D149" i="1"/>
  <c r="M149" i="1"/>
  <c r="N149" i="1" s="1"/>
  <c r="F150" i="1" l="1"/>
  <c r="E151" i="1"/>
  <c r="H151" i="1" s="1"/>
  <c r="D150" i="1"/>
  <c r="M150" i="1"/>
  <c r="N150" i="1" s="1"/>
  <c r="F151" i="1" l="1"/>
  <c r="E152" i="1"/>
  <c r="H152" i="1" s="1"/>
  <c r="D151" i="1"/>
  <c r="M151" i="1"/>
  <c r="N151" i="1" s="1"/>
  <c r="F152" i="1" l="1"/>
  <c r="E153" i="1"/>
  <c r="H153" i="1" s="1"/>
  <c r="D152" i="1"/>
  <c r="M152" i="1"/>
  <c r="N152" i="1" s="1"/>
  <c r="F153" i="1" l="1"/>
  <c r="E154" i="1"/>
  <c r="H154" i="1" s="1"/>
  <c r="D153" i="1"/>
  <c r="M153" i="1"/>
  <c r="N153" i="1" s="1"/>
  <c r="F154" i="1" l="1"/>
  <c r="E155" i="1"/>
  <c r="H155" i="1" s="1"/>
  <c r="D154" i="1"/>
  <c r="M154" i="1"/>
  <c r="N154" i="1" s="1"/>
  <c r="F155" i="1" l="1"/>
  <c r="E156" i="1"/>
  <c r="H156" i="1" s="1"/>
  <c r="D155" i="1"/>
  <c r="M155" i="1"/>
  <c r="N155" i="1" s="1"/>
  <c r="F156" i="1" l="1"/>
  <c r="E157" i="1"/>
  <c r="H157" i="1" s="1"/>
  <c r="D156" i="1"/>
  <c r="M156" i="1"/>
  <c r="N156" i="1" s="1"/>
  <c r="F157" i="1" l="1"/>
  <c r="E158" i="1"/>
  <c r="H158" i="1" s="1"/>
  <c r="D157" i="1"/>
  <c r="M157" i="1"/>
  <c r="N157" i="1" s="1"/>
  <c r="F158" i="1" l="1"/>
  <c r="E159" i="1"/>
  <c r="H159" i="1" s="1"/>
  <c r="D158" i="1"/>
  <c r="M158" i="1"/>
  <c r="N158" i="1" s="1"/>
  <c r="F159" i="1" l="1"/>
  <c r="E160" i="1"/>
  <c r="H160" i="1" s="1"/>
  <c r="D159" i="1"/>
  <c r="M159" i="1"/>
  <c r="N159" i="1" s="1"/>
  <c r="F160" i="1" l="1"/>
  <c r="E161" i="1"/>
  <c r="H161" i="1" s="1"/>
  <c r="D160" i="1"/>
  <c r="M160" i="1"/>
  <c r="N160" i="1" s="1"/>
  <c r="F161" i="1" l="1"/>
  <c r="E162" i="1"/>
  <c r="H162" i="1" s="1"/>
  <c r="D161" i="1"/>
  <c r="M161" i="1"/>
  <c r="N161" i="1" s="1"/>
  <c r="F162" i="1" l="1"/>
  <c r="E163" i="1"/>
  <c r="H163" i="1" s="1"/>
  <c r="D162" i="1"/>
  <c r="M162" i="1"/>
  <c r="N162" i="1" s="1"/>
  <c r="F163" i="1" l="1"/>
  <c r="E164" i="1"/>
  <c r="H164" i="1" s="1"/>
  <c r="D163" i="1"/>
  <c r="M163" i="1"/>
  <c r="N163" i="1" s="1"/>
  <c r="F164" i="1" l="1"/>
  <c r="E165" i="1"/>
  <c r="H165" i="1" s="1"/>
  <c r="D164" i="1"/>
  <c r="M164" i="1"/>
  <c r="N164" i="1" s="1"/>
  <c r="F165" i="1" l="1"/>
  <c r="E166" i="1"/>
  <c r="H166" i="1" s="1"/>
  <c r="D165" i="1"/>
  <c r="M165" i="1"/>
  <c r="N165" i="1" s="1"/>
  <c r="F166" i="1" l="1"/>
  <c r="E167" i="1"/>
  <c r="H167" i="1" s="1"/>
  <c r="D166" i="1"/>
  <c r="M166" i="1"/>
  <c r="N166" i="1" s="1"/>
  <c r="F167" i="1" l="1"/>
  <c r="E168" i="1"/>
  <c r="H168" i="1" s="1"/>
  <c r="D167" i="1"/>
  <c r="M167" i="1"/>
  <c r="N167" i="1" s="1"/>
  <c r="F168" i="1" l="1"/>
  <c r="E169" i="1"/>
  <c r="H169" i="1" s="1"/>
  <c r="D168" i="1"/>
  <c r="M168" i="1"/>
  <c r="N168" i="1" s="1"/>
  <c r="F169" i="1" l="1"/>
  <c r="E170" i="1"/>
  <c r="H170" i="1" s="1"/>
  <c r="D169" i="1"/>
  <c r="M169" i="1"/>
  <c r="N169" i="1" s="1"/>
  <c r="F170" i="1" l="1"/>
  <c r="E171" i="1"/>
  <c r="H171" i="1" s="1"/>
  <c r="D170" i="1"/>
  <c r="M170" i="1"/>
  <c r="N170" i="1" s="1"/>
  <c r="F171" i="1" l="1"/>
  <c r="D171" i="1"/>
  <c r="M171" i="1"/>
  <c r="N171" i="1" s="1"/>
</calcChain>
</file>

<file path=xl/sharedStrings.xml><?xml version="1.0" encoding="utf-8"?>
<sst xmlns="http://schemas.openxmlformats.org/spreadsheetml/2006/main" count="94" uniqueCount="44">
  <si>
    <t>date</t>
  </si>
  <si>
    <t>distribution</t>
  </si>
  <si>
    <t>nav</t>
  </si>
  <si>
    <t>TOTAL YIELD %</t>
  </si>
  <si>
    <t>NAV YIELD %</t>
  </si>
  <si>
    <t>Annualized Distribution %</t>
  </si>
  <si>
    <t>Inception to date</t>
  </si>
  <si>
    <t>1-Year</t>
  </si>
  <si>
    <t>3-Year</t>
  </si>
  <si>
    <t>5-Year</t>
  </si>
  <si>
    <t>Frequency\Variable</t>
  </si>
  <si>
    <t>index_inception</t>
  </si>
  <si>
    <t>annualized_nav_yield %</t>
  </si>
  <si>
    <t>capital_cost_(mortgage_rate)_%</t>
  </si>
  <si>
    <t>total_asset_value_(leverage_ratio_55%)</t>
  </si>
  <si>
    <t>annualized_capital_gain_%</t>
  </si>
  <si>
    <t>rental_income</t>
  </si>
  <si>
    <t>property_cost_(-)</t>
  </si>
  <si>
    <t>distribution_rate_%</t>
  </si>
  <si>
    <t>annualized_distribution_rate_%</t>
  </si>
  <si>
    <t>annualized_total_yield_%</t>
  </si>
  <si>
    <t>index_5Yr</t>
  </si>
  <si>
    <t>YTD</t>
  </si>
  <si>
    <t>Security</t>
  </si>
  <si>
    <t>FTSE 100</t>
  </si>
  <si>
    <t>S&amp;P500</t>
  </si>
  <si>
    <t>MSCI All World</t>
  </si>
  <si>
    <t>EUROSTOXX 50 Index</t>
  </si>
  <si>
    <t>UK EPRA Index</t>
  </si>
  <si>
    <t>UK Home prices Index</t>
  </si>
  <si>
    <t>Start Date</t>
  </si>
  <si>
    <t>End Date</t>
  </si>
  <si>
    <t xml:space="preserve"> </t>
  </si>
  <si>
    <t>Period</t>
  </si>
  <si>
    <t>M</t>
  </si>
  <si>
    <t>Currency</t>
  </si>
  <si>
    <t>GBP</t>
  </si>
  <si>
    <t>USD</t>
  </si>
  <si>
    <t>EUR</t>
  </si>
  <si>
    <t>Date</t>
  </si>
  <si>
    <t>PX_LAST</t>
  </si>
  <si>
    <t>Return %</t>
  </si>
  <si>
    <t>NAV</t>
  </si>
  <si>
    <t>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</si>
</sst>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0.000"/>
    <numFmt numFmtId="166" formatCode="[$-409]d\-mmm\-yy;@"/>
    <numFmt numFmtId="167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22" fontId="18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33" borderId="0" xfId="0" applyFill="1"/>
    <xf numFmtId="164" fontId="0" fillId="33" borderId="0" xfId="0" applyNumberFormat="1" applyFill="1"/>
    <xf numFmtId="0" fontId="0" fillId="0" borderId="10" xfId="0" applyFont="1" applyBorder="1"/>
    <xf numFmtId="2" fontId="0" fillId="0" borderId="11" xfId="0" applyNumberFormat="1" applyFont="1" applyBorder="1"/>
    <xf numFmtId="2" fontId="0" fillId="0" borderId="12" xfId="0" applyNumberFormat="1" applyFont="1" applyBorder="1"/>
    <xf numFmtId="0" fontId="16" fillId="0" borderId="0" xfId="0" applyFont="1"/>
    <xf numFmtId="22" fontId="18" fillId="0" borderId="0" xfId="43"/>
    <xf numFmtId="0" fontId="16" fillId="0" borderId="13" xfId="0" applyFont="1" applyBorder="1"/>
    <xf numFmtId="166" fontId="0" fillId="0" borderId="0" xfId="0" applyNumberFormat="1"/>
    <xf numFmtId="167" fontId="0" fillId="0" borderId="0" xfId="42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lp_datetime" xfId="43" xr:uid="{958F5C16-85F8-4CF2-8B96-50A92CA05C53}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%"/>
    </dxf>
    <dxf>
      <numFmt numFmtId="166" formatCode="[$-409]d\-mmm\-yy;@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%"/>
    </dxf>
    <dxf>
      <numFmt numFmtId="166" formatCode="[$-409]d\-mmm\-yy;@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%"/>
    </dxf>
    <dxf>
      <numFmt numFmtId="166" formatCode="[$-409]d\-mmm\-yy;@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%"/>
    </dxf>
    <dxf>
      <numFmt numFmtId="166" formatCode="[$-409]d\-mmm\-yy;@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%"/>
    </dxf>
    <dxf>
      <numFmt numFmtId="166" formatCode="[$-409]d\-mmm\-yy;@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%"/>
    </dxf>
    <dxf>
      <numFmt numFmtId="166" formatCode="[$-409]d\-mmm\-yy;@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R2:U8" totalsRowShown="0">
  <autoFilter ref="R2:U8" xr:uid="{00000000-0009-0000-0100-000002000000}"/>
  <tableColumns count="4">
    <tableColumn id="1" xr3:uid="{00000000-0010-0000-0000-000001000000}" name="Frequency\Variable"/>
    <tableColumn id="3" xr3:uid="{00000000-0010-0000-0000-000003000000}" name="NAV YIELD %" dataDxfId="26"/>
    <tableColumn id="4" xr3:uid="{00000000-0010-0000-0000-000004000000}" name="TOTAL YIELD %" dataDxfId="25"/>
    <tableColumn id="5" xr3:uid="{00000000-0010-0000-0000-000005000000}" name="Annualized Distribution %" dataDxfId="24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F17A26-2FE1-45B0-B43E-42816684CCBE}" name="Table1" displayName="Table1" ref="A6:C114" totalsRowShown="0" headerRowDxfId="23" headerRowBorderDxfId="22">
  <autoFilter ref="A6:C114" xr:uid="{76F17A26-2FE1-45B0-B43E-42816684CCBE}"/>
  <sortState xmlns:xlrd2="http://schemas.microsoft.com/office/spreadsheetml/2017/richdata2" ref="A7:C114">
    <sortCondition ref="A6:A114"/>
  </sortState>
  <tableColumns count="3">
    <tableColumn id="1" xr3:uid="{FF85ED99-A0BC-46FD-9238-B2F1CF16A492}" name="Date" dataDxfId="21"/>
    <tableColumn id="2" xr3:uid="{FFEFAC21-6966-4130-9F5A-043BF4E0FA8A}" name="PX_LAST"/>
    <tableColumn id="3" xr3:uid="{48AB3C40-0FE7-4748-8EAB-16E74778CE67}" name="Return %" dataDxfId="20" dataCellStyle="Percent">
      <calculatedColumnFormula>B7/B$7-1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2CA643-F2A1-4084-90D3-CA5B7E1914DD}" name="Table24" displayName="Table24" ref="E6:G114" totalsRowShown="0" headerRowDxfId="19" headerRowBorderDxfId="18">
  <autoFilter ref="E6:G114" xr:uid="{3B2CA643-F2A1-4084-90D3-CA5B7E1914DD}"/>
  <sortState xmlns:xlrd2="http://schemas.microsoft.com/office/spreadsheetml/2017/richdata2" ref="E7:G114">
    <sortCondition ref="E6:E114"/>
  </sortState>
  <tableColumns count="3">
    <tableColumn id="1" xr3:uid="{85747008-C145-466C-A351-E2800A20BA81}" name="Date" dataDxfId="17"/>
    <tableColumn id="2" xr3:uid="{16786E95-D563-479B-94F8-AC914EE8496C}" name="NAV"/>
    <tableColumn id="3" xr3:uid="{0A18D5D9-459A-453B-862D-932DC620096A}" name="Return %" dataDxfId="16" dataCellStyle="Percent">
      <calculatedColumnFormula>F7/F$7-1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65ECC9-A99C-4441-8676-B20A4D043C7A}" name="Table3" displayName="Table3" ref="I6:K114" totalsRowShown="0" headerRowDxfId="15" headerRowBorderDxfId="14">
  <autoFilter ref="I6:K114" xr:uid="{4465ECC9-A99C-4441-8676-B20A4D043C7A}"/>
  <sortState xmlns:xlrd2="http://schemas.microsoft.com/office/spreadsheetml/2017/richdata2" ref="I7:K114">
    <sortCondition ref="I6:I114"/>
  </sortState>
  <tableColumns count="3">
    <tableColumn id="1" xr3:uid="{69E233A7-7231-4056-AF40-3E1133E506E8}" name="Date" dataDxfId="13"/>
    <tableColumn id="2" xr3:uid="{19E53C9C-1C40-4477-A6B3-8AD0E860279C}" name="NAV"/>
    <tableColumn id="3" xr3:uid="{6B6E8AD4-1C1C-4909-8FC7-6C68D98CF16A}" name="Return %" dataDxfId="12" dataCellStyle="Percent">
      <calculatedColumnFormula>J7/J$7-1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74B837-5F2E-40E6-8B28-EE25F0FBC96E}" name="Table4" displayName="Table4" ref="M6:O114" totalsRowShown="0" headerRowDxfId="11" headerRowBorderDxfId="10">
  <autoFilter ref="M6:O114" xr:uid="{9874B837-5F2E-40E6-8B28-EE25F0FBC96E}"/>
  <sortState xmlns:xlrd2="http://schemas.microsoft.com/office/spreadsheetml/2017/richdata2" ref="M7:O114">
    <sortCondition ref="M6:M114"/>
  </sortState>
  <tableColumns count="3">
    <tableColumn id="1" xr3:uid="{09EE7FE9-6D50-4A24-B3E6-4FDC5805A1D6}" name="Date" dataDxfId="9"/>
    <tableColumn id="2" xr3:uid="{ADF9D4BE-08C4-4CF9-95BC-D0735BD97772}" name="PX_LAST"/>
    <tableColumn id="3" xr3:uid="{B6C50170-BDD4-41E1-9EE6-1948093CFA9F}" name="Return %" dataDxfId="8" dataCellStyle="Percent">
      <calculatedColumnFormula>N7/N$7-1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6BD16F-E3FF-400A-9527-C0829F9D2DF8}" name="Table5" displayName="Table5" ref="Q6:S114" totalsRowShown="0" headerRowDxfId="7" headerRowBorderDxfId="6">
  <autoFilter ref="Q6:S114" xr:uid="{AC6BD16F-E3FF-400A-9527-C0829F9D2DF8}"/>
  <sortState xmlns:xlrd2="http://schemas.microsoft.com/office/spreadsheetml/2017/richdata2" ref="Q7:S114">
    <sortCondition ref="Q6:Q114"/>
  </sortState>
  <tableColumns count="3">
    <tableColumn id="1" xr3:uid="{C8B7C6E5-C8A9-4BD2-963B-40F18E21788A}" name="Date" dataDxfId="5"/>
    <tableColumn id="2" xr3:uid="{B8B0AFB7-A4A6-4F36-8E46-60027049138B}" name="PX_LAST"/>
    <tableColumn id="3" xr3:uid="{5C69FC67-33D6-40A6-953D-31EDD5176226}" name="Return %" dataDxfId="4" dataCellStyle="Percent">
      <calculatedColumnFormula>R7/R$7-1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CC6F5A2-9F75-455C-93C3-7C7D4B3067AF}" name="Table6" displayName="Table6" ref="U6:W114" totalsRowShown="0" headerRowDxfId="3" headerRowBorderDxfId="2">
  <autoFilter ref="U6:W114" xr:uid="{8CC6F5A2-9F75-455C-93C3-7C7D4B3067AF}"/>
  <sortState xmlns:xlrd2="http://schemas.microsoft.com/office/spreadsheetml/2017/richdata2" ref="U7:W114">
    <sortCondition ref="U6:U114"/>
  </sortState>
  <tableColumns count="3">
    <tableColumn id="1" xr3:uid="{5772BAC8-4A05-4BD9-AA9C-6AF656BD7FE2}" name="Date" dataDxfId="1"/>
    <tableColumn id="2" xr3:uid="{1D6AAF5C-3FDE-47E3-8DFB-1BB009987F4F}" name="PX_LAST"/>
    <tableColumn id="3" xr3:uid="{74DA3210-B29D-495A-AEAF-189E14A5E550}" name="Return %" dataDxfId="0" dataCellStyle="Percent">
      <calculatedColumnFormula>V7/V$7-1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3"/>
  <sheetViews>
    <sheetView zoomScale="70" zoomScaleNormal="70" workbookViewId="0">
      <selection activeCell="G31" sqref="G31"/>
    </sheetView>
  </sheetViews>
  <sheetFormatPr defaultRowHeight="14.5" x14ac:dyDescent="0.35"/>
  <cols>
    <col min="1" max="1" width="11" bestFit="1" customWidth="1"/>
    <col min="2" max="2" width="11.36328125" bestFit="1" customWidth="1"/>
    <col min="3" max="3" width="18.7265625" bestFit="1" customWidth="1"/>
    <col min="4" max="4" width="20.36328125" bestFit="1" customWidth="1"/>
    <col min="5" max="5" width="11.36328125" bestFit="1" customWidth="1"/>
    <col min="6" max="6" width="21.26953125" bestFit="1" customWidth="1"/>
    <col min="7" max="7" width="26.6328125" bestFit="1" customWidth="1"/>
    <col min="8" max="8" width="32.81640625" bestFit="1" customWidth="1"/>
    <col min="9" max="9" width="22.36328125" bestFit="1" customWidth="1"/>
    <col min="10" max="10" width="12.7265625" bestFit="1" customWidth="1"/>
    <col min="11" max="11" width="14.36328125" bestFit="1" customWidth="1"/>
    <col min="12" max="12" width="11" bestFit="1" customWidth="1"/>
    <col min="13" max="13" width="16.90625" bestFit="1" customWidth="1"/>
    <col min="14" max="14" width="26.7265625" bestFit="1" customWidth="1"/>
    <col min="15" max="16" width="26.08984375" customWidth="1"/>
    <col min="18" max="18" width="23.08984375" bestFit="1" customWidth="1"/>
    <col min="19" max="19" width="17.1796875" bestFit="1" customWidth="1"/>
    <col min="20" max="20" width="18.81640625" bestFit="1" customWidth="1"/>
    <col min="21" max="21" width="28.54296875" bestFit="1" customWidth="1"/>
  </cols>
  <sheetData>
    <row r="1" spans="1:21" x14ac:dyDescent="0.35">
      <c r="A1" s="4" t="s">
        <v>0</v>
      </c>
      <c r="B1" s="4" t="s">
        <v>21</v>
      </c>
      <c r="C1" s="4" t="s">
        <v>11</v>
      </c>
      <c r="D1" s="4" t="s">
        <v>12</v>
      </c>
      <c r="E1" s="4" t="s">
        <v>2</v>
      </c>
      <c r="F1" s="4" t="s">
        <v>20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4" t="s">
        <v>1</v>
      </c>
      <c r="M1" s="4" t="s">
        <v>18</v>
      </c>
      <c r="N1" s="4" t="s">
        <v>19</v>
      </c>
      <c r="O1" s="4"/>
    </row>
    <row r="2" spans="1:21" x14ac:dyDescent="0.35">
      <c r="A2" s="5">
        <v>41579</v>
      </c>
      <c r="B2" s="3"/>
      <c r="C2" s="3">
        <v>100000</v>
      </c>
      <c r="D2" s="2"/>
      <c r="E2" s="2">
        <v>590000</v>
      </c>
      <c r="F2" s="2"/>
      <c r="G2" s="2">
        <v>0.5</v>
      </c>
      <c r="H2" s="2">
        <f t="shared" ref="H2:H33" si="0">(E2/45)*100</f>
        <v>1311111.1111111112</v>
      </c>
      <c r="I2" s="2">
        <v>8.2100000000000009</v>
      </c>
      <c r="J2" s="2">
        <v>3000</v>
      </c>
      <c r="K2" s="2">
        <f t="shared" ref="K2:K10" si="1">J2*0.06</f>
        <v>180</v>
      </c>
      <c r="L2" s="2">
        <f>J2-K2</f>
        <v>2820</v>
      </c>
      <c r="M2" s="2">
        <f t="shared" ref="M2:M33" si="2">L2/E2*100</f>
        <v>0.47796610169491521</v>
      </c>
      <c r="N2" s="2">
        <f>((((M2/100)+1)^12)-1)*100</f>
        <v>5.8887995320046738</v>
      </c>
      <c r="O2" s="2"/>
      <c r="R2" t="s">
        <v>10</v>
      </c>
      <c r="S2" t="s">
        <v>4</v>
      </c>
      <c r="T2" t="s">
        <v>3</v>
      </c>
      <c r="U2" t="s">
        <v>5</v>
      </c>
    </row>
    <row r="3" spans="1:21" x14ac:dyDescent="0.35">
      <c r="A3" s="5">
        <v>41609</v>
      </c>
      <c r="B3" s="3"/>
      <c r="C3" s="3">
        <f t="shared" ref="C3:C34" si="3">C2*(((F3/100)+1)^(1/12))</f>
        <v>101917.02790185022</v>
      </c>
      <c r="D3" s="2">
        <f>((((E3-E2)/E2)+1)^12-1)*100</f>
        <v>14.539411273252579</v>
      </c>
      <c r="E3" s="2">
        <f t="shared" ref="E3:E34" si="4">E2*((I2/100+1)^(1/12))+L2</f>
        <v>596712.20907941239</v>
      </c>
      <c r="F3" s="2">
        <f t="shared" ref="F3:F34" si="5">((((H3-H2-(0.55*$H$2*(G2/100)))/E2)+1)^12-1)*100</f>
        <v>25.59171868852026</v>
      </c>
      <c r="G3" s="2">
        <v>0.5</v>
      </c>
      <c r="H3" s="2">
        <f t="shared" si="0"/>
        <v>1326027.1312875831</v>
      </c>
      <c r="I3" s="2">
        <v>8.2100000000000009</v>
      </c>
      <c r="J3" s="2">
        <v>3000</v>
      </c>
      <c r="K3" s="2">
        <f t="shared" si="1"/>
        <v>180</v>
      </c>
      <c r="L3" s="2">
        <f t="shared" ref="L3:L66" si="6">J3-K3</f>
        <v>2820</v>
      </c>
      <c r="M3" s="2">
        <f t="shared" si="2"/>
        <v>0.47258962647179642</v>
      </c>
      <c r="N3" s="2">
        <f t="shared" ref="N3:N66" si="7">((((M3/100)+1)^12)-1)*100</f>
        <v>5.8208274965205975</v>
      </c>
      <c r="O3" s="2"/>
      <c r="R3" s="6" t="s">
        <v>22</v>
      </c>
      <c r="S3" s="7">
        <f>AVERAGE(D100:D110)</f>
        <v>12.568043241254658</v>
      </c>
      <c r="T3" s="7">
        <f>AVERAGE(F100:F110)</f>
        <v>21.532614435273402</v>
      </c>
      <c r="U3" s="8">
        <f>AVERAGE(N100:N110)</f>
        <v>4.0435326141088588</v>
      </c>
    </row>
    <row r="4" spans="1:21" x14ac:dyDescent="0.35">
      <c r="A4" s="5">
        <v>41640</v>
      </c>
      <c r="B4" s="3"/>
      <c r="C4" s="3">
        <f t="shared" si="3"/>
        <v>103865.63495681068</v>
      </c>
      <c r="D4" s="2">
        <f t="shared" ref="D4:D67" si="8">((((E4-E3)/E3)+1)^12-1)*100</f>
        <v>14.466365691189553</v>
      </c>
      <c r="E4" s="2">
        <f t="shared" si="4"/>
        <v>603468.69836411602</v>
      </c>
      <c r="F4" s="2">
        <f t="shared" si="5"/>
        <v>25.516714046361088</v>
      </c>
      <c r="G4" s="2">
        <v>0.5</v>
      </c>
      <c r="H4" s="2">
        <f t="shared" si="0"/>
        <v>1341041.5519202577</v>
      </c>
      <c r="I4" s="2">
        <v>8.2100000000000009</v>
      </c>
      <c r="J4" s="2">
        <v>3000</v>
      </c>
      <c r="K4" s="2">
        <f t="shared" si="1"/>
        <v>180</v>
      </c>
      <c r="L4" s="2">
        <f t="shared" si="6"/>
        <v>2820</v>
      </c>
      <c r="M4" s="2">
        <f t="shared" si="2"/>
        <v>0.46729847093054883</v>
      </c>
      <c r="N4" s="2">
        <f t="shared" si="7"/>
        <v>5.7539731659536519</v>
      </c>
      <c r="O4" s="2"/>
      <c r="R4" t="s">
        <v>7</v>
      </c>
      <c r="S4" s="2">
        <f>AVERAGE(D98:D110)</f>
        <v>12.602794617830851</v>
      </c>
      <c r="T4" s="2">
        <f>AVERAGE(F98:F110)</f>
        <v>22.775604566488333</v>
      </c>
      <c r="U4" s="2">
        <f>AVERAGE(N98:N110)</f>
        <v>4.0708722646560682</v>
      </c>
    </row>
    <row r="5" spans="1:21" x14ac:dyDescent="0.35">
      <c r="A5" s="5">
        <v>41671</v>
      </c>
      <c r="B5" s="3"/>
      <c r="C5" s="3">
        <f t="shared" si="3"/>
        <v>105846.31244391529</v>
      </c>
      <c r="D5" s="2">
        <f t="shared" si="8"/>
        <v>14.394520967737744</v>
      </c>
      <c r="E5" s="2">
        <f t="shared" si="4"/>
        <v>610269.75996905507</v>
      </c>
      <c r="F5" s="2">
        <f t="shared" si="5"/>
        <v>25.442939749013615</v>
      </c>
      <c r="G5" s="2">
        <v>0.5</v>
      </c>
      <c r="H5" s="2">
        <f t="shared" si="0"/>
        <v>1356155.0221534558</v>
      </c>
      <c r="I5" s="2">
        <v>8.2100000000000009</v>
      </c>
      <c r="J5" s="2">
        <v>3000</v>
      </c>
      <c r="K5" s="2">
        <f t="shared" si="1"/>
        <v>180</v>
      </c>
      <c r="L5" s="2">
        <f t="shared" si="6"/>
        <v>2820</v>
      </c>
      <c r="M5" s="2">
        <f t="shared" si="2"/>
        <v>0.46209073183357369</v>
      </c>
      <c r="N5" s="2">
        <f t="shared" si="7"/>
        <v>5.6882106194375615</v>
      </c>
      <c r="O5" s="2"/>
      <c r="R5" t="s">
        <v>8</v>
      </c>
      <c r="S5" s="2">
        <f>AVERAGE(D74:D113)</f>
        <v>7.1972519444770082</v>
      </c>
      <c r="T5" s="2">
        <f>AVERAGE(F74:F113)</f>
        <v>12.805196098723883</v>
      </c>
      <c r="U5" s="2">
        <f>AVERAGE(N74:N113)</f>
        <v>-0.59823941362075872</v>
      </c>
    </row>
    <row r="6" spans="1:21" x14ac:dyDescent="0.35">
      <c r="A6" s="5">
        <v>41699</v>
      </c>
      <c r="B6" s="3"/>
      <c r="C6" s="3">
        <f t="shared" si="3"/>
        <v>107859.55906190479</v>
      </c>
      <c r="D6" s="2">
        <f t="shared" si="8"/>
        <v>14.323849260422161</v>
      </c>
      <c r="E6" s="2">
        <f t="shared" si="4"/>
        <v>617115.68793624558</v>
      </c>
      <c r="F6" s="2">
        <f t="shared" si="5"/>
        <v>25.370367338074406</v>
      </c>
      <c r="G6" s="2">
        <v>0.5</v>
      </c>
      <c r="H6" s="2">
        <f t="shared" si="0"/>
        <v>1371368.1954138791</v>
      </c>
      <c r="I6" s="2">
        <v>8.2100000000000009</v>
      </c>
      <c r="J6" s="2">
        <v>3000</v>
      </c>
      <c r="K6" s="2">
        <f t="shared" si="1"/>
        <v>180</v>
      </c>
      <c r="L6" s="2">
        <f t="shared" si="6"/>
        <v>2820</v>
      </c>
      <c r="M6" s="2">
        <f t="shared" si="2"/>
        <v>0.45696456193337531</v>
      </c>
      <c r="N6" s="2">
        <f t="shared" si="7"/>
        <v>5.6235147285969456</v>
      </c>
      <c r="O6" s="2"/>
      <c r="R6" t="s">
        <v>9</v>
      </c>
      <c r="S6" s="2">
        <f>AVERAGE(D50:D113)</f>
        <v>8.8451945502438143</v>
      </c>
      <c r="T6" s="2">
        <f>AVERAGE(F50:F113)</f>
        <v>16.037361530169544</v>
      </c>
      <c r="U6" s="2">
        <f>AVERAGE(N50:N113)</f>
        <v>0.58904377312488798</v>
      </c>
    </row>
    <row r="7" spans="1:21" x14ac:dyDescent="0.35">
      <c r="A7" s="5">
        <v>41730</v>
      </c>
      <c r="B7" s="3"/>
      <c r="C7" s="3">
        <f t="shared" si="3"/>
        <v>109905.88103994746</v>
      </c>
      <c r="D7" s="2">
        <f t="shared" si="8"/>
        <v>14.25432357780485</v>
      </c>
      <c r="E7" s="2">
        <f t="shared" si="4"/>
        <v>624006.77824748855</v>
      </c>
      <c r="F7" s="2">
        <f t="shared" si="5"/>
        <v>25.298969222988219</v>
      </c>
      <c r="G7" s="2">
        <v>0.5</v>
      </c>
      <c r="H7" s="2">
        <f t="shared" si="0"/>
        <v>1386681.7294388635</v>
      </c>
      <c r="I7" s="2">
        <v>8.2100000000000009</v>
      </c>
      <c r="J7" s="2">
        <v>3000</v>
      </c>
      <c r="K7" s="2">
        <f t="shared" si="1"/>
        <v>180</v>
      </c>
      <c r="L7" s="2">
        <f t="shared" si="6"/>
        <v>2820</v>
      </c>
      <c r="M7" s="2">
        <f t="shared" si="2"/>
        <v>0.45191816792758532</v>
      </c>
      <c r="N7" s="2">
        <f t="shared" si="7"/>
        <v>5.5598611274908505</v>
      </c>
      <c r="O7" s="2"/>
      <c r="R7" t="s">
        <v>6</v>
      </c>
      <c r="S7" s="2">
        <f>AVERAGE(D2:D110)</f>
        <v>10.780571820595595</v>
      </c>
      <c r="T7" s="2">
        <f>AVERAGE(F2:F110)</f>
        <v>20.369225828969459</v>
      </c>
      <c r="U7" s="2">
        <f>AVERAGE(N2:N110)</f>
        <v>2.4076642447877914</v>
      </c>
    </row>
    <row r="8" spans="1:21" x14ac:dyDescent="0.35">
      <c r="A8" s="5">
        <v>41760</v>
      </c>
      <c r="B8" s="3"/>
      <c r="C8" s="3">
        <f t="shared" si="3"/>
        <v>111985.79224999218</v>
      </c>
      <c r="D8" s="2">
        <f t="shared" si="8"/>
        <v>14.185917747216802</v>
      </c>
      <c r="E8" s="2">
        <f t="shared" si="4"/>
        <v>630943.32883716619</v>
      </c>
      <c r="F8" s="2">
        <f t="shared" si="5"/>
        <v>25.228718648210659</v>
      </c>
      <c r="G8" s="2">
        <v>0.5</v>
      </c>
      <c r="H8" s="2">
        <f t="shared" si="0"/>
        <v>1402096.2863048138</v>
      </c>
      <c r="I8" s="2">
        <v>8.2100000000000009</v>
      </c>
      <c r="J8" s="2">
        <v>3000</v>
      </c>
      <c r="K8" s="2">
        <f t="shared" si="1"/>
        <v>180</v>
      </c>
      <c r="L8" s="2">
        <f t="shared" si="6"/>
        <v>2820</v>
      </c>
      <c r="M8" s="2">
        <f t="shared" si="2"/>
        <v>0.44694980850297339</v>
      </c>
      <c r="N8" s="2">
        <f t="shared" si="7"/>
        <v>5.4972261839175474</v>
      </c>
      <c r="O8" s="2"/>
      <c r="S8" s="2"/>
      <c r="T8" s="2"/>
      <c r="U8" s="2"/>
    </row>
    <row r="9" spans="1:21" x14ac:dyDescent="0.35">
      <c r="A9" s="5">
        <v>41791</v>
      </c>
      <c r="B9" s="3"/>
      <c r="C9" s="3">
        <f t="shared" si="3"/>
        <v>114099.81432077849</v>
      </c>
      <c r="D9" s="2">
        <f t="shared" si="8"/>
        <v>14.118606383947153</v>
      </c>
      <c r="E9" s="2">
        <f t="shared" si="4"/>
        <v>637925.63960512332</v>
      </c>
      <c r="F9" s="2">
        <f t="shared" si="5"/>
        <v>25.159589661859115</v>
      </c>
      <c r="G9" s="2">
        <v>0.5</v>
      </c>
      <c r="H9" s="2">
        <f t="shared" si="0"/>
        <v>1417612.5324558297</v>
      </c>
      <c r="I9" s="2">
        <v>8.2100000000000009</v>
      </c>
      <c r="J9" s="2">
        <v>3000</v>
      </c>
      <c r="K9" s="2">
        <f t="shared" si="1"/>
        <v>180</v>
      </c>
      <c r="L9" s="2">
        <f t="shared" si="6"/>
        <v>2820</v>
      </c>
      <c r="M9" s="2">
        <f t="shared" si="2"/>
        <v>0.44205779246395915</v>
      </c>
      <c r="N9" s="2">
        <f t="shared" si="7"/>
        <v>5.4355869720003502</v>
      </c>
      <c r="O9" s="2"/>
    </row>
    <row r="10" spans="1:21" x14ac:dyDescent="0.35">
      <c r="A10" s="5">
        <v>41821</v>
      </c>
      <c r="B10" s="3"/>
      <c r="C10" s="3">
        <f t="shared" si="3"/>
        <v>116248.47675352836</v>
      </c>
      <c r="D10" s="2">
        <f t="shared" si="8"/>
        <v>14.052364861813382</v>
      </c>
      <c r="E10" s="2">
        <f t="shared" si="4"/>
        <v>644954.01242963353</v>
      </c>
      <c r="F10" s="2">
        <f t="shared" si="5"/>
        <v>25.091557085763071</v>
      </c>
      <c r="G10" s="2">
        <v>0.5</v>
      </c>
      <c r="H10" s="2">
        <f t="shared" si="0"/>
        <v>1433231.138732519</v>
      </c>
      <c r="I10" s="2">
        <v>8.2100000000000009</v>
      </c>
      <c r="J10" s="2">
        <v>3000</v>
      </c>
      <c r="K10" s="2">
        <f t="shared" si="1"/>
        <v>180</v>
      </c>
      <c r="L10" s="2">
        <f t="shared" si="6"/>
        <v>2820</v>
      </c>
      <c r="M10" s="2">
        <f t="shared" si="2"/>
        <v>0.43724047694139595</v>
      </c>
      <c r="N10" s="2">
        <f t="shared" si="7"/>
        <v>5.3749212459968776</v>
      </c>
      <c r="O10" s="2"/>
    </row>
    <row r="11" spans="1:21" x14ac:dyDescent="0.35">
      <c r="A11" s="5">
        <v>41852</v>
      </c>
      <c r="B11" s="3"/>
      <c r="C11" s="3">
        <f t="shared" si="3"/>
        <v>118432.3170393441</v>
      </c>
      <c r="D11" s="2">
        <f t="shared" si="8"/>
        <v>13.987169285038092</v>
      </c>
      <c r="E11" s="2">
        <f t="shared" si="4"/>
        <v>652028.75118045066</v>
      </c>
      <c r="F11" s="2">
        <f t="shared" si="5"/>
        <v>25.024596486838657</v>
      </c>
      <c r="G11" s="2">
        <v>0.5</v>
      </c>
      <c r="H11" s="2">
        <f t="shared" si="0"/>
        <v>1448952.7804010015</v>
      </c>
      <c r="I11" s="2">
        <v>8.2100000000000009</v>
      </c>
      <c r="J11" s="2">
        <v>3000</v>
      </c>
      <c r="K11" s="2">
        <f>1100+180</f>
        <v>1280</v>
      </c>
      <c r="L11" s="2">
        <f t="shared" si="6"/>
        <v>1720</v>
      </c>
      <c r="M11" s="2">
        <f t="shared" si="2"/>
        <v>0.26379204856934069</v>
      </c>
      <c r="N11" s="2">
        <f t="shared" si="7"/>
        <v>3.2118377500757855</v>
      </c>
      <c r="O11" s="2"/>
    </row>
    <row r="12" spans="1:21" x14ac:dyDescent="0.35">
      <c r="A12" s="5">
        <v>41883</v>
      </c>
      <c r="B12" s="3"/>
      <c r="C12" s="3">
        <f t="shared" si="3"/>
        <v>120207.88008219484</v>
      </c>
      <c r="D12" s="2">
        <f t="shared" si="8"/>
        <v>11.662422655331707</v>
      </c>
      <c r="E12" s="2">
        <f t="shared" si="4"/>
        <v>658050.1617319464</v>
      </c>
      <c r="F12" s="2">
        <f t="shared" si="5"/>
        <v>19.550816587018094</v>
      </c>
      <c r="G12" s="2">
        <v>0.5</v>
      </c>
      <c r="H12" s="2">
        <f t="shared" si="0"/>
        <v>1462333.6927376587</v>
      </c>
      <c r="I12" s="2">
        <v>8.2100000000000009</v>
      </c>
      <c r="J12" s="2">
        <v>3000</v>
      </c>
      <c r="K12" s="2">
        <f t="shared" ref="K12:K43" si="9">0.06*J12</f>
        <v>180</v>
      </c>
      <c r="L12" s="2">
        <f t="shared" si="6"/>
        <v>2820</v>
      </c>
      <c r="M12" s="2">
        <f t="shared" si="2"/>
        <v>0.42853875950397741</v>
      </c>
      <c r="N12" s="2">
        <f t="shared" si="7"/>
        <v>5.2654193148574224</v>
      </c>
      <c r="O12" s="2"/>
    </row>
    <row r="13" spans="1:21" x14ac:dyDescent="0.35">
      <c r="A13" s="5">
        <v>41913</v>
      </c>
      <c r="B13" s="3"/>
      <c r="C13" s="3">
        <f t="shared" si="3"/>
        <v>122456.23080859412</v>
      </c>
      <c r="D13" s="2">
        <f t="shared" si="8"/>
        <v>13.869490382718674</v>
      </c>
      <c r="E13" s="2">
        <f t="shared" si="4"/>
        <v>665211.29531533946</v>
      </c>
      <c r="F13" s="2">
        <f t="shared" si="5"/>
        <v>24.903726043477704</v>
      </c>
      <c r="G13" s="2">
        <v>0.5</v>
      </c>
      <c r="H13" s="2">
        <f t="shared" si="0"/>
        <v>1478247.3229229767</v>
      </c>
      <c r="I13" s="2">
        <v>8.2100000000000009</v>
      </c>
      <c r="J13" s="2">
        <v>3000</v>
      </c>
      <c r="K13" s="2">
        <f t="shared" si="9"/>
        <v>180</v>
      </c>
      <c r="L13" s="2">
        <f t="shared" si="6"/>
        <v>2820</v>
      </c>
      <c r="M13" s="2">
        <f t="shared" si="2"/>
        <v>0.42392545344005261</v>
      </c>
      <c r="N13" s="2">
        <f t="shared" si="7"/>
        <v>5.2074080447362503</v>
      </c>
      <c r="O13" s="2"/>
    </row>
    <row r="14" spans="1:21" x14ac:dyDescent="0.35">
      <c r="A14" s="5">
        <v>41944</v>
      </c>
      <c r="B14" s="3"/>
      <c r="C14" s="3">
        <f t="shared" si="3"/>
        <v>124741.30338032622</v>
      </c>
      <c r="D14" s="2">
        <f t="shared" si="8"/>
        <v>13.807146869622322</v>
      </c>
      <c r="E14" s="2">
        <f t="shared" si="4"/>
        <v>672419.67064305826</v>
      </c>
      <c r="F14" s="2">
        <f t="shared" si="5"/>
        <v>24.839688777004866</v>
      </c>
      <c r="G14" s="2">
        <v>0.5</v>
      </c>
      <c r="H14" s="2">
        <f t="shared" si="0"/>
        <v>1494265.9347623517</v>
      </c>
      <c r="I14" s="2">
        <v>8.2100000000000009</v>
      </c>
      <c r="J14" s="2">
        <v>3000</v>
      </c>
      <c r="K14" s="2">
        <f t="shared" si="9"/>
        <v>180</v>
      </c>
      <c r="L14" s="2">
        <f t="shared" si="6"/>
        <v>2820</v>
      </c>
      <c r="M14" s="2">
        <f t="shared" si="2"/>
        <v>0.41938094959404387</v>
      </c>
      <c r="N14" s="2">
        <f t="shared" si="7"/>
        <v>5.1502906014321503</v>
      </c>
      <c r="O14" s="2"/>
    </row>
    <row r="15" spans="1:21" x14ac:dyDescent="0.35">
      <c r="A15" s="5">
        <v>41974</v>
      </c>
      <c r="B15" s="3"/>
      <c r="C15" s="3">
        <f t="shared" si="3"/>
        <v>127063.66667096264</v>
      </c>
      <c r="D15" s="2">
        <f t="shared" si="8"/>
        <v>13.745763732811112</v>
      </c>
      <c r="E15" s="2">
        <f t="shared" si="4"/>
        <v>679675.59936721495</v>
      </c>
      <c r="F15" s="2">
        <f t="shared" si="5"/>
        <v>24.776635980507212</v>
      </c>
      <c r="G15" s="2">
        <v>0.5</v>
      </c>
      <c r="H15" s="2">
        <f t="shared" si="0"/>
        <v>1510390.2208160332</v>
      </c>
      <c r="I15" s="2">
        <v>8.2100000000000009</v>
      </c>
      <c r="J15" s="2">
        <v>3000</v>
      </c>
      <c r="K15" s="2">
        <f t="shared" si="9"/>
        <v>180</v>
      </c>
      <c r="L15" s="2">
        <f t="shared" si="6"/>
        <v>2820</v>
      </c>
      <c r="M15" s="2">
        <f t="shared" si="2"/>
        <v>0.4149038162655021</v>
      </c>
      <c r="N15" s="2">
        <f t="shared" si="7"/>
        <v>5.0940476997018758</v>
      </c>
      <c r="O15" s="2"/>
    </row>
    <row r="16" spans="1:21" x14ac:dyDescent="0.35">
      <c r="A16" s="5">
        <v>42005</v>
      </c>
      <c r="B16" s="3"/>
      <c r="C16" s="3">
        <f t="shared" si="3"/>
        <v>129423.89813074419</v>
      </c>
      <c r="D16" s="2">
        <f t="shared" si="8"/>
        <v>13.685320255909117</v>
      </c>
      <c r="E16" s="2">
        <f t="shared" si="4"/>
        <v>686979.39519587962</v>
      </c>
      <c r="F16" s="2">
        <f t="shared" si="5"/>
        <v>24.714546464974816</v>
      </c>
      <c r="G16" s="2">
        <v>0.5</v>
      </c>
      <c r="H16" s="2">
        <f t="shared" si="0"/>
        <v>1526620.8782130657</v>
      </c>
      <c r="I16" s="2">
        <v>8.2100000000000009</v>
      </c>
      <c r="J16" s="2">
        <v>3000</v>
      </c>
      <c r="K16" s="2">
        <f t="shared" si="9"/>
        <v>180</v>
      </c>
      <c r="L16" s="2">
        <f t="shared" si="6"/>
        <v>2820</v>
      </c>
      <c r="M16" s="2">
        <f t="shared" si="2"/>
        <v>0.41049266102019383</v>
      </c>
      <c r="N16" s="2">
        <f t="shared" si="7"/>
        <v>5.0386606026486813</v>
      </c>
      <c r="O16" s="2"/>
    </row>
    <row r="17" spans="1:15" x14ac:dyDescent="0.35">
      <c r="A17" s="5">
        <v>42036</v>
      </c>
      <c r="B17" s="3"/>
      <c r="C17" s="3">
        <f t="shared" si="3"/>
        <v>131822.58391436702</v>
      </c>
      <c r="D17" s="2">
        <f t="shared" si="8"/>
        <v>13.625796311446381</v>
      </c>
      <c r="E17" s="2">
        <f t="shared" si="4"/>
        <v>694331.37390664348</v>
      </c>
      <c r="F17" s="2">
        <f t="shared" si="5"/>
        <v>24.653399642428141</v>
      </c>
      <c r="G17" s="2">
        <v>0.5</v>
      </c>
      <c r="H17" s="2">
        <f t="shared" si="0"/>
        <v>1542958.6086814299</v>
      </c>
      <c r="I17" s="2">
        <v>8.2100000000000009</v>
      </c>
      <c r="J17" s="2">
        <v>3000</v>
      </c>
      <c r="K17" s="2">
        <f t="shared" si="9"/>
        <v>180</v>
      </c>
      <c r="L17" s="2">
        <f t="shared" si="6"/>
        <v>2820</v>
      </c>
      <c r="M17" s="2">
        <f t="shared" si="2"/>
        <v>0.4061461293522311</v>
      </c>
      <c r="N17" s="2">
        <f t="shared" si="7"/>
        <v>4.9841111023688489</v>
      </c>
      <c r="O17" s="2"/>
    </row>
    <row r="18" spans="1:15" x14ac:dyDescent="0.35">
      <c r="A18" s="5">
        <v>42064</v>
      </c>
      <c r="B18" s="3"/>
      <c r="C18" s="3">
        <f t="shared" si="3"/>
        <v>134260.31901065371</v>
      </c>
      <c r="D18" s="2">
        <f t="shared" si="8"/>
        <v>13.567172340078915</v>
      </c>
      <c r="E18" s="2">
        <f t="shared" si="4"/>
        <v>701731.8533602712</v>
      </c>
      <c r="F18" s="2">
        <f t="shared" si="5"/>
        <v>24.593175504749777</v>
      </c>
      <c r="G18" s="2">
        <v>0.5</v>
      </c>
      <c r="H18" s="2">
        <f t="shared" si="0"/>
        <v>1559404.1185783804</v>
      </c>
      <c r="I18" s="2">
        <v>8.2100000000000009</v>
      </c>
      <c r="J18" s="2">
        <v>3000</v>
      </c>
      <c r="K18" s="2">
        <f t="shared" si="9"/>
        <v>180</v>
      </c>
      <c r="L18" s="2">
        <f t="shared" si="6"/>
        <v>2820</v>
      </c>
      <c r="M18" s="2">
        <f t="shared" si="2"/>
        <v>0.40186290340053926</v>
      </c>
      <c r="N18" s="2">
        <f t="shared" si="7"/>
        <v>4.9303815014117625</v>
      </c>
      <c r="O18" s="2"/>
    </row>
    <row r="19" spans="1:15" x14ac:dyDescent="0.35">
      <c r="A19" s="5">
        <v>42095</v>
      </c>
      <c r="B19" s="3"/>
      <c r="C19" s="3">
        <f t="shared" si="3"/>
        <v>136737.7073741382</v>
      </c>
      <c r="D19" s="2">
        <f t="shared" si="8"/>
        <v>13.50942933068151</v>
      </c>
      <c r="E19" s="2">
        <f t="shared" si="4"/>
        <v>709181.15351444366</v>
      </c>
      <c r="F19" s="2">
        <f t="shared" si="5"/>
        <v>24.53385460341293</v>
      </c>
      <c r="G19" s="2">
        <v>0.5</v>
      </c>
      <c r="H19" s="2">
        <f t="shared" si="0"/>
        <v>1575958.1189209858</v>
      </c>
      <c r="I19" s="2">
        <v>8.2100000000000009</v>
      </c>
      <c r="J19" s="2">
        <v>3000</v>
      </c>
      <c r="K19" s="2">
        <f t="shared" si="9"/>
        <v>180</v>
      </c>
      <c r="L19" s="2">
        <f t="shared" si="6"/>
        <v>2820</v>
      </c>
      <c r="M19" s="2">
        <f t="shared" si="2"/>
        <v>0.39764170071710264</v>
      </c>
      <c r="N19" s="2">
        <f t="shared" si="7"/>
        <v>4.877454595013675</v>
      </c>
      <c r="O19" s="2"/>
    </row>
    <row r="20" spans="1:15" x14ac:dyDescent="0.35">
      <c r="A20" s="5">
        <v>42125</v>
      </c>
      <c r="B20" s="3"/>
      <c r="C20" s="3">
        <f t="shared" si="3"/>
        <v>139255.36205859238</v>
      </c>
      <c r="D20" s="2">
        <f t="shared" si="8"/>
        <v>13.452548801270115</v>
      </c>
      <c r="E20" s="2">
        <f t="shared" si="4"/>
        <v>716679.59643759136</v>
      </c>
      <c r="F20" s="2">
        <f t="shared" si="5"/>
        <v>24.475418030048179</v>
      </c>
      <c r="G20" s="2">
        <v>0.5</v>
      </c>
      <c r="H20" s="2">
        <f t="shared" si="0"/>
        <v>1592621.3254168697</v>
      </c>
      <c r="I20" s="2">
        <v>8.2100000000000009</v>
      </c>
      <c r="J20" s="2">
        <v>3000</v>
      </c>
      <c r="K20" s="2">
        <f t="shared" si="9"/>
        <v>180</v>
      </c>
      <c r="L20" s="2">
        <f t="shared" si="6"/>
        <v>2820</v>
      </c>
      <c r="M20" s="2">
        <f t="shared" si="2"/>
        <v>0.39348127308457098</v>
      </c>
      <c r="N20" s="2">
        <f t="shared" si="7"/>
        <v>4.8253136540676866</v>
      </c>
      <c r="O20" s="2"/>
    </row>
    <row r="21" spans="1:15" x14ac:dyDescent="0.35">
      <c r="A21" s="5">
        <v>42156</v>
      </c>
      <c r="B21" s="3"/>
      <c r="C21" s="3">
        <f t="shared" si="3"/>
        <v>141813.9053525225</v>
      </c>
      <c r="D21" s="2">
        <f t="shared" si="8"/>
        <v>13.396512780717696</v>
      </c>
      <c r="E21" s="2">
        <f t="shared" si="4"/>
        <v>724227.50632281858</v>
      </c>
      <c r="F21" s="2">
        <f t="shared" si="5"/>
        <v>24.417847397812388</v>
      </c>
      <c r="G21" s="2">
        <v>0.5</v>
      </c>
      <c r="H21" s="2">
        <f t="shared" si="0"/>
        <v>1609394.4584951524</v>
      </c>
      <c r="I21" s="2">
        <v>8.2100000000000009</v>
      </c>
      <c r="J21" s="2">
        <v>3000</v>
      </c>
      <c r="K21" s="2">
        <f t="shared" si="9"/>
        <v>180</v>
      </c>
      <c r="L21" s="2">
        <f t="shared" si="6"/>
        <v>2820</v>
      </c>
      <c r="M21" s="2">
        <f t="shared" si="2"/>
        <v>0.38938040538093122</v>
      </c>
      <c r="N21" s="2">
        <f t="shared" si="7"/>
        <v>4.7739424087959614</v>
      </c>
      <c r="O21" s="2"/>
    </row>
    <row r="22" spans="1:15" x14ac:dyDescent="0.35">
      <c r="A22" s="5">
        <v>42186</v>
      </c>
      <c r="B22" s="3"/>
      <c r="C22" s="3">
        <f t="shared" si="3"/>
        <v>144413.96891666594</v>
      </c>
      <c r="D22" s="2">
        <f t="shared" si="8"/>
        <v>13.341303791219229</v>
      </c>
      <c r="E22" s="2">
        <f t="shared" si="4"/>
        <v>731825.20950192015</v>
      </c>
      <c r="F22" s="2">
        <f t="shared" si="5"/>
        <v>24.361124823532499</v>
      </c>
      <c r="G22" s="2">
        <v>0.5</v>
      </c>
      <c r="H22" s="2">
        <f t="shared" si="0"/>
        <v>1626278.2433376003</v>
      </c>
      <c r="I22" s="2">
        <v>8.2100000000000009</v>
      </c>
      <c r="J22" s="2">
        <v>3000</v>
      </c>
      <c r="K22" s="2">
        <f t="shared" si="9"/>
        <v>180</v>
      </c>
      <c r="L22" s="2">
        <f t="shared" si="6"/>
        <v>2820</v>
      </c>
      <c r="M22" s="2">
        <f t="shared" si="2"/>
        <v>0.38533791448907456</v>
      </c>
      <c r="N22" s="2">
        <f t="shared" si="7"/>
        <v>4.7233250330889875</v>
      </c>
      <c r="O22" s="2"/>
    </row>
    <row r="23" spans="1:15" x14ac:dyDescent="0.35">
      <c r="A23" s="5">
        <v>42217</v>
      </c>
      <c r="B23" s="3"/>
      <c r="C23" s="3">
        <f t="shared" si="3"/>
        <v>147056.19392351649</v>
      </c>
      <c r="D23" s="2">
        <f t="shared" si="8"/>
        <v>13.286904831477653</v>
      </c>
      <c r="E23" s="2">
        <f t="shared" si="4"/>
        <v>739473.0344594901</v>
      </c>
      <c r="F23" s="2">
        <f t="shared" si="5"/>
        <v>24.305232910568009</v>
      </c>
      <c r="G23" s="2">
        <v>0.5</v>
      </c>
      <c r="H23" s="2">
        <f t="shared" si="0"/>
        <v>1643273.409909978</v>
      </c>
      <c r="I23" s="2">
        <v>8.2100000000000009</v>
      </c>
      <c r="J23" s="2">
        <v>3000</v>
      </c>
      <c r="K23" s="2">
        <f t="shared" si="9"/>
        <v>180</v>
      </c>
      <c r="L23" s="2">
        <f t="shared" si="6"/>
        <v>2820</v>
      </c>
      <c r="M23" s="2">
        <f t="shared" si="2"/>
        <v>0.38135264824920206</v>
      </c>
      <c r="N23" s="2">
        <f t="shared" si="7"/>
        <v>4.6734461294818841</v>
      </c>
      <c r="O23" s="2"/>
    </row>
    <row r="24" spans="1:15" x14ac:dyDescent="0.35">
      <c r="A24" s="5">
        <v>42248</v>
      </c>
      <c r="B24" s="3"/>
      <c r="C24" s="3">
        <f t="shared" si="3"/>
        <v>149741.23119890859</v>
      </c>
      <c r="D24" s="2">
        <f t="shared" si="8"/>
        <v>13.233299360570649</v>
      </c>
      <c r="E24" s="2">
        <f t="shared" si="4"/>
        <v>747171.31184712378</v>
      </c>
      <c r="F24" s="2">
        <f t="shared" si="5"/>
        <v>24.250154732371509</v>
      </c>
      <c r="G24" s="2">
        <v>0.5</v>
      </c>
      <c r="H24" s="2">
        <f t="shared" si="0"/>
        <v>1660380.6929936083</v>
      </c>
      <c r="I24" s="2">
        <v>8.2100000000000009</v>
      </c>
      <c r="J24" s="2">
        <v>3500</v>
      </c>
      <c r="K24" s="2">
        <f t="shared" si="9"/>
        <v>210</v>
      </c>
      <c r="L24" s="2">
        <f t="shared" si="6"/>
        <v>3290</v>
      </c>
      <c r="M24" s="2">
        <f t="shared" si="2"/>
        <v>0.44032739852746855</v>
      </c>
      <c r="N24" s="2">
        <f t="shared" si="7"/>
        <v>5.4137919807542456</v>
      </c>
      <c r="O24" s="2"/>
    </row>
    <row r="25" spans="1:15" x14ac:dyDescent="0.35">
      <c r="A25" s="5">
        <v>42278</v>
      </c>
      <c r="B25" s="3"/>
      <c r="C25" s="3">
        <f t="shared" si="3"/>
        <v>152679.05935548875</v>
      </c>
      <c r="D25" s="2">
        <f t="shared" si="8"/>
        <v>14.028942485595387</v>
      </c>
      <c r="E25" s="2">
        <f t="shared" si="4"/>
        <v>755390.3744977134</v>
      </c>
      <c r="F25" s="2">
        <f t="shared" si="5"/>
        <v>26.257420347521034</v>
      </c>
      <c r="G25" s="2">
        <v>0.5</v>
      </c>
      <c r="H25" s="2">
        <f t="shared" si="0"/>
        <v>1678645.2766615853</v>
      </c>
      <c r="I25" s="2">
        <v>8.2100000000000009</v>
      </c>
      <c r="J25" s="2">
        <v>3500</v>
      </c>
      <c r="K25" s="2">
        <f t="shared" si="9"/>
        <v>210</v>
      </c>
      <c r="L25" s="2">
        <f t="shared" si="6"/>
        <v>3290</v>
      </c>
      <c r="M25" s="2">
        <f t="shared" si="2"/>
        <v>0.43553639430309665</v>
      </c>
      <c r="N25" s="2">
        <f t="shared" si="7"/>
        <v>5.3534689459597828</v>
      </c>
      <c r="O25" s="2"/>
    </row>
    <row r="26" spans="1:15" x14ac:dyDescent="0.35">
      <c r="A26" s="5">
        <v>42309</v>
      </c>
      <c r="B26" s="3"/>
      <c r="C26" s="3">
        <f t="shared" si="3"/>
        <v>155666.28705008002</v>
      </c>
      <c r="D26" s="2">
        <f t="shared" si="8"/>
        <v>13.964115108891262</v>
      </c>
      <c r="E26" s="2">
        <f t="shared" si="4"/>
        <v>763663.65801317233</v>
      </c>
      <c r="F26" s="2">
        <f t="shared" si="5"/>
        <v>26.177260357031116</v>
      </c>
      <c r="G26" s="2">
        <v>0.5</v>
      </c>
      <c r="H26" s="2">
        <f t="shared" si="0"/>
        <v>1697030.3511403829</v>
      </c>
      <c r="I26" s="2">
        <v>8.2100000000000009</v>
      </c>
      <c r="J26" s="2">
        <v>3500</v>
      </c>
      <c r="K26" s="2">
        <f t="shared" si="9"/>
        <v>210</v>
      </c>
      <c r="L26" s="2">
        <f t="shared" si="6"/>
        <v>3290</v>
      </c>
      <c r="M26" s="2">
        <f t="shared" si="2"/>
        <v>0.43081793476458075</v>
      </c>
      <c r="N26" s="2">
        <f t="shared" si="7"/>
        <v>5.2940902434131409</v>
      </c>
      <c r="O26" s="2"/>
    </row>
    <row r="27" spans="1:15" x14ac:dyDescent="0.35">
      <c r="A27" s="5">
        <v>42339</v>
      </c>
      <c r="B27" s="3"/>
      <c r="C27" s="3">
        <f t="shared" si="3"/>
        <v>158703.68827114822</v>
      </c>
      <c r="D27" s="2">
        <f t="shared" si="8"/>
        <v>13.900302361204853</v>
      </c>
      <c r="E27" s="2">
        <f t="shared" si="4"/>
        <v>771991.5200866235</v>
      </c>
      <c r="F27" s="2">
        <f t="shared" si="5"/>
        <v>26.098359737645225</v>
      </c>
      <c r="G27" s="2">
        <v>0.5</v>
      </c>
      <c r="H27" s="2">
        <f t="shared" si="0"/>
        <v>1715536.7113036078</v>
      </c>
      <c r="I27" s="2">
        <v>8.2100000000000009</v>
      </c>
      <c r="J27" s="2">
        <v>3500</v>
      </c>
      <c r="K27" s="2">
        <f t="shared" si="9"/>
        <v>210</v>
      </c>
      <c r="L27" s="2">
        <f t="shared" si="6"/>
        <v>3290</v>
      </c>
      <c r="M27" s="2">
        <f t="shared" si="2"/>
        <v>0.42617048431190491</v>
      </c>
      <c r="N27" s="2">
        <f t="shared" si="7"/>
        <v>5.2356351336215301</v>
      </c>
      <c r="O27" s="2"/>
    </row>
    <row r="28" spans="1:15" x14ac:dyDescent="0.35">
      <c r="A28" s="5">
        <v>42370</v>
      </c>
      <c r="B28" s="3"/>
      <c r="C28" s="3">
        <f t="shared" si="3"/>
        <v>161792.048770505</v>
      </c>
      <c r="D28" s="2">
        <f t="shared" si="8"/>
        <v>13.837481964366315</v>
      </c>
      <c r="E28" s="2">
        <f t="shared" si="4"/>
        <v>780374.32077087869</v>
      </c>
      <c r="F28" s="2">
        <f t="shared" si="5"/>
        <v>26.020690723127736</v>
      </c>
      <c r="G28" s="2">
        <v>0.5</v>
      </c>
      <c r="H28" s="2">
        <f t="shared" si="0"/>
        <v>1734165.1572686194</v>
      </c>
      <c r="I28" s="2">
        <v>8.2100000000000009</v>
      </c>
      <c r="J28" s="2">
        <v>3500</v>
      </c>
      <c r="K28" s="2">
        <f t="shared" si="9"/>
        <v>210</v>
      </c>
      <c r="L28" s="2">
        <f t="shared" si="6"/>
        <v>3290</v>
      </c>
      <c r="M28" s="2">
        <f t="shared" si="2"/>
        <v>0.42159255019437764</v>
      </c>
      <c r="N28" s="2">
        <f t="shared" si="7"/>
        <v>5.1780834774129536</v>
      </c>
      <c r="O28" s="2"/>
    </row>
    <row r="29" spans="1:15" x14ac:dyDescent="0.35">
      <c r="A29" s="5">
        <v>42401</v>
      </c>
      <c r="B29" s="3"/>
      <c r="C29" s="3">
        <f t="shared" si="3"/>
        <v>164932.16623874533</v>
      </c>
      <c r="D29" s="2">
        <f t="shared" si="8"/>
        <v>13.775632284917272</v>
      </c>
      <c r="E29" s="2">
        <f t="shared" si="4"/>
        <v>788812.42249400541</v>
      </c>
      <c r="F29" s="2">
        <f t="shared" si="5"/>
        <v>25.94422635402751</v>
      </c>
      <c r="G29" s="2">
        <v>0.5</v>
      </c>
      <c r="H29" s="2">
        <f t="shared" si="0"/>
        <v>1752916.4944311234</v>
      </c>
      <c r="I29" s="2">
        <v>8.2100000000000009</v>
      </c>
      <c r="J29" s="2">
        <v>3500</v>
      </c>
      <c r="K29" s="2">
        <f t="shared" si="9"/>
        <v>210</v>
      </c>
      <c r="L29" s="2">
        <f t="shared" si="6"/>
        <v>3290</v>
      </c>
      <c r="M29" s="2">
        <f t="shared" si="2"/>
        <v>0.41708268102547563</v>
      </c>
      <c r="N29" s="2">
        <f t="shared" si="7"/>
        <v>5.1214157143685046</v>
      </c>
      <c r="O29" s="2"/>
    </row>
    <row r="30" spans="1:15" x14ac:dyDescent="0.35">
      <c r="A30" s="5">
        <v>42430</v>
      </c>
      <c r="B30" s="3"/>
      <c r="C30" s="3">
        <f t="shared" si="3"/>
        <v>168124.85048328966</v>
      </c>
      <c r="D30" s="2">
        <f t="shared" si="8"/>
        <v>13.714732310954192</v>
      </c>
      <c r="E30" s="2">
        <f t="shared" si="4"/>
        <v>797306.19007499609</v>
      </c>
      <c r="F30" s="2">
        <f t="shared" si="5"/>
        <v>25.868940448585718</v>
      </c>
      <c r="G30" s="2">
        <v>0.5</v>
      </c>
      <c r="H30" s="2">
        <f t="shared" si="0"/>
        <v>1771791.5334999915</v>
      </c>
      <c r="I30" s="2">
        <v>8.2100000000000009</v>
      </c>
      <c r="J30" s="2">
        <v>3500</v>
      </c>
      <c r="K30" s="2">
        <f t="shared" si="9"/>
        <v>210</v>
      </c>
      <c r="L30" s="2">
        <f t="shared" si="6"/>
        <v>3290</v>
      </c>
      <c r="M30" s="2">
        <f t="shared" si="2"/>
        <v>0.41263946535904061</v>
      </c>
      <c r="N30" s="2">
        <f t="shared" si="7"/>
        <v>5.0656128421804336</v>
      </c>
      <c r="O30" s="2"/>
    </row>
    <row r="31" spans="1:15" x14ac:dyDescent="0.35">
      <c r="A31" s="5">
        <v>42461</v>
      </c>
      <c r="B31" s="3"/>
      <c r="C31" s="3">
        <f t="shared" si="3"/>
        <v>171370.92360907028</v>
      </c>
      <c r="D31" s="2">
        <f t="shared" si="8"/>
        <v>13.65476162996384</v>
      </c>
      <c r="E31" s="2">
        <f t="shared" si="4"/>
        <v>805855.99073954124</v>
      </c>
      <c r="F31" s="2">
        <f t="shared" si="5"/>
        <v>25.794807574897227</v>
      </c>
      <c r="G31" s="2">
        <v>0.5</v>
      </c>
      <c r="H31" s="2">
        <f t="shared" si="0"/>
        <v>1790791.090532314</v>
      </c>
      <c r="I31" s="2">
        <v>8.2100000000000009</v>
      </c>
      <c r="J31" s="2">
        <v>3500</v>
      </c>
      <c r="K31" s="2">
        <f t="shared" si="9"/>
        <v>210</v>
      </c>
      <c r="L31" s="2">
        <f t="shared" si="6"/>
        <v>3290</v>
      </c>
      <c r="M31" s="2">
        <f t="shared" si="2"/>
        <v>0.40826153032389051</v>
      </c>
      <c r="N31" s="2">
        <f t="shared" si="7"/>
        <v>5.0106563968846274</v>
      </c>
      <c r="O31" s="2"/>
    </row>
    <row r="32" spans="1:15" x14ac:dyDescent="0.35">
      <c r="A32" s="5">
        <v>42491</v>
      </c>
      <c r="B32" s="3"/>
      <c r="C32" s="3">
        <f t="shared" si="3"/>
        <v>174671.2202018993</v>
      </c>
      <c r="D32" s="2">
        <f t="shared" si="8"/>
        <v>13.59570040759921</v>
      </c>
      <c r="E32" s="2">
        <f t="shared" si="4"/>
        <v>814462.19413590629</v>
      </c>
      <c r="F32" s="2">
        <f t="shared" si="5"/>
        <v>25.721803024254264</v>
      </c>
      <c r="G32" s="2">
        <v>0.5</v>
      </c>
      <c r="H32" s="2">
        <f t="shared" si="0"/>
        <v>1809915.9869686805</v>
      </c>
      <c r="I32" s="2">
        <v>8.2100000000000009</v>
      </c>
      <c r="J32" s="2">
        <v>3500</v>
      </c>
      <c r="K32" s="2">
        <f t="shared" si="9"/>
        <v>210</v>
      </c>
      <c r="L32" s="2">
        <f t="shared" si="6"/>
        <v>3290</v>
      </c>
      <c r="M32" s="2">
        <f t="shared" si="2"/>
        <v>0.4039475403140701</v>
      </c>
      <c r="N32" s="2">
        <f t="shared" si="7"/>
        <v>4.9565284339276428</v>
      </c>
      <c r="O32" s="2"/>
    </row>
    <row r="33" spans="1:15" x14ac:dyDescent="0.35">
      <c r="A33" s="5">
        <v>42522</v>
      </c>
      <c r="B33" s="3"/>
      <c r="C33" s="3">
        <f t="shared" si="3"/>
        <v>178026.58751455852</v>
      </c>
      <c r="D33" s="2">
        <f t="shared" si="8"/>
        <v>13.5375293673494</v>
      </c>
      <c r="E33" s="2">
        <f t="shared" si="4"/>
        <v>823125.17235091305</v>
      </c>
      <c r="F33" s="2">
        <f t="shared" si="5"/>
        <v>25.649902785623645</v>
      </c>
      <c r="G33" s="2">
        <v>0.5</v>
      </c>
      <c r="H33" s="2">
        <f t="shared" si="0"/>
        <v>1829167.0496686958</v>
      </c>
      <c r="I33" s="2">
        <v>8.2100000000000009</v>
      </c>
      <c r="J33" s="2">
        <v>3500</v>
      </c>
      <c r="K33" s="2">
        <f t="shared" si="9"/>
        <v>210</v>
      </c>
      <c r="L33" s="2">
        <f t="shared" si="6"/>
        <v>3290</v>
      </c>
      <c r="M33" s="2">
        <f t="shared" si="2"/>
        <v>0.39969619573211324</v>
      </c>
      <c r="N33" s="2">
        <f t="shared" si="7"/>
        <v>4.9032115100281715</v>
      </c>
      <c r="O33" s="2"/>
    </row>
    <row r="34" spans="1:15" x14ac:dyDescent="0.35">
      <c r="A34" s="5">
        <v>42552</v>
      </c>
      <c r="B34" s="3"/>
      <c r="C34" s="3">
        <f t="shared" si="3"/>
        <v>181437.88565564973</v>
      </c>
      <c r="D34" s="2">
        <f t="shared" si="8"/>
        <v>13.480229771064177</v>
      </c>
      <c r="E34" s="2">
        <f t="shared" si="4"/>
        <v>831845.29992602684</v>
      </c>
      <c r="F34" s="2">
        <f t="shared" si="5"/>
        <v>25.579083521186853</v>
      </c>
      <c r="G34" s="2">
        <v>0.5</v>
      </c>
      <c r="H34" s="2">
        <f t="shared" ref="H34:H65" si="10">(E34/45)*100</f>
        <v>1848545.1109467263</v>
      </c>
      <c r="I34" s="2">
        <v>8.2100000000000009</v>
      </c>
      <c r="J34" s="2">
        <v>3500</v>
      </c>
      <c r="K34" s="2">
        <f t="shared" si="9"/>
        <v>210</v>
      </c>
      <c r="L34" s="2">
        <f t="shared" si="6"/>
        <v>3290</v>
      </c>
      <c r="M34" s="2">
        <f t="shared" ref="M34:M65" si="11">L34/E34*100</f>
        <v>0.39550623178282895</v>
      </c>
      <c r="N34" s="2">
        <f t="shared" si="7"/>
        <v>4.8506886657912363</v>
      </c>
      <c r="O34" s="2"/>
    </row>
    <row r="35" spans="1:15" x14ac:dyDescent="0.35">
      <c r="A35" s="5">
        <v>42583</v>
      </c>
      <c r="B35" s="3"/>
      <c r="C35" s="3">
        <f t="shared" ref="C35:C66" si="12">C34*(((F35/100)+1)^(1/12))</f>
        <v>184905.98778124855</v>
      </c>
      <c r="D35" s="2">
        <f t="shared" si="8"/>
        <v>13.423783400286382</v>
      </c>
      <c r="E35" s="2">
        <f t="shared" ref="E35:E66" si="13">E34*((I34/100+1)^(1/12))+L34</f>
        <v>840622.95387354994</v>
      </c>
      <c r="F35" s="2">
        <f t="shared" ref="F35:F66" si="14">((((H35-H34-(0.55*$H$2*(G34/100)))/E34)+1)^12-1)*100</f>
        <v>25.509322542921442</v>
      </c>
      <c r="G35" s="2">
        <v>0.5</v>
      </c>
      <c r="H35" s="2">
        <f t="shared" si="10"/>
        <v>1868051.0086078888</v>
      </c>
      <c r="I35" s="2">
        <v>8.2100000000000009</v>
      </c>
      <c r="J35" s="2">
        <v>3500</v>
      </c>
      <c r="K35" s="2">
        <f t="shared" si="9"/>
        <v>210</v>
      </c>
      <c r="L35" s="2">
        <f t="shared" si="6"/>
        <v>3290</v>
      </c>
      <c r="M35" s="2">
        <f t="shared" si="11"/>
        <v>0.3913764173152588</v>
      </c>
      <c r="N35" s="2">
        <f t="shared" si="7"/>
        <v>4.7989434090424332</v>
      </c>
      <c r="O35" s="2"/>
    </row>
    <row r="36" spans="1:15" x14ac:dyDescent="0.35">
      <c r="A36" s="5">
        <v>42614</v>
      </c>
      <c r="B36" s="3"/>
      <c r="C36" s="3">
        <f t="shared" si="12"/>
        <v>188431.78028939926</v>
      </c>
      <c r="D36" s="2">
        <f t="shared" si="8"/>
        <v>13.368172538355228</v>
      </c>
      <c r="E36" s="2">
        <f t="shared" si="13"/>
        <v>849458.51369292138</v>
      </c>
      <c r="F36" s="2">
        <f t="shared" si="14"/>
        <v>25.440597790126862</v>
      </c>
      <c r="G36" s="2">
        <v>0.25</v>
      </c>
      <c r="H36" s="2">
        <f t="shared" si="10"/>
        <v>1887685.5859842696</v>
      </c>
      <c r="I36" s="2">
        <v>8.2100000000000009</v>
      </c>
      <c r="J36" s="2">
        <v>3500</v>
      </c>
      <c r="K36" s="2">
        <f t="shared" si="9"/>
        <v>210</v>
      </c>
      <c r="L36" s="2">
        <f t="shared" si="6"/>
        <v>3290</v>
      </c>
      <c r="M36" s="2">
        <f t="shared" si="11"/>
        <v>0.38730555371057618</v>
      </c>
      <c r="N36" s="2">
        <f t="shared" si="7"/>
        <v>4.7479596988449835</v>
      </c>
      <c r="O36" s="2"/>
    </row>
    <row r="37" spans="1:15" x14ac:dyDescent="0.35">
      <c r="A37" s="5">
        <v>42644</v>
      </c>
      <c r="B37" s="3"/>
      <c r="C37" s="3">
        <f t="shared" si="12"/>
        <v>192416.06556795217</v>
      </c>
      <c r="D37" s="2">
        <f t="shared" si="8"/>
        <v>13.31337995324462</v>
      </c>
      <c r="E37" s="2">
        <f t="shared" si="13"/>
        <v>858352.3613871244</v>
      </c>
      <c r="F37" s="2">
        <f t="shared" si="14"/>
        <v>28.542323537604819</v>
      </c>
      <c r="G37" s="2">
        <v>0.25</v>
      </c>
      <c r="H37" s="2">
        <f t="shared" si="10"/>
        <v>1907449.6919713875</v>
      </c>
      <c r="I37" s="2">
        <v>8.2100000000000009</v>
      </c>
      <c r="J37" s="2">
        <v>3500</v>
      </c>
      <c r="K37" s="2">
        <f t="shared" si="9"/>
        <v>210</v>
      </c>
      <c r="L37" s="2">
        <f t="shared" si="6"/>
        <v>3290</v>
      </c>
      <c r="M37" s="2">
        <f t="shared" si="11"/>
        <v>0.38329247381381426</v>
      </c>
      <c r="N37" s="2">
        <f t="shared" si="7"/>
        <v>4.6977219301681084</v>
      </c>
      <c r="O37" s="2"/>
    </row>
    <row r="38" spans="1:15" x14ac:dyDescent="0.35">
      <c r="A38" s="5">
        <v>42675</v>
      </c>
      <c r="B38" s="3"/>
      <c r="C38" s="3">
        <f t="shared" si="12"/>
        <v>196471.66798411869</v>
      </c>
      <c r="D38" s="2">
        <f t="shared" si="8"/>
        <v>13.259388881101142</v>
      </c>
      <c r="E38" s="2">
        <f t="shared" si="13"/>
        <v>867304.88147920254</v>
      </c>
      <c r="F38" s="2">
        <f t="shared" si="14"/>
        <v>28.440865800018077</v>
      </c>
      <c r="G38" s="2">
        <v>0.25</v>
      </c>
      <c r="H38" s="2">
        <f t="shared" si="10"/>
        <v>1927344.1810648947</v>
      </c>
      <c r="I38" s="2">
        <v>8.2100000000000009</v>
      </c>
      <c r="J38" s="2">
        <v>3500</v>
      </c>
      <c r="K38" s="2">
        <f t="shared" si="9"/>
        <v>210</v>
      </c>
      <c r="L38" s="2">
        <f t="shared" si="6"/>
        <v>3290</v>
      </c>
      <c r="M38" s="2">
        <f t="shared" si="11"/>
        <v>0.37933604090742018</v>
      </c>
      <c r="N38" s="2">
        <f t="shared" si="7"/>
        <v>4.6482149191772848</v>
      </c>
      <c r="O38" s="2"/>
    </row>
    <row r="39" spans="1:15" x14ac:dyDescent="0.35">
      <c r="A39" s="5">
        <v>42705</v>
      </c>
      <c r="B39" s="3"/>
      <c r="C39" s="3">
        <f t="shared" si="12"/>
        <v>200599.73684830347</v>
      </c>
      <c r="D39" s="2">
        <f t="shared" si="8"/>
        <v>13.206183010448292</v>
      </c>
      <c r="E39" s="2">
        <f t="shared" si="13"/>
        <v>876316.46102888405</v>
      </c>
      <c r="F39" s="2">
        <f t="shared" si="14"/>
        <v>28.340912062938472</v>
      </c>
      <c r="G39" s="2">
        <v>0.25</v>
      </c>
      <c r="H39" s="2">
        <f t="shared" si="10"/>
        <v>1947369.9133975203</v>
      </c>
      <c r="I39" s="2">
        <v>8.2100000000000009</v>
      </c>
      <c r="J39" s="2">
        <v>3500</v>
      </c>
      <c r="K39" s="2">
        <f t="shared" si="9"/>
        <v>210</v>
      </c>
      <c r="L39" s="2">
        <f t="shared" si="6"/>
        <v>3290</v>
      </c>
      <c r="M39" s="2">
        <f t="shared" si="11"/>
        <v>0.37543514772473946</v>
      </c>
      <c r="N39" s="2">
        <f t="shared" si="7"/>
        <v>4.5994238891141181</v>
      </c>
      <c r="O39" s="2"/>
    </row>
    <row r="40" spans="1:15" x14ac:dyDescent="0.35">
      <c r="A40" s="5">
        <v>42736</v>
      </c>
      <c r="B40" s="3"/>
      <c r="C40" s="3">
        <f t="shared" si="12"/>
        <v>204801.43919207048</v>
      </c>
      <c r="D40" s="2">
        <f t="shared" si="8"/>
        <v>13.153746467024053</v>
      </c>
      <c r="E40" s="2">
        <f t="shared" si="13"/>
        <v>885387.48964931665</v>
      </c>
      <c r="F40" s="2">
        <f t="shared" si="14"/>
        <v>28.242431272317383</v>
      </c>
      <c r="G40" s="2">
        <v>0.25</v>
      </c>
      <c r="H40" s="2">
        <f t="shared" si="10"/>
        <v>1967527.7547762592</v>
      </c>
      <c r="I40" s="2">
        <v>8.2100000000000009</v>
      </c>
      <c r="J40" s="2">
        <v>3500</v>
      </c>
      <c r="K40" s="2">
        <f t="shared" si="9"/>
        <v>210</v>
      </c>
      <c r="L40" s="2">
        <f t="shared" si="6"/>
        <v>3290</v>
      </c>
      <c r="M40" s="2">
        <f t="shared" si="11"/>
        <v>0.37158871550162736</v>
      </c>
      <c r="N40" s="2">
        <f t="shared" si="7"/>
        <v>4.5513344567432057</v>
      </c>
      <c r="O40" s="2"/>
    </row>
    <row r="41" spans="1:15" x14ac:dyDescent="0.35">
      <c r="A41" s="5">
        <v>42767</v>
      </c>
      <c r="B41" s="3"/>
      <c r="C41" s="3">
        <f t="shared" si="12"/>
        <v>209077.96003436905</v>
      </c>
      <c r="D41" s="2">
        <f t="shared" si="8"/>
        <v>13.102063799227315</v>
      </c>
      <c r="E41" s="2">
        <f t="shared" si="13"/>
        <v>894518.35952391196</v>
      </c>
      <c r="F41" s="2">
        <f t="shared" si="14"/>
        <v>28.145393218216253</v>
      </c>
      <c r="G41" s="2">
        <v>0.25</v>
      </c>
      <c r="H41" s="2">
        <f t="shared" si="10"/>
        <v>1987818.5767198044</v>
      </c>
      <c r="I41" s="2">
        <v>8.2100000000000009</v>
      </c>
      <c r="J41" s="2">
        <v>3500</v>
      </c>
      <c r="K41" s="2">
        <f t="shared" si="9"/>
        <v>210</v>
      </c>
      <c r="L41" s="2">
        <f t="shared" si="6"/>
        <v>3290</v>
      </c>
      <c r="M41" s="2">
        <f t="shared" si="11"/>
        <v>0.36779569306448123</v>
      </c>
      <c r="N41" s="2">
        <f t="shared" si="7"/>
        <v>4.5039326193332618</v>
      </c>
      <c r="O41" s="2"/>
    </row>
    <row r="42" spans="1:15" x14ac:dyDescent="0.35">
      <c r="A42" s="5">
        <v>42795</v>
      </c>
      <c r="B42" s="3"/>
      <c r="C42" s="3">
        <f t="shared" si="12"/>
        <v>213430.50265172654</v>
      </c>
      <c r="D42" s="2">
        <f t="shared" si="8"/>
        <v>13.051119964137259</v>
      </c>
      <c r="E42" s="2">
        <f t="shared" si="13"/>
        <v>903709.46542330191</v>
      </c>
      <c r="F42" s="2">
        <f t="shared" si="14"/>
        <v>28.049768506329499</v>
      </c>
      <c r="G42" s="2">
        <v>0.25</v>
      </c>
      <c r="H42" s="2">
        <f t="shared" si="10"/>
        <v>2008243.2564962266</v>
      </c>
      <c r="I42" s="2">
        <v>8.2100000000000009</v>
      </c>
      <c r="J42" s="2">
        <v>3500</v>
      </c>
      <c r="K42" s="2">
        <f t="shared" si="9"/>
        <v>210</v>
      </c>
      <c r="L42" s="2">
        <f t="shared" si="6"/>
        <v>3290</v>
      </c>
      <c r="M42" s="2">
        <f t="shared" si="11"/>
        <v>0.36405505595307092</v>
      </c>
      <c r="N42" s="2">
        <f t="shared" si="7"/>
        <v>4.4572047421536531</v>
      </c>
      <c r="O42" s="2"/>
    </row>
    <row r="43" spans="1:15" x14ac:dyDescent="0.35">
      <c r="A43" s="5">
        <v>42826</v>
      </c>
      <c r="B43" s="3"/>
      <c r="C43" s="3">
        <f t="shared" si="12"/>
        <v>217860.2888524658</v>
      </c>
      <c r="D43" s="2">
        <f t="shared" si="8"/>
        <v>13.00090031408978</v>
      </c>
      <c r="E43" s="2">
        <f t="shared" si="13"/>
        <v>912961.20472240623</v>
      </c>
      <c r="F43" s="2">
        <f t="shared" si="14"/>
        <v>27.955528530653261</v>
      </c>
      <c r="G43" s="2">
        <v>0.25</v>
      </c>
      <c r="H43" s="2">
        <f t="shared" si="10"/>
        <v>2028802.6771609026</v>
      </c>
      <c r="I43" s="2">
        <v>8.2100000000000009</v>
      </c>
      <c r="J43" s="2">
        <v>3500</v>
      </c>
      <c r="K43" s="2">
        <f t="shared" si="9"/>
        <v>210</v>
      </c>
      <c r="L43" s="2">
        <f t="shared" si="6"/>
        <v>3290</v>
      </c>
      <c r="M43" s="2">
        <f t="shared" si="11"/>
        <v>0.36036580557662939</v>
      </c>
      <c r="N43" s="2">
        <f t="shared" si="7"/>
        <v>4.4111375464612079</v>
      </c>
      <c r="O43" s="2"/>
    </row>
    <row r="44" spans="1:15" x14ac:dyDescent="0.35">
      <c r="A44" s="5">
        <v>42856</v>
      </c>
      <c r="B44" s="3"/>
      <c r="C44" s="3">
        <f t="shared" si="12"/>
        <v>222368.55925500763</v>
      </c>
      <c r="D44" s="2">
        <f t="shared" si="8"/>
        <v>12.951390583772483</v>
      </c>
      <c r="E44" s="2">
        <f t="shared" si="13"/>
        <v>922273.9774176128</v>
      </c>
      <c r="F44" s="2">
        <f t="shared" si="14"/>
        <v>27.862645447247679</v>
      </c>
      <c r="G44" s="2">
        <v>0.25</v>
      </c>
      <c r="H44" s="2">
        <f t="shared" si="10"/>
        <v>2049497.7275946953</v>
      </c>
      <c r="I44" s="2">
        <v>8.2100000000000009</v>
      </c>
      <c r="J44" s="2">
        <v>3500</v>
      </c>
      <c r="K44" s="2">
        <f t="shared" ref="K44:K71" si="15">0.06*J44</f>
        <v>210</v>
      </c>
      <c r="L44" s="2">
        <f t="shared" si="6"/>
        <v>3290</v>
      </c>
      <c r="M44" s="2">
        <f t="shared" si="11"/>
        <v>0.35672696840174017</v>
      </c>
      <c r="N44" s="2">
        <f t="shared" si="7"/>
        <v>4.3657180979523869</v>
      </c>
      <c r="O44" s="2"/>
    </row>
    <row r="45" spans="1:15" x14ac:dyDescent="0.35">
      <c r="A45" s="5">
        <v>42887</v>
      </c>
      <c r="B45" s="3"/>
      <c r="C45" s="3">
        <f t="shared" si="12"/>
        <v>226956.57357031584</v>
      </c>
      <c r="D45" s="2">
        <f t="shared" si="8"/>
        <v>12.902576877827499</v>
      </c>
      <c r="E45" s="2">
        <f t="shared" si="13"/>
        <v>931648.18614407151</v>
      </c>
      <c r="F45" s="2">
        <f t="shared" si="14"/>
        <v>27.771092149026909</v>
      </c>
      <c r="G45" s="2">
        <v>0.25</v>
      </c>
      <c r="H45" s="2">
        <f t="shared" si="10"/>
        <v>2070329.3025423812</v>
      </c>
      <c r="I45" s="2">
        <v>8.2100000000000009</v>
      </c>
      <c r="J45" s="2">
        <v>3500</v>
      </c>
      <c r="K45" s="2">
        <f t="shared" si="15"/>
        <v>210</v>
      </c>
      <c r="L45" s="2">
        <f t="shared" si="6"/>
        <v>3290</v>
      </c>
      <c r="M45" s="2">
        <f t="shared" si="11"/>
        <v>0.35313759517063337</v>
      </c>
      <c r="N45" s="2">
        <f t="shared" si="7"/>
        <v>4.3209337956637617</v>
      </c>
      <c r="O45" s="2"/>
    </row>
    <row r="46" spans="1:15" x14ac:dyDescent="0.35">
      <c r="A46" s="5">
        <v>42917</v>
      </c>
      <c r="B46" s="3"/>
      <c r="C46" s="3">
        <f t="shared" si="12"/>
        <v>231625.61088854948</v>
      </c>
      <c r="D46" s="2">
        <f t="shared" si="8"/>
        <v>12.854445658931279</v>
      </c>
      <c r="E46" s="2">
        <f t="shared" si="13"/>
        <v>941084.2361931022</v>
      </c>
      <c r="F46" s="2">
        <f t="shared" si="14"/>
        <v>27.680842241561997</v>
      </c>
      <c r="G46" s="2">
        <v>0.25</v>
      </c>
      <c r="H46" s="2">
        <f t="shared" si="10"/>
        <v>2091298.3026513383</v>
      </c>
      <c r="I46" s="2">
        <v>8.2100000000000009</v>
      </c>
      <c r="J46" s="2">
        <v>3500</v>
      </c>
      <c r="K46" s="2">
        <f t="shared" si="15"/>
        <v>210</v>
      </c>
      <c r="L46" s="2">
        <f t="shared" si="6"/>
        <v>3290</v>
      </c>
      <c r="M46" s="2">
        <f t="shared" si="11"/>
        <v>0.34959676014856983</v>
      </c>
      <c r="N46" s="2">
        <f t="shared" si="7"/>
        <v>4.2767723612977759</v>
      </c>
      <c r="O46" s="2"/>
    </row>
    <row r="47" spans="1:15" x14ac:dyDescent="0.35">
      <c r="A47" s="5">
        <v>42948</v>
      </c>
      <c r="B47" s="3"/>
      <c r="C47" s="3">
        <f t="shared" si="12"/>
        <v>236376.96996998027</v>
      </c>
      <c r="D47" s="2">
        <f t="shared" si="8"/>
        <v>12.806983736331512</v>
      </c>
      <c r="E47" s="2">
        <f t="shared" si="13"/>
        <v>950582.53552971699</v>
      </c>
      <c r="F47" s="2">
        <f t="shared" si="14"/>
        <v>27.591870019810784</v>
      </c>
      <c r="G47" s="2">
        <v>0.25</v>
      </c>
      <c r="H47" s="2">
        <f t="shared" si="10"/>
        <v>2112405.6345104822</v>
      </c>
      <c r="I47" s="2">
        <v>8.2100000000000009</v>
      </c>
      <c r="J47" s="2">
        <v>3500</v>
      </c>
      <c r="K47" s="2">
        <f t="shared" si="15"/>
        <v>210</v>
      </c>
      <c r="L47" s="2">
        <f t="shared" si="6"/>
        <v>3290</v>
      </c>
      <c r="M47" s="2">
        <f t="shared" si="11"/>
        <v>0.34610356039905898</v>
      </c>
      <c r="N47" s="2">
        <f t="shared" si="7"/>
        <v>4.2332218289568901</v>
      </c>
      <c r="O47" s="2"/>
    </row>
    <row r="48" spans="1:15" x14ac:dyDescent="0.35">
      <c r="A48" s="5">
        <v>42979</v>
      </c>
      <c r="B48" s="3"/>
      <c r="C48" s="3">
        <f t="shared" si="12"/>
        <v>241211.96954024129</v>
      </c>
      <c r="D48" s="2">
        <f t="shared" si="8"/>
        <v>12.760178254823717</v>
      </c>
      <c r="E48" s="2">
        <f t="shared" si="13"/>
        <v>960143.49481025885</v>
      </c>
      <c r="F48" s="2">
        <f t="shared" si="14"/>
        <v>27.504150445768239</v>
      </c>
      <c r="G48" s="2">
        <v>0.25</v>
      </c>
      <c r="H48" s="2">
        <f t="shared" si="10"/>
        <v>2133652.2106894641</v>
      </c>
      <c r="I48" s="2">
        <v>8.2100000000000009</v>
      </c>
      <c r="J48" s="2">
        <v>3500</v>
      </c>
      <c r="K48" s="2">
        <f t="shared" si="15"/>
        <v>210</v>
      </c>
      <c r="L48" s="2">
        <f t="shared" si="6"/>
        <v>3290</v>
      </c>
      <c r="M48" s="2">
        <f t="shared" si="11"/>
        <v>0.34265711508571556</v>
      </c>
      <c r="N48" s="2">
        <f t="shared" si="7"/>
        <v>4.1902705352661718</v>
      </c>
      <c r="O48" s="2"/>
    </row>
    <row r="49" spans="1:15" x14ac:dyDescent="0.35">
      <c r="A49" s="5">
        <v>43009</v>
      </c>
      <c r="B49" s="3"/>
      <c r="C49" s="3">
        <f t="shared" si="12"/>
        <v>246131.94858996794</v>
      </c>
      <c r="D49" s="2">
        <f t="shared" si="8"/>
        <v>12.71401668414307</v>
      </c>
      <c r="E49" s="2">
        <f t="shared" si="13"/>
        <v>969767.5274001559</v>
      </c>
      <c r="F49" s="2">
        <f t="shared" si="14"/>
        <v>27.417659126967209</v>
      </c>
      <c r="G49" s="2">
        <v>0.25</v>
      </c>
      <c r="H49" s="2">
        <f t="shared" si="10"/>
        <v>2155038.9497781242</v>
      </c>
      <c r="I49" s="2">
        <v>8.2100000000000009</v>
      </c>
      <c r="J49" s="2">
        <v>3500</v>
      </c>
      <c r="K49" s="2">
        <f t="shared" si="15"/>
        <v>210</v>
      </c>
      <c r="L49" s="2">
        <f t="shared" si="6"/>
        <v>3290</v>
      </c>
      <c r="M49" s="2">
        <f t="shared" si="11"/>
        <v>0.3392565647996218</v>
      </c>
      <c r="N49" s="2">
        <f t="shared" si="7"/>
        <v>4.1479071098687204</v>
      </c>
      <c r="O49" s="2"/>
    </row>
    <row r="50" spans="1:15" x14ac:dyDescent="0.35">
      <c r="A50" s="5">
        <v>43040</v>
      </c>
      <c r="B50" s="3">
        <v>100000</v>
      </c>
      <c r="C50" s="3">
        <f t="shared" si="12"/>
        <v>251138.26667889848</v>
      </c>
      <c r="D50" s="2">
        <f t="shared" si="8"/>
        <v>12.668486808758139</v>
      </c>
      <c r="E50" s="2">
        <f t="shared" si="13"/>
        <v>979455.04939179367</v>
      </c>
      <c r="F50" s="2">
        <f t="shared" si="14"/>
        <v>27.332372295819173</v>
      </c>
      <c r="G50" s="2">
        <v>0.5</v>
      </c>
      <c r="H50" s="2">
        <f t="shared" si="10"/>
        <v>2176566.7764262082</v>
      </c>
      <c r="I50" s="2">
        <v>8.2100000000000009</v>
      </c>
      <c r="J50" s="2">
        <v>3500</v>
      </c>
      <c r="K50" s="2">
        <f t="shared" si="15"/>
        <v>210</v>
      </c>
      <c r="L50" s="2">
        <f t="shared" si="6"/>
        <v>3290</v>
      </c>
      <c r="M50" s="2">
        <f t="shared" si="11"/>
        <v>0.33590107091111243</v>
      </c>
      <c r="N50" s="2">
        <f t="shared" si="7"/>
        <v>4.1061204662774076</v>
      </c>
      <c r="O50" s="2"/>
    </row>
    <row r="51" spans="1:15" x14ac:dyDescent="0.35">
      <c r="A51" s="5">
        <v>43070</v>
      </c>
      <c r="B51" s="3">
        <f t="shared" ref="B51:B82" si="16">B50*(((F51/100)+1)^(1/12))</f>
        <v>101844.32041192662</v>
      </c>
      <c r="C51" s="3">
        <f t="shared" si="12"/>
        <v>255770.06099341609</v>
      </c>
      <c r="D51" s="2">
        <f t="shared" si="8"/>
        <v>12.623576718046214</v>
      </c>
      <c r="E51" s="2">
        <f t="shared" si="13"/>
        <v>989206.47962250398</v>
      </c>
      <c r="F51" s="2">
        <f t="shared" si="14"/>
        <v>24.52076344264642</v>
      </c>
      <c r="G51" s="2">
        <v>0.5</v>
      </c>
      <c r="H51" s="2">
        <f t="shared" si="10"/>
        <v>2198236.6213833424</v>
      </c>
      <c r="I51" s="2">
        <v>8.2100000000000009</v>
      </c>
      <c r="J51" s="2">
        <v>3500</v>
      </c>
      <c r="K51" s="2">
        <f t="shared" si="15"/>
        <v>210</v>
      </c>
      <c r="L51" s="2">
        <f t="shared" si="6"/>
        <v>3290</v>
      </c>
      <c r="M51" s="2">
        <f t="shared" si="11"/>
        <v>0.33258981494495604</v>
      </c>
      <c r="N51" s="2">
        <f t="shared" si="7"/>
        <v>4.0648997930671005</v>
      </c>
      <c r="O51" s="2"/>
    </row>
    <row r="52" spans="1:15" x14ac:dyDescent="0.35">
      <c r="A52" s="5">
        <v>43101</v>
      </c>
      <c r="B52" s="3">
        <f t="shared" si="16"/>
        <v>103718.85772147475</v>
      </c>
      <c r="C52" s="3">
        <f t="shared" si="12"/>
        <v>260477.74150086453</v>
      </c>
      <c r="D52" s="2">
        <f t="shared" si="8"/>
        <v>12.579274796835204</v>
      </c>
      <c r="E52" s="2">
        <f t="shared" si="13"/>
        <v>999022.23969267402</v>
      </c>
      <c r="F52" s="2">
        <f t="shared" si="14"/>
        <v>24.466055683974218</v>
      </c>
      <c r="G52" s="2">
        <v>0.5</v>
      </c>
      <c r="H52" s="2">
        <f t="shared" si="10"/>
        <v>2220049.4215392754</v>
      </c>
      <c r="I52" s="2">
        <v>8.2100000000000009</v>
      </c>
      <c r="J52" s="2">
        <v>3500</v>
      </c>
      <c r="K52" s="2">
        <f t="shared" si="15"/>
        <v>210</v>
      </c>
      <c r="L52" s="2">
        <f t="shared" si="6"/>
        <v>3290</v>
      </c>
      <c r="M52" s="2">
        <f t="shared" si="11"/>
        <v>0.32932199797795214</v>
      </c>
      <c r="N52" s="2">
        <f t="shared" si="7"/>
        <v>4.024234545391514</v>
      </c>
      <c r="O52" s="2"/>
    </row>
    <row r="53" spans="1:15" x14ac:dyDescent="0.35">
      <c r="A53" s="5">
        <v>43132</v>
      </c>
      <c r="B53" s="3">
        <f t="shared" si="16"/>
        <v>105624.0801486545</v>
      </c>
      <c r="C53" s="3">
        <f t="shared" si="12"/>
        <v>265262.48408086138</v>
      </c>
      <c r="D53" s="2">
        <f t="shared" si="8"/>
        <v>12.535569716292528</v>
      </c>
      <c r="E53" s="2">
        <f t="shared" si="13"/>
        <v>1008902.7539839736</v>
      </c>
      <c r="F53" s="2">
        <f t="shared" si="14"/>
        <v>24.412087215644473</v>
      </c>
      <c r="G53" s="2">
        <v>0.5</v>
      </c>
      <c r="H53" s="2">
        <f t="shared" si="10"/>
        <v>2242006.1199643859</v>
      </c>
      <c r="I53" s="2">
        <v>8.2100000000000009</v>
      </c>
      <c r="J53" s="2">
        <v>3500</v>
      </c>
      <c r="K53" s="2">
        <f t="shared" si="15"/>
        <v>210</v>
      </c>
      <c r="L53" s="2">
        <f t="shared" si="6"/>
        <v>3290</v>
      </c>
      <c r="M53" s="2">
        <f t="shared" si="11"/>
        <v>0.32609684005801232</v>
      </c>
      <c r="N53" s="2">
        <f t="shared" si="7"/>
        <v>3.9841144368140791</v>
      </c>
      <c r="O53" s="2"/>
    </row>
    <row r="54" spans="1:15" x14ac:dyDescent="0.35">
      <c r="A54" s="5">
        <v>43160</v>
      </c>
      <c r="B54" s="3">
        <f t="shared" si="16"/>
        <v>107560.46298431089</v>
      </c>
      <c r="C54" s="3">
        <f t="shared" si="12"/>
        <v>270125.48237059655</v>
      </c>
      <c r="D54" s="2">
        <f t="shared" si="8"/>
        <v>12.492450425153056</v>
      </c>
      <c r="E54" s="2">
        <f t="shared" si="13"/>
        <v>1018848.4496777036</v>
      </c>
      <c r="F54" s="2">
        <f t="shared" si="14"/>
        <v>24.358844300873873</v>
      </c>
      <c r="G54" s="2">
        <v>0.5</v>
      </c>
      <c r="H54" s="2">
        <f t="shared" si="10"/>
        <v>2264107.6659504524</v>
      </c>
      <c r="I54" s="2">
        <v>8.2100000000000009</v>
      </c>
      <c r="J54" s="2">
        <v>3500</v>
      </c>
      <c r="K54" s="2">
        <f t="shared" si="15"/>
        <v>210</v>
      </c>
      <c r="L54" s="2">
        <f t="shared" si="6"/>
        <v>3290</v>
      </c>
      <c r="M54" s="2">
        <f t="shared" si="11"/>
        <v>0.32291357964383605</v>
      </c>
      <c r="N54" s="2">
        <f t="shared" si="7"/>
        <v>3.9445294314354395</v>
      </c>
      <c r="O54" s="2"/>
    </row>
    <row r="55" spans="1:15" x14ac:dyDescent="0.35">
      <c r="A55" s="5">
        <v>43191</v>
      </c>
      <c r="B55" s="3">
        <f t="shared" si="16"/>
        <v>109528.48869536407</v>
      </c>
      <c r="C55" s="3">
        <f t="shared" si="12"/>
        <v>275067.94802913058</v>
      </c>
      <c r="D55" s="2">
        <f t="shared" si="8"/>
        <v>12.449906141264023</v>
      </c>
      <c r="E55" s="2">
        <f t="shared" si="13"/>
        <v>1028859.7567732644</v>
      </c>
      <c r="F55" s="2">
        <f t="shared" si="14"/>
        <v>24.30631353855879</v>
      </c>
      <c r="G55" s="2">
        <v>0.5</v>
      </c>
      <c r="H55" s="2">
        <f t="shared" si="10"/>
        <v>2286355.0150516983</v>
      </c>
      <c r="I55" s="2">
        <v>8.2100000000000009</v>
      </c>
      <c r="J55" s="2">
        <v>3500</v>
      </c>
      <c r="K55" s="2">
        <f t="shared" si="15"/>
        <v>210</v>
      </c>
      <c r="L55" s="2">
        <f t="shared" si="6"/>
        <v>3290</v>
      </c>
      <c r="M55" s="2">
        <f t="shared" si="11"/>
        <v>0.31977147306433484</v>
      </c>
      <c r="N55" s="2">
        <f t="shared" si="7"/>
        <v>3.9054697363086088</v>
      </c>
      <c r="O55" s="2"/>
    </row>
    <row r="56" spans="1:15" x14ac:dyDescent="0.35">
      <c r="A56" s="5">
        <v>43221</v>
      </c>
      <c r="B56" s="3">
        <f t="shared" si="16"/>
        <v>111528.64703160632</v>
      </c>
      <c r="C56" s="3">
        <f t="shared" si="12"/>
        <v>280091.11100560287</v>
      </c>
      <c r="D56" s="2">
        <f t="shared" si="8"/>
        <v>12.407926343439279</v>
      </c>
      <c r="E56" s="2">
        <f t="shared" si="13"/>
        <v>1038937.1081067474</v>
      </c>
      <c r="F56" s="2">
        <f t="shared" si="14"/>
        <v>24.254481853076658</v>
      </c>
      <c r="G56" s="2">
        <v>0.5</v>
      </c>
      <c r="H56" s="2">
        <f t="shared" si="10"/>
        <v>2308749.1291261055</v>
      </c>
      <c r="I56" s="2">
        <v>8.2100000000000009</v>
      </c>
      <c r="J56" s="2">
        <v>3500</v>
      </c>
      <c r="K56" s="2">
        <f t="shared" si="15"/>
        <v>210</v>
      </c>
      <c r="L56" s="2">
        <f t="shared" si="6"/>
        <v>3290</v>
      </c>
      <c r="M56" s="2">
        <f t="shared" si="11"/>
        <v>0.31666979399699746</v>
      </c>
      <c r="N56" s="2">
        <f t="shared" si="7"/>
        <v>3.8669257941267521</v>
      </c>
      <c r="O56" s="2"/>
    </row>
    <row r="57" spans="1:15" x14ac:dyDescent="0.35">
      <c r="A57" s="5">
        <v>43252</v>
      </c>
      <c r="B57" s="3">
        <f t="shared" si="16"/>
        <v>113561.43513407877</v>
      </c>
      <c r="C57" s="3">
        <f t="shared" si="12"/>
        <v>285196.21981140703</v>
      </c>
      <c r="D57" s="2">
        <f t="shared" si="8"/>
        <v>12.36650076360748</v>
      </c>
      <c r="E57" s="2">
        <f t="shared" si="13"/>
        <v>1049080.9393696482</v>
      </c>
      <c r="F57" s="2">
        <f t="shared" si="14"/>
        <v>24.203336484452365</v>
      </c>
      <c r="G57" s="2">
        <v>0.5</v>
      </c>
      <c r="H57" s="2">
        <f t="shared" si="10"/>
        <v>2331290.9763769959</v>
      </c>
      <c r="I57" s="2">
        <v>8.2100000000000009</v>
      </c>
      <c r="J57" s="2">
        <v>3500</v>
      </c>
      <c r="K57" s="2">
        <f t="shared" si="15"/>
        <v>210</v>
      </c>
      <c r="L57" s="2">
        <f t="shared" si="6"/>
        <v>3290</v>
      </c>
      <c r="M57" s="2">
        <f t="shared" si="11"/>
        <v>0.31360783296442624</v>
      </c>
      <c r="N57" s="2">
        <f t="shared" si="7"/>
        <v>3.8288882761744913</v>
      </c>
      <c r="O57" s="2"/>
    </row>
    <row r="58" spans="1:15" x14ac:dyDescent="0.35">
      <c r="A58" s="5">
        <v>43282</v>
      </c>
      <c r="B58" s="3">
        <f t="shared" si="16"/>
        <v>115627.35764505251</v>
      </c>
      <c r="C58" s="3">
        <f t="shared" si="12"/>
        <v>290384.54179639567</v>
      </c>
      <c r="D58" s="2">
        <f t="shared" si="8"/>
        <v>12.325619379240704</v>
      </c>
      <c r="E58" s="2">
        <f t="shared" si="13"/>
        <v>1059291.6891277044</v>
      </c>
      <c r="F58" s="2">
        <f t="shared" si="14"/>
        <v>24.152864978901857</v>
      </c>
      <c r="G58" s="2">
        <v>0.5</v>
      </c>
      <c r="H58" s="2">
        <f t="shared" si="10"/>
        <v>2353981.5313948984</v>
      </c>
      <c r="I58" s="2">
        <v>8.2100000000000009</v>
      </c>
      <c r="J58" s="2">
        <v>3500</v>
      </c>
      <c r="K58" s="2">
        <f t="shared" si="15"/>
        <v>210</v>
      </c>
      <c r="L58" s="2">
        <f t="shared" si="6"/>
        <v>3290</v>
      </c>
      <c r="M58" s="2">
        <f t="shared" si="11"/>
        <v>0.31058489684830987</v>
      </c>
      <c r="N58" s="2">
        <f t="shared" si="7"/>
        <v>3.7913480755292772</v>
      </c>
      <c r="O58" s="2"/>
    </row>
    <row r="59" spans="1:15" x14ac:dyDescent="0.35">
      <c r="A59" s="5">
        <v>43313</v>
      </c>
      <c r="B59" s="3">
        <f t="shared" si="16"/>
        <v>117726.92681963521</v>
      </c>
      <c r="C59" s="3">
        <f t="shared" si="12"/>
        <v>295657.36342916708</v>
      </c>
      <c r="D59" s="2">
        <f t="shared" si="8"/>
        <v>12.285272406052883</v>
      </c>
      <c r="E59" s="2">
        <f t="shared" si="13"/>
        <v>1069569.7988398552</v>
      </c>
      <c r="F59" s="2">
        <f t="shared" si="14"/>
        <v>24.103055179678346</v>
      </c>
      <c r="G59" s="2">
        <v>0.75</v>
      </c>
      <c r="H59" s="2">
        <f t="shared" si="10"/>
        <v>2376821.7751996783</v>
      </c>
      <c r="I59" s="2">
        <v>8.2100000000000009</v>
      </c>
      <c r="J59" s="2">
        <v>3500</v>
      </c>
      <c r="K59" s="2">
        <f t="shared" si="15"/>
        <v>210</v>
      </c>
      <c r="L59" s="2">
        <f t="shared" si="6"/>
        <v>3290</v>
      </c>
      <c r="M59" s="2">
        <f t="shared" si="11"/>
        <v>0.30760030842013386</v>
      </c>
      <c r="N59" s="2">
        <f t="shared" si="7"/>
        <v>3.7542963005057217</v>
      </c>
      <c r="O59" s="2"/>
    </row>
    <row r="60" spans="1:15" x14ac:dyDescent="0.35">
      <c r="A60" s="5">
        <v>43344</v>
      </c>
      <c r="B60" s="3">
        <f t="shared" si="16"/>
        <v>119662.23193563195</v>
      </c>
      <c r="C60" s="3">
        <f t="shared" si="12"/>
        <v>300517.65515242936</v>
      </c>
      <c r="D60" s="2">
        <f t="shared" si="8"/>
        <v>12.245450290960559</v>
      </c>
      <c r="E60" s="2">
        <f t="shared" si="13"/>
        <v>1079915.7128773294</v>
      </c>
      <c r="F60" s="2">
        <f t="shared" si="14"/>
        <v>21.611739857515389</v>
      </c>
      <c r="G60" s="2">
        <v>0.75</v>
      </c>
      <c r="H60" s="2">
        <f t="shared" si="10"/>
        <v>2399812.6952829543</v>
      </c>
      <c r="I60" s="2">
        <v>8.2100000000000009</v>
      </c>
      <c r="J60" s="2">
        <v>3500</v>
      </c>
      <c r="K60" s="2">
        <f t="shared" si="15"/>
        <v>210</v>
      </c>
      <c r="L60" s="2">
        <f t="shared" si="6"/>
        <v>3290</v>
      </c>
      <c r="M60" s="2">
        <f t="shared" si="11"/>
        <v>0.30465340588795747</v>
      </c>
      <c r="N60" s="2">
        <f t="shared" si="7"/>
        <v>3.7177242683295697</v>
      </c>
      <c r="O60" s="2"/>
    </row>
    <row r="61" spans="1:15" x14ac:dyDescent="0.35">
      <c r="A61" s="5">
        <v>43374</v>
      </c>
      <c r="B61" s="3">
        <f t="shared" si="16"/>
        <v>121627.31194434389</v>
      </c>
      <c r="C61" s="3">
        <f t="shared" si="12"/>
        <v>305452.72302516206</v>
      </c>
      <c r="D61" s="2">
        <f t="shared" si="8"/>
        <v>12.206143705288852</v>
      </c>
      <c r="E61" s="2">
        <f t="shared" si="13"/>
        <v>1090329.878542857</v>
      </c>
      <c r="F61" s="2">
        <f t="shared" si="14"/>
        <v>21.587272146120352</v>
      </c>
      <c r="G61" s="2">
        <v>0.75</v>
      </c>
      <c r="H61" s="2">
        <f t="shared" si="10"/>
        <v>2422955.2856507935</v>
      </c>
      <c r="I61" s="2">
        <v>8.2100000000000009</v>
      </c>
      <c r="J61" s="2">
        <v>3500</v>
      </c>
      <c r="K61" s="2">
        <f t="shared" si="15"/>
        <v>210</v>
      </c>
      <c r="L61" s="2">
        <f t="shared" si="6"/>
        <v>3290</v>
      </c>
      <c r="M61" s="2">
        <f t="shared" si="11"/>
        <v>0.30174354245862134</v>
      </c>
      <c r="N61" s="2">
        <f t="shared" si="7"/>
        <v>3.6816234990341368</v>
      </c>
      <c r="O61" s="2"/>
    </row>
    <row r="62" spans="1:15" x14ac:dyDescent="0.35">
      <c r="A62" s="5">
        <v>43405</v>
      </c>
      <c r="B62" s="3">
        <f t="shared" si="16"/>
        <v>123622.61538425814</v>
      </c>
      <c r="C62" s="3">
        <f t="shared" si="12"/>
        <v>310463.69349914714</v>
      </c>
      <c r="D62" s="2">
        <f t="shared" si="8"/>
        <v>12.167343538215093</v>
      </c>
      <c r="E62" s="2">
        <f t="shared" si="13"/>
        <v>1100812.7460900082</v>
      </c>
      <c r="F62" s="2">
        <f t="shared" si="14"/>
        <v>21.563116393026505</v>
      </c>
      <c r="G62" s="2">
        <v>0.75</v>
      </c>
      <c r="H62" s="2">
        <f t="shared" si="10"/>
        <v>2446250.5468666847</v>
      </c>
      <c r="I62" s="2">
        <v>8.2100000000000009</v>
      </c>
      <c r="J62" s="2">
        <v>3500</v>
      </c>
      <c r="K62" s="2">
        <f t="shared" si="15"/>
        <v>210</v>
      </c>
      <c r="L62" s="2">
        <f t="shared" si="6"/>
        <v>3290</v>
      </c>
      <c r="M62" s="2">
        <f t="shared" si="11"/>
        <v>0.29887008591477487</v>
      </c>
      <c r="N62" s="2">
        <f t="shared" si="7"/>
        <v>3.6459857095699322</v>
      </c>
      <c r="O62" s="2"/>
    </row>
    <row r="63" spans="1:15" x14ac:dyDescent="0.35">
      <c r="A63" s="5">
        <v>43435</v>
      </c>
      <c r="B63" s="3">
        <f t="shared" si="16"/>
        <v>125648.5974522812</v>
      </c>
      <c r="C63" s="3">
        <f t="shared" si="12"/>
        <v>315551.70974800555</v>
      </c>
      <c r="D63" s="2">
        <f t="shared" si="8"/>
        <v>12.129040890443154</v>
      </c>
      <c r="E63" s="2">
        <f t="shared" si="13"/>
        <v>1111364.7687426598</v>
      </c>
      <c r="F63" s="2">
        <f t="shared" si="14"/>
        <v>21.539267182676692</v>
      </c>
      <c r="G63" s="2">
        <v>0.75</v>
      </c>
      <c r="H63" s="2">
        <f t="shared" si="10"/>
        <v>2469699.4860947998</v>
      </c>
      <c r="I63" s="2">
        <v>8.2100000000000009</v>
      </c>
      <c r="J63" s="2">
        <v>3500</v>
      </c>
      <c r="K63" s="2">
        <f t="shared" si="15"/>
        <v>210</v>
      </c>
      <c r="L63" s="2">
        <f t="shared" si="6"/>
        <v>3290</v>
      </c>
      <c r="M63" s="2">
        <f t="shared" si="11"/>
        <v>0.29603241820614257</v>
      </c>
      <c r="N63" s="2">
        <f t="shared" si="7"/>
        <v>3.6108028081171861</v>
      </c>
      <c r="O63" s="2"/>
    </row>
    <row r="64" spans="1:15" x14ac:dyDescent="0.35">
      <c r="A64" s="5">
        <v>43466</v>
      </c>
      <c r="B64" s="3">
        <f t="shared" si="16"/>
        <v>127705.72010225819</v>
      </c>
      <c r="C64" s="3">
        <f t="shared" si="12"/>
        <v>320717.93191461678</v>
      </c>
      <c r="D64" s="2">
        <f t="shared" si="8"/>
        <v>12.091227068094978</v>
      </c>
      <c r="E64" s="2">
        <f t="shared" si="13"/>
        <v>1121986.4027145908</v>
      </c>
      <c r="F64" s="2">
        <f t="shared" si="14"/>
        <v>21.515719222982767</v>
      </c>
      <c r="G64" s="2">
        <v>0.75</v>
      </c>
      <c r="H64" s="2">
        <f t="shared" si="10"/>
        <v>2493303.1171435351</v>
      </c>
      <c r="I64" s="2">
        <v>8.2100000000000009</v>
      </c>
      <c r="J64" s="2">
        <v>3500</v>
      </c>
      <c r="K64" s="2">
        <f t="shared" si="15"/>
        <v>210</v>
      </c>
      <c r="L64" s="2">
        <f t="shared" si="6"/>
        <v>3290</v>
      </c>
      <c r="M64" s="2">
        <f t="shared" si="11"/>
        <v>0.29322993505447187</v>
      </c>
      <c r="N64" s="2">
        <f t="shared" si="7"/>
        <v>3.576066888595375</v>
      </c>
      <c r="O64" s="2"/>
    </row>
    <row r="65" spans="1:15" x14ac:dyDescent="0.35">
      <c r="A65" s="5">
        <v>43497</v>
      </c>
      <c r="B65" s="3">
        <f t="shared" si="16"/>
        <v>129794.45214493836</v>
      </c>
      <c r="C65" s="3">
        <f t="shared" si="12"/>
        <v>325963.53736217052</v>
      </c>
      <c r="D65" s="2">
        <f t="shared" si="8"/>
        <v>12.053893576815945</v>
      </c>
      <c r="E65" s="2">
        <f t="shared" si="13"/>
        <v>1132678.107229206</v>
      </c>
      <c r="F65" s="2">
        <f t="shared" si="14"/>
        <v>21.492467341831389</v>
      </c>
      <c r="G65" s="2">
        <v>0.75</v>
      </c>
      <c r="H65" s="2">
        <f t="shared" si="10"/>
        <v>2517062.4605093468</v>
      </c>
      <c r="I65" s="2">
        <v>8.2100000000000009</v>
      </c>
      <c r="J65" s="2">
        <v>3500</v>
      </c>
      <c r="K65" s="2">
        <f t="shared" si="15"/>
        <v>210</v>
      </c>
      <c r="L65" s="2">
        <f t="shared" si="6"/>
        <v>3290</v>
      </c>
      <c r="M65" s="2">
        <f t="shared" si="11"/>
        <v>0.29046204557163241</v>
      </c>
      <c r="N65" s="2">
        <f t="shared" si="7"/>
        <v>3.5417702253605965</v>
      </c>
      <c r="O65" s="2"/>
    </row>
    <row r="66" spans="1:15" x14ac:dyDescent="0.35">
      <c r="A66" s="5">
        <v>43525</v>
      </c>
      <c r="B66" s="3">
        <f t="shared" si="16"/>
        <v>131915.26934940706</v>
      </c>
      <c r="C66" s="3">
        <f t="shared" si="12"/>
        <v>331289.72092890105</v>
      </c>
      <c r="D66" s="2">
        <f t="shared" si="8"/>
        <v>12.017032116075811</v>
      </c>
      <c r="E66" s="2">
        <f t="shared" si="13"/>
        <v>1143440.3445393911</v>
      </c>
      <c r="F66" s="2">
        <f t="shared" si="14"/>
        <v>21.469506483691923</v>
      </c>
      <c r="G66" s="2">
        <v>0.75</v>
      </c>
      <c r="H66" s="2">
        <f t="shared" ref="H66:H97" si="17">(E66/45)*100</f>
        <v>2540978.5434208689</v>
      </c>
      <c r="I66" s="2">
        <v>8.2100000000000009</v>
      </c>
      <c r="J66" s="2">
        <v>3500</v>
      </c>
      <c r="K66" s="2">
        <f t="shared" si="15"/>
        <v>210</v>
      </c>
      <c r="L66" s="2">
        <f t="shared" si="6"/>
        <v>3290</v>
      </c>
      <c r="M66" s="2">
        <f t="shared" ref="M66:M97" si="18">L66/E66*100</f>
        <v>0.28772817189035793</v>
      </c>
      <c r="N66" s="2">
        <f t="shared" si="7"/>
        <v>3.5079052680834666</v>
      </c>
      <c r="O66" s="2"/>
    </row>
    <row r="67" spans="1:15" x14ac:dyDescent="0.35">
      <c r="A67" s="5">
        <v>43556</v>
      </c>
      <c r="B67" s="3">
        <f t="shared" si="16"/>
        <v>134068.65454600687</v>
      </c>
      <c r="C67" s="3">
        <f t="shared" ref="C67:C98" si="19">C66*(((F67/100)+1)^(1/12))</f>
        <v>336697.69518656185</v>
      </c>
      <c r="D67" s="2">
        <f t="shared" si="8"/>
        <v>11.980634573670489</v>
      </c>
      <c r="E67" s="2">
        <f t="shared" ref="E67:E98" si="20">E66*((I66/100+1)^(1/12))+L66</f>
        <v>1154273.5799474975</v>
      </c>
      <c r="F67" s="2">
        <f t="shared" ref="F67:F98" si="21">((((H67-H66-(0.55*$H$2*(G66/100)))/E66)+1)^12-1)*100</f>
        <v>21.446831706352533</v>
      </c>
      <c r="G67" s="2">
        <v>0.75</v>
      </c>
      <c r="H67" s="2">
        <f t="shared" si="17"/>
        <v>2565052.3998833275</v>
      </c>
      <c r="I67" s="2">
        <v>8.2100000000000009</v>
      </c>
      <c r="J67" s="2">
        <v>3500</v>
      </c>
      <c r="K67" s="2">
        <f t="shared" si="15"/>
        <v>210</v>
      </c>
      <c r="L67" s="2">
        <f t="shared" ref="L67:L130" si="22">J67-K67</f>
        <v>3290</v>
      </c>
      <c r="M67" s="2">
        <f t="shared" si="18"/>
        <v>0.2850277488071456</v>
      </c>
      <c r="N67" s="2">
        <f t="shared" ref="N67:N130" si="23">((((M67/100)+1)^12)-1)*100</f>
        <v>3.4744646368005894</v>
      </c>
      <c r="O67" s="2"/>
    </row>
    <row r="68" spans="1:15" x14ac:dyDescent="0.35">
      <c r="A68" s="5">
        <v>43586</v>
      </c>
      <c r="B68" s="3">
        <f t="shared" si="16"/>
        <v>136255.09773076919</v>
      </c>
      <c r="C68" s="3">
        <f t="shared" si="19"/>
        <v>342188.69070269284</v>
      </c>
      <c r="D68" s="2">
        <f t="shared" ref="D68:D131" si="24">((((E68-E67)/E67)+1)^12-1)*100</f>
        <v>11.944693020406461</v>
      </c>
      <c r="E68" s="2">
        <f t="shared" si="20"/>
        <v>1165178.2818254593</v>
      </c>
      <c r="F68" s="2">
        <f t="shared" si="21"/>
        <v>21.424438177756144</v>
      </c>
      <c r="G68" s="2">
        <v>0.75</v>
      </c>
      <c r="H68" s="2">
        <f t="shared" si="17"/>
        <v>2589285.0707232431</v>
      </c>
      <c r="I68" s="2">
        <v>8.2100000000000009</v>
      </c>
      <c r="J68" s="2">
        <v>3500</v>
      </c>
      <c r="K68" s="2">
        <f t="shared" si="15"/>
        <v>210</v>
      </c>
      <c r="L68" s="2">
        <f t="shared" si="22"/>
        <v>3290</v>
      </c>
      <c r="M68" s="2">
        <f t="shared" si="18"/>
        <v>0.28236022343684858</v>
      </c>
      <c r="N68" s="2">
        <f t="shared" si="23"/>
        <v>3.4414411171319159</v>
      </c>
      <c r="O68" s="2"/>
    </row>
    <row r="69" spans="1:15" x14ac:dyDescent="0.35">
      <c r="A69" s="5">
        <v>43617</v>
      </c>
      <c r="B69" s="3">
        <f t="shared" si="16"/>
        <v>138475.09617137897</v>
      </c>
      <c r="C69" s="3">
        <f t="shared" si="19"/>
        <v>347763.95630673884</v>
      </c>
      <c r="D69" s="2">
        <f t="shared" si="24"/>
        <v>11.909199704964358</v>
      </c>
      <c r="E69" s="2">
        <f t="shared" si="20"/>
        <v>1176154.9216350445</v>
      </c>
      <c r="F69" s="2">
        <f t="shared" si="21"/>
        <v>21.402321172947847</v>
      </c>
      <c r="G69" s="2">
        <v>0.75</v>
      </c>
      <c r="H69" s="2">
        <f t="shared" si="17"/>
        <v>2613677.6036334322</v>
      </c>
      <c r="I69" s="2">
        <v>8.2100000000000009</v>
      </c>
      <c r="J69" s="2">
        <v>3500</v>
      </c>
      <c r="K69" s="2">
        <f t="shared" si="15"/>
        <v>210</v>
      </c>
      <c r="L69" s="2">
        <f t="shared" si="22"/>
        <v>3290</v>
      </c>
      <c r="M69" s="2">
        <f t="shared" si="18"/>
        <v>0.2797250548785164</v>
      </c>
      <c r="N69" s="2">
        <f t="shared" si="23"/>
        <v>3.4088276556609731</v>
      </c>
      <c r="O69" s="2"/>
    </row>
    <row r="70" spans="1:15" x14ac:dyDescent="0.35">
      <c r="A70" s="5">
        <v>43647</v>
      </c>
      <c r="B70" s="3">
        <f t="shared" si="16"/>
        <v>140729.15451469537</v>
      </c>
      <c r="C70" s="3">
        <f t="shared" si="19"/>
        <v>353424.75936007471</v>
      </c>
      <c r="D70" s="2">
        <f t="shared" si="24"/>
        <v>11.874147048935724</v>
      </c>
      <c r="E70" s="2">
        <f t="shared" si="20"/>
        <v>1187203.973948237</v>
      </c>
      <c r="F70" s="2">
        <f t="shared" si="21"/>
        <v>21.380476071120501</v>
      </c>
      <c r="G70" s="2">
        <v>0.75</v>
      </c>
      <c r="H70" s="2">
        <f t="shared" si="17"/>
        <v>2638231.0532183046</v>
      </c>
      <c r="I70" s="2">
        <v>8.2100000000000009</v>
      </c>
      <c r="J70" s="2">
        <v>3500</v>
      </c>
      <c r="K70" s="2">
        <f t="shared" si="15"/>
        <v>210</v>
      </c>
      <c r="L70" s="2">
        <f t="shared" si="22"/>
        <v>3290</v>
      </c>
      <c r="M70" s="2">
        <f t="shared" si="18"/>
        <v>0.27712171389206003</v>
      </c>
      <c r="N70" s="2">
        <f t="shared" si="23"/>
        <v>3.3766173554643508</v>
      </c>
      <c r="O70" s="2"/>
    </row>
    <row r="71" spans="1:15" x14ac:dyDescent="0.35">
      <c r="A71" s="5">
        <v>43678</v>
      </c>
      <c r="B71" s="3">
        <f t="shared" si="16"/>
        <v>143017.78489585046</v>
      </c>
      <c r="C71" s="3">
        <f t="shared" si="19"/>
        <v>359172.38602999429</v>
      </c>
      <c r="D71" s="2">
        <f t="shared" si="24"/>
        <v>11.839527642023517</v>
      </c>
      <c r="E71" s="2">
        <f t="shared" si="20"/>
        <v>1198325.9164677553</v>
      </c>
      <c r="F71" s="2">
        <f t="shared" si="21"/>
        <v>21.358898352754885</v>
      </c>
      <c r="G71" s="2">
        <v>0.75</v>
      </c>
      <c r="H71" s="2">
        <f t="shared" si="17"/>
        <v>2662946.4810394561</v>
      </c>
      <c r="I71" s="2">
        <v>8.2100000000000009</v>
      </c>
      <c r="J71" s="2">
        <v>3500</v>
      </c>
      <c r="K71" s="2">
        <f t="shared" si="15"/>
        <v>210</v>
      </c>
      <c r="L71" s="2">
        <f t="shared" si="22"/>
        <v>3290</v>
      </c>
      <c r="M71" s="2">
        <f t="shared" si="18"/>
        <v>0.27454968258533258</v>
      </c>
      <c r="N71" s="2">
        <f t="shared" si="23"/>
        <v>3.3448034717941999</v>
      </c>
      <c r="O71" s="2"/>
    </row>
    <row r="72" spans="1:15" x14ac:dyDescent="0.35">
      <c r="A72" s="5">
        <v>43709</v>
      </c>
      <c r="B72" s="3">
        <f t="shared" si="16"/>
        <v>145341.50704895091</v>
      </c>
      <c r="C72" s="3">
        <f t="shared" si="19"/>
        <v>365008.14156772435</v>
      </c>
      <c r="D72" s="2">
        <f t="shared" si="24"/>
        <v>11.805334237404285</v>
      </c>
      <c r="E72" s="2">
        <f t="shared" si="20"/>
        <v>1209521.2300477063</v>
      </c>
      <c r="F72" s="2">
        <f t="shared" si="21"/>
        <v>21.33758359686373</v>
      </c>
      <c r="G72" s="2">
        <v>0.75</v>
      </c>
      <c r="H72" s="2">
        <f t="shared" si="17"/>
        <v>2687824.9556615693</v>
      </c>
      <c r="I72" s="2">
        <v>8.2100000000000009</v>
      </c>
      <c r="J72" s="2"/>
      <c r="K72" s="2">
        <v>10834</v>
      </c>
      <c r="L72" s="2">
        <f t="shared" si="22"/>
        <v>-10834</v>
      </c>
      <c r="M72" s="2">
        <f t="shared" si="18"/>
        <v>-0.89572631970855787</v>
      </c>
      <c r="N72" s="2">
        <f t="shared" si="23"/>
        <v>-10.234677401210012</v>
      </c>
      <c r="O72" s="2"/>
    </row>
    <row r="73" spans="1:15" x14ac:dyDescent="0.35">
      <c r="A73" s="5">
        <v>43739</v>
      </c>
      <c r="B73" s="3">
        <f t="shared" si="16"/>
        <v>143929.28548917235</v>
      </c>
      <c r="C73" s="3">
        <f t="shared" si="19"/>
        <v>361461.5128208308</v>
      </c>
      <c r="D73" s="2">
        <f t="shared" si="24"/>
        <v>-2.7958774754651139</v>
      </c>
      <c r="E73" s="2">
        <f t="shared" si="20"/>
        <v>1206666.3987143738</v>
      </c>
      <c r="F73" s="2">
        <f t="shared" si="21"/>
        <v>-11.056518697371331</v>
      </c>
      <c r="G73" s="2">
        <v>0.75</v>
      </c>
      <c r="H73" s="2">
        <f t="shared" si="17"/>
        <v>2681480.886031942</v>
      </c>
      <c r="I73" s="2">
        <v>8.2100000000000009</v>
      </c>
      <c r="J73" s="2"/>
      <c r="K73" s="2">
        <v>10256</v>
      </c>
      <c r="L73" s="2">
        <f t="shared" si="22"/>
        <v>-10256</v>
      </c>
      <c r="M73" s="2">
        <f t="shared" si="18"/>
        <v>-0.84994494011991339</v>
      </c>
      <c r="N73" s="2">
        <f t="shared" si="23"/>
        <v>-9.7358043335394875</v>
      </c>
      <c r="O73" s="2"/>
    </row>
    <row r="74" spans="1:15" x14ac:dyDescent="0.35">
      <c r="A74" s="5">
        <v>43770</v>
      </c>
      <c r="B74" s="3">
        <f t="shared" si="16"/>
        <v>142675.69173455937</v>
      </c>
      <c r="C74" s="3">
        <f t="shared" si="19"/>
        <v>358313.2591943008</v>
      </c>
      <c r="D74" s="2">
        <f t="shared" si="24"/>
        <v>-2.2592443150670438</v>
      </c>
      <c r="E74" s="2">
        <f t="shared" si="20"/>
        <v>1204370.7341599637</v>
      </c>
      <c r="F74" s="2">
        <f t="shared" si="21"/>
        <v>-9.9653234446239853</v>
      </c>
      <c r="G74" s="2">
        <v>0.75</v>
      </c>
      <c r="H74" s="2">
        <f t="shared" si="17"/>
        <v>2676379.4092443637</v>
      </c>
      <c r="I74" s="2">
        <v>8.2100000000000009</v>
      </c>
      <c r="J74" s="2"/>
      <c r="K74" s="2">
        <v>10365</v>
      </c>
      <c r="L74" s="2">
        <f t="shared" si="22"/>
        <v>-10365</v>
      </c>
      <c r="M74" s="2">
        <f t="shared" si="18"/>
        <v>-0.86061539906393381</v>
      </c>
      <c r="N74" s="2">
        <f t="shared" si="23"/>
        <v>-9.8523053881068297</v>
      </c>
      <c r="O74" s="2"/>
    </row>
    <row r="75" spans="1:15" x14ac:dyDescent="0.35">
      <c r="A75" s="5">
        <v>43800</v>
      </c>
      <c r="B75" s="3">
        <f t="shared" si="16"/>
        <v>141397.96615264527</v>
      </c>
      <c r="C75" s="3">
        <f t="shared" si="19"/>
        <v>355104.40131496888</v>
      </c>
      <c r="D75" s="2">
        <f t="shared" si="24"/>
        <v>-2.3845618134195945</v>
      </c>
      <c r="E75" s="2">
        <f t="shared" si="20"/>
        <v>1201950.9251878893</v>
      </c>
      <c r="F75" s="2">
        <f t="shared" si="21"/>
        <v>-10.23271083556201</v>
      </c>
      <c r="G75" s="2">
        <v>0.75</v>
      </c>
      <c r="H75" s="2">
        <f t="shared" si="17"/>
        <v>2671002.0559730874</v>
      </c>
      <c r="I75" s="2">
        <v>8.2100000000000009</v>
      </c>
      <c r="J75" s="2"/>
      <c r="K75" s="2">
        <v>32651</v>
      </c>
      <c r="L75" s="2">
        <f t="shared" si="22"/>
        <v>-32651</v>
      </c>
      <c r="M75" s="2">
        <f t="shared" si="18"/>
        <v>-2.7165002593509371</v>
      </c>
      <c r="N75" s="2">
        <f t="shared" si="23"/>
        <v>-28.142810050244794</v>
      </c>
      <c r="O75" s="2"/>
    </row>
    <row r="76" spans="1:15" x14ac:dyDescent="0.35">
      <c r="A76" s="5">
        <v>43831</v>
      </c>
      <c r="B76" s="3">
        <f t="shared" si="16"/>
        <v>134298.88608963415</v>
      </c>
      <c r="C76" s="3">
        <f t="shared" si="19"/>
        <v>337275.89469457552</v>
      </c>
      <c r="D76" s="2">
        <f t="shared" si="24"/>
        <v>-22.072405994910373</v>
      </c>
      <c r="E76" s="2">
        <f t="shared" si="20"/>
        <v>1177229.1528218291</v>
      </c>
      <c r="F76" s="2">
        <f t="shared" si="21"/>
        <v>-46.104690006836812</v>
      </c>
      <c r="G76" s="2">
        <v>0.75</v>
      </c>
      <c r="H76" s="2">
        <f t="shared" si="17"/>
        <v>2616064.7840485089</v>
      </c>
      <c r="I76" s="2">
        <v>8.2100000000000009</v>
      </c>
      <c r="J76" s="2"/>
      <c r="K76" s="2">
        <v>16500</v>
      </c>
      <c r="L76" s="2">
        <f t="shared" si="22"/>
        <v>-16500</v>
      </c>
      <c r="M76" s="2">
        <f t="shared" si="18"/>
        <v>-1.4015962788934804</v>
      </c>
      <c r="N76" s="2">
        <f t="shared" si="23"/>
        <v>-15.581310339022425</v>
      </c>
      <c r="O76" s="2"/>
    </row>
    <row r="77" spans="1:15" x14ac:dyDescent="0.35">
      <c r="A77" s="5">
        <v>43862</v>
      </c>
      <c r="B77" s="3">
        <f t="shared" si="16"/>
        <v>131467.76029279633</v>
      </c>
      <c r="C77" s="3">
        <f t="shared" si="19"/>
        <v>330165.85444089788</v>
      </c>
      <c r="D77" s="2">
        <f t="shared" si="24"/>
        <v>-8.5483593342997484</v>
      </c>
      <c r="E77" s="2">
        <f t="shared" si="20"/>
        <v>1168495.2918000701</v>
      </c>
      <c r="F77" s="2">
        <f t="shared" si="21"/>
        <v>-22.560552639641251</v>
      </c>
      <c r="G77" s="2">
        <v>0.75</v>
      </c>
      <c r="H77" s="2">
        <f t="shared" si="17"/>
        <v>2596656.2040001559</v>
      </c>
      <c r="I77" s="2">
        <v>8.2100000000000009</v>
      </c>
      <c r="J77" s="2"/>
      <c r="K77" s="2">
        <v>5400</v>
      </c>
      <c r="L77" s="2">
        <f t="shared" si="22"/>
        <v>-5400</v>
      </c>
      <c r="M77" s="2">
        <f t="shared" si="18"/>
        <v>-0.46213279915585154</v>
      </c>
      <c r="N77" s="2">
        <f t="shared" si="23"/>
        <v>-5.4067884568533948</v>
      </c>
      <c r="O77" s="2"/>
    </row>
    <row r="78" spans="1:15" x14ac:dyDescent="0.35">
      <c r="A78" s="5">
        <v>43891</v>
      </c>
      <c r="B78" s="3">
        <f t="shared" si="16"/>
        <v>131436.4504270964</v>
      </c>
      <c r="C78" s="3">
        <f t="shared" si="19"/>
        <v>330087.22338687954</v>
      </c>
      <c r="D78" s="2">
        <f t="shared" si="24"/>
        <v>2.3966949848904351</v>
      </c>
      <c r="E78" s="2">
        <f t="shared" si="20"/>
        <v>1170803.8138068411</v>
      </c>
      <c r="F78" s="2">
        <f t="shared" si="21"/>
        <v>-0.28541342747109288</v>
      </c>
      <c r="G78" s="2">
        <v>0.1</v>
      </c>
      <c r="H78" s="2">
        <f t="shared" si="17"/>
        <v>2601786.2529040915</v>
      </c>
      <c r="I78" s="2">
        <v>8.2100000000000009</v>
      </c>
      <c r="J78" s="2"/>
      <c r="K78" s="2">
        <v>0</v>
      </c>
      <c r="L78" s="2">
        <f t="shared" si="22"/>
        <v>0</v>
      </c>
      <c r="M78" s="2">
        <f t="shared" si="18"/>
        <v>0</v>
      </c>
      <c r="N78" s="2">
        <f t="shared" si="23"/>
        <v>0</v>
      </c>
      <c r="O78" s="2"/>
    </row>
    <row r="79" spans="1:15" x14ac:dyDescent="0.35">
      <c r="A79" s="5">
        <v>43922</v>
      </c>
      <c r="B79" s="3">
        <f t="shared" si="16"/>
        <v>133282.34525961106</v>
      </c>
      <c r="C79" s="3">
        <f t="shared" si="19"/>
        <v>334722.97167397221</v>
      </c>
      <c r="D79" s="2">
        <f t="shared" si="24"/>
        <v>8.209999999999873</v>
      </c>
      <c r="E79" s="2">
        <f t="shared" si="20"/>
        <v>1178527.5650514339</v>
      </c>
      <c r="F79" s="2">
        <f t="shared" si="21"/>
        <v>18.217466628324974</v>
      </c>
      <c r="G79" s="2">
        <v>0.1</v>
      </c>
      <c r="H79" s="2">
        <f t="shared" si="17"/>
        <v>2618950.1445587417</v>
      </c>
      <c r="I79" s="2">
        <v>8.2100000000000009</v>
      </c>
      <c r="J79" s="2"/>
      <c r="K79" s="2">
        <v>0</v>
      </c>
      <c r="L79" s="2">
        <f t="shared" si="22"/>
        <v>0</v>
      </c>
      <c r="M79" s="2">
        <f t="shared" si="18"/>
        <v>0</v>
      </c>
      <c r="N79" s="2">
        <f t="shared" si="23"/>
        <v>0</v>
      </c>
      <c r="O79" s="2"/>
    </row>
    <row r="80" spans="1:15" x14ac:dyDescent="0.35">
      <c r="A80" s="5">
        <v>43952</v>
      </c>
      <c r="B80" s="3">
        <f t="shared" si="16"/>
        <v>135154.70185394248</v>
      </c>
      <c r="C80" s="3">
        <f t="shared" si="19"/>
        <v>339425.17557102419</v>
      </c>
      <c r="D80" s="2">
        <f t="shared" si="24"/>
        <v>8.209999999999873</v>
      </c>
      <c r="E80" s="2">
        <f t="shared" si="20"/>
        <v>1186302.2696091137</v>
      </c>
      <c r="F80" s="2">
        <f t="shared" si="21"/>
        <v>18.223113685577207</v>
      </c>
      <c r="G80" s="2">
        <v>0.1</v>
      </c>
      <c r="H80" s="2">
        <f t="shared" si="17"/>
        <v>2636227.2657980304</v>
      </c>
      <c r="I80" s="2">
        <v>8.2100000000000009</v>
      </c>
      <c r="J80" s="2"/>
      <c r="K80" s="2">
        <v>0</v>
      </c>
      <c r="L80" s="2">
        <f t="shared" si="22"/>
        <v>0</v>
      </c>
      <c r="M80" s="2">
        <f t="shared" si="18"/>
        <v>0</v>
      </c>
      <c r="N80" s="2">
        <f t="shared" si="23"/>
        <v>0</v>
      </c>
      <c r="O80" s="2"/>
    </row>
    <row r="81" spans="1:15" x14ac:dyDescent="0.35">
      <c r="A81" s="5">
        <v>43983</v>
      </c>
      <c r="B81" s="3">
        <f t="shared" si="16"/>
        <v>137053.90337951787</v>
      </c>
      <c r="C81" s="3">
        <f t="shared" si="19"/>
        <v>344194.79736309347</v>
      </c>
      <c r="D81" s="2">
        <f t="shared" si="24"/>
        <v>8.209999999999873</v>
      </c>
      <c r="E81" s="2">
        <f t="shared" si="20"/>
        <v>1194128.2636170802</v>
      </c>
      <c r="F81" s="2">
        <f t="shared" si="21"/>
        <v>18.228723978385485</v>
      </c>
      <c r="G81" s="2">
        <v>0.1</v>
      </c>
      <c r="H81" s="2">
        <f t="shared" si="17"/>
        <v>2653618.3635935113</v>
      </c>
      <c r="I81" s="2">
        <v>8.2100000000000009</v>
      </c>
      <c r="J81" s="2"/>
      <c r="K81" s="2">
        <v>0</v>
      </c>
      <c r="L81" s="2">
        <f t="shared" si="22"/>
        <v>0</v>
      </c>
      <c r="M81" s="2">
        <f t="shared" si="18"/>
        <v>0</v>
      </c>
      <c r="N81" s="2">
        <f t="shared" si="23"/>
        <v>0</v>
      </c>
      <c r="O81" s="2"/>
    </row>
    <row r="82" spans="1:15" x14ac:dyDescent="0.35">
      <c r="A82" s="5">
        <v>44013</v>
      </c>
      <c r="B82" s="3">
        <f t="shared" si="16"/>
        <v>138980.33858511579</v>
      </c>
      <c r="C82" s="3">
        <f t="shared" si="19"/>
        <v>349032.81334712415</v>
      </c>
      <c r="D82" s="2">
        <f t="shared" si="24"/>
        <v>8.209999999999873</v>
      </c>
      <c r="E82" s="2">
        <f t="shared" si="20"/>
        <v>1202005.8854300182</v>
      </c>
      <c r="F82" s="2">
        <f t="shared" si="21"/>
        <v>18.234297744507334</v>
      </c>
      <c r="G82" s="2">
        <v>0.1</v>
      </c>
      <c r="H82" s="2">
        <f t="shared" si="17"/>
        <v>2671124.1898444849</v>
      </c>
      <c r="I82" s="2">
        <v>8.2100000000000009</v>
      </c>
      <c r="J82" s="2"/>
      <c r="K82" s="2">
        <v>0</v>
      </c>
      <c r="L82" s="2">
        <f t="shared" si="22"/>
        <v>0</v>
      </c>
      <c r="M82" s="2">
        <f t="shared" si="18"/>
        <v>0</v>
      </c>
      <c r="N82" s="2">
        <f t="shared" si="23"/>
        <v>0</v>
      </c>
      <c r="O82" s="2"/>
    </row>
    <row r="83" spans="1:15" x14ac:dyDescent="0.35">
      <c r="A83" s="5">
        <v>44044</v>
      </c>
      <c r="B83" s="3">
        <f t="shared" ref="B83:B110" si="25">B82*(((F83/100)+1)^(1/12))</f>
        <v>140934.40188035415</v>
      </c>
      <c r="C83" s="3">
        <f t="shared" si="19"/>
        <v>353940.21403659432</v>
      </c>
      <c r="D83" s="2">
        <f t="shared" si="24"/>
        <v>8.209999999999873</v>
      </c>
      <c r="E83" s="2">
        <f t="shared" si="20"/>
        <v>1209935.4756347265</v>
      </c>
      <c r="F83" s="2">
        <f t="shared" si="21"/>
        <v>18.239835220178758</v>
      </c>
      <c r="G83" s="2">
        <v>0.1</v>
      </c>
      <c r="H83" s="2">
        <f t="shared" si="17"/>
        <v>2688745.5014105029</v>
      </c>
      <c r="I83" s="2">
        <v>8.2100000000000009</v>
      </c>
      <c r="J83" s="2"/>
      <c r="K83" s="2">
        <v>0</v>
      </c>
      <c r="L83" s="2">
        <f t="shared" si="22"/>
        <v>0</v>
      </c>
      <c r="M83" s="2">
        <f t="shared" si="18"/>
        <v>0</v>
      </c>
      <c r="N83" s="2">
        <f t="shared" si="23"/>
        <v>0</v>
      </c>
      <c r="O83" s="2"/>
    </row>
    <row r="84" spans="1:15" x14ac:dyDescent="0.35">
      <c r="A84" s="5">
        <v>44075</v>
      </c>
      <c r="B84" s="3">
        <f t="shared" si="25"/>
        <v>142916.49341837165</v>
      </c>
      <c r="C84" s="3">
        <f t="shared" si="19"/>
        <v>358918.00436916057</v>
      </c>
      <c r="D84" s="2">
        <f t="shared" si="24"/>
        <v>8.209999999999873</v>
      </c>
      <c r="E84" s="2">
        <f t="shared" si="20"/>
        <v>1217917.377064843</v>
      </c>
      <c r="F84" s="2">
        <f t="shared" si="21"/>
        <v>18.245336640133747</v>
      </c>
      <c r="G84" s="2">
        <v>0.1</v>
      </c>
      <c r="H84" s="2">
        <f t="shared" si="17"/>
        <v>2706483.0601440952</v>
      </c>
      <c r="I84" s="2">
        <v>8.2100000000000009</v>
      </c>
      <c r="J84" s="2"/>
      <c r="K84" s="2">
        <v>0</v>
      </c>
      <c r="L84" s="2">
        <f t="shared" si="22"/>
        <v>0</v>
      </c>
      <c r="M84" s="2">
        <f t="shared" si="18"/>
        <v>0</v>
      </c>
      <c r="N84" s="2">
        <f t="shared" si="23"/>
        <v>0</v>
      </c>
      <c r="O84" s="2"/>
    </row>
    <row r="85" spans="1:15" x14ac:dyDescent="0.35">
      <c r="A85" s="5">
        <v>44105</v>
      </c>
      <c r="B85" s="3">
        <f t="shared" si="25"/>
        <v>144927.01917971755</v>
      </c>
      <c r="C85" s="3">
        <f t="shared" si="19"/>
        <v>363967.20391733741</v>
      </c>
      <c r="D85" s="2">
        <f t="shared" si="24"/>
        <v>8.209999999999873</v>
      </c>
      <c r="E85" s="2">
        <f t="shared" si="20"/>
        <v>1225951.9348156666</v>
      </c>
      <c r="F85" s="2">
        <f t="shared" si="21"/>
        <v>18.250802237602826</v>
      </c>
      <c r="G85" s="2">
        <v>0.1</v>
      </c>
      <c r="H85" s="2">
        <f t="shared" si="17"/>
        <v>2724337.6329237036</v>
      </c>
      <c r="I85" s="2">
        <v>8.2100000000000009</v>
      </c>
      <c r="J85" s="2"/>
      <c r="K85" s="2">
        <f>0.06*J85</f>
        <v>0</v>
      </c>
      <c r="L85" s="2">
        <f t="shared" si="22"/>
        <v>0</v>
      </c>
      <c r="M85" s="2">
        <f t="shared" si="18"/>
        <v>0</v>
      </c>
      <c r="N85" s="2">
        <f t="shared" si="23"/>
        <v>0</v>
      </c>
      <c r="O85" s="2"/>
    </row>
    <row r="86" spans="1:15" x14ac:dyDescent="0.35">
      <c r="A86" s="5">
        <v>44136</v>
      </c>
      <c r="B86" s="3">
        <f t="shared" si="25"/>
        <v>146966.39105746991</v>
      </c>
      <c r="C86" s="3">
        <f t="shared" si="19"/>
        <v>369088.84710226156</v>
      </c>
      <c r="D86" s="2">
        <f t="shared" si="24"/>
        <v>8.209999999999873</v>
      </c>
      <c r="E86" s="2">
        <f t="shared" si="20"/>
        <v>1234039.4962590782</v>
      </c>
      <c r="F86" s="2">
        <f t="shared" si="21"/>
        <v>18.256232244330818</v>
      </c>
      <c r="G86" s="2">
        <v>0.1</v>
      </c>
      <c r="H86" s="2">
        <f t="shared" si="17"/>
        <v>2742309.9916868401</v>
      </c>
      <c r="I86" s="2">
        <v>8.2100000000000009</v>
      </c>
      <c r="J86" s="2"/>
      <c r="K86" s="2">
        <f>0.06*J86</f>
        <v>0</v>
      </c>
      <c r="L86" s="2">
        <f t="shared" si="22"/>
        <v>0</v>
      </c>
      <c r="M86" s="2">
        <f t="shared" si="18"/>
        <v>0</v>
      </c>
      <c r="N86" s="2">
        <f t="shared" si="23"/>
        <v>0</v>
      </c>
      <c r="O86" s="2"/>
    </row>
    <row r="87" spans="1:15" x14ac:dyDescent="0.35">
      <c r="A87" s="5">
        <v>44166</v>
      </c>
      <c r="B87" s="3">
        <f t="shared" si="25"/>
        <v>149035.02694359867</v>
      </c>
      <c r="C87" s="3">
        <f t="shared" si="19"/>
        <v>374283.98341058299</v>
      </c>
      <c r="D87" s="2">
        <f t="shared" si="24"/>
        <v>8.209999999999873</v>
      </c>
      <c r="E87" s="2">
        <f t="shared" si="20"/>
        <v>1242180.4110585582</v>
      </c>
      <c r="F87" s="2">
        <f t="shared" si="21"/>
        <v>18.261626890584282</v>
      </c>
      <c r="G87" s="2">
        <v>0.1</v>
      </c>
      <c r="H87" s="2">
        <f t="shared" si="17"/>
        <v>2760400.9134634626</v>
      </c>
      <c r="I87" s="2">
        <v>8.2100000000000009</v>
      </c>
      <c r="J87" s="2"/>
      <c r="K87" s="2">
        <v>5200</v>
      </c>
      <c r="L87" s="2">
        <f t="shared" si="22"/>
        <v>-5200</v>
      </c>
      <c r="M87" s="2">
        <f t="shared" si="18"/>
        <v>-0.41861874118339037</v>
      </c>
      <c r="N87" s="2">
        <f t="shared" si="23"/>
        <v>-4.9093642126024069</v>
      </c>
      <c r="O87" s="2"/>
    </row>
    <row r="88" spans="1:15" x14ac:dyDescent="0.35">
      <c r="A88" s="5">
        <v>44197</v>
      </c>
      <c r="B88" s="3">
        <f t="shared" si="25"/>
        <v>149746.93180833949</v>
      </c>
      <c r="C88" s="3">
        <f t="shared" si="19"/>
        <v>376071.84894829587</v>
      </c>
      <c r="D88" s="2">
        <f t="shared" si="24"/>
        <v>2.9316006633978819</v>
      </c>
      <c r="E88" s="2">
        <f t="shared" si="20"/>
        <v>1245175.0311843045</v>
      </c>
      <c r="F88" s="2">
        <f t="shared" si="21"/>
        <v>5.8851335285357909</v>
      </c>
      <c r="G88" s="2">
        <v>0.1</v>
      </c>
      <c r="H88" s="2">
        <f t="shared" si="17"/>
        <v>2767055.6248540101</v>
      </c>
      <c r="I88" s="2">
        <v>8.2100000000000009</v>
      </c>
      <c r="J88" s="2"/>
      <c r="K88" s="2">
        <v>5220</v>
      </c>
      <c r="L88" s="2">
        <f t="shared" si="22"/>
        <v>-5220</v>
      </c>
      <c r="M88" s="2">
        <f t="shared" si="18"/>
        <v>-0.41921817168427966</v>
      </c>
      <c r="N88" s="2">
        <f t="shared" si="23"/>
        <v>-4.9162327664989958</v>
      </c>
      <c r="O88" s="2"/>
    </row>
    <row r="89" spans="1:15" x14ac:dyDescent="0.35">
      <c r="A89" s="5">
        <v>44228</v>
      </c>
      <c r="B89" s="3">
        <f t="shared" si="25"/>
        <v>150460.45161023238</v>
      </c>
      <c r="C89" s="3">
        <f t="shared" si="19"/>
        <v>377863.77021118038</v>
      </c>
      <c r="D89" s="2">
        <f t="shared" si="24"/>
        <v>2.924214671973524</v>
      </c>
      <c r="E89" s="2">
        <f t="shared" si="20"/>
        <v>1248169.4067128354</v>
      </c>
      <c r="F89" s="2">
        <f t="shared" si="21"/>
        <v>5.8700549683555092</v>
      </c>
      <c r="G89" s="2">
        <v>0.1</v>
      </c>
      <c r="H89" s="2">
        <f t="shared" si="17"/>
        <v>2773709.7926951898</v>
      </c>
      <c r="I89" s="2">
        <v>8.2100000000000009</v>
      </c>
      <c r="J89" s="2"/>
      <c r="K89" s="2">
        <v>3645</v>
      </c>
      <c r="L89" s="2">
        <f t="shared" si="22"/>
        <v>-3645</v>
      </c>
      <c r="M89" s="2">
        <f t="shared" si="18"/>
        <v>-0.29202766710966183</v>
      </c>
      <c r="N89" s="2">
        <f t="shared" si="23"/>
        <v>-3.4485914092197145</v>
      </c>
      <c r="O89" s="2"/>
    </row>
    <row r="90" spans="1:15" x14ac:dyDescent="0.35">
      <c r="A90" s="5">
        <v>44256</v>
      </c>
      <c r="B90" s="3">
        <f t="shared" si="25"/>
        <v>151602.85005148902</v>
      </c>
      <c r="C90" s="3">
        <f t="shared" si="19"/>
        <v>380732.769855119</v>
      </c>
      <c r="D90" s="2">
        <f t="shared" si="24"/>
        <v>4.5023470006521737</v>
      </c>
      <c r="E90" s="2">
        <f t="shared" si="20"/>
        <v>1252758.5360305517</v>
      </c>
      <c r="F90" s="2">
        <f t="shared" si="21"/>
        <v>9.5014974183895475</v>
      </c>
      <c r="G90" s="2">
        <v>0.1</v>
      </c>
      <c r="H90" s="2">
        <f t="shared" si="17"/>
        <v>2783907.8578456705</v>
      </c>
      <c r="I90" s="2">
        <v>8.2100000000000009</v>
      </c>
      <c r="J90" s="2"/>
      <c r="K90" s="2">
        <v>3645</v>
      </c>
      <c r="L90" s="2">
        <f t="shared" si="22"/>
        <v>-3645</v>
      </c>
      <c r="M90" s="2">
        <f t="shared" si="18"/>
        <v>-0.29095790570698671</v>
      </c>
      <c r="N90" s="2">
        <f t="shared" si="23"/>
        <v>-3.4361599380383967</v>
      </c>
      <c r="O90" s="2"/>
    </row>
    <row r="91" spans="1:15" x14ac:dyDescent="0.35">
      <c r="A91" s="5">
        <v>44287</v>
      </c>
      <c r="B91" s="3">
        <f t="shared" si="25"/>
        <v>152757.84718419093</v>
      </c>
      <c r="C91" s="3">
        <f t="shared" si="19"/>
        <v>383633.40963437757</v>
      </c>
      <c r="D91" s="2">
        <f t="shared" si="24"/>
        <v>4.5157137509999945</v>
      </c>
      <c r="E91" s="2">
        <f t="shared" si="20"/>
        <v>1257377.9396716526</v>
      </c>
      <c r="F91" s="2">
        <f t="shared" si="21"/>
        <v>9.5352642534993315</v>
      </c>
      <c r="G91" s="2">
        <v>0.1</v>
      </c>
      <c r="H91" s="2">
        <f t="shared" si="17"/>
        <v>2794173.1992703392</v>
      </c>
      <c r="I91" s="2">
        <v>8.2100000000000009</v>
      </c>
      <c r="J91" s="2"/>
      <c r="K91" s="2">
        <v>12000</v>
      </c>
      <c r="L91" s="2">
        <f t="shared" si="22"/>
        <v>-12000</v>
      </c>
      <c r="M91" s="2">
        <f t="shared" si="18"/>
        <v>-0.95436699033654426</v>
      </c>
      <c r="N91" s="2">
        <f t="shared" si="23"/>
        <v>-10.869984214865324</v>
      </c>
      <c r="O91" s="2"/>
    </row>
    <row r="92" spans="1:15" x14ac:dyDescent="0.35">
      <c r="A92" s="5">
        <v>44317</v>
      </c>
      <c r="B92" s="3">
        <f t="shared" si="25"/>
        <v>151669.94581832306</v>
      </c>
      <c r="C92" s="3">
        <f t="shared" si="19"/>
        <v>380901.27300096088</v>
      </c>
      <c r="D92" s="2">
        <f t="shared" si="24"/>
        <v>-3.4792973434333851</v>
      </c>
      <c r="E92" s="2">
        <f t="shared" si="20"/>
        <v>1253672.8173547762</v>
      </c>
      <c r="F92" s="2">
        <f t="shared" si="21"/>
        <v>-8.2191598923835976</v>
      </c>
      <c r="G92" s="2">
        <v>0.1</v>
      </c>
      <c r="H92" s="2">
        <f t="shared" si="17"/>
        <v>2785939.5941217248</v>
      </c>
      <c r="I92" s="2">
        <v>8.2100000000000009</v>
      </c>
      <c r="J92" s="2"/>
      <c r="K92" s="2">
        <v>12000</v>
      </c>
      <c r="L92" s="2">
        <f t="shared" si="22"/>
        <v>-12000</v>
      </c>
      <c r="M92" s="2">
        <f t="shared" si="18"/>
        <v>-0.95718753999307038</v>
      </c>
      <c r="N92" s="2">
        <f t="shared" si="23"/>
        <v>-10.900437603671875</v>
      </c>
      <c r="O92" s="2"/>
    </row>
    <row r="93" spans="1:15" x14ac:dyDescent="0.35">
      <c r="A93" s="5">
        <v>44348</v>
      </c>
      <c r="B93" s="3">
        <f t="shared" si="25"/>
        <v>150580.02862676184</v>
      </c>
      <c r="C93" s="3">
        <f t="shared" si="19"/>
        <v>378164.07385783864</v>
      </c>
      <c r="D93" s="2">
        <f t="shared" si="24"/>
        <v>-3.5120577684767285</v>
      </c>
      <c r="E93" s="2">
        <f t="shared" si="20"/>
        <v>1249943.2524773539</v>
      </c>
      <c r="F93" s="2">
        <f t="shared" si="21"/>
        <v>-8.2905423851500117</v>
      </c>
      <c r="G93" s="2">
        <v>0.1</v>
      </c>
      <c r="H93" s="2">
        <f t="shared" si="17"/>
        <v>2777651.6721718977</v>
      </c>
      <c r="I93" s="2">
        <v>8.2100000000000009</v>
      </c>
      <c r="J93" s="2"/>
      <c r="K93" s="2">
        <f t="shared" ref="K93:K124" si="26">0.06*J93</f>
        <v>0</v>
      </c>
      <c r="L93" s="2">
        <f t="shared" si="22"/>
        <v>0</v>
      </c>
      <c r="M93" s="2">
        <f t="shared" si="18"/>
        <v>0</v>
      </c>
      <c r="N93" s="2">
        <f t="shared" si="23"/>
        <v>0</v>
      </c>
      <c r="O93" s="2"/>
    </row>
    <row r="94" spans="1:15" x14ac:dyDescent="0.35">
      <c r="A94" s="5">
        <v>44378</v>
      </c>
      <c r="B94" s="3">
        <f t="shared" si="25"/>
        <v>152700.64809196969</v>
      </c>
      <c r="C94" s="3">
        <f t="shared" si="19"/>
        <v>383489.76082561701</v>
      </c>
      <c r="D94" s="2">
        <f t="shared" si="24"/>
        <v>8.209999999999873</v>
      </c>
      <c r="E94" s="2">
        <f t="shared" si="20"/>
        <v>1258189.0837926804</v>
      </c>
      <c r="F94" s="2">
        <f t="shared" si="21"/>
        <v>18.272032195913933</v>
      </c>
      <c r="G94" s="2">
        <v>0.1</v>
      </c>
      <c r="H94" s="2">
        <f t="shared" si="17"/>
        <v>2795975.7417615121</v>
      </c>
      <c r="I94" s="2">
        <v>8.2100000000000009</v>
      </c>
      <c r="J94" s="2"/>
      <c r="K94" s="2">
        <f t="shared" si="26"/>
        <v>0</v>
      </c>
      <c r="L94" s="2">
        <f t="shared" si="22"/>
        <v>0</v>
      </c>
      <c r="M94" s="2">
        <f t="shared" si="18"/>
        <v>0</v>
      </c>
      <c r="N94" s="2">
        <f t="shared" si="23"/>
        <v>0</v>
      </c>
      <c r="O94" s="2"/>
    </row>
    <row r="95" spans="1:15" x14ac:dyDescent="0.35">
      <c r="A95" s="5">
        <v>44409</v>
      </c>
      <c r="B95" s="3">
        <f t="shared" si="25"/>
        <v>154851.70960692893</v>
      </c>
      <c r="C95" s="3">
        <f t="shared" si="19"/>
        <v>388891.89942948247</v>
      </c>
      <c r="D95" s="2">
        <f t="shared" si="24"/>
        <v>8.209999999999873</v>
      </c>
      <c r="E95" s="2">
        <f t="shared" si="20"/>
        <v>1266489.3125648084</v>
      </c>
      <c r="F95" s="2">
        <f t="shared" si="21"/>
        <v>18.277323943621539</v>
      </c>
      <c r="G95" s="2">
        <v>0.1</v>
      </c>
      <c r="H95" s="2">
        <f t="shared" si="17"/>
        <v>2814420.6945884633</v>
      </c>
      <c r="I95" s="2">
        <v>8.2100000000000009</v>
      </c>
      <c r="J95" s="2"/>
      <c r="K95" s="2">
        <f t="shared" si="26"/>
        <v>0</v>
      </c>
      <c r="L95" s="2">
        <f t="shared" si="22"/>
        <v>0</v>
      </c>
      <c r="M95" s="2">
        <f t="shared" si="18"/>
        <v>0</v>
      </c>
      <c r="N95" s="2">
        <f t="shared" si="23"/>
        <v>0</v>
      </c>
      <c r="O95" s="2"/>
    </row>
    <row r="96" spans="1:15" x14ac:dyDescent="0.35">
      <c r="A96" s="5">
        <v>44440</v>
      </c>
      <c r="B96" s="3">
        <f t="shared" si="25"/>
        <v>157033.6543161892</v>
      </c>
      <c r="C96" s="3">
        <f t="shared" si="19"/>
        <v>394371.59755221067</v>
      </c>
      <c r="D96" s="2">
        <f t="shared" si="24"/>
        <v>8.209999999999873</v>
      </c>
      <c r="E96" s="2">
        <f t="shared" si="20"/>
        <v>1274844.2976518315</v>
      </c>
      <c r="F96" s="2">
        <f t="shared" si="21"/>
        <v>18.282581225548334</v>
      </c>
      <c r="G96" s="2">
        <v>0.1</v>
      </c>
      <c r="H96" s="2">
        <f t="shared" si="17"/>
        <v>2832987.3281151811</v>
      </c>
      <c r="I96" s="2">
        <v>8.2100000000000009</v>
      </c>
      <c r="J96" s="2">
        <v>4800</v>
      </c>
      <c r="K96" s="2">
        <f t="shared" si="26"/>
        <v>288</v>
      </c>
      <c r="L96" s="2">
        <f t="shared" si="22"/>
        <v>4512</v>
      </c>
      <c r="M96" s="2">
        <f t="shared" si="18"/>
        <v>0.35392557415135079</v>
      </c>
      <c r="N96" s="2">
        <f t="shared" si="23"/>
        <v>4.3307638324927789</v>
      </c>
      <c r="O96" s="2"/>
    </row>
    <row r="97" spans="1:15" x14ac:dyDescent="0.35">
      <c r="A97" s="5">
        <v>44470</v>
      </c>
      <c r="B97" s="3">
        <f t="shared" si="25"/>
        <v>160482.00148532185</v>
      </c>
      <c r="C97" s="3">
        <f t="shared" si="19"/>
        <v>403031.71686184121</v>
      </c>
      <c r="D97" s="2">
        <f t="shared" si="24"/>
        <v>12.865010345766482</v>
      </c>
      <c r="E97" s="2">
        <f t="shared" si="20"/>
        <v>1287766.4002792174</v>
      </c>
      <c r="F97" s="2">
        <f t="shared" si="21"/>
        <v>29.778616019692873</v>
      </c>
      <c r="G97" s="2">
        <v>0.1</v>
      </c>
      <c r="H97" s="2">
        <f t="shared" si="17"/>
        <v>2861703.1117315944</v>
      </c>
      <c r="I97" s="2">
        <v>8.2100000000000009</v>
      </c>
      <c r="J97" s="2">
        <v>4800</v>
      </c>
      <c r="K97" s="2">
        <f t="shared" si="26"/>
        <v>288</v>
      </c>
      <c r="L97" s="2">
        <f t="shared" si="22"/>
        <v>4512</v>
      </c>
      <c r="M97" s="2">
        <f t="shared" si="18"/>
        <v>0.35037410504123223</v>
      </c>
      <c r="N97" s="2">
        <f t="shared" si="23"/>
        <v>4.2864659691623341</v>
      </c>
      <c r="O97" s="2"/>
    </row>
    <row r="98" spans="1:15" x14ac:dyDescent="0.35">
      <c r="A98" s="5">
        <v>44501</v>
      </c>
      <c r="B98" s="3">
        <f t="shared" si="25"/>
        <v>163994.31730869002</v>
      </c>
      <c r="C98" s="3">
        <f t="shared" si="19"/>
        <v>411852.48594093672</v>
      </c>
      <c r="D98" s="2">
        <f t="shared" si="24"/>
        <v>12.817401824600649</v>
      </c>
      <c r="E98" s="2">
        <f t="shared" si="20"/>
        <v>1300773.7495594362</v>
      </c>
      <c r="F98" s="2">
        <f t="shared" si="21"/>
        <v>29.667042570963066</v>
      </c>
      <c r="G98" s="2">
        <v>0.1</v>
      </c>
      <c r="H98" s="2">
        <f t="shared" ref="H98:H129" si="27">(E98/45)*100</f>
        <v>2890608.3323543025</v>
      </c>
      <c r="I98" s="2">
        <v>8.2100000000000009</v>
      </c>
      <c r="J98" s="2">
        <v>4800</v>
      </c>
      <c r="K98" s="2">
        <f t="shared" si="26"/>
        <v>288</v>
      </c>
      <c r="L98" s="2">
        <f t="shared" si="22"/>
        <v>4512</v>
      </c>
      <c r="M98" s="2">
        <f t="shared" ref="M98:M129" si="28">L98/E98*100</f>
        <v>0.3468704685598234</v>
      </c>
      <c r="N98" s="2">
        <f t="shared" si="23"/>
        <v>4.242781622409364</v>
      </c>
      <c r="O98" s="2"/>
    </row>
    <row r="99" spans="1:15" x14ac:dyDescent="0.35">
      <c r="A99" s="5">
        <v>44531</v>
      </c>
      <c r="B99" s="3">
        <f t="shared" si="25"/>
        <v>167571.65374987628</v>
      </c>
      <c r="C99" s="3">
        <f t="shared" ref="C99:C110" si="29">C98*(((F99/100)+1)^(1/12))</f>
        <v>420836.54667260451</v>
      </c>
      <c r="D99" s="2">
        <f t="shared" si="24"/>
        <v>12.770452553399148</v>
      </c>
      <c r="E99" s="2">
        <f t="shared" ref="E99:E130" si="30">E98*((I98/100+1)^(1/12))+L98</f>
        <v>1313866.9078616339</v>
      </c>
      <c r="F99" s="2">
        <f t="shared" ref="F99:F130" si="31">((((H99-H98-(0.55*$H$2*(G98/100)))/E98)+1)^12-1)*100</f>
        <v>29.557058005377911</v>
      </c>
      <c r="G99" s="2">
        <v>0.25</v>
      </c>
      <c r="H99" s="2">
        <f t="shared" si="27"/>
        <v>2919704.2396925199</v>
      </c>
      <c r="I99" s="2">
        <v>8.2100000000000009</v>
      </c>
      <c r="J99" s="2">
        <v>4800</v>
      </c>
      <c r="K99" s="2">
        <f t="shared" si="26"/>
        <v>288</v>
      </c>
      <c r="L99" s="2">
        <f t="shared" si="22"/>
        <v>4512</v>
      </c>
      <c r="M99" s="2">
        <f t="shared" si="28"/>
        <v>0.3434137790519014</v>
      </c>
      <c r="N99" s="2">
        <f t="shared" si="23"/>
        <v>4.1996990629220798</v>
      </c>
      <c r="O99" s="2"/>
    </row>
    <row r="100" spans="1:15" x14ac:dyDescent="0.35">
      <c r="A100" s="5">
        <v>44562</v>
      </c>
      <c r="B100" s="3">
        <f t="shared" si="25"/>
        <v>171077.1224655491</v>
      </c>
      <c r="C100" s="3">
        <f t="shared" si="29"/>
        <v>429640.12004411628</v>
      </c>
      <c r="D100" s="2">
        <f t="shared" si="24"/>
        <v>12.724149931073359</v>
      </c>
      <c r="E100" s="2">
        <f t="shared" si="30"/>
        <v>1327046.4412648857</v>
      </c>
      <c r="F100" s="2">
        <f t="shared" si="31"/>
        <v>28.20252323357726</v>
      </c>
      <c r="G100" s="2">
        <v>0.25</v>
      </c>
      <c r="H100" s="2">
        <f t="shared" si="27"/>
        <v>2948992.091699746</v>
      </c>
      <c r="I100" s="2">
        <v>8.2100000000000009</v>
      </c>
      <c r="J100" s="2">
        <v>4800</v>
      </c>
      <c r="K100" s="2">
        <f t="shared" si="26"/>
        <v>288</v>
      </c>
      <c r="L100" s="2">
        <f t="shared" si="22"/>
        <v>4512</v>
      </c>
      <c r="M100" s="2">
        <f t="shared" si="28"/>
        <v>0.34000317243602629</v>
      </c>
      <c r="N100" s="2">
        <f t="shared" si="23"/>
        <v>4.1572068564727838</v>
      </c>
      <c r="O100" s="2"/>
    </row>
    <row r="101" spans="1:15" x14ac:dyDescent="0.35">
      <c r="A101" s="5">
        <v>44593</v>
      </c>
      <c r="B101" s="3">
        <f t="shared" si="25"/>
        <v>174645.28800302491</v>
      </c>
      <c r="C101" s="3">
        <f t="shared" si="29"/>
        <v>438601.14912716683</v>
      </c>
      <c r="D101" s="2">
        <f t="shared" si="24"/>
        <v>12.678481673487951</v>
      </c>
      <c r="E101" s="2">
        <f t="shared" si="30"/>
        <v>1340312.9195826708</v>
      </c>
      <c r="F101" s="2">
        <f t="shared" si="31"/>
        <v>28.108879057607616</v>
      </c>
      <c r="G101" s="2">
        <v>0.5</v>
      </c>
      <c r="H101" s="2">
        <f t="shared" si="27"/>
        <v>2978473.1546281572</v>
      </c>
      <c r="I101" s="2">
        <v>8.2100000000000009</v>
      </c>
      <c r="J101" s="2">
        <v>4800</v>
      </c>
      <c r="K101" s="2">
        <f t="shared" si="26"/>
        <v>288</v>
      </c>
      <c r="L101" s="2">
        <f t="shared" si="22"/>
        <v>4512</v>
      </c>
      <c r="M101" s="2">
        <f t="shared" si="28"/>
        <v>0.33663780555102668</v>
      </c>
      <c r="N101" s="2">
        <f t="shared" si="23"/>
        <v>4.1152938546919815</v>
      </c>
      <c r="O101" s="2"/>
    </row>
    <row r="102" spans="1:15" x14ac:dyDescent="0.35">
      <c r="A102" s="5">
        <v>44621</v>
      </c>
      <c r="B102" s="3">
        <f t="shared" si="25"/>
        <v>178042.25698815676</v>
      </c>
      <c r="C102" s="3">
        <f t="shared" si="29"/>
        <v>447132.23815604678</v>
      </c>
      <c r="D102" s="2">
        <f t="shared" si="24"/>
        <v>12.633435803551606</v>
      </c>
      <c r="E102" s="2">
        <f t="shared" si="30"/>
        <v>1353666.9163875072</v>
      </c>
      <c r="F102" s="2">
        <f t="shared" si="31"/>
        <v>26.006985050676601</v>
      </c>
      <c r="G102" s="2">
        <v>0.75</v>
      </c>
      <c r="H102" s="2">
        <f t="shared" si="27"/>
        <v>3008148.7030833494</v>
      </c>
      <c r="I102" s="2">
        <v>8.2100000000000009</v>
      </c>
      <c r="J102" s="2">
        <v>4800</v>
      </c>
      <c r="K102" s="2">
        <f t="shared" si="26"/>
        <v>288</v>
      </c>
      <c r="L102" s="2">
        <f t="shared" si="22"/>
        <v>4512</v>
      </c>
      <c r="M102" s="2">
        <f t="shared" si="28"/>
        <v>0.33331685552610296</v>
      </c>
      <c r="N102" s="2">
        <f t="shared" si="23"/>
        <v>4.07394918618873</v>
      </c>
      <c r="O102" s="2"/>
    </row>
    <row r="103" spans="1:15" x14ac:dyDescent="0.35">
      <c r="A103" s="5">
        <v>44652</v>
      </c>
      <c r="B103" s="3">
        <f t="shared" si="25"/>
        <v>181259.77288608978</v>
      </c>
      <c r="C103" s="3">
        <f t="shared" si="29"/>
        <v>455212.65181223373</v>
      </c>
      <c r="D103" s="2">
        <f t="shared" si="24"/>
        <v>12.589000641680382</v>
      </c>
      <c r="E103" s="2">
        <f t="shared" si="30"/>
        <v>1367109.0090357508</v>
      </c>
      <c r="F103" s="2">
        <f t="shared" si="31"/>
        <v>23.9767037155437</v>
      </c>
      <c r="G103" s="2">
        <v>0.75</v>
      </c>
      <c r="H103" s="2">
        <f t="shared" si="27"/>
        <v>3038020.020079446</v>
      </c>
      <c r="I103" s="2">
        <v>8.2100000000000009</v>
      </c>
      <c r="J103" s="2">
        <v>4800</v>
      </c>
      <c r="K103" s="2">
        <f t="shared" si="26"/>
        <v>288</v>
      </c>
      <c r="L103" s="2">
        <f t="shared" si="22"/>
        <v>4512</v>
      </c>
      <c r="M103" s="2">
        <f t="shared" si="28"/>
        <v>0.33003951917355906</v>
      </c>
      <c r="N103" s="2">
        <f t="shared" si="23"/>
        <v>4.033162247994726</v>
      </c>
      <c r="O103" s="2"/>
    </row>
    <row r="104" spans="1:15" x14ac:dyDescent="0.35">
      <c r="A104" s="5">
        <v>44682</v>
      </c>
      <c r="B104" s="3">
        <f t="shared" si="25"/>
        <v>184529.35408815881</v>
      </c>
      <c r="C104" s="3">
        <f t="shared" si="29"/>
        <v>463423.821370769</v>
      </c>
      <c r="D104" s="2">
        <f t="shared" si="24"/>
        <v>12.545164796612717</v>
      </c>
      <c r="E104" s="2">
        <f t="shared" si="30"/>
        <v>1380639.7786925568</v>
      </c>
      <c r="F104" s="2">
        <f t="shared" si="31"/>
        <v>23.927691821458442</v>
      </c>
      <c r="G104" s="2">
        <v>1</v>
      </c>
      <c r="H104" s="2">
        <f t="shared" si="27"/>
        <v>3068088.3970945706</v>
      </c>
      <c r="I104" s="2">
        <v>8.2100000000000009</v>
      </c>
      <c r="J104" s="2">
        <v>4800</v>
      </c>
      <c r="K104" s="2">
        <f t="shared" si="26"/>
        <v>288</v>
      </c>
      <c r="L104" s="2">
        <f t="shared" si="22"/>
        <v>4512</v>
      </c>
      <c r="M104" s="2">
        <f t="shared" si="28"/>
        <v>0.32680501240322007</v>
      </c>
      <c r="N104" s="2">
        <f t="shared" si="23"/>
        <v>3.99292269732896</v>
      </c>
      <c r="O104" s="2"/>
    </row>
    <row r="105" spans="1:15" x14ac:dyDescent="0.35">
      <c r="A105" s="5">
        <v>44713</v>
      </c>
      <c r="B105" s="3">
        <f t="shared" si="25"/>
        <v>187610.85284327145</v>
      </c>
      <c r="C105" s="3">
        <f t="shared" si="29"/>
        <v>471162.64393209072</v>
      </c>
      <c r="D105" s="2">
        <f t="shared" si="24"/>
        <v>12.501917156560506</v>
      </c>
      <c r="E105" s="2">
        <f t="shared" si="30"/>
        <v>1394259.8103570063</v>
      </c>
      <c r="F105" s="2">
        <f t="shared" si="31"/>
        <v>21.985989455065269</v>
      </c>
      <c r="G105" s="2">
        <v>1.25</v>
      </c>
      <c r="H105" s="2">
        <f t="shared" si="27"/>
        <v>3098355.1341266804</v>
      </c>
      <c r="I105" s="2">
        <v>8.2100000000000009</v>
      </c>
      <c r="J105" s="2">
        <v>4800</v>
      </c>
      <c r="K105" s="2">
        <f t="shared" si="26"/>
        <v>288</v>
      </c>
      <c r="L105" s="2">
        <f t="shared" si="22"/>
        <v>4512</v>
      </c>
      <c r="M105" s="2">
        <f t="shared" si="28"/>
        <v>0.32361256965763668</v>
      </c>
      <c r="N105" s="2">
        <f t="shared" si="23"/>
        <v>3.9532204436600438</v>
      </c>
      <c r="O105" s="2"/>
    </row>
    <row r="106" spans="1:15" x14ac:dyDescent="0.35">
      <c r="A106" s="5">
        <v>44743</v>
      </c>
      <c r="B106" s="3">
        <f t="shared" si="25"/>
        <v>190497.49199778325</v>
      </c>
      <c r="C106" s="3">
        <f t="shared" si="29"/>
        <v>478412.09947000607</v>
      </c>
      <c r="D106" s="2">
        <f t="shared" si="24"/>
        <v>12.45924688068849</v>
      </c>
      <c r="E106" s="2">
        <f t="shared" si="30"/>
        <v>1407969.6928873984</v>
      </c>
      <c r="F106" s="2">
        <f t="shared" si="31"/>
        <v>20.109028948471554</v>
      </c>
      <c r="G106" s="2">
        <v>1.25</v>
      </c>
      <c r="H106" s="2">
        <f t="shared" si="27"/>
        <v>3128821.5397497742</v>
      </c>
      <c r="I106" s="2">
        <v>8.2100000000000009</v>
      </c>
      <c r="J106" s="2">
        <v>4800</v>
      </c>
      <c r="K106" s="2">
        <f t="shared" si="26"/>
        <v>288</v>
      </c>
      <c r="L106" s="2">
        <f t="shared" si="22"/>
        <v>4512</v>
      </c>
      <c r="M106" s="2">
        <f t="shared" si="28"/>
        <v>0.32046144336722204</v>
      </c>
      <c r="N106" s="2">
        <f t="shared" si="23"/>
        <v>3.9140456410591939</v>
      </c>
      <c r="O106" s="2"/>
    </row>
    <row r="107" spans="1:15" x14ac:dyDescent="0.35">
      <c r="A107" s="5">
        <v>44774</v>
      </c>
      <c r="B107" s="3">
        <f t="shared" si="25"/>
        <v>193427.19847237159</v>
      </c>
      <c r="C107" s="3">
        <f t="shared" si="29"/>
        <v>485769.71352906671</v>
      </c>
      <c r="D107" s="2">
        <f t="shared" si="24"/>
        <v>12.417143390900897</v>
      </c>
      <c r="E107" s="2">
        <f t="shared" si="30"/>
        <v>1421770.0190267102</v>
      </c>
      <c r="F107" s="2">
        <f t="shared" si="31"/>
        <v>20.098989269178102</v>
      </c>
      <c r="G107" s="2">
        <v>1.75</v>
      </c>
      <c r="H107" s="2">
        <f t="shared" si="27"/>
        <v>3159488.9311704673</v>
      </c>
      <c r="I107" s="2">
        <v>8.2100000000000009</v>
      </c>
      <c r="J107" s="2">
        <v>4800</v>
      </c>
      <c r="K107" s="2">
        <f t="shared" si="26"/>
        <v>288</v>
      </c>
      <c r="L107" s="2">
        <f t="shared" si="22"/>
        <v>4512</v>
      </c>
      <c r="M107" s="2">
        <f t="shared" si="28"/>
        <v>0.31735090342450351</v>
      </c>
      <c r="N107" s="2">
        <f t="shared" si="23"/>
        <v>3.8753886808282845</v>
      </c>
      <c r="O107" s="2"/>
    </row>
    <row r="108" spans="1:15" x14ac:dyDescent="0.35">
      <c r="A108" s="5">
        <v>44805</v>
      </c>
      <c r="B108" s="3">
        <f t="shared" si="25"/>
        <v>195910.08695552868</v>
      </c>
      <c r="C108" s="3">
        <f t="shared" si="29"/>
        <v>492005.19662923738</v>
      </c>
      <c r="D108" s="2">
        <f t="shared" si="24"/>
        <v>12.375596363922448</v>
      </c>
      <c r="E108" s="2">
        <f t="shared" si="30"/>
        <v>1435661.3854282224</v>
      </c>
      <c r="F108" s="2">
        <f t="shared" si="31"/>
        <v>16.538941243184336</v>
      </c>
      <c r="G108" s="2">
        <v>2.25</v>
      </c>
      <c r="H108" s="2">
        <f t="shared" si="27"/>
        <v>3190358.6342849387</v>
      </c>
      <c r="I108" s="2">
        <v>8.2100000000000009</v>
      </c>
      <c r="J108" s="2">
        <v>5200</v>
      </c>
      <c r="K108" s="2">
        <f t="shared" si="26"/>
        <v>312</v>
      </c>
      <c r="L108" s="2">
        <f t="shared" si="22"/>
        <v>4888</v>
      </c>
      <c r="M108" s="2">
        <f t="shared" si="28"/>
        <v>0.34047025639977285</v>
      </c>
      <c r="N108" s="2">
        <f t="shared" si="23"/>
        <v>4.1630252425698622</v>
      </c>
      <c r="O108" s="2"/>
    </row>
    <row r="109" spans="1:15" x14ac:dyDescent="0.35">
      <c r="A109" s="5">
        <v>44835</v>
      </c>
      <c r="B109" s="3">
        <f t="shared" si="25"/>
        <v>198050.30973012312</v>
      </c>
      <c r="C109" s="3">
        <f t="shared" si="29"/>
        <v>497380.11500842095</v>
      </c>
      <c r="D109" s="2">
        <f t="shared" si="24"/>
        <v>12.684734957495646</v>
      </c>
      <c r="E109" s="2">
        <f t="shared" si="30"/>
        <v>1450020.3926813165</v>
      </c>
      <c r="F109" s="2">
        <f t="shared" si="31"/>
        <v>13.926496639182396</v>
      </c>
      <c r="G109" s="2">
        <v>2.25</v>
      </c>
      <c r="H109" s="2">
        <f t="shared" si="27"/>
        <v>3222267.5392918144</v>
      </c>
      <c r="I109" s="2">
        <v>8.2100000000000009</v>
      </c>
      <c r="J109" s="2">
        <v>5200</v>
      </c>
      <c r="K109" s="2">
        <f t="shared" si="26"/>
        <v>312</v>
      </c>
      <c r="L109" s="2">
        <f t="shared" si="22"/>
        <v>4888</v>
      </c>
      <c r="M109" s="2">
        <f t="shared" si="28"/>
        <v>0.33709870734723368</v>
      </c>
      <c r="N109" s="2">
        <f t="shared" si="23"/>
        <v>4.1210331107867315</v>
      </c>
      <c r="O109" s="2"/>
    </row>
    <row r="110" spans="1:15" x14ac:dyDescent="0.35">
      <c r="A110" s="5">
        <v>44866</v>
      </c>
      <c r="B110" s="3">
        <f t="shared" si="25"/>
        <v>200221.23934581658</v>
      </c>
      <c r="C110" s="3">
        <f t="shared" si="29"/>
        <v>502832.1500160924</v>
      </c>
      <c r="D110" s="2">
        <f t="shared" si="24"/>
        <v>12.639604057827247</v>
      </c>
      <c r="E110" s="2">
        <f t="shared" si="30"/>
        <v>1464474.1257961087</v>
      </c>
      <c r="F110" s="2">
        <f t="shared" si="31"/>
        <v>13.976530354062122</v>
      </c>
      <c r="G110" s="2">
        <v>2.25</v>
      </c>
      <c r="H110" s="2">
        <f t="shared" si="27"/>
        <v>3254386.9462135751</v>
      </c>
      <c r="I110" s="2">
        <v>8.2100000000000009</v>
      </c>
      <c r="J110" s="2">
        <v>5200</v>
      </c>
      <c r="K110" s="2">
        <f t="shared" si="26"/>
        <v>312</v>
      </c>
      <c r="L110" s="2">
        <f t="shared" si="22"/>
        <v>4888</v>
      </c>
      <c r="M110" s="2">
        <f t="shared" si="28"/>
        <v>0.33377168731764478</v>
      </c>
      <c r="N110" s="2">
        <f t="shared" si="23"/>
        <v>4.0796107936161397</v>
      </c>
      <c r="O110" s="2"/>
    </row>
    <row r="111" spans="1:15" x14ac:dyDescent="0.35">
      <c r="A111" s="5">
        <v>44896</v>
      </c>
      <c r="D111" s="2">
        <f t="shared" si="24"/>
        <v>12.595085457687084</v>
      </c>
      <c r="E111" s="2">
        <f t="shared" si="30"/>
        <v>1479023.2096757498</v>
      </c>
      <c r="F111" s="2">
        <f t="shared" si="31"/>
        <v>14.025923003612206</v>
      </c>
      <c r="G111" s="2">
        <v>2.25</v>
      </c>
      <c r="H111" s="2">
        <f t="shared" si="27"/>
        <v>3286718.243723888</v>
      </c>
      <c r="I111" s="2">
        <v>8.2100000000000009</v>
      </c>
      <c r="J111" s="2">
        <v>5200</v>
      </c>
      <c r="K111" s="2">
        <f t="shared" si="26"/>
        <v>312</v>
      </c>
      <c r="L111" s="2">
        <f t="shared" si="22"/>
        <v>4888</v>
      </c>
      <c r="M111" s="2">
        <f t="shared" si="28"/>
        <v>0.33048839044734191</v>
      </c>
      <c r="N111" s="2">
        <f t="shared" si="23"/>
        <v>4.038747651612451</v>
      </c>
      <c r="O111" s="2"/>
    </row>
    <row r="112" spans="1:15" x14ac:dyDescent="0.35">
      <c r="A112" s="5">
        <v>44927</v>
      </c>
      <c r="D112" s="2">
        <f t="shared" si="24"/>
        <v>12.551167726630741</v>
      </c>
      <c r="E112" s="2">
        <f t="shared" si="30"/>
        <v>1493668.2733458544</v>
      </c>
      <c r="F112" s="2">
        <f t="shared" si="31"/>
        <v>14.074685778113771</v>
      </c>
      <c r="G112" s="2">
        <v>2.25</v>
      </c>
      <c r="H112" s="2">
        <f t="shared" si="27"/>
        <v>3319262.829657454</v>
      </c>
      <c r="I112" s="2">
        <v>8.2100000000000009</v>
      </c>
      <c r="J112" s="2">
        <v>5200</v>
      </c>
      <c r="K112" s="2">
        <f t="shared" si="26"/>
        <v>312</v>
      </c>
      <c r="L112" s="2">
        <f t="shared" si="22"/>
        <v>4888</v>
      </c>
      <c r="M112" s="2">
        <f t="shared" si="28"/>
        <v>0.32724803004958775</v>
      </c>
      <c r="N112" s="2">
        <f t="shared" si="23"/>
        <v>3.9984333066339861</v>
      </c>
      <c r="O112" s="2"/>
    </row>
    <row r="113" spans="1:15" x14ac:dyDescent="0.35">
      <c r="A113" s="5">
        <v>44958</v>
      </c>
      <c r="D113" s="2">
        <f t="shared" si="24"/>
        <v>12.507839714889446</v>
      </c>
      <c r="E113" s="2">
        <f t="shared" si="30"/>
        <v>1508409.9499816969</v>
      </c>
      <c r="F113" s="2">
        <f t="shared" si="31"/>
        <v>14.122829611367461</v>
      </c>
      <c r="G113" s="2">
        <v>2.25</v>
      </c>
      <c r="H113" s="2">
        <f t="shared" si="27"/>
        <v>3352022.1110704378</v>
      </c>
      <c r="I113" s="2">
        <v>8.2100000000000009</v>
      </c>
      <c r="J113" s="2">
        <v>5200</v>
      </c>
      <c r="K113" s="2">
        <f t="shared" si="26"/>
        <v>312</v>
      </c>
      <c r="L113" s="2">
        <f t="shared" si="22"/>
        <v>4888</v>
      </c>
      <c r="M113" s="2">
        <f t="shared" si="28"/>
        <v>0.32404983804696535</v>
      </c>
      <c r="N113" s="2">
        <f t="shared" si="23"/>
        <v>3.9586576338633828</v>
      </c>
      <c r="O113" s="2"/>
    </row>
    <row r="114" spans="1:15" x14ac:dyDescent="0.35">
      <c r="A114" s="5">
        <v>44986</v>
      </c>
      <c r="D114" s="2">
        <f t="shared" si="24"/>
        <v>12.465090544799494</v>
      </c>
      <c r="E114" s="2">
        <f t="shared" si="30"/>
        <v>1523248.8769355866</v>
      </c>
      <c r="F114" s="2">
        <f t="shared" si="31"/>
        <v>14.170365188010713</v>
      </c>
      <c r="G114" s="2">
        <v>2.25</v>
      </c>
      <c r="H114" s="2">
        <f t="shared" si="27"/>
        <v>3384997.5043013035</v>
      </c>
      <c r="I114" s="2">
        <v>8.2100000000000009</v>
      </c>
      <c r="J114" s="2">
        <v>5200</v>
      </c>
      <c r="K114" s="2">
        <f t="shared" si="26"/>
        <v>312</v>
      </c>
      <c r="L114" s="2">
        <f t="shared" si="22"/>
        <v>4888</v>
      </c>
      <c r="M114" s="2">
        <f t="shared" si="28"/>
        <v>0.32089306442381826</v>
      </c>
      <c r="N114" s="2">
        <f t="shared" si="23"/>
        <v>3.9194107541235867</v>
      </c>
      <c r="O114" s="2"/>
    </row>
    <row r="115" spans="1:15" x14ac:dyDescent="0.35">
      <c r="A115" s="5">
        <v>45017</v>
      </c>
      <c r="D115" s="2">
        <f t="shared" si="24"/>
        <v>12.422909602550858</v>
      </c>
      <c r="E115" s="2">
        <f t="shared" si="30"/>
        <v>1538185.6957644231</v>
      </c>
      <c r="F115" s="2">
        <f t="shared" si="31"/>
        <v>14.217302950577082</v>
      </c>
      <c r="G115" s="2">
        <v>2.25</v>
      </c>
      <c r="H115" s="2">
        <f t="shared" si="27"/>
        <v>3418190.4350320511</v>
      </c>
      <c r="I115" s="2">
        <v>8.2100000000000009</v>
      </c>
      <c r="J115" s="2">
        <v>5200</v>
      </c>
      <c r="K115" s="2">
        <f t="shared" si="26"/>
        <v>312</v>
      </c>
      <c r="L115" s="2">
        <f t="shared" si="22"/>
        <v>4888</v>
      </c>
      <c r="M115" s="2">
        <f t="shared" si="28"/>
        <v>0.31777697669791677</v>
      </c>
      <c r="N115" s="2">
        <f t="shared" si="23"/>
        <v>3.8806830264670911</v>
      </c>
      <c r="O115" s="2"/>
    </row>
    <row r="116" spans="1:15" x14ac:dyDescent="0.35">
      <c r="A116" s="5">
        <v>45047</v>
      </c>
      <c r="D116" s="2">
        <f t="shared" si="24"/>
        <v>12.381286530228518</v>
      </c>
      <c r="E116" s="2">
        <f t="shared" si="30"/>
        <v>1553221.0522574345</v>
      </c>
      <c r="F116" s="2">
        <f t="shared" si="31"/>
        <v>14.263653106316942</v>
      </c>
      <c r="G116" s="2">
        <v>2.25</v>
      </c>
      <c r="H116" s="2">
        <f t="shared" si="27"/>
        <v>3451602.3383498541</v>
      </c>
      <c r="I116" s="2">
        <v>8.2100000000000009</v>
      </c>
      <c r="J116" s="2">
        <v>5200</v>
      </c>
      <c r="K116" s="2">
        <f t="shared" si="26"/>
        <v>312</v>
      </c>
      <c r="L116" s="2">
        <f t="shared" si="22"/>
        <v>4888</v>
      </c>
      <c r="M116" s="2">
        <f t="shared" si="28"/>
        <v>0.31470085941056714</v>
      </c>
      <c r="N116" s="2">
        <f t="shared" si="23"/>
        <v>3.8424650410351147</v>
      </c>
      <c r="O116" s="2"/>
    </row>
    <row r="117" spans="1:15" x14ac:dyDescent="0.35">
      <c r="A117" s="5">
        <v>45078</v>
      </c>
      <c r="D117" s="2">
        <f t="shared" si="24"/>
        <v>12.340211218143216</v>
      </c>
      <c r="E117" s="2">
        <f t="shared" si="30"/>
        <v>1568355.596464097</v>
      </c>
      <c r="F117" s="2">
        <f t="shared" si="31"/>
        <v>14.309425633789274</v>
      </c>
      <c r="G117" s="2">
        <v>2.25</v>
      </c>
      <c r="H117" s="2">
        <f t="shared" si="27"/>
        <v>3485234.6588091045</v>
      </c>
      <c r="I117" s="2">
        <v>8.2100000000000009</v>
      </c>
      <c r="J117" s="2">
        <v>5200</v>
      </c>
      <c r="K117" s="2">
        <f t="shared" si="26"/>
        <v>312</v>
      </c>
      <c r="L117" s="2">
        <f t="shared" si="22"/>
        <v>4888</v>
      </c>
      <c r="M117" s="2">
        <f t="shared" si="28"/>
        <v>0.31166401363441665</v>
      </c>
      <c r="N117" s="2">
        <f t="shared" si="23"/>
        <v>3.8047476121706447</v>
      </c>
      <c r="O117" s="2"/>
    </row>
    <row r="118" spans="1:15" x14ac:dyDescent="0.35">
      <c r="A118" s="5">
        <v>45108</v>
      </c>
      <c r="D118" s="2">
        <f t="shared" si="24"/>
        <v>12.299673797435663</v>
      </c>
      <c r="E118" s="2">
        <f t="shared" si="30"/>
        <v>1583589.982722241</v>
      </c>
      <c r="F118" s="2">
        <f t="shared" si="31"/>
        <v>14.354630289237026</v>
      </c>
      <c r="G118" s="2">
        <v>1.5</v>
      </c>
      <c r="H118" s="2">
        <f t="shared" si="27"/>
        <v>3519088.8504938688</v>
      </c>
      <c r="I118" s="2">
        <v>8.2100000000000009</v>
      </c>
      <c r="J118" s="2">
        <v>5200</v>
      </c>
      <c r="K118" s="2">
        <f t="shared" si="26"/>
        <v>312</v>
      </c>
      <c r="L118" s="2">
        <f t="shared" si="22"/>
        <v>4888</v>
      </c>
      <c r="M118" s="2">
        <f t="shared" si="28"/>
        <v>0.30866575649824296</v>
      </c>
      <c r="N118" s="2">
        <f t="shared" si="23"/>
        <v>3.767521771775928</v>
      </c>
      <c r="O118" s="2"/>
    </row>
    <row r="119" spans="1:15" x14ac:dyDescent="0.35">
      <c r="A119" s="5">
        <v>45139</v>
      </c>
      <c r="D119" s="2">
        <f t="shared" si="24"/>
        <v>12.259664632941924</v>
      </c>
      <c r="E119" s="2">
        <f t="shared" si="30"/>
        <v>1598924.8696863395</v>
      </c>
      <c r="F119" s="2">
        <f t="shared" si="31"/>
        <v>19.122507810576984</v>
      </c>
      <c r="G119" s="2">
        <v>1.5</v>
      </c>
      <c r="H119" s="2">
        <f t="shared" si="27"/>
        <v>3553166.3770807544</v>
      </c>
      <c r="I119" s="2">
        <v>8.2100000000000009</v>
      </c>
      <c r="J119" s="2">
        <v>5200</v>
      </c>
      <c r="K119" s="2">
        <f t="shared" si="26"/>
        <v>312</v>
      </c>
      <c r="L119" s="2">
        <f t="shared" si="22"/>
        <v>4888</v>
      </c>
      <c r="M119" s="2">
        <f t="shared" si="28"/>
        <v>0.30570542072804691</v>
      </c>
      <c r="N119" s="2">
        <f t="shared" si="23"/>
        <v>3.7307787629069944</v>
      </c>
      <c r="O119" s="2"/>
    </row>
    <row r="120" spans="1:15" x14ac:dyDescent="0.35">
      <c r="A120" s="5">
        <v>45170</v>
      </c>
      <c r="D120" s="2">
        <f t="shared" si="24"/>
        <v>12.22017431631448</v>
      </c>
      <c r="E120" s="2">
        <f t="shared" si="30"/>
        <v>1614360.9203559861</v>
      </c>
      <c r="F120" s="2">
        <f t="shared" si="31"/>
        <v>19.12211913009838</v>
      </c>
      <c r="G120" s="2">
        <v>1.5</v>
      </c>
      <c r="H120" s="2">
        <f t="shared" si="27"/>
        <v>3587468.7119021909</v>
      </c>
      <c r="I120" s="2">
        <v>8.2100000000000009</v>
      </c>
      <c r="J120" s="2">
        <v>5200</v>
      </c>
      <c r="K120" s="2">
        <f t="shared" si="26"/>
        <v>312</v>
      </c>
      <c r="L120" s="2">
        <f t="shared" si="22"/>
        <v>4888</v>
      </c>
      <c r="M120" s="2">
        <f t="shared" si="28"/>
        <v>0.30278235420380079</v>
      </c>
      <c r="N120" s="2">
        <f t="shared" si="23"/>
        <v>3.6945100335893599</v>
      </c>
      <c r="O120" s="2"/>
    </row>
    <row r="121" spans="1:15" x14ac:dyDescent="0.35">
      <c r="A121" s="5">
        <v>45200</v>
      </c>
      <c r="D121" s="2">
        <f t="shared" si="24"/>
        <v>12.18119365938195</v>
      </c>
      <c r="E121" s="2">
        <f t="shared" si="30"/>
        <v>1629898.8021045593</v>
      </c>
      <c r="F121" s="2">
        <f t="shared" si="31"/>
        <v>19.121735344067268</v>
      </c>
      <c r="G121" s="2">
        <v>1.5</v>
      </c>
      <c r="H121" s="2">
        <f t="shared" si="27"/>
        <v>3621997.3380101314</v>
      </c>
      <c r="I121" s="2">
        <v>8.2100000000000009</v>
      </c>
      <c r="J121" s="2">
        <v>5200</v>
      </c>
      <c r="K121" s="2">
        <f t="shared" si="26"/>
        <v>312</v>
      </c>
      <c r="L121" s="2">
        <f t="shared" si="22"/>
        <v>4888</v>
      </c>
      <c r="M121" s="2">
        <f t="shared" si="28"/>
        <v>0.29989591953123179</v>
      </c>
      <c r="N121" s="2">
        <f t="shared" si="23"/>
        <v>3.6587072308536417</v>
      </c>
      <c r="O121" s="2"/>
    </row>
    <row r="122" spans="1:15" x14ac:dyDescent="0.35">
      <c r="A122" s="5">
        <v>45231</v>
      </c>
      <c r="D122" s="2">
        <f t="shared" si="24"/>
        <v>12.142713687740114</v>
      </c>
      <c r="E122" s="2">
        <f t="shared" si="30"/>
        <v>1645539.1867080759</v>
      </c>
      <c r="F122" s="2">
        <f t="shared" si="31"/>
        <v>19.121356368752785</v>
      </c>
      <c r="G122" s="2">
        <v>1.5</v>
      </c>
      <c r="H122" s="2">
        <f t="shared" si="27"/>
        <v>3656753.7482401691</v>
      </c>
      <c r="I122" s="2">
        <v>8.2100000000000009</v>
      </c>
      <c r="J122" s="2">
        <v>5200</v>
      </c>
      <c r="K122" s="2">
        <f t="shared" si="26"/>
        <v>312</v>
      </c>
      <c r="L122" s="2">
        <f t="shared" si="22"/>
        <v>4888</v>
      </c>
      <c r="M122" s="2">
        <f t="shared" si="28"/>
        <v>0.29704549362804977</v>
      </c>
      <c r="N122" s="2">
        <f t="shared" si="23"/>
        <v>3.6233621949757877</v>
      </c>
      <c r="O122" s="2"/>
    </row>
    <row r="123" spans="1:15" x14ac:dyDescent="0.35">
      <c r="A123" s="5">
        <v>45261</v>
      </c>
      <c r="D123" s="2">
        <f t="shared" si="24"/>
        <v>12.104725634568947</v>
      </c>
      <c r="E123" s="2">
        <f t="shared" si="30"/>
        <v>1661282.7503742354</v>
      </c>
      <c r="F123" s="2">
        <f t="shared" si="31"/>
        <v>19.12098212230342</v>
      </c>
      <c r="G123" s="2">
        <v>1.5</v>
      </c>
      <c r="H123" s="2">
        <f t="shared" si="27"/>
        <v>3691739.4452760788</v>
      </c>
      <c r="I123" s="2">
        <v>8.2100000000000009</v>
      </c>
      <c r="J123" s="2">
        <v>5200</v>
      </c>
      <c r="K123" s="2">
        <f t="shared" si="26"/>
        <v>312</v>
      </c>
      <c r="L123" s="2">
        <f t="shared" si="22"/>
        <v>4888</v>
      </c>
      <c r="M123" s="2">
        <f t="shared" si="28"/>
        <v>0.29423046732405339</v>
      </c>
      <c r="N123" s="2">
        <f t="shared" si="23"/>
        <v>3.5884669539171021</v>
      </c>
      <c r="O123" s="2"/>
    </row>
    <row r="124" spans="1:15" x14ac:dyDescent="0.35">
      <c r="A124" s="5">
        <v>45292</v>
      </c>
      <c r="D124" s="2">
        <f t="shared" si="24"/>
        <v>12.067220934660039</v>
      </c>
      <c r="E124" s="2">
        <f t="shared" si="30"/>
        <v>1677130.1737716557</v>
      </c>
      <c r="F124" s="2">
        <f t="shared" si="31"/>
        <v>19.120612524701073</v>
      </c>
      <c r="G124" s="2">
        <v>1</v>
      </c>
      <c r="H124" s="2">
        <f t="shared" si="27"/>
        <v>3726955.9417147902</v>
      </c>
      <c r="I124" s="2">
        <v>8.2100000000000009</v>
      </c>
      <c r="J124" s="2">
        <v>5200</v>
      </c>
      <c r="K124" s="2">
        <f t="shared" si="26"/>
        <v>312</v>
      </c>
      <c r="L124" s="2">
        <f t="shared" si="22"/>
        <v>4888</v>
      </c>
      <c r="M124" s="2">
        <f t="shared" si="28"/>
        <v>0.29145024497457467</v>
      </c>
      <c r="N124" s="2">
        <f t="shared" si="23"/>
        <v>3.5540137179548514</v>
      </c>
      <c r="O124" s="2"/>
    </row>
    <row r="125" spans="1:15" x14ac:dyDescent="0.35">
      <c r="A125" s="5">
        <v>45323</v>
      </c>
      <c r="D125" s="2">
        <f t="shared" si="24"/>
        <v>12.030191218649676</v>
      </c>
      <c r="E125" s="2">
        <f t="shared" si="30"/>
        <v>1693082.1420593008</v>
      </c>
      <c r="F125" s="2">
        <f t="shared" si="31"/>
        <v>22.184377383353258</v>
      </c>
      <c r="G125" s="2">
        <v>1</v>
      </c>
      <c r="H125" s="2">
        <f t="shared" si="27"/>
        <v>3762404.7601317796</v>
      </c>
      <c r="I125" s="2">
        <v>8.2100000000000009</v>
      </c>
      <c r="J125" s="2">
        <v>5200</v>
      </c>
      <c r="K125" s="2">
        <f t="shared" ref="K125:K156" si="32">0.06*J125</f>
        <v>312</v>
      </c>
      <c r="L125" s="2">
        <f t="shared" si="22"/>
        <v>4888</v>
      </c>
      <c r="M125" s="2">
        <f t="shared" si="28"/>
        <v>0.2887042440867465</v>
      </c>
      <c r="N125" s="2">
        <f t="shared" si="23"/>
        <v>3.5199948744971898</v>
      </c>
      <c r="O125" s="2"/>
    </row>
    <row r="126" spans="1:15" x14ac:dyDescent="0.35">
      <c r="A126" s="5">
        <v>45352</v>
      </c>
      <c r="D126" s="2">
        <f t="shared" si="24"/>
        <v>11.993628307450255</v>
      </c>
      <c r="E126" s="2">
        <f t="shared" si="30"/>
        <v>1709139.3449161046</v>
      </c>
      <c r="F126" s="2">
        <f t="shared" si="31"/>
        <v>22.154804616239598</v>
      </c>
      <c r="G126" s="2">
        <v>1</v>
      </c>
      <c r="H126" s="2">
        <f t="shared" si="27"/>
        <v>3798087.4331468991</v>
      </c>
      <c r="I126" s="2">
        <v>8.2100000000000009</v>
      </c>
      <c r="J126" s="2">
        <v>5200</v>
      </c>
      <c r="K126" s="2">
        <f t="shared" si="32"/>
        <v>312</v>
      </c>
      <c r="L126" s="2">
        <f t="shared" si="22"/>
        <v>4888</v>
      </c>
      <c r="M126" s="2">
        <f t="shared" si="28"/>
        <v>0.28599189495809857</v>
      </c>
      <c r="N126" s="2">
        <f t="shared" si="23"/>
        <v>3.4864029830710352</v>
      </c>
      <c r="O126" s="2"/>
    </row>
    <row r="127" spans="1:15" x14ac:dyDescent="0.35">
      <c r="A127" s="5">
        <v>45383</v>
      </c>
      <c r="D127" s="2">
        <f t="shared" si="24"/>
        <v>11.957524206868531</v>
      </c>
      <c r="E127" s="2">
        <f t="shared" si="30"/>
        <v>1725302.4765707885</v>
      </c>
      <c r="F127" s="2">
        <f t="shared" si="31"/>
        <v>22.125600699364799</v>
      </c>
      <c r="G127" s="2">
        <v>1</v>
      </c>
      <c r="H127" s="2">
        <f t="shared" si="27"/>
        <v>3834005.5034906412</v>
      </c>
      <c r="I127" s="2">
        <v>8.2100000000000009</v>
      </c>
      <c r="J127" s="2">
        <v>5200</v>
      </c>
      <c r="K127" s="2">
        <f t="shared" si="32"/>
        <v>312</v>
      </c>
      <c r="L127" s="2">
        <f t="shared" si="22"/>
        <v>4888</v>
      </c>
      <c r="M127" s="2">
        <f t="shared" si="28"/>
        <v>0.28331264032701037</v>
      </c>
      <c r="N127" s="2">
        <f t="shared" si="23"/>
        <v>3.4532307704839837</v>
      </c>
      <c r="O127" s="2"/>
    </row>
    <row r="128" spans="1:15" x14ac:dyDescent="0.35">
      <c r="A128" s="5">
        <v>45413</v>
      </c>
      <c r="D128" s="2">
        <f t="shared" si="24"/>
        <v>11.921871102405767</v>
      </c>
      <c r="E128" s="2">
        <f t="shared" si="30"/>
        <v>1741572.2358318761</v>
      </c>
      <c r="F128" s="2">
        <f t="shared" si="31"/>
        <v>22.096759395119925</v>
      </c>
      <c r="G128" s="2">
        <v>1</v>
      </c>
      <c r="H128" s="2">
        <f t="shared" si="27"/>
        <v>3870160.5240708357</v>
      </c>
      <c r="I128" s="2">
        <v>8.2100000000000009</v>
      </c>
      <c r="J128" s="2">
        <v>5200</v>
      </c>
      <c r="K128" s="2">
        <f t="shared" si="32"/>
        <v>312</v>
      </c>
      <c r="L128" s="2">
        <f t="shared" si="22"/>
        <v>4888</v>
      </c>
      <c r="M128" s="2">
        <f t="shared" si="28"/>
        <v>0.28066593503456988</v>
      </c>
      <c r="N128" s="2">
        <f t="shared" si="23"/>
        <v>3.420471126143787</v>
      </c>
      <c r="O128" s="2"/>
    </row>
    <row r="129" spans="1:15" x14ac:dyDescent="0.35">
      <c r="A129" s="5">
        <v>45444</v>
      </c>
      <c r="D129" s="2">
        <f t="shared" si="24"/>
        <v>11.886661354234352</v>
      </c>
      <c r="E129" s="2">
        <f t="shared" si="30"/>
        <v>1757949.3261179056</v>
      </c>
      <c r="F129" s="2">
        <f t="shared" si="31"/>
        <v>22.068274604314553</v>
      </c>
      <c r="G129" s="2">
        <v>1</v>
      </c>
      <c r="H129" s="2">
        <f t="shared" si="27"/>
        <v>3906554.05803979</v>
      </c>
      <c r="I129" s="2">
        <v>8.2100000000000009</v>
      </c>
      <c r="J129" s="2">
        <v>5200</v>
      </c>
      <c r="K129" s="2">
        <f t="shared" si="32"/>
        <v>312</v>
      </c>
      <c r="L129" s="2">
        <f t="shared" si="22"/>
        <v>4888</v>
      </c>
      <c r="M129" s="2">
        <f t="shared" si="28"/>
        <v>0.27805124569740658</v>
      </c>
      <c r="N129" s="2">
        <f t="shared" si="23"/>
        <v>3.3881170975370356</v>
      </c>
      <c r="O129" s="2"/>
    </row>
    <row r="130" spans="1:15" x14ac:dyDescent="0.35">
      <c r="A130" s="5">
        <v>45474</v>
      </c>
      <c r="D130" s="2">
        <f t="shared" si="24"/>
        <v>11.851887492340474</v>
      </c>
      <c r="E130" s="2">
        <f t="shared" si="30"/>
        <v>1774434.4554878431</v>
      </c>
      <c r="F130" s="2">
        <f t="shared" si="31"/>
        <v>22.040140362356798</v>
      </c>
      <c r="G130" s="2">
        <v>1</v>
      </c>
      <c r="H130" s="2">
        <f t="shared" ref="H130:H161" si="33">(E130/45)*100</f>
        <v>3943187.6788618732</v>
      </c>
      <c r="I130" s="2">
        <v>8.2100000000000009</v>
      </c>
      <c r="J130" s="2">
        <v>5200</v>
      </c>
      <c r="K130" s="2">
        <f t="shared" si="32"/>
        <v>312</v>
      </c>
      <c r="L130" s="2">
        <f t="shared" si="22"/>
        <v>4888</v>
      </c>
      <c r="M130" s="2">
        <f t="shared" ref="M130:M161" si="34">L130/E130*100</f>
        <v>0.27546805039108352</v>
      </c>
      <c r="N130" s="2">
        <f t="shared" si="23"/>
        <v>3.356161885857234</v>
      </c>
      <c r="O130" s="2"/>
    </row>
    <row r="131" spans="1:15" x14ac:dyDescent="0.35">
      <c r="A131" s="5">
        <v>45505</v>
      </c>
      <c r="D131" s="2">
        <f t="shared" si="24"/>
        <v>11.817542211827403</v>
      </c>
      <c r="E131" s="2">
        <f t="shared" ref="E131:E162" si="35">E130*((I130/100+1)^(1/12))+L130</f>
        <v>1791028.3366716942</v>
      </c>
      <c r="F131" s="2">
        <f t="shared" ref="F131:F162" si="36">((((H131-H130-(0.55*$H$2*(G130/100)))/E130)+1)^12-1)*100</f>
        <v>22.012350835554216</v>
      </c>
      <c r="G131" s="2">
        <v>1</v>
      </c>
      <c r="H131" s="2">
        <f t="shared" si="33"/>
        <v>3980062.970381543</v>
      </c>
      <c r="I131" s="2">
        <v>8.2100000000000009</v>
      </c>
      <c r="J131" s="2">
        <v>5200</v>
      </c>
      <c r="K131" s="2">
        <f t="shared" si="32"/>
        <v>312</v>
      </c>
      <c r="L131" s="2">
        <f t="shared" ref="L131:L171" si="37">J131-K131</f>
        <v>4888</v>
      </c>
      <c r="M131" s="2">
        <f t="shared" si="34"/>
        <v>0.27291583834365646</v>
      </c>
      <c r="N131" s="2">
        <f t="shared" ref="N131:N171" si="38">((((M131/100)+1)^12)-1)*100</f>
        <v>3.324598841775761</v>
      </c>
      <c r="O131" s="2"/>
    </row>
    <row r="132" spans="1:15" x14ac:dyDescent="0.35">
      <c r="A132" s="5">
        <v>45536</v>
      </c>
      <c r="D132" s="2">
        <f t="shared" ref="D132:D171" si="39">((((E132-E131)/E131)+1)^12-1)*100</f>
        <v>11.783618368375448</v>
      </c>
      <c r="E132" s="2">
        <f t="shared" si="35"/>
        <v>1807731.6871013187</v>
      </c>
      <c r="F132" s="2">
        <f t="shared" si="36"/>
        <v>21.984900317536749</v>
      </c>
      <c r="G132" s="2">
        <v>1</v>
      </c>
      <c r="H132" s="2">
        <f t="shared" si="33"/>
        <v>4017181.5268918197</v>
      </c>
      <c r="I132" s="2">
        <v>8.2100000000000009</v>
      </c>
      <c r="J132" s="2">
        <v>5200</v>
      </c>
      <c r="K132" s="2">
        <f t="shared" si="32"/>
        <v>312</v>
      </c>
      <c r="L132" s="2">
        <f t="shared" si="37"/>
        <v>4888</v>
      </c>
      <c r="M132" s="2">
        <f t="shared" si="34"/>
        <v>0.27039410963901744</v>
      </c>
      <c r="N132" s="2">
        <f t="shared" si="38"/>
        <v>3.2934214613545176</v>
      </c>
      <c r="O132" s="2"/>
    </row>
    <row r="133" spans="1:15" x14ac:dyDescent="0.35">
      <c r="A133" s="5">
        <v>45566</v>
      </c>
      <c r="D133" s="2">
        <f t="shared" si="39"/>
        <v>11.750108973849915</v>
      </c>
      <c r="E133" s="2">
        <f t="shared" si="35"/>
        <v>1824545.2289414499</v>
      </c>
      <c r="F133" s="2">
        <f t="shared" si="36"/>
        <v>21.957783225808924</v>
      </c>
      <c r="G133" s="2">
        <v>0.5</v>
      </c>
      <c r="H133" s="2">
        <f t="shared" si="33"/>
        <v>4054544.9532032218</v>
      </c>
      <c r="I133" s="2">
        <v>8.2100000000000009</v>
      </c>
      <c r="J133" s="2">
        <v>5200</v>
      </c>
      <c r="K133" s="2">
        <f t="shared" si="32"/>
        <v>312</v>
      </c>
      <c r="L133" s="2">
        <f t="shared" si="37"/>
        <v>4888</v>
      </c>
      <c r="M133" s="2">
        <f t="shared" si="34"/>
        <v>0.26790237492966296</v>
      </c>
      <c r="N133" s="2">
        <f t="shared" si="38"/>
        <v>3.2626233820888029</v>
      </c>
      <c r="O133" s="2"/>
    </row>
    <row r="134" spans="1:15" x14ac:dyDescent="0.35">
      <c r="A134" s="5">
        <v>45597</v>
      </c>
      <c r="D134" s="2">
        <f t="shared" si="39"/>
        <v>11.717007192052108</v>
      </c>
      <c r="E134" s="2">
        <f t="shared" si="35"/>
        <v>1841469.6891209153</v>
      </c>
      <c r="F134" s="2">
        <f t="shared" si="36"/>
        <v>24.805643492051523</v>
      </c>
      <c r="G134" s="2">
        <v>0.5</v>
      </c>
      <c r="H134" s="2">
        <f t="shared" si="33"/>
        <v>4092154.864713145</v>
      </c>
      <c r="I134" s="2">
        <v>8.2100000000000009</v>
      </c>
      <c r="J134" s="2">
        <v>5200</v>
      </c>
      <c r="K134" s="2">
        <f t="shared" si="32"/>
        <v>312</v>
      </c>
      <c r="L134" s="2">
        <f t="shared" si="37"/>
        <v>4888</v>
      </c>
      <c r="M134" s="2">
        <f t="shared" si="34"/>
        <v>0.26544015515853775</v>
      </c>
      <c r="N134" s="2">
        <f t="shared" si="38"/>
        <v>3.2321983790821074</v>
      </c>
      <c r="O134" s="2"/>
    </row>
    <row r="135" spans="1:15" x14ac:dyDescent="0.35">
      <c r="A135" s="5">
        <v>45627</v>
      </c>
      <c r="D135" s="2">
        <f t="shared" si="39"/>
        <v>11.684306334609706</v>
      </c>
      <c r="E135" s="2">
        <f t="shared" si="35"/>
        <v>1858505.7993640664</v>
      </c>
      <c r="F135" s="2">
        <f t="shared" si="36"/>
        <v>24.751910252012046</v>
      </c>
      <c r="G135" s="2">
        <v>0.5</v>
      </c>
      <c r="H135" s="2">
        <f t="shared" si="33"/>
        <v>4130012.8874757029</v>
      </c>
      <c r="I135" s="2">
        <v>8.2100000000000009</v>
      </c>
      <c r="J135" s="2">
        <v>5200</v>
      </c>
      <c r="K135" s="2">
        <f t="shared" si="32"/>
        <v>312</v>
      </c>
      <c r="L135" s="2">
        <f t="shared" si="37"/>
        <v>4888</v>
      </c>
      <c r="M135" s="2">
        <f t="shared" si="34"/>
        <v>0.26300698128962252</v>
      </c>
      <c r="N135" s="2">
        <f t="shared" si="38"/>
        <v>3.2021403613403443</v>
      </c>
      <c r="O135" s="2"/>
    </row>
    <row r="136" spans="1:15" x14ac:dyDescent="0.35">
      <c r="A136" s="5">
        <v>45658</v>
      </c>
      <c r="D136" s="2">
        <f t="shared" si="39"/>
        <v>11.65199985699854</v>
      </c>
      <c r="E136" s="2">
        <f t="shared" si="35"/>
        <v>1875654.2962224148</v>
      </c>
      <c r="F136" s="2">
        <f t="shared" si="36"/>
        <v>24.698831716498802</v>
      </c>
      <c r="G136" s="2">
        <v>0.5</v>
      </c>
      <c r="H136" s="2">
        <f t="shared" si="33"/>
        <v>4168120.6582720326</v>
      </c>
      <c r="I136" s="2">
        <v>8.2100000000000009</v>
      </c>
      <c r="J136" s="2">
        <v>5200</v>
      </c>
      <c r="K136" s="2">
        <f t="shared" si="32"/>
        <v>312</v>
      </c>
      <c r="L136" s="2">
        <f t="shared" si="37"/>
        <v>4888</v>
      </c>
      <c r="M136" s="2">
        <f t="shared" si="34"/>
        <v>0.26060239404694552</v>
      </c>
      <c r="N136" s="2">
        <f t="shared" si="38"/>
        <v>3.1724433681895592</v>
      </c>
      <c r="O136" s="2"/>
    </row>
    <row r="137" spans="1:15" x14ac:dyDescent="0.35">
      <c r="A137" s="5">
        <v>45689</v>
      </c>
      <c r="D137" s="2">
        <f t="shared" si="39"/>
        <v>11.620081354692058</v>
      </c>
      <c r="E137" s="2">
        <f t="shared" si="35"/>
        <v>1892915.9211064756</v>
      </c>
      <c r="F137" s="2">
        <f t="shared" si="36"/>
        <v>24.646397123564711</v>
      </c>
      <c r="G137" s="2">
        <v>0.5</v>
      </c>
      <c r="H137" s="2">
        <f t="shared" si="33"/>
        <v>4206479.8246810567</v>
      </c>
      <c r="I137" s="2">
        <v>8.2100000000000009</v>
      </c>
      <c r="J137" s="2">
        <v>5200</v>
      </c>
      <c r="K137" s="2">
        <f t="shared" si="32"/>
        <v>312</v>
      </c>
      <c r="L137" s="2">
        <f t="shared" si="37"/>
        <v>4888</v>
      </c>
      <c r="M137" s="2">
        <f t="shared" si="34"/>
        <v>0.25822594366171281</v>
      </c>
      <c r="N137" s="2">
        <f t="shared" si="38"/>
        <v>3.1431015658050843</v>
      </c>
      <c r="O137" s="2"/>
    </row>
    <row r="138" spans="1:15" x14ac:dyDescent="0.35">
      <c r="A138" s="5">
        <v>45717</v>
      </c>
      <c r="D138" s="2">
        <f t="shared" si="39"/>
        <v>11.588544559435254</v>
      </c>
      <c r="E138" s="2">
        <f t="shared" si="35"/>
        <v>1910291.4203178231</v>
      </c>
      <c r="F138" s="2">
        <f t="shared" si="36"/>
        <v>24.594595943086084</v>
      </c>
      <c r="G138" s="2">
        <v>0.5</v>
      </c>
      <c r="H138" s="2">
        <f t="shared" si="33"/>
        <v>4245092.0451507177</v>
      </c>
      <c r="I138" s="2">
        <v>8.2100000000000009</v>
      </c>
      <c r="J138" s="2">
        <v>5200</v>
      </c>
      <c r="K138" s="2">
        <f t="shared" si="32"/>
        <v>312</v>
      </c>
      <c r="L138" s="2">
        <f t="shared" si="37"/>
        <v>4888</v>
      </c>
      <c r="M138" s="2">
        <f t="shared" si="34"/>
        <v>0.25587718962726447</v>
      </c>
      <c r="N138" s="2">
        <f t="shared" si="38"/>
        <v>3.1141092438515594</v>
      </c>
      <c r="O138" s="2"/>
    </row>
    <row r="139" spans="1:15" x14ac:dyDescent="0.35">
      <c r="A139" s="5">
        <v>45748</v>
      </c>
      <c r="D139" s="2">
        <f t="shared" si="39"/>
        <v>11.557383335635896</v>
      </c>
      <c r="E139" s="2">
        <f t="shared" si="35"/>
        <v>1927781.5450813565</v>
      </c>
      <c r="F139" s="2">
        <f t="shared" si="36"/>
        <v>24.543417870548701</v>
      </c>
      <c r="G139" s="2">
        <v>0.5</v>
      </c>
      <c r="H139" s="2">
        <f t="shared" si="33"/>
        <v>4283958.9890696816</v>
      </c>
      <c r="I139" s="2">
        <v>8.2100000000000009</v>
      </c>
      <c r="J139" s="2">
        <v>5200</v>
      </c>
      <c r="K139" s="2">
        <f t="shared" si="32"/>
        <v>312</v>
      </c>
      <c r="L139" s="2">
        <f t="shared" si="37"/>
        <v>4888</v>
      </c>
      <c r="M139" s="2">
        <f t="shared" si="34"/>
        <v>0.25355570046157466</v>
      </c>
      <c r="N139" s="2">
        <f t="shared" si="38"/>
        <v>3.0854608122302007</v>
      </c>
      <c r="O139" s="2"/>
    </row>
    <row r="140" spans="1:15" x14ac:dyDescent="0.35">
      <c r="A140" s="5">
        <v>45778</v>
      </c>
      <c r="D140" s="2">
        <f t="shared" si="39"/>
        <v>11.526591676869536</v>
      </c>
      <c r="E140" s="2">
        <f t="shared" si="35"/>
        <v>1945387.0515777792</v>
      </c>
      <c r="F140" s="2">
        <f t="shared" si="36"/>
        <v>24.492852821031306</v>
      </c>
      <c r="G140" s="2">
        <v>0.5</v>
      </c>
      <c r="H140" s="2">
        <f t="shared" si="33"/>
        <v>4323082.3368395101</v>
      </c>
      <c r="I140" s="2">
        <v>8.2100000000000009</v>
      </c>
      <c r="J140" s="2">
        <v>5200</v>
      </c>
      <c r="K140" s="2">
        <f t="shared" si="32"/>
        <v>312</v>
      </c>
      <c r="L140" s="2">
        <f t="shared" si="37"/>
        <v>4888</v>
      </c>
      <c r="M140" s="2">
        <f t="shared" si="34"/>
        <v>0.25126105347702687</v>
      </c>
      <c r="N140" s="2">
        <f t="shared" si="38"/>
        <v>3.0571507979281431</v>
      </c>
      <c r="O140" s="2"/>
    </row>
    <row r="141" spans="1:15" x14ac:dyDescent="0.35">
      <c r="A141" s="5">
        <v>45809</v>
      </c>
      <c r="D141" s="2">
        <f t="shared" si="39"/>
        <v>11.496163702496066</v>
      </c>
      <c r="E141" s="2">
        <f t="shared" si="35"/>
        <v>1963108.7009762919</v>
      </c>
      <c r="F141" s="2">
        <f t="shared" si="36"/>
        <v>24.442890923388806</v>
      </c>
      <c r="G141" s="2">
        <v>0.5</v>
      </c>
      <c r="H141" s="2">
        <f t="shared" si="33"/>
        <v>4362463.7799473153</v>
      </c>
      <c r="I141" s="2">
        <v>8.2100000000000009</v>
      </c>
      <c r="J141" s="2">
        <v>5200</v>
      </c>
      <c r="K141" s="2">
        <f t="shared" si="32"/>
        <v>312</v>
      </c>
      <c r="L141" s="2">
        <f t="shared" si="37"/>
        <v>4888</v>
      </c>
      <c r="M141" s="2">
        <f t="shared" si="34"/>
        <v>0.24899283455720525</v>
      </c>
      <c r="N141" s="2">
        <f t="shared" si="38"/>
        <v>3.0291738419644165</v>
      </c>
      <c r="O141" s="2"/>
    </row>
    <row r="142" spans="1:15" x14ac:dyDescent="0.35">
      <c r="A142" s="5">
        <v>45839</v>
      </c>
      <c r="D142" s="2">
        <f t="shared" si="39"/>
        <v>11.466093654379584</v>
      </c>
      <c r="E142" s="2">
        <f t="shared" si="35"/>
        <v>1980947.2594675012</v>
      </c>
      <c r="F142" s="2">
        <f t="shared" si="36"/>
        <v>24.393522514610645</v>
      </c>
      <c r="G142" s="2">
        <v>0.5</v>
      </c>
      <c r="H142" s="2">
        <f t="shared" si="33"/>
        <v>4402105.0210388917</v>
      </c>
      <c r="I142" s="2">
        <v>8.2100000000000009</v>
      </c>
      <c r="J142" s="2">
        <v>5200</v>
      </c>
      <c r="K142" s="2">
        <f t="shared" si="32"/>
        <v>312</v>
      </c>
      <c r="L142" s="2">
        <f t="shared" si="37"/>
        <v>4888</v>
      </c>
      <c r="M142" s="2">
        <f t="shared" si="34"/>
        <v>0.24675063794045404</v>
      </c>
      <c r="N142" s="2">
        <f t="shared" si="38"/>
        <v>3.0015246964341102</v>
      </c>
      <c r="O142" s="2"/>
    </row>
    <row r="143" spans="1:15" x14ac:dyDescent="0.35">
      <c r="A143" s="5">
        <v>45870</v>
      </c>
      <c r="D143" s="2">
        <f t="shared" si="39"/>
        <v>11.436375893713846</v>
      </c>
      <c r="E143" s="2">
        <f t="shared" si="35"/>
        <v>1998903.4982965463</v>
      </c>
      <c r="F143" s="2">
        <f t="shared" si="36"/>
        <v>24.344738134358114</v>
      </c>
      <c r="G143" s="2">
        <v>0.5</v>
      </c>
      <c r="H143" s="2">
        <f t="shared" si="33"/>
        <v>4442007.7739923252</v>
      </c>
      <c r="I143" s="2">
        <v>8.2100000000000009</v>
      </c>
      <c r="J143" s="2">
        <v>5200</v>
      </c>
      <c r="K143" s="2">
        <f t="shared" si="32"/>
        <v>312</v>
      </c>
      <c r="L143" s="2">
        <f t="shared" si="37"/>
        <v>4888</v>
      </c>
      <c r="M143" s="2">
        <f t="shared" si="34"/>
        <v>0.24453406600996619</v>
      </c>
      <c r="N143" s="2">
        <f t="shared" si="38"/>
        <v>2.9741982216421103</v>
      </c>
      <c r="O143" s="2"/>
    </row>
    <row r="144" spans="1:15" x14ac:dyDescent="0.35">
      <c r="A144" s="5">
        <v>45901</v>
      </c>
      <c r="D144" s="2">
        <f t="shared" si="39"/>
        <v>11.407004897941174</v>
      </c>
      <c r="E144" s="2">
        <f t="shared" si="35"/>
        <v>2016978.1937964431</v>
      </c>
      <c r="F144" s="2">
        <f t="shared" si="36"/>
        <v>24.296528519679317</v>
      </c>
      <c r="G144" s="2">
        <v>0.5</v>
      </c>
      <c r="H144" s="2">
        <f t="shared" si="33"/>
        <v>4482173.7639920954</v>
      </c>
      <c r="I144" s="2">
        <v>8.2100000000000009</v>
      </c>
      <c r="J144" s="2">
        <v>5200</v>
      </c>
      <c r="K144" s="2">
        <f t="shared" si="32"/>
        <v>312</v>
      </c>
      <c r="L144" s="2">
        <f t="shared" si="37"/>
        <v>4888</v>
      </c>
      <c r="M144" s="2">
        <f t="shared" si="34"/>
        <v>0.24234272909017407</v>
      </c>
      <c r="N144" s="2">
        <f t="shared" si="38"/>
        <v>2.9471893833254992</v>
      </c>
      <c r="O144" s="2"/>
    </row>
    <row r="145" spans="1:15" x14ac:dyDescent="0.35">
      <c r="A145" s="5">
        <v>45931</v>
      </c>
      <c r="D145" s="2">
        <f t="shared" si="39"/>
        <v>11.377975257772089</v>
      </c>
      <c r="E145" s="2">
        <f t="shared" si="35"/>
        <v>2035172.1274216489</v>
      </c>
      <c r="F145" s="2">
        <f t="shared" si="36"/>
        <v>24.248884599884015</v>
      </c>
      <c r="G145" s="2">
        <v>0.5</v>
      </c>
      <c r="H145" s="2">
        <f t="shared" si="33"/>
        <v>4522604.7276036646</v>
      </c>
      <c r="I145" s="2">
        <v>8.2100000000000009</v>
      </c>
      <c r="J145" s="2">
        <v>5200</v>
      </c>
      <c r="K145" s="2">
        <f t="shared" si="32"/>
        <v>312</v>
      </c>
      <c r="L145" s="2">
        <f t="shared" si="37"/>
        <v>4888</v>
      </c>
      <c r="M145" s="2">
        <f t="shared" si="34"/>
        <v>0.2401762452492206</v>
      </c>
      <c r="N145" s="2">
        <f t="shared" si="38"/>
        <v>2.9204932499607983</v>
      </c>
      <c r="O145" s="2"/>
    </row>
    <row r="146" spans="1:15" x14ac:dyDescent="0.35">
      <c r="A146" s="5">
        <v>45962</v>
      </c>
      <c r="D146" s="2">
        <f t="shared" si="39"/>
        <v>11.349281674291278</v>
      </c>
      <c r="E146" s="2">
        <f t="shared" si="35"/>
        <v>2053486.0857818485</v>
      </c>
      <c r="F146" s="2">
        <f t="shared" si="36"/>
        <v>24.201797491570343</v>
      </c>
      <c r="G146" s="2">
        <v>0.5</v>
      </c>
      <c r="H146" s="2">
        <f t="shared" si="33"/>
        <v>4563302.4128485518</v>
      </c>
      <c r="I146" s="2">
        <v>8.2100000000000009</v>
      </c>
      <c r="J146" s="2">
        <v>5200</v>
      </c>
      <c r="K146" s="2">
        <f t="shared" si="32"/>
        <v>312</v>
      </c>
      <c r="L146" s="2">
        <f t="shared" si="37"/>
        <v>4888</v>
      </c>
      <c r="M146" s="2">
        <f t="shared" si="34"/>
        <v>0.23803424010730187</v>
      </c>
      <c r="N146" s="2">
        <f t="shared" si="38"/>
        <v>2.8941049901547666</v>
      </c>
      <c r="O146" s="2"/>
    </row>
    <row r="147" spans="1:15" x14ac:dyDescent="0.35">
      <c r="A147" s="5">
        <v>45992</v>
      </c>
      <c r="D147" s="2">
        <f t="shared" si="39"/>
        <v>11.32091895615439</v>
      </c>
      <c r="E147" s="2">
        <f t="shared" si="35"/>
        <v>2071920.8606759624</v>
      </c>
      <c r="F147" s="2">
        <f t="shared" si="36"/>
        <v>24.155258493825048</v>
      </c>
      <c r="G147" s="2">
        <v>0.5</v>
      </c>
      <c r="H147" s="2">
        <f t="shared" si="33"/>
        <v>4604268.5792799164</v>
      </c>
      <c r="I147" s="2">
        <v>8.2100000000000009</v>
      </c>
      <c r="J147" s="2">
        <v>5200</v>
      </c>
      <c r="K147" s="2">
        <f t="shared" si="32"/>
        <v>312</v>
      </c>
      <c r="L147" s="2">
        <f t="shared" si="37"/>
        <v>4888</v>
      </c>
      <c r="M147" s="2">
        <f t="shared" si="34"/>
        <v>0.23591634665067729</v>
      </c>
      <c r="N147" s="2">
        <f t="shared" si="38"/>
        <v>2.8680198701117599</v>
      </c>
      <c r="O147" s="2"/>
    </row>
    <row r="148" spans="1:15" x14ac:dyDescent="0.35">
      <c r="A148" s="5">
        <v>46023</v>
      </c>
      <c r="D148" s="2">
        <f t="shared" si="39"/>
        <v>11.292882016870509</v>
      </c>
      <c r="E148" s="2">
        <f t="shared" si="35"/>
        <v>2090477.2491263812</v>
      </c>
      <c r="F148" s="2">
        <f t="shared" si="36"/>
        <v>24.109259083545354</v>
      </c>
      <c r="G148" s="2">
        <v>0.5</v>
      </c>
      <c r="H148" s="2">
        <f t="shared" si="33"/>
        <v>4645504.9980586246</v>
      </c>
      <c r="I148" s="2">
        <v>8.2100000000000009</v>
      </c>
      <c r="J148" s="2">
        <v>5200</v>
      </c>
      <c r="K148" s="2">
        <f t="shared" si="32"/>
        <v>312</v>
      </c>
      <c r="L148" s="2">
        <f t="shared" si="37"/>
        <v>4888</v>
      </c>
      <c r="M148" s="2">
        <f t="shared" si="34"/>
        <v>0.2338222050511535</v>
      </c>
      <c r="N148" s="2">
        <f t="shared" si="38"/>
        <v>2.8422332511807147</v>
      </c>
      <c r="O148" s="2"/>
    </row>
    <row r="149" spans="1:15" x14ac:dyDescent="0.35">
      <c r="A149" s="5">
        <v>46054</v>
      </c>
      <c r="D149" s="2">
        <f t="shared" si="39"/>
        <v>11.265165872162687</v>
      </c>
      <c r="E149" s="2">
        <f t="shared" si="35"/>
        <v>2109156.0534134232</v>
      </c>
      <c r="F149" s="2">
        <f t="shared" si="36"/>
        <v>24.063790910924322</v>
      </c>
      <c r="G149" s="2">
        <v>0.5</v>
      </c>
      <c r="H149" s="2">
        <f t="shared" si="33"/>
        <v>4687013.4520298289</v>
      </c>
      <c r="I149" s="2">
        <v>8.2100000000000009</v>
      </c>
      <c r="J149" s="2">
        <v>5200</v>
      </c>
      <c r="K149" s="2">
        <f t="shared" si="32"/>
        <v>312</v>
      </c>
      <c r="L149" s="2">
        <f t="shared" si="37"/>
        <v>4888</v>
      </c>
      <c r="M149" s="2">
        <f t="shared" si="34"/>
        <v>0.23175146249085465</v>
      </c>
      <c r="N149" s="2">
        <f t="shared" si="38"/>
        <v>2.8167405874733875</v>
      </c>
      <c r="O149" s="2"/>
    </row>
    <row r="150" spans="1:15" x14ac:dyDescent="0.35">
      <c r="A150" s="5">
        <v>46082</v>
      </c>
      <c r="D150" s="2">
        <f t="shared" si="39"/>
        <v>11.237765637413366</v>
      </c>
      <c r="E150" s="2">
        <f t="shared" si="35"/>
        <v>2127958.0811100225</v>
      </c>
      <c r="F150" s="2">
        <f t="shared" si="36"/>
        <v>24.018845795063726</v>
      </c>
      <c r="G150" s="2">
        <v>0.5</v>
      </c>
      <c r="H150" s="2">
        <f t="shared" si="33"/>
        <v>4728795.7358000502</v>
      </c>
      <c r="I150" s="2">
        <v>8.2100000000000009</v>
      </c>
      <c r="J150" s="2">
        <v>5200</v>
      </c>
      <c r="K150" s="2">
        <f t="shared" si="32"/>
        <v>312</v>
      </c>
      <c r="L150" s="2">
        <f t="shared" si="37"/>
        <v>4888</v>
      </c>
      <c r="M150" s="2">
        <f t="shared" si="34"/>
        <v>0.2297037729920994</v>
      </c>
      <c r="N150" s="2">
        <f t="shared" si="38"/>
        <v>2.7915374235541357</v>
      </c>
      <c r="O150" s="2"/>
    </row>
    <row r="151" spans="1:15" x14ac:dyDescent="0.35">
      <c r="A151" s="5">
        <v>46113</v>
      </c>
      <c r="D151" s="2">
        <f t="shared" si="39"/>
        <v>11.210676525181729</v>
      </c>
      <c r="E151" s="2">
        <f t="shared" si="35"/>
        <v>2146884.1451166421</v>
      </c>
      <c r="F151" s="2">
        <f t="shared" si="36"/>
        <v>23.974415719717037</v>
      </c>
      <c r="G151" s="2">
        <v>0.5</v>
      </c>
      <c r="H151" s="2">
        <f t="shared" si="33"/>
        <v>4770853.6558147604</v>
      </c>
      <c r="I151" s="2">
        <v>8.2100000000000009</v>
      </c>
      <c r="J151" s="2">
        <v>5200</v>
      </c>
      <c r="K151" s="2">
        <f t="shared" si="32"/>
        <v>312</v>
      </c>
      <c r="L151" s="2">
        <f t="shared" si="37"/>
        <v>4888</v>
      </c>
      <c r="M151" s="2">
        <f t="shared" si="34"/>
        <v>0.22767879725221182</v>
      </c>
      <c r="N151" s="2">
        <f t="shared" si="38"/>
        <v>2.7666193922005089</v>
      </c>
      <c r="O151" s="2"/>
    </row>
    <row r="152" spans="1:15" x14ac:dyDescent="0.35">
      <c r="A152" s="5">
        <v>46143</v>
      </c>
      <c r="D152" s="2">
        <f t="shared" si="39"/>
        <v>11.183893842797342</v>
      </c>
      <c r="E152" s="2">
        <f t="shared" si="35"/>
        <v>2165935.0636964212</v>
      </c>
      <c r="F152" s="2">
        <f t="shared" si="36"/>
        <v>23.930492829171701</v>
      </c>
      <c r="G152" s="2">
        <v>0.5</v>
      </c>
      <c r="H152" s="2">
        <f t="shared" si="33"/>
        <v>4813189.0304364916</v>
      </c>
      <c r="I152" s="2">
        <v>8.2100000000000009</v>
      </c>
      <c r="J152" s="2">
        <v>5200</v>
      </c>
      <c r="K152" s="2">
        <f t="shared" si="32"/>
        <v>312</v>
      </c>
      <c r="L152" s="2">
        <f t="shared" si="37"/>
        <v>4888</v>
      </c>
      <c r="M152" s="2">
        <f t="shared" si="34"/>
        <v>0.22567620248310016</v>
      </c>
      <c r="N152" s="2">
        <f t="shared" si="38"/>
        <v>2.7419822122268789</v>
      </c>
      <c r="O152" s="2"/>
    </row>
    <row r="153" spans="1:15" x14ac:dyDescent="0.35">
      <c r="A153" s="5">
        <v>46174</v>
      </c>
      <c r="D153" s="2">
        <f t="shared" si="39"/>
        <v>11.157412990023442</v>
      </c>
      <c r="E153" s="2">
        <f t="shared" si="35"/>
        <v>2185111.6605105517</v>
      </c>
      <c r="F153" s="2">
        <f t="shared" si="36"/>
        <v>23.887069424242036</v>
      </c>
      <c r="G153" s="2">
        <v>0.5</v>
      </c>
      <c r="H153" s="2">
        <f t="shared" si="33"/>
        <v>4855803.6900234483</v>
      </c>
      <c r="I153" s="2">
        <v>8.2100000000000009</v>
      </c>
      <c r="J153" s="2">
        <v>5200</v>
      </c>
      <c r="K153" s="2">
        <f t="shared" si="32"/>
        <v>312</v>
      </c>
      <c r="L153" s="2">
        <f t="shared" si="37"/>
        <v>4888</v>
      </c>
      <c r="M153" s="2">
        <f t="shared" si="34"/>
        <v>0.22369566225544363</v>
      </c>
      <c r="N153" s="2">
        <f t="shared" si="38"/>
        <v>2.7176216863742386</v>
      </c>
      <c r="O153" s="2"/>
    </row>
    <row r="154" spans="1:15" x14ac:dyDescent="0.35">
      <c r="A154" s="5">
        <v>46204</v>
      </c>
      <c r="D154" s="2">
        <f t="shared" si="39"/>
        <v>11.131229456789971</v>
      </c>
      <c r="E154" s="2">
        <f t="shared" si="35"/>
        <v>2204414.7646538895</v>
      </c>
      <c r="F154" s="2">
        <f t="shared" si="36"/>
        <v>23.844137958388533</v>
      </c>
      <c r="G154" s="2">
        <v>0.5</v>
      </c>
      <c r="H154" s="2">
        <f t="shared" si="33"/>
        <v>4898699.4770086436</v>
      </c>
      <c r="I154" s="2">
        <v>8.2100000000000009</v>
      </c>
      <c r="J154" s="2">
        <v>5200</v>
      </c>
      <c r="K154" s="2">
        <f t="shared" si="32"/>
        <v>312</v>
      </c>
      <c r="L154" s="2">
        <f t="shared" si="37"/>
        <v>4888</v>
      </c>
      <c r="M154" s="2">
        <f t="shared" si="34"/>
        <v>0.22173685634733331</v>
      </c>
      <c r="N154" s="2">
        <f t="shared" si="38"/>
        <v>2.6935336992624848</v>
      </c>
      <c r="O154" s="2"/>
    </row>
    <row r="155" spans="1:15" x14ac:dyDescent="0.35">
      <c r="A155" s="5">
        <v>46235</v>
      </c>
      <c r="D155" s="2">
        <f t="shared" si="39"/>
        <v>11.105338820992628</v>
      </c>
      <c r="E155" s="2">
        <f t="shared" si="35"/>
        <v>2223845.2106907992</v>
      </c>
      <c r="F155" s="2">
        <f t="shared" si="36"/>
        <v>23.801691033949425</v>
      </c>
      <c r="G155" s="2">
        <v>0.5</v>
      </c>
      <c r="H155" s="2">
        <f t="shared" si="33"/>
        <v>4941878.245979554</v>
      </c>
      <c r="I155" s="2">
        <v>8.2100000000000009</v>
      </c>
      <c r="J155" s="2">
        <v>5200</v>
      </c>
      <c r="K155" s="2">
        <f t="shared" si="32"/>
        <v>312</v>
      </c>
      <c r="L155" s="2">
        <f t="shared" si="37"/>
        <v>4888</v>
      </c>
      <c r="M155" s="2">
        <f t="shared" si="34"/>
        <v>0.21979947059721966</v>
      </c>
      <c r="N155" s="2">
        <f t="shared" si="38"/>
        <v>2.6697142153994102</v>
      </c>
      <c r="O155" s="2"/>
    </row>
    <row r="156" spans="1:15" x14ac:dyDescent="0.35">
      <c r="A156" s="5">
        <v>46266</v>
      </c>
      <c r="D156" s="2">
        <f t="shared" si="39"/>
        <v>11.079736746356783</v>
      </c>
      <c r="E156" s="2">
        <f t="shared" si="35"/>
        <v>2243403.8386912374</v>
      </c>
      <c r="F156" s="2">
        <f t="shared" si="36"/>
        <v>23.759721398485702</v>
      </c>
      <c r="G156" s="2">
        <v>0.5</v>
      </c>
      <c r="H156" s="2">
        <f t="shared" si="33"/>
        <v>4985341.8637583051</v>
      </c>
      <c r="I156" s="2">
        <v>8.2100000000000009</v>
      </c>
      <c r="J156" s="2">
        <v>5200</v>
      </c>
      <c r="K156" s="2">
        <f t="shared" si="32"/>
        <v>312</v>
      </c>
      <c r="L156" s="2">
        <f t="shared" si="37"/>
        <v>4888</v>
      </c>
      <c r="M156" s="2">
        <f t="shared" si="34"/>
        <v>0.21788319676102427</v>
      </c>
      <c r="N156" s="2">
        <f t="shared" si="38"/>
        <v>2.6461592772510478</v>
      </c>
      <c r="O156" s="2"/>
    </row>
    <row r="157" spans="1:15" x14ac:dyDescent="0.35">
      <c r="A157" s="5">
        <v>46296</v>
      </c>
      <c r="D157" s="2">
        <f t="shared" si="39"/>
        <v>11.054418980363391</v>
      </c>
      <c r="E157" s="2">
        <f t="shared" si="35"/>
        <v>2263091.4942670725</v>
      </c>
      <c r="F157" s="2">
        <f t="shared" si="36"/>
        <v>23.718221941234209</v>
      </c>
      <c r="G157" s="2">
        <v>0.5</v>
      </c>
      <c r="H157" s="2">
        <f t="shared" si="33"/>
        <v>5029092.2094823839</v>
      </c>
      <c r="I157" s="2">
        <v>8.2100000000000009</v>
      </c>
      <c r="J157" s="2">
        <v>5200</v>
      </c>
      <c r="K157" s="2">
        <f t="shared" ref="K157:K171" si="40">0.06*J157</f>
        <v>312</v>
      </c>
      <c r="L157" s="2">
        <f t="shared" si="37"/>
        <v>4888</v>
      </c>
      <c r="M157" s="2">
        <f t="shared" si="34"/>
        <v>0.21598773237327876</v>
      </c>
      <c r="N157" s="2">
        <f t="shared" si="38"/>
        <v>2.6228650033661705</v>
      </c>
      <c r="O157" s="2"/>
    </row>
    <row r="158" spans="1:15" x14ac:dyDescent="0.35">
      <c r="A158" s="5">
        <v>46327</v>
      </c>
      <c r="D158" s="2">
        <f t="shared" si="39"/>
        <v>11.029381352232059</v>
      </c>
      <c r="E158" s="2">
        <f t="shared" si="35"/>
        <v>2282909.0286086444</v>
      </c>
      <c r="F158" s="2">
        <f t="shared" si="36"/>
        <v>23.677185689653292</v>
      </c>
      <c r="G158" s="2">
        <v>0.5</v>
      </c>
      <c r="H158" s="2">
        <f t="shared" si="33"/>
        <v>5073131.1746858768</v>
      </c>
      <c r="I158" s="2">
        <v>8.2100000000000009</v>
      </c>
      <c r="J158" s="2">
        <v>5200</v>
      </c>
      <c r="K158" s="2">
        <f t="shared" si="40"/>
        <v>312</v>
      </c>
      <c r="L158" s="2">
        <f t="shared" si="37"/>
        <v>4888</v>
      </c>
      <c r="M158" s="2">
        <f t="shared" si="34"/>
        <v>0.21411278061215913</v>
      </c>
      <c r="N158" s="2">
        <f t="shared" si="38"/>
        <v>2.5998275865528164</v>
      </c>
      <c r="O158" s="2"/>
    </row>
    <row r="159" spans="1:15" x14ac:dyDescent="0.35">
      <c r="A159" s="5">
        <v>46357</v>
      </c>
      <c r="D159" s="2">
        <f t="shared" si="39"/>
        <v>11.004619770966562</v>
      </c>
      <c r="E159" s="2">
        <f t="shared" si="35"/>
        <v>2302857.2985215653</v>
      </c>
      <c r="F159" s="2">
        <f t="shared" si="36"/>
        <v>23.63660580608855</v>
      </c>
      <c r="G159" s="2">
        <v>0.5</v>
      </c>
      <c r="H159" s="2">
        <f t="shared" si="33"/>
        <v>5117460.6633812562</v>
      </c>
      <c r="I159" s="2">
        <v>8.2100000000000009</v>
      </c>
      <c r="J159" s="2">
        <v>5200</v>
      </c>
      <c r="K159" s="2">
        <f t="shared" si="40"/>
        <v>312</v>
      </c>
      <c r="L159" s="2">
        <f t="shared" si="37"/>
        <v>4888</v>
      </c>
      <c r="M159" s="2">
        <f t="shared" si="34"/>
        <v>0.21225805016828861</v>
      </c>
      <c r="N159" s="2">
        <f t="shared" si="38"/>
        <v>2.5770432921108588</v>
      </c>
      <c r="O159" s="2"/>
    </row>
    <row r="160" spans="1:15" x14ac:dyDescent="0.35">
      <c r="A160" s="5">
        <v>46388</v>
      </c>
      <c r="D160" s="2">
        <f t="shared" si="39"/>
        <v>10.98013022345279</v>
      </c>
      <c r="E160" s="2">
        <f t="shared" si="35"/>
        <v>2322937.1664637635</v>
      </c>
      <c r="F160" s="2">
        <f t="shared" si="36"/>
        <v>23.596475584516917</v>
      </c>
      <c r="G160" s="2">
        <v>0.5</v>
      </c>
      <c r="H160" s="2">
        <f t="shared" si="33"/>
        <v>5162082.5921416963</v>
      </c>
      <c r="I160" s="2">
        <v>8.2100000000000009</v>
      </c>
      <c r="J160" s="2">
        <v>5200</v>
      </c>
      <c r="K160" s="2">
        <f t="shared" si="40"/>
        <v>312</v>
      </c>
      <c r="L160" s="2">
        <f t="shared" si="37"/>
        <v>4888</v>
      </c>
      <c r="M160" s="2">
        <f t="shared" si="34"/>
        <v>0.21042325511718701</v>
      </c>
      <c r="N160" s="2">
        <f t="shared" si="38"/>
        <v>2.5545084561124032</v>
      </c>
      <c r="O160" s="2"/>
    </row>
    <row r="161" spans="1:15" x14ac:dyDescent="0.35">
      <c r="A161" s="5">
        <v>46419</v>
      </c>
      <c r="D161" s="2">
        <f t="shared" si="39"/>
        <v>10.955908772613254</v>
      </c>
      <c r="E161" s="2">
        <f t="shared" si="35"/>
        <v>2343149.5005827718</v>
      </c>
      <c r="F161" s="2">
        <f t="shared" si="36"/>
        <v>23.556788447394105</v>
      </c>
      <c r="G161" s="2">
        <v>0.5</v>
      </c>
      <c r="H161" s="2">
        <f t="shared" si="33"/>
        <v>5206998.8901839377</v>
      </c>
      <c r="I161" s="2">
        <v>8.2100000000000009</v>
      </c>
      <c r="J161" s="2">
        <v>5200</v>
      </c>
      <c r="K161" s="2">
        <f t="shared" si="40"/>
        <v>312</v>
      </c>
      <c r="L161" s="2">
        <f t="shared" si="37"/>
        <v>4888</v>
      </c>
      <c r="M161" s="2">
        <f t="shared" si="34"/>
        <v>0.20860811479524849</v>
      </c>
      <c r="N161" s="2">
        <f t="shared" si="38"/>
        <v>2.5322194837299472</v>
      </c>
      <c r="O161" s="2"/>
    </row>
    <row r="162" spans="1:15" x14ac:dyDescent="0.35">
      <c r="A162" s="5">
        <v>46447</v>
      </c>
      <c r="D162" s="2">
        <f t="shared" si="39"/>
        <v>10.931951555610798</v>
      </c>
      <c r="E162" s="2">
        <f t="shared" si="35"/>
        <v>2363495.1747532617</v>
      </c>
      <c r="F162" s="2">
        <f t="shared" si="36"/>
        <v>23.517537942587197</v>
      </c>
      <c r="G162" s="2">
        <v>0.5</v>
      </c>
      <c r="H162" s="2">
        <f t="shared" ref="H162:H171" si="41">(E162/45)*100</f>
        <v>5252211.4994516931</v>
      </c>
      <c r="I162" s="2">
        <v>8.2100000000000009</v>
      </c>
      <c r="J162" s="2">
        <v>5200</v>
      </c>
      <c r="K162" s="2">
        <f t="shared" si="40"/>
        <v>312</v>
      </c>
      <c r="L162" s="2">
        <f t="shared" si="37"/>
        <v>4888</v>
      </c>
      <c r="M162" s="2">
        <f t="shared" ref="M162:M171" si="42">L162/E162*100</f>
        <v>0.20681235367913478</v>
      </c>
      <c r="N162" s="2">
        <f t="shared" si="38"/>
        <v>2.5101728476160767</v>
      </c>
      <c r="O162" s="2"/>
    </row>
    <row r="163" spans="1:15" x14ac:dyDescent="0.35">
      <c r="A163" s="5">
        <v>46478</v>
      </c>
      <c r="D163" s="2">
        <f t="shared" si="39"/>
        <v>10.908254782107729</v>
      </c>
      <c r="E163" s="2">
        <f t="shared" ref="E163:E171" si="43">E162*((I162/100+1)^(1/12))+L162</f>
        <v>2383975.0686148247</v>
      </c>
      <c r="F163" s="2">
        <f t="shared" ref="F163:F171" si="44">((((H163-H162-(0.55*$H$2*(G162/100)))/E162)+1)^12-1)*100</f>
        <v>23.478717740401578</v>
      </c>
      <c r="G163" s="2">
        <v>0.5</v>
      </c>
      <c r="H163" s="2">
        <f t="shared" si="41"/>
        <v>5297722.3746996103</v>
      </c>
      <c r="I163" s="2">
        <v>8.2100000000000009</v>
      </c>
      <c r="J163" s="2">
        <v>5200</v>
      </c>
      <c r="K163" s="2">
        <f t="shared" si="40"/>
        <v>312</v>
      </c>
      <c r="L163" s="2">
        <f t="shared" si="37"/>
        <v>4888</v>
      </c>
      <c r="M163" s="2">
        <f t="shared" si="42"/>
        <v>0.20503570126847442</v>
      </c>
      <c r="N163" s="2">
        <f t="shared" si="38"/>
        <v>2.4883650863218421</v>
      </c>
      <c r="O163" s="2"/>
    </row>
    <row r="164" spans="1:15" x14ac:dyDescent="0.35">
      <c r="A164" s="5">
        <v>46508</v>
      </c>
      <c r="D164" s="2">
        <f t="shared" si="39"/>
        <v>10.884814732567261</v>
      </c>
      <c r="E164" s="2">
        <f t="shared" si="43"/>
        <v>2404590.0676100035</v>
      </c>
      <c r="F164" s="2">
        <f t="shared" si="44"/>
        <v>23.440321630684437</v>
      </c>
      <c r="G164" s="2">
        <v>0.5</v>
      </c>
      <c r="H164" s="2">
        <f t="shared" si="41"/>
        <v>5343533.483577786</v>
      </c>
      <c r="I164" s="2">
        <v>8.2100000000000009</v>
      </c>
      <c r="J164" s="2">
        <v>5200</v>
      </c>
      <c r="K164" s="2">
        <f t="shared" si="40"/>
        <v>312</v>
      </c>
      <c r="L164" s="2">
        <f t="shared" si="37"/>
        <v>4888</v>
      </c>
      <c r="M164" s="2">
        <f t="shared" si="42"/>
        <v>0.20327789197176274</v>
      </c>
      <c r="N164" s="2">
        <f t="shared" si="38"/>
        <v>2.4667928027676256</v>
      </c>
      <c r="O164" s="2"/>
    </row>
    <row r="165" spans="1:15" x14ac:dyDescent="0.35">
      <c r="A165" s="5">
        <v>46539</v>
      </c>
      <c r="D165" s="2">
        <f t="shared" si="39"/>
        <v>10.861627756610481</v>
      </c>
      <c r="E165" s="2">
        <f t="shared" si="43"/>
        <v>2425341.0630225739</v>
      </c>
      <c r="F165" s="2">
        <f t="shared" si="44"/>
        <v>23.402343520012025</v>
      </c>
      <c r="G165" s="2">
        <v>0.5</v>
      </c>
      <c r="H165" s="2">
        <f t="shared" si="41"/>
        <v>5389646.8067168305</v>
      </c>
      <c r="I165" s="2">
        <v>8.2100000000000009</v>
      </c>
      <c r="J165" s="2">
        <v>5200</v>
      </c>
      <c r="K165" s="2">
        <f t="shared" si="40"/>
        <v>312</v>
      </c>
      <c r="L165" s="2">
        <f t="shared" si="37"/>
        <v>4888</v>
      </c>
      <c r="M165" s="2">
        <f t="shared" si="42"/>
        <v>0.20153866499536133</v>
      </c>
      <c r="N165" s="2">
        <f t="shared" si="38"/>
        <v>2.4454526627478934</v>
      </c>
      <c r="O165" s="2"/>
    </row>
    <row r="166" spans="1:15" x14ac:dyDescent="0.35">
      <c r="A166" s="5">
        <v>46569</v>
      </c>
      <c r="D166" s="2">
        <f t="shared" si="39"/>
        <v>10.838690271410222</v>
      </c>
      <c r="E166" s="2">
        <f t="shared" si="43"/>
        <v>2446228.9520160793</v>
      </c>
      <c r="F166" s="2">
        <f t="shared" si="44"/>
        <v>23.364777428963745</v>
      </c>
      <c r="G166" s="2">
        <v>0.5</v>
      </c>
      <c r="H166" s="2">
        <f t="shared" si="41"/>
        <v>5436064.3378135096</v>
      </c>
      <c r="I166" s="2">
        <v>8.2100000000000009</v>
      </c>
      <c r="J166" s="2">
        <v>5200</v>
      </c>
      <c r="K166" s="2">
        <f t="shared" si="40"/>
        <v>312</v>
      </c>
      <c r="L166" s="2">
        <f t="shared" si="37"/>
        <v>4888</v>
      </c>
      <c r="M166" s="2">
        <f t="shared" si="42"/>
        <v>0.19981776423549871</v>
      </c>
      <c r="N166" s="2">
        <f t="shared" si="38"/>
        <v>2.4243413934845748</v>
      </c>
      <c r="O166" s="2"/>
    </row>
    <row r="167" spans="1:15" x14ac:dyDescent="0.35">
      <c r="A167" s="5">
        <v>46600</v>
      </c>
      <c r="D167" s="2">
        <f t="shared" si="39"/>
        <v>10.81599876013788</v>
      </c>
      <c r="E167" s="2">
        <f t="shared" si="43"/>
        <v>2467254.6376726194</v>
      </c>
      <c r="F167" s="2">
        <f t="shared" si="44"/>
        <v>23.327617489458262</v>
      </c>
      <c r="G167" s="2">
        <v>0.5</v>
      </c>
      <c r="H167" s="2">
        <f t="shared" si="41"/>
        <v>5482788.0837169327</v>
      </c>
      <c r="I167" s="2">
        <v>8.2100000000000009</v>
      </c>
      <c r="J167" s="2">
        <v>5200</v>
      </c>
      <c r="K167" s="2">
        <f t="shared" si="40"/>
        <v>312</v>
      </c>
      <c r="L167" s="2">
        <f t="shared" si="37"/>
        <v>4888</v>
      </c>
      <c r="M167" s="2">
        <f t="shared" si="42"/>
        <v>0.19811493817317891</v>
      </c>
      <c r="N167" s="2">
        <f t="shared" si="38"/>
        <v>2.4034557822162572</v>
      </c>
      <c r="O167" s="2"/>
    </row>
    <row r="168" spans="1:15" x14ac:dyDescent="0.35">
      <c r="A168" s="5">
        <v>46631</v>
      </c>
      <c r="D168" s="2">
        <f t="shared" si="39"/>
        <v>10.79354977044542</v>
      </c>
      <c r="E168" s="2">
        <f t="shared" si="43"/>
        <v>2488419.0290318937</v>
      </c>
      <c r="F168" s="2">
        <f t="shared" si="44"/>
        <v>23.290857942174203</v>
      </c>
      <c r="G168" s="2">
        <v>0.5</v>
      </c>
      <c r="H168" s="2">
        <f t="shared" si="41"/>
        <v>5529820.0645153197</v>
      </c>
      <c r="I168" s="2">
        <v>8.2100000000000009</v>
      </c>
      <c r="J168" s="2">
        <v>5200</v>
      </c>
      <c r="K168" s="2">
        <f t="shared" si="40"/>
        <v>312</v>
      </c>
      <c r="L168" s="2">
        <f t="shared" si="37"/>
        <v>4888</v>
      </c>
      <c r="M168" s="2">
        <f t="shared" si="42"/>
        <v>0.19642993977190612</v>
      </c>
      <c r="N168" s="2">
        <f t="shared" si="38"/>
        <v>2.3827926748267947</v>
      </c>
      <c r="O168" s="2"/>
    </row>
    <row r="169" spans="1:15" x14ac:dyDescent="0.35">
      <c r="A169" s="5">
        <v>46661</v>
      </c>
      <c r="D169" s="2">
        <f t="shared" si="39"/>
        <v>10.771339912996147</v>
      </c>
      <c r="E169" s="2">
        <f t="shared" si="43"/>
        <v>2509723.041130505</v>
      </c>
      <c r="F169" s="2">
        <f t="shared" si="44"/>
        <v>23.254493134045639</v>
      </c>
      <c r="G169" s="2">
        <v>0.5</v>
      </c>
      <c r="H169" s="2">
        <f t="shared" si="41"/>
        <v>5577162.3136233445</v>
      </c>
      <c r="I169" s="2">
        <v>8.2100000000000009</v>
      </c>
      <c r="J169" s="2">
        <v>5200</v>
      </c>
      <c r="K169" s="2">
        <f t="shared" si="40"/>
        <v>312</v>
      </c>
      <c r="L169" s="2">
        <f t="shared" si="37"/>
        <v>4888</v>
      </c>
      <c r="M169" s="2">
        <f t="shared" si="42"/>
        <v>0.19476252637813771</v>
      </c>
      <c r="N169" s="2">
        <f t="shared" si="38"/>
        <v>2.3623489745122628</v>
      </c>
      <c r="O169" s="2"/>
    </row>
    <row r="170" spans="1:15" x14ac:dyDescent="0.35">
      <c r="A170" s="5">
        <v>46692</v>
      </c>
      <c r="D170" s="2">
        <f t="shared" si="39"/>
        <v>10.749365860028082</v>
      </c>
      <c r="E170" s="2">
        <f t="shared" si="43"/>
        <v>2531167.59504152</v>
      </c>
      <c r="F170" s="2">
        <f t="shared" si="44"/>
        <v>23.218517515811211</v>
      </c>
      <c r="G170" s="2">
        <v>0.5</v>
      </c>
      <c r="H170" s="2">
        <f t="shared" si="41"/>
        <v>5624816.8778700437</v>
      </c>
      <c r="I170" s="2">
        <v>8.2100000000000009</v>
      </c>
      <c r="J170" s="2">
        <v>5200</v>
      </c>
      <c r="K170" s="2">
        <f t="shared" si="40"/>
        <v>312</v>
      </c>
      <c r="L170" s="2">
        <f t="shared" si="37"/>
        <v>4888</v>
      </c>
      <c r="M170" s="2">
        <f t="shared" si="42"/>
        <v>0.19311245962438214</v>
      </c>
      <c r="N170" s="2">
        <f t="shared" si="38"/>
        <v>2.342121640483974</v>
      </c>
      <c r="O170" s="2"/>
    </row>
    <row r="171" spans="1:15" x14ac:dyDescent="0.35">
      <c r="A171" s="5">
        <v>46722</v>
      </c>
      <c r="D171" s="2">
        <f t="shared" si="39"/>
        <v>10.727624343964393</v>
      </c>
      <c r="E171" s="2">
        <f t="shared" si="43"/>
        <v>2552753.6179142916</v>
      </c>
      <c r="F171" s="2">
        <f t="shared" si="44"/>
        <v>23.182925639647344</v>
      </c>
      <c r="G171" s="2">
        <v>0.5</v>
      </c>
      <c r="H171" s="2">
        <f t="shared" si="41"/>
        <v>5672785.8175873142</v>
      </c>
      <c r="I171" s="2">
        <v>8.2100000000000009</v>
      </c>
      <c r="J171" s="2">
        <v>5200</v>
      </c>
      <c r="K171" s="2">
        <f t="shared" si="40"/>
        <v>312</v>
      </c>
      <c r="L171" s="2">
        <f t="shared" si="37"/>
        <v>4888</v>
      </c>
      <c r="M171" s="2">
        <f t="shared" si="42"/>
        <v>0.19147950533485891</v>
      </c>
      <c r="N171" s="2">
        <f t="shared" si="38"/>
        <v>2.3221076867050883</v>
      </c>
      <c r="O171" s="2"/>
    </row>
    <row r="172" spans="1:15" x14ac:dyDescent="0.3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x14ac:dyDescent="0.35">
      <c r="A173" s="1"/>
      <c r="B173" s="2"/>
      <c r="C173" s="2"/>
      <c r="G173" s="2"/>
      <c r="H173" s="2"/>
      <c r="I173" s="2"/>
      <c r="J173" s="2"/>
      <c r="K173" s="2"/>
      <c r="L173" s="2"/>
      <c r="M173" s="2"/>
      <c r="N173" s="2"/>
      <c r="O173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3D005-174B-4302-BC2F-C77A6C6DCB84}">
  <dimension ref="A1:W115"/>
  <sheetViews>
    <sheetView tabSelected="1" workbookViewId="0">
      <selection activeCell="V17" sqref="V17"/>
    </sheetView>
  </sheetViews>
  <sheetFormatPr defaultRowHeight="14.5" x14ac:dyDescent="0.35"/>
  <cols>
    <col min="1" max="1" width="12.26953125" customWidth="1"/>
    <col min="2" max="2" width="16" bestFit="1" customWidth="1"/>
    <col min="3" max="3" width="11.1796875" customWidth="1"/>
    <col min="4" max="4" width="8.81640625" customWidth="1"/>
    <col min="5" max="5" width="12.26953125" customWidth="1"/>
    <col min="6" max="6" width="16" bestFit="1" customWidth="1"/>
    <col min="7" max="7" width="11.1796875" customWidth="1"/>
    <col min="9" max="9" width="12.26953125" customWidth="1"/>
    <col min="10" max="10" width="16" bestFit="1" customWidth="1"/>
    <col min="11" max="11" width="11.1796875" customWidth="1"/>
    <col min="13" max="13" width="12.26953125" customWidth="1"/>
    <col min="14" max="14" width="16" bestFit="1" customWidth="1"/>
    <col min="15" max="15" width="11.1796875" customWidth="1"/>
    <col min="17" max="17" width="12.26953125" customWidth="1"/>
    <col min="18" max="18" width="16" bestFit="1" customWidth="1"/>
    <col min="19" max="19" width="11.1796875" customWidth="1"/>
    <col min="21" max="21" width="12.26953125" customWidth="1"/>
    <col min="22" max="22" width="16" bestFit="1" customWidth="1"/>
    <col min="23" max="23" width="11.1796875" customWidth="1"/>
  </cols>
  <sheetData>
    <row r="1" spans="1:23" x14ac:dyDescent="0.35">
      <c r="A1" t="s">
        <v>23</v>
      </c>
      <c r="B1" s="9" t="s">
        <v>24</v>
      </c>
      <c r="E1" t="s">
        <v>23</v>
      </c>
      <c r="F1" s="9" t="s">
        <v>25</v>
      </c>
      <c r="I1" t="s">
        <v>23</v>
      </c>
      <c r="J1" s="9" t="s">
        <v>26</v>
      </c>
      <c r="M1" t="s">
        <v>23</v>
      </c>
      <c r="N1" s="9" t="s">
        <v>27</v>
      </c>
      <c r="Q1" t="s">
        <v>23</v>
      </c>
      <c r="R1" s="9" t="s">
        <v>28</v>
      </c>
      <c r="U1" t="s">
        <v>23</v>
      </c>
      <c r="V1" s="9" t="s">
        <v>29</v>
      </c>
    </row>
    <row r="2" spans="1:23" x14ac:dyDescent="0.35">
      <c r="A2" t="s">
        <v>30</v>
      </c>
      <c r="B2" s="10">
        <v>41578</v>
      </c>
      <c r="C2" s="10"/>
      <c r="E2" t="s">
        <v>30</v>
      </c>
      <c r="F2" s="10">
        <v>41578</v>
      </c>
      <c r="G2" s="10"/>
      <c r="I2" t="s">
        <v>30</v>
      </c>
      <c r="J2" s="10">
        <v>41578</v>
      </c>
      <c r="K2" s="10"/>
      <c r="M2" t="s">
        <v>30</v>
      </c>
      <c r="N2" s="10">
        <v>41578</v>
      </c>
      <c r="O2" s="10"/>
      <c r="Q2" t="s">
        <v>30</v>
      </c>
      <c r="R2" s="10">
        <v>41578</v>
      </c>
      <c r="S2" s="10"/>
      <c r="U2" t="s">
        <v>30</v>
      </c>
      <c r="V2" s="10">
        <v>41578</v>
      </c>
      <c r="W2" s="10"/>
    </row>
    <row r="3" spans="1:23" x14ac:dyDescent="0.35">
      <c r="A3" t="s">
        <v>31</v>
      </c>
      <c r="B3" s="10">
        <v>44834</v>
      </c>
      <c r="C3" s="10"/>
      <c r="E3" t="s">
        <v>31</v>
      </c>
      <c r="F3" s="10">
        <v>44834</v>
      </c>
      <c r="G3" s="10"/>
      <c r="H3" t="s">
        <v>32</v>
      </c>
      <c r="I3" t="s">
        <v>31</v>
      </c>
      <c r="J3" s="10">
        <v>44834</v>
      </c>
      <c r="K3" s="10"/>
      <c r="M3" t="s">
        <v>31</v>
      </c>
      <c r="N3" s="10">
        <v>44834</v>
      </c>
      <c r="O3" s="10"/>
      <c r="Q3" t="s">
        <v>31</v>
      </c>
      <c r="R3" s="10">
        <v>44834</v>
      </c>
      <c r="S3" s="10"/>
      <c r="U3" t="s">
        <v>31</v>
      </c>
      <c r="V3" s="10">
        <v>44834</v>
      </c>
      <c r="W3" s="10"/>
    </row>
    <row r="4" spans="1:23" x14ac:dyDescent="0.35">
      <c r="A4" t="s">
        <v>33</v>
      </c>
      <c r="B4" t="s">
        <v>34</v>
      </c>
      <c r="E4" t="s">
        <v>33</v>
      </c>
      <c r="F4" t="s">
        <v>34</v>
      </c>
      <c r="I4" t="s">
        <v>33</v>
      </c>
      <c r="J4" t="s">
        <v>34</v>
      </c>
      <c r="L4" t="s">
        <v>32</v>
      </c>
      <c r="M4" t="s">
        <v>33</v>
      </c>
      <c r="N4" t="s">
        <v>34</v>
      </c>
      <c r="Q4" t="s">
        <v>33</v>
      </c>
      <c r="R4" t="s">
        <v>34</v>
      </c>
      <c r="U4" t="s">
        <v>33</v>
      </c>
      <c r="V4" t="s">
        <v>34</v>
      </c>
    </row>
    <row r="5" spans="1:23" x14ac:dyDescent="0.35">
      <c r="A5" t="s">
        <v>35</v>
      </c>
      <c r="B5" t="s">
        <v>36</v>
      </c>
      <c r="E5" t="s">
        <v>35</v>
      </c>
      <c r="F5" t="s">
        <v>37</v>
      </c>
      <c r="I5" t="s">
        <v>35</v>
      </c>
      <c r="J5" t="s">
        <v>37</v>
      </c>
      <c r="M5" t="s">
        <v>35</v>
      </c>
      <c r="N5" t="s">
        <v>38</v>
      </c>
      <c r="Q5" t="s">
        <v>35</v>
      </c>
      <c r="R5" t="s">
        <v>36</v>
      </c>
      <c r="T5" t="s">
        <v>32</v>
      </c>
      <c r="U5" t="s">
        <v>35</v>
      </c>
      <c r="V5" t="s">
        <v>36</v>
      </c>
    </row>
    <row r="6" spans="1:23" s="11" customFormat="1" ht="15" thickBot="1" x14ac:dyDescent="0.4">
      <c r="A6" s="11" t="s">
        <v>39</v>
      </c>
      <c r="B6" s="11" t="s">
        <v>40</v>
      </c>
      <c r="C6" s="11" t="s">
        <v>41</v>
      </c>
      <c r="E6" s="11" t="s">
        <v>39</v>
      </c>
      <c r="F6" s="11" t="s">
        <v>42</v>
      </c>
      <c r="G6" s="11" t="s">
        <v>41</v>
      </c>
      <c r="I6" s="11" t="s">
        <v>39</v>
      </c>
      <c r="J6" s="11" t="s">
        <v>42</v>
      </c>
      <c r="K6" s="11" t="s">
        <v>41</v>
      </c>
      <c r="M6" s="11" t="s">
        <v>39</v>
      </c>
      <c r="N6" s="11" t="s">
        <v>40</v>
      </c>
      <c r="O6" s="11" t="s">
        <v>41</v>
      </c>
      <c r="Q6" s="11" t="s">
        <v>39</v>
      </c>
      <c r="R6" s="11" t="s">
        <v>40</v>
      </c>
      <c r="S6" s="11" t="s">
        <v>41</v>
      </c>
      <c r="U6" s="11" t="s">
        <v>39</v>
      </c>
      <c r="V6" s="11" t="s">
        <v>40</v>
      </c>
      <c r="W6" s="11" t="s">
        <v>41</v>
      </c>
    </row>
    <row r="7" spans="1:23" x14ac:dyDescent="0.35">
      <c r="A7" s="12">
        <v>41578</v>
      </c>
      <c r="B7">
        <v>6731.43</v>
      </c>
      <c r="C7" s="13">
        <f>B7/B$7-1</f>
        <v>0</v>
      </c>
      <c r="E7" s="12">
        <v>41578</v>
      </c>
      <c r="F7">
        <v>1756.54</v>
      </c>
      <c r="G7" s="13">
        <f>F7/F$7-1</f>
        <v>0</v>
      </c>
      <c r="I7" s="12">
        <v>41578</v>
      </c>
      <c r="J7">
        <v>397.11</v>
      </c>
      <c r="K7" s="13">
        <f>J7/J$7-1</f>
        <v>0</v>
      </c>
      <c r="M7" s="12">
        <v>41578</v>
      </c>
      <c r="N7">
        <v>3067.95</v>
      </c>
      <c r="O7" s="13">
        <f>N7/N$7-1</f>
        <v>0</v>
      </c>
      <c r="Q7" s="12">
        <v>41578</v>
      </c>
      <c r="R7">
        <v>1512.06</v>
      </c>
      <c r="S7" s="13">
        <f>R7/R$7-1</f>
        <v>0</v>
      </c>
      <c r="U7" s="12">
        <v>41578</v>
      </c>
      <c r="V7">
        <v>175378</v>
      </c>
      <c r="W7" s="13">
        <f>V7/V$7-1</f>
        <v>0</v>
      </c>
    </row>
    <row r="8" spans="1:23" x14ac:dyDescent="0.35">
      <c r="A8" s="12">
        <v>41608</v>
      </c>
      <c r="B8">
        <v>6650.57</v>
      </c>
      <c r="C8" s="13">
        <f t="shared" ref="C8:C71" si="0">B8/B$7-1</f>
        <v>-1.2012306449001309E-2</v>
      </c>
      <c r="E8" s="12">
        <v>41607</v>
      </c>
      <c r="F8">
        <v>1805.81</v>
      </c>
      <c r="G8" s="13">
        <f t="shared" ref="G8:G71" si="1">F8/F$7-1</f>
        <v>2.804946087194149E-2</v>
      </c>
      <c r="I8" s="12">
        <v>41607</v>
      </c>
      <c r="J8">
        <v>402.05</v>
      </c>
      <c r="K8" s="13">
        <f t="shared" ref="K8:K71" si="2">J8/J$7-1</f>
        <v>1.2439878119412828E-2</v>
      </c>
      <c r="M8" s="12">
        <v>41607</v>
      </c>
      <c r="N8">
        <v>3086.64</v>
      </c>
      <c r="O8" s="13">
        <f t="shared" ref="O8:O71" si="3">N8/N$7-1</f>
        <v>6.0920158411970071E-3</v>
      </c>
      <c r="Q8" s="12">
        <v>41607</v>
      </c>
      <c r="R8">
        <v>1490.53</v>
      </c>
      <c r="S8" s="13">
        <f t="shared" ref="S8:S71" si="4">R8/R$7-1</f>
        <v>-1.423885295557048E-2</v>
      </c>
      <c r="U8" s="12">
        <v>41608</v>
      </c>
      <c r="V8">
        <v>176352</v>
      </c>
      <c r="W8" s="13">
        <f t="shared" ref="W8:W71" si="5">V8/V$7-1</f>
        <v>5.5537182542850783E-3</v>
      </c>
    </row>
    <row r="9" spans="1:23" x14ac:dyDescent="0.35">
      <c r="A9" s="12">
        <v>41639</v>
      </c>
      <c r="B9">
        <v>6749.09</v>
      </c>
      <c r="C9" s="13">
        <f t="shared" si="0"/>
        <v>2.6235138744665765E-3</v>
      </c>
      <c r="E9" s="12">
        <v>41639</v>
      </c>
      <c r="F9">
        <v>1848.36</v>
      </c>
      <c r="G9" s="13">
        <f t="shared" si="1"/>
        <v>5.2273218941783162E-2</v>
      </c>
      <c r="I9" s="12">
        <v>41639</v>
      </c>
      <c r="J9">
        <v>408.55</v>
      </c>
      <c r="K9" s="13">
        <f t="shared" si="2"/>
        <v>2.8808138802850491E-2</v>
      </c>
      <c r="M9" s="12">
        <v>41639</v>
      </c>
      <c r="N9">
        <v>3109</v>
      </c>
      <c r="O9" s="13">
        <f t="shared" si="3"/>
        <v>1.3380270213008805E-2</v>
      </c>
      <c r="Q9" s="12">
        <v>41639</v>
      </c>
      <c r="R9">
        <v>1511.28</v>
      </c>
      <c r="S9" s="13">
        <f t="shared" si="4"/>
        <v>-5.1585254553387916E-4</v>
      </c>
      <c r="U9" s="12">
        <v>41639</v>
      </c>
      <c r="V9">
        <v>177971</v>
      </c>
      <c r="W9" s="13">
        <f t="shared" si="5"/>
        <v>1.4785206810432383E-2</v>
      </c>
    </row>
    <row r="10" spans="1:23" x14ac:dyDescent="0.35">
      <c r="A10" s="12">
        <v>41670</v>
      </c>
      <c r="B10">
        <v>6510.44</v>
      </c>
      <c r="C10" s="13">
        <f t="shared" si="0"/>
        <v>-3.2829577073519411E-2</v>
      </c>
      <c r="E10" s="12">
        <v>41670</v>
      </c>
      <c r="F10">
        <v>1782.59</v>
      </c>
      <c r="G10" s="13">
        <f t="shared" si="1"/>
        <v>1.4830291368258086E-2</v>
      </c>
      <c r="I10" s="12">
        <v>41670</v>
      </c>
      <c r="J10">
        <v>391.92</v>
      </c>
      <c r="K10" s="13">
        <f t="shared" si="2"/>
        <v>-1.3069426607237311E-2</v>
      </c>
      <c r="M10" s="12">
        <v>41670</v>
      </c>
      <c r="N10">
        <v>3013.96</v>
      </c>
      <c r="O10" s="13">
        <f t="shared" si="3"/>
        <v>-1.7598070372724428E-2</v>
      </c>
      <c r="Q10" s="12">
        <v>41670</v>
      </c>
      <c r="R10">
        <v>1564.41</v>
      </c>
      <c r="S10" s="13">
        <f t="shared" si="4"/>
        <v>3.4621641998333397E-2</v>
      </c>
      <c r="U10" s="12">
        <v>41670</v>
      </c>
      <c r="V10">
        <v>178182</v>
      </c>
      <c r="W10" s="13">
        <f t="shared" si="5"/>
        <v>1.5988322366545349E-2</v>
      </c>
    </row>
    <row r="11" spans="1:23" x14ac:dyDescent="0.35">
      <c r="A11" s="12">
        <v>41698</v>
      </c>
      <c r="B11">
        <v>6809.7</v>
      </c>
      <c r="C11" s="13">
        <f t="shared" si="0"/>
        <v>1.1627544221658681E-2</v>
      </c>
      <c r="E11" s="12">
        <v>41698</v>
      </c>
      <c r="F11">
        <v>1859.45</v>
      </c>
      <c r="G11" s="13">
        <f t="shared" si="1"/>
        <v>5.858676716727218E-2</v>
      </c>
      <c r="I11" s="12">
        <v>41698</v>
      </c>
      <c r="J11">
        <v>410.13</v>
      </c>
      <c r="K11" s="13">
        <f t="shared" si="2"/>
        <v>3.2786885245901676E-2</v>
      </c>
      <c r="M11" s="12">
        <v>41698</v>
      </c>
      <c r="N11">
        <v>3149.23</v>
      </c>
      <c r="O11" s="13">
        <f t="shared" si="3"/>
        <v>2.6493260972310528E-2</v>
      </c>
      <c r="Q11" s="12">
        <v>41698</v>
      </c>
      <c r="R11">
        <v>1665.69</v>
      </c>
      <c r="S11" s="13">
        <f t="shared" si="4"/>
        <v>0.1016031109876594</v>
      </c>
      <c r="U11" s="12">
        <v>41698</v>
      </c>
      <c r="V11">
        <v>178921</v>
      </c>
      <c r="W11" s="13">
        <f t="shared" si="5"/>
        <v>2.0202077797671247E-2</v>
      </c>
    </row>
    <row r="12" spans="1:23" x14ac:dyDescent="0.35">
      <c r="A12" s="12">
        <v>41729</v>
      </c>
      <c r="B12">
        <v>6598.37</v>
      </c>
      <c r="C12" s="13">
        <f t="shared" si="0"/>
        <v>-1.9766973733664428E-2</v>
      </c>
      <c r="E12" s="12">
        <v>41729</v>
      </c>
      <c r="F12">
        <v>1872.34</v>
      </c>
      <c r="G12" s="13">
        <f t="shared" si="1"/>
        <v>6.5925057214751615E-2</v>
      </c>
      <c r="I12" s="12">
        <v>41729</v>
      </c>
      <c r="J12">
        <v>411.02</v>
      </c>
      <c r="K12" s="13">
        <f t="shared" si="2"/>
        <v>3.5028077862556906E-2</v>
      </c>
      <c r="M12" s="12">
        <v>41729</v>
      </c>
      <c r="N12">
        <v>3161.6</v>
      </c>
      <c r="O12" s="13">
        <f t="shared" si="3"/>
        <v>3.0525269316644676E-2</v>
      </c>
      <c r="Q12" s="12">
        <v>41729</v>
      </c>
      <c r="R12">
        <v>1595.84</v>
      </c>
      <c r="S12" s="13">
        <f t="shared" si="4"/>
        <v>5.5407854185680394E-2</v>
      </c>
      <c r="U12" s="12">
        <v>41729</v>
      </c>
      <c r="V12">
        <v>179537</v>
      </c>
      <c r="W12" s="13">
        <f t="shared" si="5"/>
        <v>2.3714490985186298E-2</v>
      </c>
    </row>
    <row r="13" spans="1:23" x14ac:dyDescent="0.35">
      <c r="A13" s="12">
        <v>41759</v>
      </c>
      <c r="B13">
        <v>6780.03</v>
      </c>
      <c r="C13" s="13">
        <f t="shared" si="0"/>
        <v>7.2198626443413794E-3</v>
      </c>
      <c r="E13" s="12">
        <v>41759</v>
      </c>
      <c r="F13">
        <v>1883.95</v>
      </c>
      <c r="G13" s="13">
        <f t="shared" si="1"/>
        <v>7.2534641966593538E-2</v>
      </c>
      <c r="I13" s="12">
        <v>41759</v>
      </c>
      <c r="J13">
        <v>414.09</v>
      </c>
      <c r="K13" s="13">
        <f t="shared" si="2"/>
        <v>4.2758933293042034E-2</v>
      </c>
      <c r="M13" s="12">
        <v>41759</v>
      </c>
      <c r="N13">
        <v>3198.39</v>
      </c>
      <c r="O13" s="13">
        <f t="shared" si="3"/>
        <v>4.2516990172590807E-2</v>
      </c>
      <c r="Q13" s="12">
        <v>41759</v>
      </c>
      <c r="R13">
        <v>1620.35</v>
      </c>
      <c r="S13" s="13">
        <f t="shared" si="4"/>
        <v>7.1617528404957387E-2</v>
      </c>
      <c r="U13" s="12">
        <v>41759</v>
      </c>
      <c r="V13">
        <v>183532</v>
      </c>
      <c r="W13" s="13">
        <f t="shared" si="5"/>
        <v>4.6493858978891245E-2</v>
      </c>
    </row>
    <row r="14" spans="1:23" x14ac:dyDescent="0.35">
      <c r="A14" s="12">
        <v>41790</v>
      </c>
      <c r="B14">
        <v>6844.51</v>
      </c>
      <c r="C14" s="13">
        <f t="shared" si="0"/>
        <v>1.6798807979879538E-2</v>
      </c>
      <c r="E14" s="12">
        <v>41789</v>
      </c>
      <c r="F14">
        <v>1923.57</v>
      </c>
      <c r="G14" s="13">
        <f t="shared" si="1"/>
        <v>9.5090348070638875E-2</v>
      </c>
      <c r="I14" s="12">
        <v>41789</v>
      </c>
      <c r="J14">
        <v>421.53</v>
      </c>
      <c r="K14" s="13">
        <f t="shared" si="2"/>
        <v>6.1494296290700134E-2</v>
      </c>
      <c r="M14" s="12">
        <v>41789</v>
      </c>
      <c r="N14">
        <v>3244.6</v>
      </c>
      <c r="O14" s="13">
        <f t="shared" si="3"/>
        <v>5.7579165240633001E-2</v>
      </c>
      <c r="Q14" s="12">
        <v>41789</v>
      </c>
      <c r="R14">
        <v>1658.6</v>
      </c>
      <c r="S14" s="13">
        <f t="shared" si="4"/>
        <v>9.691414361863937E-2</v>
      </c>
      <c r="U14" s="12">
        <v>41790</v>
      </c>
      <c r="V14">
        <v>185476</v>
      </c>
      <c r="W14" s="13">
        <f t="shared" si="5"/>
        <v>5.7578487609620366E-2</v>
      </c>
    </row>
    <row r="15" spans="1:23" x14ac:dyDescent="0.35">
      <c r="A15" s="12">
        <v>41820</v>
      </c>
      <c r="B15">
        <v>6743.94</v>
      </c>
      <c r="C15" s="13">
        <f t="shared" si="0"/>
        <v>1.85844612511743E-3</v>
      </c>
      <c r="E15" s="12">
        <v>41820</v>
      </c>
      <c r="F15">
        <v>1960.23</v>
      </c>
      <c r="G15" s="13">
        <f t="shared" si="1"/>
        <v>0.11596092317852147</v>
      </c>
      <c r="I15" s="12">
        <v>41820</v>
      </c>
      <c r="J15">
        <v>428.75</v>
      </c>
      <c r="K15" s="13">
        <f t="shared" si="2"/>
        <v>7.9675656619072832E-2</v>
      </c>
      <c r="M15" s="12">
        <v>41820</v>
      </c>
      <c r="N15">
        <v>3228.24</v>
      </c>
      <c r="O15" s="13">
        <f t="shared" si="3"/>
        <v>5.2246614188627527E-2</v>
      </c>
      <c r="Q15" s="12">
        <v>41820</v>
      </c>
      <c r="R15">
        <v>1611.59</v>
      </c>
      <c r="S15" s="13">
        <f t="shared" si="4"/>
        <v>6.5824107508961172E-2</v>
      </c>
      <c r="U15" s="12">
        <v>41820</v>
      </c>
      <c r="V15">
        <v>187077</v>
      </c>
      <c r="W15" s="13">
        <f t="shared" si="5"/>
        <v>6.6707340715483232E-2</v>
      </c>
    </row>
    <row r="16" spans="1:23" x14ac:dyDescent="0.35">
      <c r="A16" s="12">
        <v>41851</v>
      </c>
      <c r="B16">
        <v>6730.11</v>
      </c>
      <c r="C16" s="13">
        <f t="shared" si="0"/>
        <v>-1.9609503478468238E-4</v>
      </c>
      <c r="E16" s="12">
        <v>41851</v>
      </c>
      <c r="F16">
        <v>1930.67</v>
      </c>
      <c r="G16" s="13">
        <f t="shared" si="1"/>
        <v>9.9132385257381106E-2</v>
      </c>
      <c r="I16" s="12">
        <v>41851</v>
      </c>
      <c r="J16">
        <v>423.04</v>
      </c>
      <c r="K16" s="13">
        <f t="shared" si="2"/>
        <v>6.5296769157160428E-2</v>
      </c>
      <c r="M16" s="12">
        <v>41851</v>
      </c>
      <c r="N16">
        <v>3115.51</v>
      </c>
      <c r="O16" s="13">
        <f t="shared" si="3"/>
        <v>1.5502208314998711E-2</v>
      </c>
      <c r="Q16" s="12">
        <v>41851</v>
      </c>
      <c r="R16">
        <v>1633.23</v>
      </c>
      <c r="S16" s="13">
        <f t="shared" si="4"/>
        <v>8.0135708900440417E-2</v>
      </c>
      <c r="U16" s="12">
        <v>41851</v>
      </c>
      <c r="V16">
        <v>189709</v>
      </c>
      <c r="W16" s="13">
        <f t="shared" si="5"/>
        <v>8.1714924334865158E-2</v>
      </c>
    </row>
    <row r="17" spans="1:23" x14ac:dyDescent="0.35">
      <c r="A17" s="12">
        <v>41882</v>
      </c>
      <c r="B17">
        <v>6819.75</v>
      </c>
      <c r="C17" s="13">
        <f t="shared" si="0"/>
        <v>1.3120540509223177E-2</v>
      </c>
      <c r="E17" s="12">
        <v>41880</v>
      </c>
      <c r="F17">
        <v>2003.37</v>
      </c>
      <c r="G17" s="13">
        <f t="shared" si="1"/>
        <v>0.14052056884557129</v>
      </c>
      <c r="I17" s="12">
        <v>41880</v>
      </c>
      <c r="J17">
        <v>431.55</v>
      </c>
      <c r="K17" s="13">
        <f t="shared" si="2"/>
        <v>8.6726599682707572E-2</v>
      </c>
      <c r="M17" s="12">
        <v>41880</v>
      </c>
      <c r="N17">
        <v>3172.63</v>
      </c>
      <c r="O17" s="13">
        <f t="shared" si="3"/>
        <v>3.4120503919555567E-2</v>
      </c>
      <c r="Q17" s="12">
        <v>41880</v>
      </c>
      <c r="R17">
        <v>1679.97</v>
      </c>
      <c r="S17" s="13">
        <f t="shared" si="4"/>
        <v>0.1110471806674338</v>
      </c>
      <c r="U17" s="12">
        <v>41882</v>
      </c>
      <c r="V17">
        <v>191932</v>
      </c>
      <c r="W17" s="13">
        <f t="shared" si="5"/>
        <v>9.4390402445004407E-2</v>
      </c>
    </row>
    <row r="18" spans="1:23" x14ac:dyDescent="0.35">
      <c r="A18" s="12">
        <v>41912</v>
      </c>
      <c r="B18">
        <v>6622.72</v>
      </c>
      <c r="C18" s="13">
        <f t="shared" si="0"/>
        <v>-1.614961456926689E-2</v>
      </c>
      <c r="E18" s="12">
        <v>41912</v>
      </c>
      <c r="F18">
        <v>1972.29</v>
      </c>
      <c r="G18" s="13">
        <f t="shared" si="1"/>
        <v>0.12282669338586083</v>
      </c>
      <c r="I18" s="12">
        <v>41912</v>
      </c>
      <c r="J18">
        <v>416.85</v>
      </c>
      <c r="K18" s="13">
        <f t="shared" si="2"/>
        <v>4.9709148598625186E-2</v>
      </c>
      <c r="M18" s="12">
        <v>41912</v>
      </c>
      <c r="N18">
        <v>3225.93</v>
      </c>
      <c r="O18" s="13">
        <f t="shared" si="3"/>
        <v>5.1493668410502069E-2</v>
      </c>
      <c r="Q18" s="12">
        <v>41912</v>
      </c>
      <c r="R18">
        <v>1629</v>
      </c>
      <c r="S18" s="13">
        <f t="shared" si="4"/>
        <v>7.733820086504517E-2</v>
      </c>
      <c r="U18" s="12">
        <v>41912</v>
      </c>
      <c r="V18">
        <v>192138</v>
      </c>
      <c r="W18" s="13">
        <f t="shared" si="5"/>
        <v>9.5565008153816411E-2</v>
      </c>
    </row>
    <row r="19" spans="1:23" x14ac:dyDescent="0.35">
      <c r="A19" s="12">
        <v>41943</v>
      </c>
      <c r="B19">
        <v>6546.47</v>
      </c>
      <c r="C19" s="13">
        <f t="shared" si="0"/>
        <v>-2.7477073964967347E-2</v>
      </c>
      <c r="E19" s="12">
        <v>41943</v>
      </c>
      <c r="F19">
        <v>2018.05</v>
      </c>
      <c r="G19" s="13">
        <f t="shared" si="1"/>
        <v>0.14887790770491982</v>
      </c>
      <c r="I19" s="12">
        <v>41943</v>
      </c>
      <c r="J19">
        <v>419.45</v>
      </c>
      <c r="K19" s="13">
        <f t="shared" si="2"/>
        <v>5.6256452872000207E-2</v>
      </c>
      <c r="M19" s="12">
        <v>41943</v>
      </c>
      <c r="N19">
        <v>3113.32</v>
      </c>
      <c r="O19" s="13">
        <f t="shared" si="3"/>
        <v>1.4788376603269482E-2</v>
      </c>
      <c r="Q19" s="12">
        <v>41943</v>
      </c>
      <c r="R19">
        <v>1707.9</v>
      </c>
      <c r="S19" s="13">
        <f t="shared" si="4"/>
        <v>0.12951866989405203</v>
      </c>
      <c r="U19" s="12">
        <v>41943</v>
      </c>
      <c r="V19">
        <v>191855</v>
      </c>
      <c r="W19" s="13">
        <f t="shared" si="5"/>
        <v>9.3951350796565025E-2</v>
      </c>
    </row>
    <row r="20" spans="1:23" x14ac:dyDescent="0.35">
      <c r="A20" s="12">
        <v>41973</v>
      </c>
      <c r="B20">
        <v>6722.62</v>
      </c>
      <c r="C20" s="13">
        <f t="shared" si="0"/>
        <v>-1.30878580034266E-3</v>
      </c>
      <c r="E20" s="12">
        <v>41971</v>
      </c>
      <c r="F20">
        <v>2067.56</v>
      </c>
      <c r="G20" s="13">
        <f t="shared" si="1"/>
        <v>0.17706400081979345</v>
      </c>
      <c r="I20" s="12">
        <v>41971</v>
      </c>
      <c r="J20">
        <v>425.82</v>
      </c>
      <c r="K20" s="13">
        <f t="shared" si="2"/>
        <v>7.2297348341769263E-2</v>
      </c>
      <c r="M20" s="12">
        <v>41971</v>
      </c>
      <c r="N20">
        <v>3250.93</v>
      </c>
      <c r="O20" s="13">
        <f t="shared" si="3"/>
        <v>5.9642432243028676E-2</v>
      </c>
      <c r="Q20" s="12">
        <v>41971</v>
      </c>
      <c r="R20">
        <v>1798.73</v>
      </c>
      <c r="S20" s="13">
        <f t="shared" si="4"/>
        <v>0.18958903747205813</v>
      </c>
      <c r="U20" s="12">
        <v>41973</v>
      </c>
      <c r="V20">
        <v>191209</v>
      </c>
      <c r="W20" s="13">
        <f t="shared" si="5"/>
        <v>9.0267878525242651E-2</v>
      </c>
    </row>
    <row r="21" spans="1:23" x14ac:dyDescent="0.35">
      <c r="A21" s="12">
        <v>42004</v>
      </c>
      <c r="B21">
        <v>6566.09</v>
      </c>
      <c r="C21" s="13">
        <f t="shared" si="0"/>
        <v>-2.4562388675214653E-2</v>
      </c>
      <c r="E21" s="12">
        <v>42004</v>
      </c>
      <c r="F21">
        <v>2058.9</v>
      </c>
      <c r="G21" s="13">
        <f t="shared" si="1"/>
        <v>0.17213385405399251</v>
      </c>
      <c r="I21" s="12">
        <v>42004</v>
      </c>
      <c r="J21">
        <v>417.12</v>
      </c>
      <c r="K21" s="13">
        <f t="shared" si="2"/>
        <v>5.0389060965475574E-2</v>
      </c>
      <c r="M21" s="12">
        <v>42004</v>
      </c>
      <c r="N21">
        <v>3146.43</v>
      </c>
      <c r="O21" s="13">
        <f t="shared" si="3"/>
        <v>2.5580599423067563E-2</v>
      </c>
      <c r="Q21" s="12">
        <v>42004</v>
      </c>
      <c r="R21">
        <v>1778.22</v>
      </c>
      <c r="S21" s="13">
        <f t="shared" si="4"/>
        <v>0.17602476092218566</v>
      </c>
      <c r="U21" s="12">
        <v>42004</v>
      </c>
      <c r="V21">
        <v>191669</v>
      </c>
      <c r="W21" s="13">
        <f t="shared" si="5"/>
        <v>9.2890784476958421E-2</v>
      </c>
    </row>
    <row r="22" spans="1:23" x14ac:dyDescent="0.35">
      <c r="A22" s="12">
        <v>42035</v>
      </c>
      <c r="B22">
        <v>6749.4</v>
      </c>
      <c r="C22" s="13">
        <f t="shared" si="0"/>
        <v>2.6695664962719245E-3</v>
      </c>
      <c r="E22" s="12">
        <v>42034</v>
      </c>
      <c r="F22">
        <v>1994.99</v>
      </c>
      <c r="G22" s="13">
        <f t="shared" si="1"/>
        <v>0.13574982636319133</v>
      </c>
      <c r="I22" s="12">
        <v>42034</v>
      </c>
      <c r="J22">
        <v>410.33</v>
      </c>
      <c r="K22" s="13">
        <f t="shared" si="2"/>
        <v>3.3290524036161173E-2</v>
      </c>
      <c r="M22" s="12">
        <v>42034</v>
      </c>
      <c r="N22">
        <v>3351.44</v>
      </c>
      <c r="O22" s="13">
        <f t="shared" si="3"/>
        <v>9.2403722355318685E-2</v>
      </c>
      <c r="Q22" s="12">
        <v>42034</v>
      </c>
      <c r="R22">
        <v>1910.82</v>
      </c>
      <c r="S22" s="13">
        <f t="shared" si="4"/>
        <v>0.26371969366294978</v>
      </c>
      <c r="U22" s="12">
        <v>42035</v>
      </c>
      <c r="V22">
        <v>190665</v>
      </c>
      <c r="W22" s="13">
        <f t="shared" si="5"/>
        <v>8.7166007138865798E-2</v>
      </c>
    </row>
    <row r="23" spans="1:23" x14ac:dyDescent="0.35">
      <c r="A23" s="12">
        <v>42063</v>
      </c>
      <c r="B23">
        <v>6946.66</v>
      </c>
      <c r="C23" s="13">
        <f t="shared" si="0"/>
        <v>3.1973889649004716E-2</v>
      </c>
      <c r="E23" s="12">
        <v>42062</v>
      </c>
      <c r="F23">
        <v>2104.5</v>
      </c>
      <c r="G23" s="13">
        <f t="shared" si="1"/>
        <v>0.19809398021109681</v>
      </c>
      <c r="I23" s="12">
        <v>42062</v>
      </c>
      <c r="J23">
        <v>432.47</v>
      </c>
      <c r="K23" s="13">
        <f t="shared" si="2"/>
        <v>8.9043338117901882E-2</v>
      </c>
      <c r="M23" s="12">
        <v>42062</v>
      </c>
      <c r="N23">
        <v>3599</v>
      </c>
      <c r="O23" s="13">
        <f t="shared" si="3"/>
        <v>0.17309604133053025</v>
      </c>
      <c r="Q23" s="12">
        <v>42062</v>
      </c>
      <c r="R23">
        <v>1939.39</v>
      </c>
      <c r="S23" s="13">
        <f t="shared" si="4"/>
        <v>0.28261444651667267</v>
      </c>
      <c r="U23" s="12">
        <v>42063</v>
      </c>
      <c r="V23">
        <v>190827</v>
      </c>
      <c r="W23" s="13">
        <f t="shared" si="5"/>
        <v>8.808972619142641E-2</v>
      </c>
    </row>
    <row r="24" spans="1:23" x14ac:dyDescent="0.35">
      <c r="A24" s="12">
        <v>42094</v>
      </c>
      <c r="B24">
        <v>6773.04</v>
      </c>
      <c r="C24" s="13">
        <f t="shared" si="0"/>
        <v>6.1814503010504396E-3</v>
      </c>
      <c r="E24" s="12">
        <v>42094</v>
      </c>
      <c r="F24">
        <v>2067.89</v>
      </c>
      <c r="G24" s="13">
        <f t="shared" si="1"/>
        <v>0.17725187015382504</v>
      </c>
      <c r="I24" s="12">
        <v>42094</v>
      </c>
      <c r="J24">
        <v>424.76</v>
      </c>
      <c r="K24" s="13">
        <f t="shared" si="2"/>
        <v>6.9628062753393172E-2</v>
      </c>
      <c r="M24" s="12">
        <v>42094</v>
      </c>
      <c r="N24">
        <v>3697.38</v>
      </c>
      <c r="O24" s="13">
        <f t="shared" si="3"/>
        <v>0.20516305676428903</v>
      </c>
      <c r="Q24" s="12">
        <v>42094</v>
      </c>
      <c r="R24">
        <v>1942.49</v>
      </c>
      <c r="S24" s="13">
        <f t="shared" si="4"/>
        <v>0.28466462971046136</v>
      </c>
      <c r="U24" s="12">
        <v>42094</v>
      </c>
      <c r="V24">
        <v>191537</v>
      </c>
      <c r="W24" s="13">
        <f t="shared" si="5"/>
        <v>9.2138124508205133E-2</v>
      </c>
    </row>
    <row r="25" spans="1:23" x14ac:dyDescent="0.35">
      <c r="A25" s="12">
        <v>42124</v>
      </c>
      <c r="B25">
        <v>6960.63</v>
      </c>
      <c r="C25" s="13">
        <f t="shared" si="0"/>
        <v>3.404922876714167E-2</v>
      </c>
      <c r="E25" s="12">
        <v>42124</v>
      </c>
      <c r="F25">
        <v>2085.5100000000002</v>
      </c>
      <c r="G25" s="13">
        <f t="shared" si="1"/>
        <v>0.18728295398909234</v>
      </c>
      <c r="I25" s="12">
        <v>42124</v>
      </c>
      <c r="J25">
        <v>436.3</v>
      </c>
      <c r="K25" s="13">
        <f t="shared" si="2"/>
        <v>9.8688020951373634E-2</v>
      </c>
      <c r="M25" s="12">
        <v>42124</v>
      </c>
      <c r="N25">
        <v>3615.59</v>
      </c>
      <c r="O25" s="13">
        <f t="shared" si="3"/>
        <v>0.17850356100979492</v>
      </c>
      <c r="Q25" s="12">
        <v>42124</v>
      </c>
      <c r="R25">
        <v>1943.09</v>
      </c>
      <c r="S25" s="13">
        <f t="shared" si="4"/>
        <v>0.28506143936087192</v>
      </c>
      <c r="U25" s="12">
        <v>42124</v>
      </c>
      <c r="V25">
        <v>193225</v>
      </c>
      <c r="W25" s="13">
        <f t="shared" si="5"/>
        <v>0.10176304895710975</v>
      </c>
    </row>
    <row r="26" spans="1:23" x14ac:dyDescent="0.35">
      <c r="A26" s="12">
        <v>42155</v>
      </c>
      <c r="B26">
        <v>6984.43</v>
      </c>
      <c r="C26" s="13">
        <f t="shared" si="0"/>
        <v>3.7584881667045433E-2</v>
      </c>
      <c r="E26" s="12">
        <v>42153</v>
      </c>
      <c r="F26">
        <v>2107.39</v>
      </c>
      <c r="G26" s="13">
        <f t="shared" si="1"/>
        <v>0.19973926013640453</v>
      </c>
      <c r="I26" s="12">
        <v>42153</v>
      </c>
      <c r="J26">
        <v>434.51</v>
      </c>
      <c r="K26" s="13">
        <f t="shared" si="2"/>
        <v>9.418045377855E-2</v>
      </c>
      <c r="M26" s="12">
        <v>42153</v>
      </c>
      <c r="N26">
        <v>3570.78</v>
      </c>
      <c r="O26" s="13">
        <f t="shared" si="3"/>
        <v>0.16389771671637421</v>
      </c>
      <c r="Q26" s="12">
        <v>42153</v>
      </c>
      <c r="R26">
        <v>1992.63</v>
      </c>
      <c r="S26" s="13">
        <f t="shared" si="4"/>
        <v>0.31782468949644871</v>
      </c>
      <c r="U26" s="12">
        <v>42155</v>
      </c>
      <c r="V26">
        <v>195313</v>
      </c>
      <c r="W26" s="13">
        <f t="shared" si="5"/>
        <v>0.11366876119011504</v>
      </c>
    </row>
    <row r="27" spans="1:23" x14ac:dyDescent="0.35">
      <c r="A27" s="12">
        <v>42185</v>
      </c>
      <c r="B27">
        <v>6520.98</v>
      </c>
      <c r="C27" s="13">
        <f t="shared" si="0"/>
        <v>-3.1263787932133358E-2</v>
      </c>
      <c r="E27" s="12">
        <v>42185</v>
      </c>
      <c r="F27">
        <v>2063.11</v>
      </c>
      <c r="G27" s="13">
        <f t="shared" si="1"/>
        <v>0.17453061131542702</v>
      </c>
      <c r="I27" s="12">
        <v>42185</v>
      </c>
      <c r="J27">
        <v>423.51</v>
      </c>
      <c r="K27" s="13">
        <f t="shared" si="2"/>
        <v>6.6480320314270536E-2</v>
      </c>
      <c r="M27" s="12">
        <v>42185</v>
      </c>
      <c r="N27">
        <v>3424.3</v>
      </c>
      <c r="O27" s="13">
        <f t="shared" si="3"/>
        <v>0.11615247966883446</v>
      </c>
      <c r="Q27" s="12">
        <v>42185</v>
      </c>
      <c r="R27">
        <v>1892.26</v>
      </c>
      <c r="S27" s="13">
        <f t="shared" si="4"/>
        <v>0.2514450484769124</v>
      </c>
      <c r="U27" s="12">
        <v>42185</v>
      </c>
      <c r="V27">
        <v>196802</v>
      </c>
      <c r="W27" s="13">
        <f t="shared" si="5"/>
        <v>0.12215899371642958</v>
      </c>
    </row>
    <row r="28" spans="1:23" x14ac:dyDescent="0.35">
      <c r="A28" s="12">
        <v>42216</v>
      </c>
      <c r="B28">
        <v>6696.28</v>
      </c>
      <c r="C28" s="13">
        <f t="shared" si="0"/>
        <v>-5.2217730853623134E-3</v>
      </c>
      <c r="E28" s="12">
        <v>42216</v>
      </c>
      <c r="F28">
        <v>2103.84</v>
      </c>
      <c r="G28" s="13">
        <f t="shared" si="1"/>
        <v>0.19771824154303363</v>
      </c>
      <c r="I28" s="12">
        <v>42216</v>
      </c>
      <c r="J28">
        <v>426.78</v>
      </c>
      <c r="K28" s="13">
        <f t="shared" si="2"/>
        <v>7.4714814535015384E-2</v>
      </c>
      <c r="M28" s="12">
        <v>42216</v>
      </c>
      <c r="N28">
        <v>3600.69</v>
      </c>
      <c r="O28" s="13">
        <f t="shared" si="3"/>
        <v>0.17364689776560915</v>
      </c>
      <c r="Q28" s="12">
        <v>42216</v>
      </c>
      <c r="R28">
        <v>2020.1</v>
      </c>
      <c r="S28" s="13">
        <f t="shared" si="4"/>
        <v>0.33599195799108506</v>
      </c>
      <c r="U28" s="12">
        <v>42216</v>
      </c>
      <c r="V28">
        <v>200142</v>
      </c>
      <c r="W28" s="13">
        <f t="shared" si="5"/>
        <v>0.14120357171366993</v>
      </c>
    </row>
    <row r="29" spans="1:23" x14ac:dyDescent="0.35">
      <c r="A29" s="12">
        <v>42247</v>
      </c>
      <c r="B29">
        <v>6247.94</v>
      </c>
      <c r="C29" s="13">
        <f t="shared" si="0"/>
        <v>-7.1825748763635788E-2</v>
      </c>
      <c r="E29" s="12">
        <v>42247</v>
      </c>
      <c r="F29">
        <v>1972.18</v>
      </c>
      <c r="G29" s="13">
        <f t="shared" si="1"/>
        <v>0.12276407027451697</v>
      </c>
      <c r="I29" s="12">
        <v>42247</v>
      </c>
      <c r="J29">
        <v>396.73</v>
      </c>
      <c r="K29" s="13">
        <f t="shared" si="2"/>
        <v>-9.5691370149331156E-4</v>
      </c>
      <c r="M29" s="12">
        <v>42247</v>
      </c>
      <c r="N29">
        <v>3269.63</v>
      </c>
      <c r="O29" s="13">
        <f t="shared" si="3"/>
        <v>6.573770758975872E-2</v>
      </c>
      <c r="Q29" s="12">
        <v>42247</v>
      </c>
      <c r="R29">
        <v>1959.54</v>
      </c>
      <c r="S29" s="13">
        <f t="shared" si="4"/>
        <v>0.29594063727629849</v>
      </c>
      <c r="U29" s="12">
        <v>42247</v>
      </c>
      <c r="V29">
        <v>201973</v>
      </c>
      <c r="W29" s="13">
        <f t="shared" si="5"/>
        <v>0.15164387779539057</v>
      </c>
    </row>
    <row r="30" spans="1:23" x14ac:dyDescent="0.35">
      <c r="A30" s="12">
        <v>42277</v>
      </c>
      <c r="B30">
        <v>6061.61</v>
      </c>
      <c r="C30" s="13">
        <f t="shared" si="0"/>
        <v>-9.9506345605614333E-2</v>
      </c>
      <c r="E30" s="12">
        <v>42277</v>
      </c>
      <c r="F30">
        <v>1920.03</v>
      </c>
      <c r="G30" s="13">
        <f t="shared" si="1"/>
        <v>9.3075022487389969E-2</v>
      </c>
      <c r="I30" s="12">
        <v>42277</v>
      </c>
      <c r="J30">
        <v>381.65</v>
      </c>
      <c r="K30" s="13">
        <f t="shared" si="2"/>
        <v>-3.8931278487069121E-2</v>
      </c>
      <c r="M30" s="12">
        <v>42277</v>
      </c>
      <c r="N30">
        <v>3100.67</v>
      </c>
      <c r="O30" s="13">
        <f t="shared" si="3"/>
        <v>1.0665102104010948E-2</v>
      </c>
      <c r="Q30" s="12">
        <v>42277</v>
      </c>
      <c r="R30">
        <v>1983.19</v>
      </c>
      <c r="S30" s="13">
        <f t="shared" si="4"/>
        <v>0.31158155099665374</v>
      </c>
      <c r="U30" s="12">
        <v>42277</v>
      </c>
      <c r="V30">
        <v>202389</v>
      </c>
      <c r="W30" s="13">
        <f t="shared" si="5"/>
        <v>0.15401589709085517</v>
      </c>
    </row>
    <row r="31" spans="1:23" x14ac:dyDescent="0.35">
      <c r="A31" s="12">
        <v>42308</v>
      </c>
      <c r="B31">
        <v>6361.09</v>
      </c>
      <c r="C31" s="13">
        <f t="shared" si="0"/>
        <v>-5.5016541804638885E-2</v>
      </c>
      <c r="E31" s="12">
        <v>42307</v>
      </c>
      <c r="F31">
        <v>2079.36</v>
      </c>
      <c r="G31" s="13">
        <f t="shared" si="1"/>
        <v>0.18378175276395647</v>
      </c>
      <c r="I31" s="12">
        <v>42307</v>
      </c>
      <c r="J31">
        <v>411.25</v>
      </c>
      <c r="K31" s="13">
        <f t="shared" si="2"/>
        <v>3.5607262471355483E-2</v>
      </c>
      <c r="M31" s="12">
        <v>42307</v>
      </c>
      <c r="N31">
        <v>3418.23</v>
      </c>
      <c r="O31" s="13">
        <f t="shared" si="3"/>
        <v>0.11417395981029688</v>
      </c>
      <c r="Q31" s="12">
        <v>42307</v>
      </c>
      <c r="R31">
        <v>2065.52</v>
      </c>
      <c r="S31" s="13">
        <f t="shared" si="4"/>
        <v>0.36603044852717481</v>
      </c>
      <c r="U31" s="12">
        <v>42308</v>
      </c>
      <c r="V31">
        <v>202664</v>
      </c>
      <c r="W31" s="13">
        <f t="shared" si="5"/>
        <v>0.15558393869242426</v>
      </c>
    </row>
    <row r="32" spans="1:23" x14ac:dyDescent="0.35">
      <c r="A32" s="12">
        <v>42338</v>
      </c>
      <c r="B32">
        <v>6356.09</v>
      </c>
      <c r="C32" s="13">
        <f t="shared" si="0"/>
        <v>-5.575932602730771E-2</v>
      </c>
      <c r="E32" s="12">
        <v>42338</v>
      </c>
      <c r="F32">
        <v>2080.41</v>
      </c>
      <c r="G32" s="13">
        <f t="shared" si="1"/>
        <v>0.18437951882678449</v>
      </c>
      <c r="I32" s="12">
        <v>42338</v>
      </c>
      <c r="J32">
        <v>407.2</v>
      </c>
      <c r="K32" s="13">
        <f t="shared" si="2"/>
        <v>2.5408576968598107E-2</v>
      </c>
      <c r="M32" s="12">
        <v>42338</v>
      </c>
      <c r="N32">
        <v>3506.45</v>
      </c>
      <c r="O32" s="13">
        <f t="shared" si="3"/>
        <v>0.14292931762251659</v>
      </c>
      <c r="Q32" s="12">
        <v>42338</v>
      </c>
      <c r="R32">
        <v>1995.49</v>
      </c>
      <c r="S32" s="13">
        <f t="shared" si="4"/>
        <v>0.31971614883007304</v>
      </c>
      <c r="U32" s="12">
        <v>42338</v>
      </c>
      <c r="V32">
        <v>204223</v>
      </c>
      <c r="W32" s="13">
        <f t="shared" si="5"/>
        <v>0.16447330908095648</v>
      </c>
    </row>
    <row r="33" spans="1:23" x14ac:dyDescent="0.35">
      <c r="A33" s="12">
        <v>42369</v>
      </c>
      <c r="B33">
        <v>6242.32</v>
      </c>
      <c r="C33" s="13">
        <f t="shared" si="0"/>
        <v>-7.2660638229915531E-2</v>
      </c>
      <c r="E33" s="12">
        <v>42369</v>
      </c>
      <c r="F33">
        <v>2043.94</v>
      </c>
      <c r="G33" s="13">
        <f t="shared" si="1"/>
        <v>0.16361711091122322</v>
      </c>
      <c r="I33" s="12">
        <v>42369</v>
      </c>
      <c r="J33">
        <v>399.36</v>
      </c>
      <c r="K33" s="13">
        <f t="shared" si="2"/>
        <v>5.6659363904207893E-3</v>
      </c>
      <c r="M33" s="12">
        <v>42369</v>
      </c>
      <c r="N33">
        <v>3267.52</v>
      </c>
      <c r="O33" s="13">
        <f t="shared" si="3"/>
        <v>6.5049951922293348E-2</v>
      </c>
      <c r="Q33" s="12">
        <v>42369</v>
      </c>
      <c r="R33">
        <v>1940.33</v>
      </c>
      <c r="S33" s="13">
        <f t="shared" si="4"/>
        <v>0.2832361149689826</v>
      </c>
      <c r="U33" s="12">
        <v>42369</v>
      </c>
      <c r="V33">
        <v>204920</v>
      </c>
      <c r="W33" s="13">
        <f t="shared" si="5"/>
        <v>0.16844758179475194</v>
      </c>
    </row>
    <row r="34" spans="1:23" x14ac:dyDescent="0.35">
      <c r="A34" s="12">
        <v>42400</v>
      </c>
      <c r="B34">
        <v>6083.79</v>
      </c>
      <c r="C34" s="13">
        <f t="shared" si="0"/>
        <v>-9.6211354793855119E-2</v>
      </c>
      <c r="E34" s="12">
        <v>42398</v>
      </c>
      <c r="F34">
        <v>1940.24</v>
      </c>
      <c r="G34" s="13">
        <f t="shared" si="1"/>
        <v>0.10458059594429958</v>
      </c>
      <c r="I34" s="12">
        <v>42398</v>
      </c>
      <c r="J34">
        <v>375.02</v>
      </c>
      <c r="K34" s="13">
        <f t="shared" si="2"/>
        <v>-5.5626904384175724E-2</v>
      </c>
      <c r="M34" s="12">
        <v>42398</v>
      </c>
      <c r="N34">
        <v>3045.09</v>
      </c>
      <c r="O34" s="13">
        <f t="shared" si="3"/>
        <v>-7.451229648462232E-3</v>
      </c>
      <c r="Q34" s="12">
        <v>42398</v>
      </c>
      <c r="R34">
        <v>1825.25</v>
      </c>
      <c r="S34" s="13">
        <f t="shared" si="4"/>
        <v>0.20712802402021091</v>
      </c>
      <c r="U34" s="12">
        <v>42400</v>
      </c>
      <c r="V34">
        <v>205464</v>
      </c>
      <c r="W34" s="13">
        <f t="shared" si="5"/>
        <v>0.1715494531811288</v>
      </c>
    </row>
    <row r="35" spans="1:23" x14ac:dyDescent="0.35">
      <c r="A35" s="12">
        <v>42429</v>
      </c>
      <c r="B35">
        <v>6097.09</v>
      </c>
      <c r="C35" s="13">
        <f t="shared" si="0"/>
        <v>-9.4235548761555932E-2</v>
      </c>
      <c r="E35" s="12">
        <v>42429</v>
      </c>
      <c r="F35">
        <v>1932.23</v>
      </c>
      <c r="G35" s="13">
        <f t="shared" si="1"/>
        <v>0.10002049483643982</v>
      </c>
      <c r="I35" s="12">
        <v>42429</v>
      </c>
      <c r="J35">
        <v>371.66</v>
      </c>
      <c r="K35" s="13">
        <f t="shared" si="2"/>
        <v>-6.4088036060537368E-2</v>
      </c>
      <c r="M35" s="12">
        <v>42429</v>
      </c>
      <c r="N35">
        <v>2945.75</v>
      </c>
      <c r="O35" s="13">
        <f t="shared" si="3"/>
        <v>-3.9831157613389956E-2</v>
      </c>
      <c r="Q35" s="12">
        <v>42429</v>
      </c>
      <c r="R35">
        <v>1705.94</v>
      </c>
      <c r="S35" s="13">
        <f t="shared" si="4"/>
        <v>0.12822242503604353</v>
      </c>
      <c r="U35" s="12">
        <v>42429</v>
      </c>
      <c r="V35">
        <v>205555</v>
      </c>
      <c r="W35" s="13">
        <f t="shared" si="5"/>
        <v>0.17206833240201158</v>
      </c>
    </row>
    <row r="36" spans="1:23" x14ac:dyDescent="0.35">
      <c r="A36" s="12">
        <v>42460</v>
      </c>
      <c r="B36">
        <v>6174.9</v>
      </c>
      <c r="C36" s="13">
        <f t="shared" si="0"/>
        <v>-8.267634068838281E-2</v>
      </c>
      <c r="E36" s="12">
        <v>42460</v>
      </c>
      <c r="F36">
        <v>2059.7399999999998</v>
      </c>
      <c r="G36" s="13">
        <f t="shared" si="1"/>
        <v>0.17261206690425479</v>
      </c>
      <c r="I36" s="12">
        <v>42460</v>
      </c>
      <c r="J36">
        <v>398.26</v>
      </c>
      <c r="K36" s="13">
        <f t="shared" si="2"/>
        <v>2.8959230439928874E-3</v>
      </c>
      <c r="M36" s="12">
        <v>42460</v>
      </c>
      <c r="N36">
        <v>3004.93</v>
      </c>
      <c r="O36" s="13">
        <f t="shared" si="3"/>
        <v>-2.0541403869033026E-2</v>
      </c>
      <c r="Q36" s="12">
        <v>42460</v>
      </c>
      <c r="R36">
        <v>1786.4</v>
      </c>
      <c r="S36" s="13">
        <f t="shared" si="4"/>
        <v>0.18143459915611815</v>
      </c>
      <c r="U36" s="12">
        <v>42460</v>
      </c>
      <c r="V36">
        <v>207667</v>
      </c>
      <c r="W36" s="13">
        <f t="shared" si="5"/>
        <v>0.18411089190206287</v>
      </c>
    </row>
    <row r="37" spans="1:23" x14ac:dyDescent="0.35">
      <c r="A37" s="12">
        <v>42490</v>
      </c>
      <c r="B37">
        <v>6241.89</v>
      </c>
      <c r="C37" s="13">
        <f t="shared" si="0"/>
        <v>-7.2724517673064981E-2</v>
      </c>
      <c r="E37" s="12">
        <v>42489</v>
      </c>
      <c r="F37">
        <v>2065.3000000000002</v>
      </c>
      <c r="G37" s="13">
        <f t="shared" si="1"/>
        <v>0.17577738053218273</v>
      </c>
      <c r="I37" s="12">
        <v>42489</v>
      </c>
      <c r="J37">
        <v>403.34</v>
      </c>
      <c r="K37" s="13">
        <f t="shared" si="2"/>
        <v>1.5688348316587275E-2</v>
      </c>
      <c r="M37" s="12">
        <v>42489</v>
      </c>
      <c r="N37">
        <v>3028.21</v>
      </c>
      <c r="O37" s="13">
        <f t="shared" si="3"/>
        <v>-1.2953274988184216E-2</v>
      </c>
      <c r="Q37" s="12">
        <v>42489</v>
      </c>
      <c r="R37">
        <v>1818.47</v>
      </c>
      <c r="S37" s="13">
        <f t="shared" si="4"/>
        <v>0.20264407497057002</v>
      </c>
      <c r="U37" s="12">
        <v>42490</v>
      </c>
      <c r="V37">
        <v>208443</v>
      </c>
      <c r="W37" s="13">
        <f t="shared" si="5"/>
        <v>0.18853562020321823</v>
      </c>
    </row>
    <row r="38" spans="1:23" x14ac:dyDescent="0.35">
      <c r="A38" s="12">
        <v>42521</v>
      </c>
      <c r="B38">
        <v>6230.79</v>
      </c>
      <c r="C38" s="13">
        <f t="shared" si="0"/>
        <v>-7.4373498647389957E-2</v>
      </c>
      <c r="E38" s="12">
        <v>42521</v>
      </c>
      <c r="F38">
        <v>2096.96</v>
      </c>
      <c r="G38" s="13">
        <f t="shared" si="1"/>
        <v>0.19380145057897913</v>
      </c>
      <c r="I38" s="12">
        <v>42521</v>
      </c>
      <c r="J38">
        <v>402.57</v>
      </c>
      <c r="K38" s="13">
        <f t="shared" si="2"/>
        <v>1.3749338974087699E-2</v>
      </c>
      <c r="M38" s="12">
        <v>42521</v>
      </c>
      <c r="N38">
        <v>3063.48</v>
      </c>
      <c r="O38" s="13">
        <f t="shared" si="3"/>
        <v>-1.4569989732556854E-3</v>
      </c>
      <c r="Q38" s="12">
        <v>42521</v>
      </c>
      <c r="R38">
        <v>1844.04</v>
      </c>
      <c r="S38" s="13">
        <f t="shared" si="4"/>
        <v>0.21955477957223923</v>
      </c>
      <c r="U38" s="12">
        <v>42521</v>
      </c>
      <c r="V38">
        <v>210872</v>
      </c>
      <c r="W38" s="13">
        <f t="shared" si="5"/>
        <v>0.20238570402216927</v>
      </c>
    </row>
    <row r="39" spans="1:23" x14ac:dyDescent="0.35">
      <c r="A39" s="12">
        <v>42551</v>
      </c>
      <c r="B39">
        <v>6504.33</v>
      </c>
      <c r="C39" s="13">
        <f t="shared" si="0"/>
        <v>-3.3737259393620711E-2</v>
      </c>
      <c r="E39" s="12">
        <v>42551</v>
      </c>
      <c r="F39">
        <v>2098.86</v>
      </c>
      <c r="G39" s="13">
        <f t="shared" si="1"/>
        <v>0.19488312250219186</v>
      </c>
      <c r="I39" s="12">
        <v>42551</v>
      </c>
      <c r="J39">
        <v>399.29</v>
      </c>
      <c r="K39" s="13">
        <f t="shared" si="2"/>
        <v>5.4896628138298986E-3</v>
      </c>
      <c r="M39" s="12">
        <v>42551</v>
      </c>
      <c r="N39">
        <v>2864.74</v>
      </c>
      <c r="O39" s="13">
        <f t="shared" si="3"/>
        <v>-6.6236411936309247E-2</v>
      </c>
      <c r="Q39" s="12">
        <v>42551</v>
      </c>
      <c r="R39">
        <v>1648.96</v>
      </c>
      <c r="S39" s="13">
        <f t="shared" si="4"/>
        <v>9.0538735235374368E-2</v>
      </c>
      <c r="U39" s="12">
        <v>42551</v>
      </c>
      <c r="V39">
        <v>212887</v>
      </c>
      <c r="W39" s="13">
        <f t="shared" si="5"/>
        <v>0.21387517248457621</v>
      </c>
    </row>
    <row r="40" spans="1:23" x14ac:dyDescent="0.35">
      <c r="A40" s="12">
        <v>42582</v>
      </c>
      <c r="B40">
        <v>6724.43</v>
      </c>
      <c r="C40" s="13">
        <f t="shared" si="0"/>
        <v>-1.0398979117364204E-3</v>
      </c>
      <c r="E40" s="12">
        <v>42580</v>
      </c>
      <c r="F40">
        <v>2173.6</v>
      </c>
      <c r="G40" s="13">
        <f t="shared" si="1"/>
        <v>0.23743268015530528</v>
      </c>
      <c r="I40" s="12">
        <v>42580</v>
      </c>
      <c r="J40">
        <v>416.09</v>
      </c>
      <c r="K40" s="13">
        <f t="shared" si="2"/>
        <v>4.7795321195638341E-2</v>
      </c>
      <c r="M40" s="12">
        <v>42580</v>
      </c>
      <c r="N40">
        <v>2990.76</v>
      </c>
      <c r="O40" s="13">
        <f t="shared" si="3"/>
        <v>-2.5160123209309049E-2</v>
      </c>
      <c r="Q40" s="12">
        <v>42580</v>
      </c>
      <c r="R40">
        <v>1734.11</v>
      </c>
      <c r="S40" s="13">
        <f t="shared" si="4"/>
        <v>0.1468526381228259</v>
      </c>
      <c r="U40" s="12">
        <v>42582</v>
      </c>
      <c r="V40">
        <v>215127</v>
      </c>
      <c r="W40" s="13">
        <f t="shared" si="5"/>
        <v>0.22664758407553975</v>
      </c>
    </row>
    <row r="41" spans="1:23" x14ac:dyDescent="0.35">
      <c r="A41" s="12">
        <v>42613</v>
      </c>
      <c r="B41">
        <v>6781.51</v>
      </c>
      <c r="C41" s="13">
        <f t="shared" si="0"/>
        <v>7.4397267742514206E-3</v>
      </c>
      <c r="E41" s="12">
        <v>42613</v>
      </c>
      <c r="F41">
        <v>2170.9499999999998</v>
      </c>
      <c r="G41" s="13">
        <f t="shared" si="1"/>
        <v>0.2359240324729297</v>
      </c>
      <c r="I41" s="12">
        <v>42613</v>
      </c>
      <c r="J41">
        <v>416.61</v>
      </c>
      <c r="K41" s="13">
        <f t="shared" si="2"/>
        <v>4.9104782050313434E-2</v>
      </c>
      <c r="M41" s="12">
        <v>42613</v>
      </c>
      <c r="N41">
        <v>3023.13</v>
      </c>
      <c r="O41" s="13">
        <f t="shared" si="3"/>
        <v>-1.4609103798953638E-2</v>
      </c>
      <c r="Q41" s="12">
        <v>42613</v>
      </c>
      <c r="R41">
        <v>1753.87</v>
      </c>
      <c r="S41" s="13">
        <f t="shared" si="4"/>
        <v>0.15992090260968483</v>
      </c>
      <c r="U41" s="12">
        <v>42613</v>
      </c>
      <c r="V41">
        <v>215145</v>
      </c>
      <c r="W41" s="13">
        <f t="shared" si="5"/>
        <v>0.22675021952582419</v>
      </c>
    </row>
    <row r="42" spans="1:23" x14ac:dyDescent="0.35">
      <c r="A42" s="12">
        <v>42643</v>
      </c>
      <c r="B42">
        <v>6899.33</v>
      </c>
      <c r="C42" s="13">
        <f t="shared" si="0"/>
        <v>2.494269419722106E-2</v>
      </c>
      <c r="E42" s="12">
        <v>42643</v>
      </c>
      <c r="F42">
        <v>2168.27</v>
      </c>
      <c r="G42" s="13">
        <f t="shared" si="1"/>
        <v>0.23439830576018772</v>
      </c>
      <c r="I42" s="12">
        <v>42643</v>
      </c>
      <c r="J42">
        <v>418.43</v>
      </c>
      <c r="K42" s="13">
        <f t="shared" si="2"/>
        <v>5.3687895041676148E-2</v>
      </c>
      <c r="M42" s="12">
        <v>42643</v>
      </c>
      <c r="N42">
        <v>3002.24</v>
      </c>
      <c r="O42" s="13">
        <f t="shared" si="3"/>
        <v>-2.1418210857412912E-2</v>
      </c>
      <c r="Q42" s="12">
        <v>42643</v>
      </c>
      <c r="R42">
        <v>1719.32</v>
      </c>
      <c r="S42" s="13">
        <f t="shared" si="4"/>
        <v>0.1370712802402021</v>
      </c>
      <c r="U42" s="12">
        <v>42643</v>
      </c>
      <c r="V42">
        <v>214816</v>
      </c>
      <c r="W42" s="13">
        <f t="shared" si="5"/>
        <v>0.22487427157340156</v>
      </c>
    </row>
    <row r="43" spans="1:23" x14ac:dyDescent="0.35">
      <c r="A43" s="12">
        <v>42674</v>
      </c>
      <c r="B43">
        <v>6954.22</v>
      </c>
      <c r="C43" s="13">
        <f t="shared" si="0"/>
        <v>3.309697939368017E-2</v>
      </c>
      <c r="E43" s="12">
        <v>42674</v>
      </c>
      <c r="F43">
        <v>2126.15</v>
      </c>
      <c r="G43" s="13">
        <f t="shared" si="1"/>
        <v>0.21041934712559929</v>
      </c>
      <c r="I43" s="12">
        <v>42674</v>
      </c>
      <c r="J43">
        <v>411.01</v>
      </c>
      <c r="K43" s="13">
        <f t="shared" si="2"/>
        <v>3.5002895923043953E-2</v>
      </c>
      <c r="M43" s="12">
        <v>42674</v>
      </c>
      <c r="N43">
        <v>3055.25</v>
      </c>
      <c r="O43" s="13">
        <f t="shared" si="3"/>
        <v>-4.1395720269234992E-3</v>
      </c>
      <c r="Q43" s="12">
        <v>42674</v>
      </c>
      <c r="R43">
        <v>1628.95</v>
      </c>
      <c r="S43" s="13">
        <f t="shared" si="4"/>
        <v>7.7305133394177439E-2</v>
      </c>
      <c r="U43" s="12">
        <v>42674</v>
      </c>
      <c r="V43">
        <v>214107</v>
      </c>
      <c r="W43" s="13">
        <f t="shared" si="5"/>
        <v>0.22083157522608299</v>
      </c>
    </row>
    <row r="44" spans="1:23" x14ac:dyDescent="0.35">
      <c r="A44" s="12">
        <v>42704</v>
      </c>
      <c r="B44">
        <v>6783.79</v>
      </c>
      <c r="C44" s="13">
        <f t="shared" si="0"/>
        <v>7.7784363797885892E-3</v>
      </c>
      <c r="E44" s="12">
        <v>42704</v>
      </c>
      <c r="F44">
        <v>2198.81</v>
      </c>
      <c r="G44" s="13">
        <f t="shared" si="1"/>
        <v>0.25178475867330086</v>
      </c>
      <c r="I44" s="12">
        <v>42704</v>
      </c>
      <c r="J44">
        <v>413.43</v>
      </c>
      <c r="K44" s="13">
        <f t="shared" si="2"/>
        <v>4.1096925285185382E-2</v>
      </c>
      <c r="M44" s="12">
        <v>42704</v>
      </c>
      <c r="N44">
        <v>3051.61</v>
      </c>
      <c r="O44" s="13">
        <f t="shared" si="3"/>
        <v>-5.3260320409392881E-3</v>
      </c>
      <c r="Q44" s="12">
        <v>42704</v>
      </c>
      <c r="R44">
        <v>1614.93</v>
      </c>
      <c r="S44" s="13">
        <f t="shared" si="4"/>
        <v>6.8033014562914218E-2</v>
      </c>
      <c r="U44" s="12">
        <v>42704</v>
      </c>
      <c r="V44">
        <v>215113</v>
      </c>
      <c r="W44" s="13">
        <f t="shared" si="5"/>
        <v>0.22656775650309613</v>
      </c>
    </row>
    <row r="45" spans="1:23" x14ac:dyDescent="0.35">
      <c r="A45" s="12">
        <v>42735</v>
      </c>
      <c r="B45">
        <v>7142.83</v>
      </c>
      <c r="C45" s="13">
        <f t="shared" si="0"/>
        <v>6.111628584119555E-2</v>
      </c>
      <c r="E45" s="12">
        <v>42734</v>
      </c>
      <c r="F45">
        <v>2238.83</v>
      </c>
      <c r="G45" s="13">
        <f t="shared" si="1"/>
        <v>0.27456818518223325</v>
      </c>
      <c r="I45" s="12">
        <v>42734</v>
      </c>
      <c r="J45">
        <v>421.84</v>
      </c>
      <c r="K45" s="13">
        <f t="shared" si="2"/>
        <v>6.2274936415602555E-2</v>
      </c>
      <c r="M45" s="12">
        <v>42734</v>
      </c>
      <c r="N45">
        <v>3290.52</v>
      </c>
      <c r="O45" s="13">
        <f t="shared" si="3"/>
        <v>7.2546814648217994E-2</v>
      </c>
      <c r="Q45" s="12">
        <v>42734</v>
      </c>
      <c r="R45">
        <v>1714.73</v>
      </c>
      <c r="S45" s="13">
        <f t="shared" si="4"/>
        <v>0.13403568641456043</v>
      </c>
      <c r="U45" s="12">
        <v>42735</v>
      </c>
      <c r="V45">
        <v>215500</v>
      </c>
      <c r="W45" s="13">
        <f t="shared" si="5"/>
        <v>0.22877441868421355</v>
      </c>
    </row>
    <row r="46" spans="1:23" x14ac:dyDescent="0.35">
      <c r="A46" s="12">
        <v>42766</v>
      </c>
      <c r="B46">
        <v>7099.15</v>
      </c>
      <c r="C46" s="13">
        <f t="shared" si="0"/>
        <v>5.462732287196026E-2</v>
      </c>
      <c r="E46" s="12">
        <v>42766</v>
      </c>
      <c r="F46">
        <v>2278.87</v>
      </c>
      <c r="G46" s="13">
        <f t="shared" si="1"/>
        <v>0.29736299771140984</v>
      </c>
      <c r="I46" s="12">
        <v>42766</v>
      </c>
      <c r="J46">
        <v>433.13</v>
      </c>
      <c r="K46" s="13">
        <f t="shared" si="2"/>
        <v>9.0705346125758535E-2</v>
      </c>
      <c r="M46" s="12">
        <v>42766</v>
      </c>
      <c r="N46">
        <v>3230.68</v>
      </c>
      <c r="O46" s="13">
        <f t="shared" si="3"/>
        <v>5.3041933538682251E-2</v>
      </c>
      <c r="Q46" s="12">
        <v>42766</v>
      </c>
      <c r="R46">
        <v>1637.23</v>
      </c>
      <c r="S46" s="13">
        <f t="shared" si="4"/>
        <v>8.2781106569845164E-2</v>
      </c>
      <c r="U46" s="12">
        <v>42766</v>
      </c>
      <c r="V46">
        <v>215243</v>
      </c>
      <c r="W46" s="13">
        <f t="shared" si="5"/>
        <v>0.2273090125329289</v>
      </c>
    </row>
    <row r="47" spans="1:23" x14ac:dyDescent="0.35">
      <c r="A47" s="12">
        <v>42794</v>
      </c>
      <c r="B47">
        <v>7263.44</v>
      </c>
      <c r="C47" s="13">
        <f t="shared" si="0"/>
        <v>7.9033726860414433E-2</v>
      </c>
      <c r="E47" s="12">
        <v>42794</v>
      </c>
      <c r="F47">
        <v>2363.64</v>
      </c>
      <c r="G47" s="13">
        <f t="shared" si="1"/>
        <v>0.34562264451706182</v>
      </c>
      <c r="I47" s="12">
        <v>42794</v>
      </c>
      <c r="J47">
        <v>444.5</v>
      </c>
      <c r="K47" s="13">
        <f t="shared" si="2"/>
        <v>0.11933721135201836</v>
      </c>
      <c r="M47" s="12">
        <v>42794</v>
      </c>
      <c r="N47">
        <v>3319.61</v>
      </c>
      <c r="O47" s="13">
        <f t="shared" si="3"/>
        <v>8.2028716243745858E-2</v>
      </c>
      <c r="Q47" s="12">
        <v>42794</v>
      </c>
      <c r="R47">
        <v>1740.95</v>
      </c>
      <c r="S47" s="13">
        <f t="shared" si="4"/>
        <v>0.15137626813750793</v>
      </c>
      <c r="U47" s="12">
        <v>42794</v>
      </c>
      <c r="V47">
        <v>215697</v>
      </c>
      <c r="W47" s="13">
        <f t="shared" si="5"/>
        <v>0.22989770666788312</v>
      </c>
    </row>
    <row r="48" spans="1:23" x14ac:dyDescent="0.35">
      <c r="A48" s="12">
        <v>42825</v>
      </c>
      <c r="B48">
        <v>7322.92</v>
      </c>
      <c r="C48" s="13">
        <f t="shared" si="0"/>
        <v>8.7869887973283545E-2</v>
      </c>
      <c r="E48" s="12">
        <v>42825</v>
      </c>
      <c r="F48">
        <v>2362.7199999999998</v>
      </c>
      <c r="G48" s="13">
        <f t="shared" si="1"/>
        <v>0.34509888758582208</v>
      </c>
      <c r="I48" s="12">
        <v>42825</v>
      </c>
      <c r="J48">
        <v>448.87</v>
      </c>
      <c r="K48" s="13">
        <f t="shared" si="2"/>
        <v>0.13034171891919111</v>
      </c>
      <c r="M48" s="12">
        <v>42825</v>
      </c>
      <c r="N48">
        <v>3500.93</v>
      </c>
      <c r="O48" s="13">
        <f t="shared" si="3"/>
        <v>0.14113007056829474</v>
      </c>
      <c r="Q48" s="12">
        <v>42825</v>
      </c>
      <c r="R48">
        <v>1724.59</v>
      </c>
      <c r="S48" s="13">
        <f t="shared" si="4"/>
        <v>0.14055659166964274</v>
      </c>
      <c r="U48" s="12">
        <v>42825</v>
      </c>
      <c r="V48">
        <v>215236</v>
      </c>
      <c r="W48" s="13">
        <f t="shared" si="5"/>
        <v>0.2272690987467072</v>
      </c>
    </row>
    <row r="49" spans="1:23" x14ac:dyDescent="0.35">
      <c r="A49" s="12">
        <v>42855</v>
      </c>
      <c r="B49">
        <v>7203.94</v>
      </c>
      <c r="C49" s="13">
        <f t="shared" si="0"/>
        <v>7.0194594610654582E-2</v>
      </c>
      <c r="E49" s="12">
        <v>42853</v>
      </c>
      <c r="F49">
        <v>2384.1999999999998</v>
      </c>
      <c r="G49" s="13">
        <f t="shared" si="1"/>
        <v>0.35732747332824744</v>
      </c>
      <c r="I49" s="12">
        <v>42853</v>
      </c>
      <c r="J49">
        <v>455.17</v>
      </c>
      <c r="K49" s="13">
        <f t="shared" si="2"/>
        <v>0.14620634081236927</v>
      </c>
      <c r="M49" s="12">
        <v>42853</v>
      </c>
      <c r="N49">
        <v>3559.59</v>
      </c>
      <c r="O49" s="13">
        <f t="shared" si="3"/>
        <v>0.16025033002493538</v>
      </c>
      <c r="Q49" s="12">
        <v>42853</v>
      </c>
      <c r="R49">
        <v>1802</v>
      </c>
      <c r="S49" s="13">
        <f t="shared" si="4"/>
        <v>0.1917516500667964</v>
      </c>
      <c r="U49" s="12">
        <v>42855</v>
      </c>
      <c r="V49">
        <v>218642</v>
      </c>
      <c r="W49" s="13">
        <f t="shared" si="5"/>
        <v>0.24669000672832397</v>
      </c>
    </row>
    <row r="50" spans="1:23" x14ac:dyDescent="0.35">
      <c r="A50" s="12">
        <v>42886</v>
      </c>
      <c r="B50">
        <v>7519.95</v>
      </c>
      <c r="C50" s="13">
        <f t="shared" si="0"/>
        <v>0.1171400430517735</v>
      </c>
      <c r="E50" s="12">
        <v>42886</v>
      </c>
      <c r="F50">
        <v>2411.8000000000002</v>
      </c>
      <c r="G50" s="13">
        <f t="shared" si="1"/>
        <v>0.37304018126544247</v>
      </c>
      <c r="I50" s="12">
        <v>42886</v>
      </c>
      <c r="J50">
        <v>463.79</v>
      </c>
      <c r="K50" s="13">
        <f t="shared" si="2"/>
        <v>0.16791317267255934</v>
      </c>
      <c r="M50" s="12">
        <v>42886</v>
      </c>
      <c r="N50">
        <v>3554.59</v>
      </c>
      <c r="O50" s="13">
        <f t="shared" si="3"/>
        <v>0.15862057725842993</v>
      </c>
      <c r="Q50" s="12">
        <v>42886</v>
      </c>
      <c r="R50">
        <v>1792.05</v>
      </c>
      <c r="S50" s="13">
        <f t="shared" si="4"/>
        <v>0.18517122336415226</v>
      </c>
      <c r="U50" s="12">
        <v>42886</v>
      </c>
      <c r="V50">
        <v>219954</v>
      </c>
      <c r="W50" s="13">
        <f t="shared" si="5"/>
        <v>0.25417099066017412</v>
      </c>
    </row>
    <row r="51" spans="1:23" x14ac:dyDescent="0.35">
      <c r="A51" s="12">
        <v>42916</v>
      </c>
      <c r="B51">
        <v>7312.72</v>
      </c>
      <c r="C51" s="13">
        <f t="shared" si="0"/>
        <v>8.6354608159038948E-2</v>
      </c>
      <c r="E51" s="12">
        <v>42916</v>
      </c>
      <c r="F51">
        <v>2423.41</v>
      </c>
      <c r="G51" s="13">
        <f t="shared" si="1"/>
        <v>0.37964976601728395</v>
      </c>
      <c r="I51" s="12">
        <v>42916</v>
      </c>
      <c r="J51">
        <v>465.09</v>
      </c>
      <c r="K51" s="13">
        <f t="shared" si="2"/>
        <v>0.17118682480924674</v>
      </c>
      <c r="M51" s="12">
        <v>42916</v>
      </c>
      <c r="N51">
        <v>3441.88</v>
      </c>
      <c r="O51" s="13">
        <f t="shared" si="3"/>
        <v>0.12188269039586697</v>
      </c>
      <c r="Q51" s="12">
        <v>42916</v>
      </c>
      <c r="R51">
        <v>1746.1</v>
      </c>
      <c r="S51" s="13">
        <f t="shared" si="4"/>
        <v>0.15478221763686628</v>
      </c>
      <c r="U51" s="12">
        <v>42916</v>
      </c>
      <c r="V51">
        <v>221833</v>
      </c>
      <c r="W51" s="13">
        <f t="shared" si="5"/>
        <v>0.26488499127598675</v>
      </c>
    </row>
    <row r="52" spans="1:23" x14ac:dyDescent="0.35">
      <c r="A52" s="12">
        <v>42947</v>
      </c>
      <c r="B52">
        <v>7372</v>
      </c>
      <c r="C52" s="13">
        <f t="shared" si="0"/>
        <v>9.5161057903001334E-2</v>
      </c>
      <c r="E52" s="12">
        <v>42947</v>
      </c>
      <c r="F52">
        <v>2470.3000000000002</v>
      </c>
      <c r="G52" s="13">
        <f t="shared" si="1"/>
        <v>0.40634429048014864</v>
      </c>
      <c r="I52" s="12">
        <v>42947</v>
      </c>
      <c r="J52">
        <v>477.58</v>
      </c>
      <c r="K52" s="13">
        <f t="shared" si="2"/>
        <v>0.20263906726096037</v>
      </c>
      <c r="M52" s="12">
        <v>42947</v>
      </c>
      <c r="N52">
        <v>3449.36</v>
      </c>
      <c r="O52" s="13">
        <f t="shared" si="3"/>
        <v>0.12432080053455907</v>
      </c>
      <c r="Q52" s="12">
        <v>42947</v>
      </c>
      <c r="R52">
        <v>1771.47</v>
      </c>
      <c r="S52" s="13">
        <f t="shared" si="4"/>
        <v>0.17156065235506524</v>
      </c>
      <c r="U52" s="12">
        <v>42947</v>
      </c>
      <c r="V52">
        <v>224719</v>
      </c>
      <c r="W52" s="13">
        <f t="shared" si="5"/>
        <v>0.28134087513827266</v>
      </c>
    </row>
    <row r="53" spans="1:23" x14ac:dyDescent="0.35">
      <c r="A53" s="12">
        <v>42978</v>
      </c>
      <c r="B53">
        <v>7430.62</v>
      </c>
      <c r="C53" s="13">
        <f t="shared" si="0"/>
        <v>0.10386946012957132</v>
      </c>
      <c r="E53" s="12">
        <v>42978</v>
      </c>
      <c r="F53">
        <v>2471.65</v>
      </c>
      <c r="G53" s="13">
        <f t="shared" si="1"/>
        <v>0.40711284684664184</v>
      </c>
      <c r="I53" s="12">
        <v>42978</v>
      </c>
      <c r="J53">
        <v>478.41</v>
      </c>
      <c r="K53" s="13">
        <f t="shared" si="2"/>
        <v>0.20472916824053788</v>
      </c>
      <c r="M53" s="12">
        <v>42978</v>
      </c>
      <c r="N53">
        <v>3421.47</v>
      </c>
      <c r="O53" s="13">
        <f t="shared" si="3"/>
        <v>0.11523003960299216</v>
      </c>
      <c r="Q53" s="12">
        <v>42978</v>
      </c>
      <c r="R53">
        <v>1761.94</v>
      </c>
      <c r="S53" s="13">
        <f t="shared" si="4"/>
        <v>0.16525799240770866</v>
      </c>
      <c r="U53" s="12">
        <v>42978</v>
      </c>
      <c r="V53">
        <v>225738</v>
      </c>
      <c r="W53" s="13">
        <f t="shared" si="5"/>
        <v>0.28715118201826906</v>
      </c>
    </row>
    <row r="54" spans="1:23" x14ac:dyDescent="0.35">
      <c r="A54" s="12">
        <v>43008</v>
      </c>
      <c r="B54">
        <v>7372.76</v>
      </c>
      <c r="C54" s="13">
        <f t="shared" si="0"/>
        <v>9.5273961104846983E-2</v>
      </c>
      <c r="E54" s="12">
        <v>43007</v>
      </c>
      <c r="F54">
        <v>2519.36</v>
      </c>
      <c r="G54" s="13">
        <f t="shared" si="1"/>
        <v>0.43427419813952439</v>
      </c>
      <c r="I54" s="12">
        <v>43007</v>
      </c>
      <c r="J54">
        <v>486.88</v>
      </c>
      <c r="K54" s="13">
        <f t="shared" si="2"/>
        <v>0.226058271008033</v>
      </c>
      <c r="M54" s="12">
        <v>43007</v>
      </c>
      <c r="N54">
        <v>3594.85</v>
      </c>
      <c r="O54" s="13">
        <f t="shared" si="3"/>
        <v>0.17174334653433077</v>
      </c>
      <c r="Q54" s="12">
        <v>43007</v>
      </c>
      <c r="R54">
        <v>1734.15</v>
      </c>
      <c r="S54" s="13">
        <f t="shared" si="4"/>
        <v>0.14687909209951999</v>
      </c>
      <c r="U54" s="12">
        <v>43008</v>
      </c>
      <c r="V54">
        <v>224895</v>
      </c>
      <c r="W54" s="13">
        <f t="shared" si="5"/>
        <v>0.28234442176327712</v>
      </c>
    </row>
    <row r="55" spans="1:23" x14ac:dyDescent="0.35">
      <c r="A55" s="12">
        <v>43039</v>
      </c>
      <c r="B55">
        <v>7493.08</v>
      </c>
      <c r="C55" s="13">
        <f t="shared" si="0"/>
        <v>0.11314832063915081</v>
      </c>
      <c r="E55" s="12">
        <v>43039</v>
      </c>
      <c r="F55">
        <v>2575.2600000000002</v>
      </c>
      <c r="G55" s="13">
        <f t="shared" si="1"/>
        <v>0.46609812472246581</v>
      </c>
      <c r="I55" s="12">
        <v>43039</v>
      </c>
      <c r="J55">
        <v>496.62</v>
      </c>
      <c r="K55" s="13">
        <f t="shared" si="2"/>
        <v>0.25058548009367687</v>
      </c>
      <c r="M55" s="12">
        <v>43039</v>
      </c>
      <c r="N55">
        <v>3673.95</v>
      </c>
      <c r="O55" s="13">
        <f t="shared" si="3"/>
        <v>0.19752603530044488</v>
      </c>
      <c r="Q55" s="12">
        <v>43039</v>
      </c>
      <c r="R55">
        <v>1725.85</v>
      </c>
      <c r="S55" s="13">
        <f t="shared" si="4"/>
        <v>0.14138989193550522</v>
      </c>
      <c r="U55" s="12">
        <v>43039</v>
      </c>
      <c r="V55">
        <v>225092</v>
      </c>
      <c r="W55" s="13">
        <f t="shared" si="5"/>
        <v>0.28346770974694668</v>
      </c>
    </row>
    <row r="56" spans="1:23" x14ac:dyDescent="0.35">
      <c r="A56" s="12">
        <v>43069</v>
      </c>
      <c r="B56">
        <v>7326.67</v>
      </c>
      <c r="C56" s="13">
        <f t="shared" si="0"/>
        <v>8.8426976140285163E-2</v>
      </c>
      <c r="E56" s="12">
        <v>43069</v>
      </c>
      <c r="F56">
        <v>2647.58</v>
      </c>
      <c r="G56" s="13">
        <f t="shared" si="1"/>
        <v>0.50726997392601358</v>
      </c>
      <c r="I56" s="12">
        <v>43069</v>
      </c>
      <c r="J56">
        <v>505.44</v>
      </c>
      <c r="K56" s="13">
        <f t="shared" si="2"/>
        <v>0.27279595074412621</v>
      </c>
      <c r="M56" s="12">
        <v>43069</v>
      </c>
      <c r="N56">
        <v>3569.93</v>
      </c>
      <c r="O56" s="13">
        <f t="shared" si="3"/>
        <v>0.16362065874606824</v>
      </c>
      <c r="Q56" s="12">
        <v>43069</v>
      </c>
      <c r="R56">
        <v>1723.32</v>
      </c>
      <c r="S56" s="13">
        <f t="shared" si="4"/>
        <v>0.13971667790960685</v>
      </c>
      <c r="U56" s="12">
        <v>43069</v>
      </c>
      <c r="V56">
        <v>224453</v>
      </c>
      <c r="W56" s="13">
        <f t="shared" si="5"/>
        <v>0.27982415126184579</v>
      </c>
    </row>
    <row r="57" spans="1:23" x14ac:dyDescent="0.35">
      <c r="A57" s="12">
        <v>43100</v>
      </c>
      <c r="B57">
        <v>7687.77</v>
      </c>
      <c r="C57" s="13">
        <f t="shared" si="0"/>
        <v>0.14207085270143205</v>
      </c>
      <c r="E57" s="12">
        <v>43098</v>
      </c>
      <c r="F57">
        <v>2673.61</v>
      </c>
      <c r="G57" s="13">
        <f t="shared" si="1"/>
        <v>0.52208887927402747</v>
      </c>
      <c r="I57" s="12">
        <v>43098</v>
      </c>
      <c r="J57">
        <v>513.03</v>
      </c>
      <c r="K57" s="13">
        <f t="shared" si="2"/>
        <v>0.29190904283447905</v>
      </c>
      <c r="M57" s="12">
        <v>43098</v>
      </c>
      <c r="N57">
        <v>3503.96</v>
      </c>
      <c r="O57" s="13">
        <f t="shared" si="3"/>
        <v>0.14211770074479713</v>
      </c>
      <c r="Q57" s="12">
        <v>43098</v>
      </c>
      <c r="R57">
        <v>1862.33</v>
      </c>
      <c r="S57" s="13">
        <f t="shared" si="4"/>
        <v>0.23165086041559202</v>
      </c>
      <c r="U57" s="12">
        <v>43100</v>
      </c>
      <c r="V57">
        <v>225330</v>
      </c>
      <c r="W57" s="13">
        <f t="shared" si="5"/>
        <v>0.28482477847848653</v>
      </c>
    </row>
    <row r="58" spans="1:23" x14ac:dyDescent="0.35">
      <c r="A58" s="12">
        <v>43131</v>
      </c>
      <c r="B58">
        <v>7533.55</v>
      </c>
      <c r="C58" s="13">
        <f t="shared" si="0"/>
        <v>0.11916041613743289</v>
      </c>
      <c r="E58" s="12">
        <v>43131</v>
      </c>
      <c r="F58">
        <v>2823.81</v>
      </c>
      <c r="G58" s="13">
        <f t="shared" si="1"/>
        <v>0.60759789130905073</v>
      </c>
      <c r="I58" s="12">
        <v>43131</v>
      </c>
      <c r="J58">
        <v>541.66999999999996</v>
      </c>
      <c r="K58" s="13">
        <f t="shared" si="2"/>
        <v>0.36403011759965742</v>
      </c>
      <c r="M58" s="12">
        <v>43131</v>
      </c>
      <c r="N58">
        <v>3609.29</v>
      </c>
      <c r="O58" s="13">
        <f t="shared" si="3"/>
        <v>0.17645007252399814</v>
      </c>
      <c r="Q58" s="12">
        <v>43131</v>
      </c>
      <c r="R58">
        <v>1805.2</v>
      </c>
      <c r="S58" s="13">
        <f t="shared" si="4"/>
        <v>0.19386796820232011</v>
      </c>
      <c r="U58" s="12">
        <v>43131</v>
      </c>
      <c r="V58">
        <v>224544</v>
      </c>
      <c r="W58" s="13">
        <f t="shared" si="5"/>
        <v>0.28034303048272879</v>
      </c>
    </row>
    <row r="59" spans="1:23" x14ac:dyDescent="0.35">
      <c r="A59" s="12">
        <v>43159</v>
      </c>
      <c r="B59">
        <v>7231.91</v>
      </c>
      <c r="C59" s="13">
        <f t="shared" si="0"/>
        <v>7.4349729552264376E-2</v>
      </c>
      <c r="E59" s="12">
        <v>43159</v>
      </c>
      <c r="F59">
        <v>2713.83</v>
      </c>
      <c r="G59" s="13">
        <f t="shared" si="1"/>
        <v>0.54498616598540317</v>
      </c>
      <c r="I59" s="12">
        <v>43159</v>
      </c>
      <c r="J59">
        <v>518.08000000000004</v>
      </c>
      <c r="K59" s="13">
        <f t="shared" si="2"/>
        <v>0.3046259222885348</v>
      </c>
      <c r="M59" s="12">
        <v>43159</v>
      </c>
      <c r="N59">
        <v>3438.96</v>
      </c>
      <c r="O59" s="13">
        <f t="shared" si="3"/>
        <v>0.12093091478022799</v>
      </c>
      <c r="Q59" s="12">
        <v>43159</v>
      </c>
      <c r="R59">
        <v>1712.91</v>
      </c>
      <c r="S59" s="13">
        <f t="shared" si="4"/>
        <v>0.13283203047498127</v>
      </c>
      <c r="U59" s="12">
        <v>43159</v>
      </c>
      <c r="V59">
        <v>225131</v>
      </c>
      <c r="W59" s="13">
        <f t="shared" si="5"/>
        <v>0.28369008655589645</v>
      </c>
    </row>
    <row r="60" spans="1:23" x14ac:dyDescent="0.35">
      <c r="A60" s="12">
        <v>43190</v>
      </c>
      <c r="B60">
        <v>7056.61</v>
      </c>
      <c r="C60" s="13">
        <f t="shared" si="0"/>
        <v>4.8307714705493332E-2</v>
      </c>
      <c r="E60" s="12">
        <v>43189</v>
      </c>
      <c r="F60">
        <v>2640.87</v>
      </c>
      <c r="G60" s="13">
        <f t="shared" si="1"/>
        <v>0.5034499641340362</v>
      </c>
      <c r="I60" s="12">
        <v>43189</v>
      </c>
      <c r="J60">
        <v>505.81</v>
      </c>
      <c r="K60" s="13">
        <f t="shared" si="2"/>
        <v>0.27372768250610657</v>
      </c>
      <c r="M60" s="12">
        <v>43189</v>
      </c>
      <c r="N60">
        <v>3361.5</v>
      </c>
      <c r="O60" s="13">
        <f t="shared" si="3"/>
        <v>9.5682784921527375E-2</v>
      </c>
      <c r="Q60" s="12">
        <v>43189</v>
      </c>
      <c r="R60">
        <v>1770.93</v>
      </c>
      <c r="S60" s="13">
        <f t="shared" si="4"/>
        <v>0.17120352366969582</v>
      </c>
      <c r="U60" s="12">
        <v>43190</v>
      </c>
      <c r="V60">
        <v>223772</v>
      </c>
      <c r="W60" s="13">
        <f t="shared" si="5"/>
        <v>0.27594111005941446</v>
      </c>
    </row>
    <row r="61" spans="1:23" x14ac:dyDescent="0.35">
      <c r="A61" s="12">
        <v>43220</v>
      </c>
      <c r="B61">
        <v>7509.3</v>
      </c>
      <c r="C61" s="13">
        <f t="shared" si="0"/>
        <v>0.11555791265748883</v>
      </c>
      <c r="E61" s="12">
        <v>43220</v>
      </c>
      <c r="F61">
        <v>2648.05</v>
      </c>
      <c r="G61" s="13">
        <f t="shared" si="1"/>
        <v>0.50753754540175589</v>
      </c>
      <c r="I61" s="12">
        <v>43220</v>
      </c>
      <c r="J61">
        <v>509.69</v>
      </c>
      <c r="K61" s="13">
        <f t="shared" si="2"/>
        <v>0.28349827503714331</v>
      </c>
      <c r="M61" s="12">
        <v>43220</v>
      </c>
      <c r="N61">
        <v>3536.52</v>
      </c>
      <c r="O61" s="13">
        <f t="shared" si="3"/>
        <v>0.1527306507602797</v>
      </c>
      <c r="Q61" s="12">
        <v>43220</v>
      </c>
      <c r="R61">
        <v>1852.98</v>
      </c>
      <c r="S61" s="13">
        <f t="shared" si="4"/>
        <v>0.22546724336335866</v>
      </c>
      <c r="U61" s="12">
        <v>43220</v>
      </c>
      <c r="V61">
        <v>225910</v>
      </c>
      <c r="W61" s="13">
        <f t="shared" si="5"/>
        <v>0.28813192076543248</v>
      </c>
    </row>
    <row r="62" spans="1:23" x14ac:dyDescent="0.35">
      <c r="A62" s="12">
        <v>43251</v>
      </c>
      <c r="B62">
        <v>7678.2</v>
      </c>
      <c r="C62" s="13">
        <f t="shared" si="0"/>
        <v>0.14064916369924352</v>
      </c>
      <c r="E62" s="12">
        <v>43251</v>
      </c>
      <c r="F62">
        <v>2705.27</v>
      </c>
      <c r="G62" s="13">
        <f t="shared" si="1"/>
        <v>0.54011294932082388</v>
      </c>
      <c r="I62" s="12">
        <v>43251</v>
      </c>
      <c r="J62">
        <v>508.77</v>
      </c>
      <c r="K62" s="13">
        <f t="shared" si="2"/>
        <v>0.281181536601949</v>
      </c>
      <c r="M62" s="12">
        <v>43251</v>
      </c>
      <c r="N62">
        <v>3406.65</v>
      </c>
      <c r="O62" s="13">
        <f t="shared" si="3"/>
        <v>0.11039945240307047</v>
      </c>
      <c r="Q62" s="12">
        <v>43251</v>
      </c>
      <c r="R62">
        <v>1838.31</v>
      </c>
      <c r="S62" s="13">
        <f t="shared" si="4"/>
        <v>0.21576524741081693</v>
      </c>
      <c r="U62" s="12">
        <v>43251</v>
      </c>
      <c r="V62">
        <v>226834</v>
      </c>
      <c r="W62" s="13">
        <f t="shared" si="5"/>
        <v>0.29340054054670484</v>
      </c>
    </row>
    <row r="63" spans="1:23" x14ac:dyDescent="0.35">
      <c r="A63" s="12">
        <v>43281</v>
      </c>
      <c r="B63">
        <v>7636.93</v>
      </c>
      <c r="C63" s="13">
        <f t="shared" si="0"/>
        <v>0.13451822272533476</v>
      </c>
      <c r="E63" s="12">
        <v>43280</v>
      </c>
      <c r="F63">
        <v>2718.37</v>
      </c>
      <c r="G63" s="13">
        <f t="shared" si="1"/>
        <v>0.54757079258086927</v>
      </c>
      <c r="I63" s="12">
        <v>43280</v>
      </c>
      <c r="J63">
        <v>505.2</v>
      </c>
      <c r="K63" s="13">
        <f t="shared" si="2"/>
        <v>0.27219158419581468</v>
      </c>
      <c r="M63" s="12">
        <v>43280</v>
      </c>
      <c r="N63">
        <v>3395.6</v>
      </c>
      <c r="O63" s="13">
        <f t="shared" si="3"/>
        <v>0.10679769878909373</v>
      </c>
      <c r="Q63" s="12">
        <v>43280</v>
      </c>
      <c r="R63">
        <v>1838.13</v>
      </c>
      <c r="S63" s="13">
        <f t="shared" si="4"/>
        <v>0.21564620451569394</v>
      </c>
      <c r="U63" s="12">
        <v>43281</v>
      </c>
      <c r="V63">
        <v>228355</v>
      </c>
      <c r="W63" s="13">
        <f t="shared" si="5"/>
        <v>0.30207323609574743</v>
      </c>
    </row>
    <row r="64" spans="1:23" x14ac:dyDescent="0.35">
      <c r="A64" s="12">
        <v>43312</v>
      </c>
      <c r="B64">
        <v>7748.76</v>
      </c>
      <c r="C64" s="13">
        <f t="shared" si="0"/>
        <v>0.15113133464954687</v>
      </c>
      <c r="E64" s="12">
        <v>43312</v>
      </c>
      <c r="F64">
        <v>2816.29</v>
      </c>
      <c r="G64" s="13">
        <f t="shared" si="1"/>
        <v>0.60331674769717747</v>
      </c>
      <c r="I64" s="12">
        <v>43312</v>
      </c>
      <c r="J64">
        <v>519.82000000000005</v>
      </c>
      <c r="K64" s="13">
        <f t="shared" si="2"/>
        <v>0.30900757976379345</v>
      </c>
      <c r="M64" s="12">
        <v>43312</v>
      </c>
      <c r="N64">
        <v>3525.49</v>
      </c>
      <c r="O64" s="13">
        <f t="shared" si="3"/>
        <v>0.14913541615736903</v>
      </c>
      <c r="Q64" s="12">
        <v>43312</v>
      </c>
      <c r="R64">
        <v>1824.04</v>
      </c>
      <c r="S64" s="13">
        <f t="shared" si="4"/>
        <v>0.20632779122521594</v>
      </c>
      <c r="U64" s="12">
        <v>43312</v>
      </c>
      <c r="V64">
        <v>231187</v>
      </c>
      <c r="W64" s="13">
        <f t="shared" si="5"/>
        <v>0.31822121360717981</v>
      </c>
    </row>
    <row r="65" spans="1:23" x14ac:dyDescent="0.35">
      <c r="A65" s="12">
        <v>43343</v>
      </c>
      <c r="B65">
        <v>7432.42</v>
      </c>
      <c r="C65" s="13">
        <f t="shared" si="0"/>
        <v>0.10413686244973208</v>
      </c>
      <c r="E65" s="12">
        <v>43343</v>
      </c>
      <c r="F65">
        <v>2901.52</v>
      </c>
      <c r="G65" s="13">
        <f t="shared" si="1"/>
        <v>0.65183827296844932</v>
      </c>
      <c r="I65" s="12">
        <v>43343</v>
      </c>
      <c r="J65">
        <v>522.88</v>
      </c>
      <c r="K65" s="13">
        <f t="shared" si="2"/>
        <v>0.31671325325476563</v>
      </c>
      <c r="M65" s="12">
        <v>43343</v>
      </c>
      <c r="N65">
        <v>3392.9</v>
      </c>
      <c r="O65" s="13">
        <f t="shared" si="3"/>
        <v>0.10591763229518092</v>
      </c>
      <c r="Q65" s="12">
        <v>43343</v>
      </c>
      <c r="R65">
        <v>1780.75</v>
      </c>
      <c r="S65" s="13">
        <f t="shared" si="4"/>
        <v>0.17769797494808404</v>
      </c>
      <c r="U65" s="12">
        <v>43343</v>
      </c>
      <c r="V65">
        <v>231898</v>
      </c>
      <c r="W65" s="13">
        <f t="shared" si="5"/>
        <v>0.32227531389341868</v>
      </c>
    </row>
    <row r="66" spans="1:23" x14ac:dyDescent="0.35">
      <c r="A66" s="12">
        <v>43373</v>
      </c>
      <c r="B66">
        <v>7510.2</v>
      </c>
      <c r="C66" s="13">
        <f t="shared" si="0"/>
        <v>0.11569161381756921</v>
      </c>
      <c r="E66" s="12">
        <v>43371</v>
      </c>
      <c r="F66">
        <v>2913.98</v>
      </c>
      <c r="G66" s="13">
        <f t="shared" si="1"/>
        <v>0.65893176358067573</v>
      </c>
      <c r="I66" s="12">
        <v>43371</v>
      </c>
      <c r="J66">
        <v>524.25</v>
      </c>
      <c r="K66" s="13">
        <f t="shared" si="2"/>
        <v>0.32016317896804414</v>
      </c>
      <c r="M66" s="12">
        <v>43371</v>
      </c>
      <c r="N66">
        <v>3399.2</v>
      </c>
      <c r="O66" s="13">
        <f t="shared" si="3"/>
        <v>0.10797112078097748</v>
      </c>
      <c r="Q66" s="12">
        <v>43371</v>
      </c>
      <c r="R66">
        <v>1731.76</v>
      </c>
      <c r="S66" s="13">
        <f t="shared" si="4"/>
        <v>0.14529846699205051</v>
      </c>
      <c r="U66" s="12">
        <v>43373</v>
      </c>
      <c r="V66">
        <v>231454</v>
      </c>
      <c r="W66" s="13">
        <f t="shared" si="5"/>
        <v>0.31974363945306705</v>
      </c>
    </row>
    <row r="67" spans="1:23" x14ac:dyDescent="0.35">
      <c r="A67" s="12">
        <v>43404</v>
      </c>
      <c r="B67">
        <v>7128.1</v>
      </c>
      <c r="C67" s="13">
        <f t="shared" si="0"/>
        <v>5.8928043521213169E-2</v>
      </c>
      <c r="E67" s="12">
        <v>43404</v>
      </c>
      <c r="F67">
        <v>2711.74</v>
      </c>
      <c r="G67" s="13">
        <f t="shared" si="1"/>
        <v>0.54379632686986912</v>
      </c>
      <c r="I67" s="12">
        <v>43404</v>
      </c>
      <c r="J67">
        <v>484.57</v>
      </c>
      <c r="K67" s="13">
        <f t="shared" si="2"/>
        <v>0.22024124298053427</v>
      </c>
      <c r="M67" s="12">
        <v>43404</v>
      </c>
      <c r="N67">
        <v>3197.51</v>
      </c>
      <c r="O67" s="13">
        <f t="shared" si="3"/>
        <v>4.2230153685685945E-2</v>
      </c>
      <c r="Q67" s="12">
        <v>43404</v>
      </c>
      <c r="R67">
        <v>1698.27</v>
      </c>
      <c r="S67" s="13">
        <f t="shared" si="4"/>
        <v>0.12314987500496022</v>
      </c>
      <c r="U67" s="12">
        <v>43404</v>
      </c>
      <c r="V67">
        <v>231211</v>
      </c>
      <c r="W67" s="13">
        <f t="shared" si="5"/>
        <v>0.31835806087422602</v>
      </c>
    </row>
    <row r="68" spans="1:23" x14ac:dyDescent="0.35">
      <c r="A68" s="12">
        <v>43434</v>
      </c>
      <c r="B68">
        <v>6980.24</v>
      </c>
      <c r="C68" s="13">
        <f t="shared" si="0"/>
        <v>3.6962428488448884E-2</v>
      </c>
      <c r="E68" s="12">
        <v>43434</v>
      </c>
      <c r="F68">
        <v>2760.17</v>
      </c>
      <c r="G68" s="13">
        <f t="shared" si="1"/>
        <v>0.57136757489154832</v>
      </c>
      <c r="I68" s="12">
        <v>43434</v>
      </c>
      <c r="J68">
        <v>490.86</v>
      </c>
      <c r="K68" s="13">
        <f t="shared" si="2"/>
        <v>0.23608068293419948</v>
      </c>
      <c r="M68" s="12">
        <v>43434</v>
      </c>
      <c r="N68">
        <v>3173.13</v>
      </c>
      <c r="O68" s="13">
        <f t="shared" si="3"/>
        <v>3.4283479196206113E-2</v>
      </c>
      <c r="Q68" s="12">
        <v>43434</v>
      </c>
      <c r="R68">
        <v>1616.76</v>
      </c>
      <c r="S68" s="13">
        <f t="shared" si="4"/>
        <v>6.9243283996666793E-2</v>
      </c>
      <c r="U68" s="12">
        <v>43434</v>
      </c>
      <c r="V68">
        <v>230224</v>
      </c>
      <c r="W68" s="13">
        <f t="shared" si="5"/>
        <v>0.31273021701695769</v>
      </c>
    </row>
    <row r="69" spans="1:23" x14ac:dyDescent="0.35">
      <c r="A69" s="12">
        <v>43465</v>
      </c>
      <c r="B69">
        <v>6728.13</v>
      </c>
      <c r="C69" s="13">
        <f t="shared" si="0"/>
        <v>-4.9023758696153941E-4</v>
      </c>
      <c r="E69" s="12">
        <v>43465</v>
      </c>
      <c r="F69">
        <v>2506.85</v>
      </c>
      <c r="G69" s="13">
        <f t="shared" si="1"/>
        <v>0.42715224247668715</v>
      </c>
      <c r="I69" s="12">
        <v>43465</v>
      </c>
      <c r="J69">
        <v>455.66</v>
      </c>
      <c r="K69" s="13">
        <f t="shared" si="2"/>
        <v>0.14744025584850551</v>
      </c>
      <c r="M69" s="12">
        <v>43465</v>
      </c>
      <c r="N69">
        <v>3001.42</v>
      </c>
      <c r="O69" s="13">
        <f t="shared" si="3"/>
        <v>-2.1685490311119771E-2</v>
      </c>
      <c r="Q69" s="12">
        <v>43465</v>
      </c>
      <c r="R69">
        <v>1556.22</v>
      </c>
      <c r="S69" s="13">
        <f t="shared" si="4"/>
        <v>2.9205190270227499E-2</v>
      </c>
      <c r="U69" s="12">
        <v>43465</v>
      </c>
      <c r="V69">
        <v>229729</v>
      </c>
      <c r="W69" s="13">
        <f t="shared" si="5"/>
        <v>0.30990774213413319</v>
      </c>
    </row>
    <row r="70" spans="1:23" x14ac:dyDescent="0.35">
      <c r="A70" s="12">
        <v>43496</v>
      </c>
      <c r="B70">
        <v>6968.85</v>
      </c>
      <c r="C70" s="13">
        <f t="shared" si="0"/>
        <v>3.5270366029209299E-2</v>
      </c>
      <c r="E70" s="12">
        <v>43496</v>
      </c>
      <c r="F70">
        <v>2704.1</v>
      </c>
      <c r="G70" s="13">
        <f t="shared" si="1"/>
        <v>0.53944686713652978</v>
      </c>
      <c r="I70" s="12">
        <v>43496</v>
      </c>
      <c r="J70">
        <v>491.19</v>
      </c>
      <c r="K70" s="13">
        <f t="shared" si="2"/>
        <v>0.23691168693812803</v>
      </c>
      <c r="M70" s="12">
        <v>43496</v>
      </c>
      <c r="N70">
        <v>3159.43</v>
      </c>
      <c r="O70" s="13">
        <f t="shared" si="3"/>
        <v>2.98179566159813E-2</v>
      </c>
      <c r="Q70" s="12">
        <v>43496</v>
      </c>
      <c r="R70">
        <v>1688.94</v>
      </c>
      <c r="S70" s="13">
        <f t="shared" si="4"/>
        <v>0.11697948494107391</v>
      </c>
      <c r="U70" s="12">
        <v>43496</v>
      </c>
      <c r="V70">
        <v>228314</v>
      </c>
      <c r="W70" s="13">
        <f t="shared" si="5"/>
        <v>0.30183945534787715</v>
      </c>
    </row>
    <row r="71" spans="1:23" x14ac:dyDescent="0.35">
      <c r="A71" s="12">
        <v>43524</v>
      </c>
      <c r="B71">
        <v>7074.73</v>
      </c>
      <c r="C71" s="13">
        <f t="shared" si="0"/>
        <v>5.0999564728445357E-2</v>
      </c>
      <c r="E71" s="12">
        <v>43524</v>
      </c>
      <c r="F71">
        <v>2784.49</v>
      </c>
      <c r="G71" s="13">
        <f t="shared" si="1"/>
        <v>0.58521297550867035</v>
      </c>
      <c r="I71" s="12">
        <v>43524</v>
      </c>
      <c r="J71">
        <v>503.48</v>
      </c>
      <c r="K71" s="13">
        <f t="shared" si="2"/>
        <v>0.26786029059958194</v>
      </c>
      <c r="M71" s="12">
        <v>43524</v>
      </c>
      <c r="N71">
        <v>3298.26</v>
      </c>
      <c r="O71" s="13">
        <f t="shared" si="3"/>
        <v>7.5069671930768189E-2</v>
      </c>
      <c r="Q71" s="12">
        <v>43524</v>
      </c>
      <c r="R71">
        <v>1723.39</v>
      </c>
      <c r="S71" s="13">
        <f t="shared" si="4"/>
        <v>0.1397629723688214</v>
      </c>
      <c r="U71" s="12">
        <v>43524</v>
      </c>
      <c r="V71">
        <v>227738</v>
      </c>
      <c r="W71" s="13">
        <f t="shared" si="5"/>
        <v>0.29855512093877223</v>
      </c>
    </row>
    <row r="72" spans="1:23" x14ac:dyDescent="0.35">
      <c r="A72" s="12">
        <v>43555</v>
      </c>
      <c r="B72">
        <v>7279.19</v>
      </c>
      <c r="C72" s="13">
        <f t="shared" ref="C72:C114" si="6">B72/B$7-1</f>
        <v>8.1373497161821406E-2</v>
      </c>
      <c r="E72" s="12">
        <v>43553</v>
      </c>
      <c r="F72">
        <v>2834.4</v>
      </c>
      <c r="G72" s="13">
        <f t="shared" ref="G72:G114" si="7">F72/F$7-1</f>
        <v>0.61362678902843104</v>
      </c>
      <c r="I72" s="12">
        <v>43553</v>
      </c>
      <c r="J72">
        <v>508.55</v>
      </c>
      <c r="K72" s="13">
        <f t="shared" ref="K72:K114" si="8">J72/J$7-1</f>
        <v>0.28062753393266338</v>
      </c>
      <c r="M72" s="12">
        <v>43553</v>
      </c>
      <c r="N72">
        <v>3351.71</v>
      </c>
      <c r="O72" s="13">
        <f t="shared" ref="O72:O114" si="9">N72/N$7-1</f>
        <v>9.2491729004710033E-2</v>
      </c>
      <c r="Q72" s="12">
        <v>43553</v>
      </c>
      <c r="R72">
        <v>1710.33</v>
      </c>
      <c r="S72" s="13">
        <f t="shared" ref="S72:S114" si="10">R72/R$7-1</f>
        <v>0.13112574897821516</v>
      </c>
      <c r="U72" s="12">
        <v>43555</v>
      </c>
      <c r="V72">
        <v>227104</v>
      </c>
      <c r="W72" s="13">
        <f t="shared" ref="W72:W114" si="11">V72/V$7-1</f>
        <v>0.29494007230097274</v>
      </c>
    </row>
    <row r="73" spans="1:23" x14ac:dyDescent="0.35">
      <c r="A73" s="12">
        <v>43585</v>
      </c>
      <c r="B73">
        <v>7418.22</v>
      </c>
      <c r="C73" s="13">
        <f t="shared" si="6"/>
        <v>0.10202735525735251</v>
      </c>
      <c r="E73" s="12">
        <v>43585</v>
      </c>
      <c r="F73">
        <v>2945.83</v>
      </c>
      <c r="G73" s="13">
        <f t="shared" si="7"/>
        <v>0.67706400081979345</v>
      </c>
      <c r="I73" s="12">
        <v>43585</v>
      </c>
      <c r="J73">
        <v>524.84</v>
      </c>
      <c r="K73" s="13">
        <f t="shared" si="8"/>
        <v>0.32164891339931012</v>
      </c>
      <c r="M73" s="12">
        <v>43585</v>
      </c>
      <c r="N73">
        <v>3514.62</v>
      </c>
      <c r="O73" s="13">
        <f t="shared" si="9"/>
        <v>0.14559233364298629</v>
      </c>
      <c r="Q73" s="12">
        <v>43585</v>
      </c>
      <c r="R73">
        <v>1722.12</v>
      </c>
      <c r="S73" s="13">
        <f t="shared" si="10"/>
        <v>0.13892305860878529</v>
      </c>
      <c r="U73" s="12">
        <v>43585</v>
      </c>
      <c r="V73">
        <v>228749</v>
      </c>
      <c r="W73" s="13">
        <f t="shared" si="11"/>
        <v>0.30431981206308656</v>
      </c>
    </row>
    <row r="74" spans="1:23" x14ac:dyDescent="0.35">
      <c r="A74" s="12">
        <v>43616</v>
      </c>
      <c r="B74">
        <v>7161.71</v>
      </c>
      <c r="C74" s="13">
        <f t="shared" si="6"/>
        <v>6.3921039065993446E-2</v>
      </c>
      <c r="E74" s="12">
        <v>43616</v>
      </c>
      <c r="F74">
        <v>2752.06</v>
      </c>
      <c r="G74" s="13">
        <f t="shared" si="7"/>
        <v>0.56675054368246669</v>
      </c>
      <c r="I74" s="12">
        <v>43616</v>
      </c>
      <c r="J74">
        <v>492.12</v>
      </c>
      <c r="K74" s="13">
        <f t="shared" si="8"/>
        <v>0.23925360731283529</v>
      </c>
      <c r="M74" s="12">
        <v>43616</v>
      </c>
      <c r="N74">
        <v>3280.43</v>
      </c>
      <c r="O74" s="13">
        <f t="shared" si="9"/>
        <v>6.9257973565410191E-2</v>
      </c>
      <c r="Q74" s="12">
        <v>43616</v>
      </c>
      <c r="R74">
        <v>1664.1</v>
      </c>
      <c r="S74" s="13">
        <f t="shared" si="10"/>
        <v>0.10055156541407095</v>
      </c>
      <c r="U74" s="12">
        <v>43616</v>
      </c>
      <c r="V74">
        <v>229061</v>
      </c>
      <c r="W74" s="13">
        <f t="shared" si="11"/>
        <v>0.30609882653468512</v>
      </c>
    </row>
    <row r="75" spans="1:23" x14ac:dyDescent="0.35">
      <c r="A75" s="12">
        <v>43646</v>
      </c>
      <c r="B75">
        <v>7425.63</v>
      </c>
      <c r="C75" s="13">
        <f t="shared" si="6"/>
        <v>0.10312816147534765</v>
      </c>
      <c r="E75" s="12">
        <v>43644</v>
      </c>
      <c r="F75">
        <v>2941.76</v>
      </c>
      <c r="G75" s="13">
        <f t="shared" si="7"/>
        <v>0.67474694570006966</v>
      </c>
      <c r="I75" s="12">
        <v>43644</v>
      </c>
      <c r="J75">
        <v>523.44000000000005</v>
      </c>
      <c r="K75" s="13">
        <f t="shared" si="8"/>
        <v>0.31812344186749275</v>
      </c>
      <c r="M75" s="12">
        <v>43644</v>
      </c>
      <c r="N75">
        <v>3473.69</v>
      </c>
      <c r="O75" s="13">
        <f t="shared" si="9"/>
        <v>0.13225117749637394</v>
      </c>
      <c r="Q75" s="12">
        <v>43644</v>
      </c>
      <c r="R75">
        <v>1659.57</v>
      </c>
      <c r="S75" s="13">
        <f t="shared" si="10"/>
        <v>9.7555652553470207E-2</v>
      </c>
      <c r="U75" s="12">
        <v>43646</v>
      </c>
      <c r="V75">
        <v>230049</v>
      </c>
      <c r="W75" s="13">
        <f t="shared" si="11"/>
        <v>0.3117323723614136</v>
      </c>
    </row>
    <row r="76" spans="1:23" x14ac:dyDescent="0.35">
      <c r="A76" s="12">
        <v>43677</v>
      </c>
      <c r="B76">
        <v>7586.78</v>
      </c>
      <c r="C76" s="13">
        <f t="shared" si="6"/>
        <v>0.12706809697196575</v>
      </c>
      <c r="E76" s="12">
        <v>43677</v>
      </c>
      <c r="F76">
        <v>2980.38</v>
      </c>
      <c r="G76" s="13">
        <f t="shared" si="7"/>
        <v>0.6967333507918978</v>
      </c>
      <c r="I76" s="12">
        <v>43677</v>
      </c>
      <c r="J76">
        <v>524.35</v>
      </c>
      <c r="K76" s="13">
        <f t="shared" si="8"/>
        <v>0.32041499836317389</v>
      </c>
      <c r="M76" s="12">
        <v>43677</v>
      </c>
      <c r="N76">
        <v>3466.85</v>
      </c>
      <c r="O76" s="13">
        <f t="shared" si="9"/>
        <v>0.13002167571179446</v>
      </c>
      <c r="Q76" s="12">
        <v>43677</v>
      </c>
      <c r="R76">
        <v>1611.58</v>
      </c>
      <c r="S76" s="13">
        <f t="shared" si="10"/>
        <v>6.5817494014787759E-2</v>
      </c>
      <c r="U76" s="12">
        <v>43677</v>
      </c>
      <c r="V76">
        <v>232618</v>
      </c>
      <c r="W76" s="13">
        <f t="shared" si="11"/>
        <v>0.32638073190479999</v>
      </c>
    </row>
    <row r="77" spans="1:23" x14ac:dyDescent="0.35">
      <c r="A77" s="12">
        <v>43708</v>
      </c>
      <c r="B77">
        <v>7207.18</v>
      </c>
      <c r="C77" s="13">
        <f t="shared" si="6"/>
        <v>7.0675918786944125E-2</v>
      </c>
      <c r="E77" s="12">
        <v>43707</v>
      </c>
      <c r="F77">
        <v>2926.46</v>
      </c>
      <c r="G77" s="13">
        <f t="shared" si="7"/>
        <v>0.66603664021314635</v>
      </c>
      <c r="I77" s="12">
        <v>43707</v>
      </c>
      <c r="J77">
        <v>510.88</v>
      </c>
      <c r="K77" s="13">
        <f t="shared" si="8"/>
        <v>0.28649492583918801</v>
      </c>
      <c r="M77" s="12">
        <v>43707</v>
      </c>
      <c r="N77">
        <v>3426.76</v>
      </c>
      <c r="O77" s="13">
        <f t="shared" si="9"/>
        <v>0.11695431802995504</v>
      </c>
      <c r="Q77" s="12">
        <v>43707</v>
      </c>
      <c r="R77">
        <v>1642.66</v>
      </c>
      <c r="S77" s="13">
        <f t="shared" si="10"/>
        <v>8.6372233906061968E-2</v>
      </c>
      <c r="U77" s="12">
        <v>43708</v>
      </c>
      <c r="V77">
        <v>233366</v>
      </c>
      <c r="W77" s="13">
        <f t="shared" si="11"/>
        <v>0.33064580506106811</v>
      </c>
    </row>
    <row r="78" spans="1:23" x14ac:dyDescent="0.35">
      <c r="A78" s="12">
        <v>43738</v>
      </c>
      <c r="B78">
        <v>7408.21</v>
      </c>
      <c r="C78" s="13">
        <f t="shared" si="6"/>
        <v>0.10054030124356927</v>
      </c>
      <c r="E78" s="12">
        <v>43738</v>
      </c>
      <c r="F78">
        <v>2976.74</v>
      </c>
      <c r="G78" s="13">
        <f t="shared" si="7"/>
        <v>0.69466109510742702</v>
      </c>
      <c r="I78" s="12">
        <v>43738</v>
      </c>
      <c r="J78">
        <v>520.65</v>
      </c>
      <c r="K78" s="13">
        <f t="shared" si="8"/>
        <v>0.31109768074337074</v>
      </c>
      <c r="M78" s="12">
        <v>43738</v>
      </c>
      <c r="N78">
        <v>3569.45</v>
      </c>
      <c r="O78" s="13">
        <f t="shared" si="9"/>
        <v>0.16346420248048377</v>
      </c>
      <c r="Q78" s="12">
        <v>43738</v>
      </c>
      <c r="R78">
        <v>1749.83</v>
      </c>
      <c r="S78" s="13">
        <f t="shared" si="10"/>
        <v>0.15724905096358599</v>
      </c>
      <c r="U78" s="12">
        <v>43738</v>
      </c>
      <c r="V78">
        <v>233536</v>
      </c>
      <c r="W78" s="13">
        <f t="shared" si="11"/>
        <v>0.33161513986931079</v>
      </c>
    </row>
    <row r="79" spans="1:23" x14ac:dyDescent="0.35">
      <c r="A79" s="12">
        <v>43769</v>
      </c>
      <c r="B79">
        <v>7248.38</v>
      </c>
      <c r="C79" s="13">
        <f t="shared" si="6"/>
        <v>7.6796460781735743E-2</v>
      </c>
      <c r="E79" s="12">
        <v>43769</v>
      </c>
      <c r="F79">
        <v>3037.56</v>
      </c>
      <c r="G79" s="13">
        <f t="shared" si="7"/>
        <v>0.72928598267047717</v>
      </c>
      <c r="I79" s="12">
        <v>43769</v>
      </c>
      <c r="J79">
        <v>534.41</v>
      </c>
      <c r="K79" s="13">
        <f t="shared" si="8"/>
        <v>0.34574802951323291</v>
      </c>
      <c r="M79" s="12">
        <v>43769</v>
      </c>
      <c r="N79">
        <v>3604.41</v>
      </c>
      <c r="O79" s="13">
        <f t="shared" si="9"/>
        <v>0.17485943382388891</v>
      </c>
      <c r="Q79" s="12">
        <v>43769</v>
      </c>
      <c r="R79">
        <v>1832.86</v>
      </c>
      <c r="S79" s="13">
        <f t="shared" si="10"/>
        <v>0.21216089308625308</v>
      </c>
      <c r="U79" s="12">
        <v>43769</v>
      </c>
      <c r="V79">
        <v>232919</v>
      </c>
      <c r="W79" s="13">
        <f t="shared" si="11"/>
        <v>0.32809702471233559</v>
      </c>
    </row>
    <row r="80" spans="1:23" x14ac:dyDescent="0.35">
      <c r="A80" s="12">
        <v>43799</v>
      </c>
      <c r="B80">
        <v>7346.53</v>
      </c>
      <c r="C80" s="13">
        <f t="shared" si="6"/>
        <v>9.1377315072725951E-2</v>
      </c>
      <c r="E80" s="12">
        <v>43798</v>
      </c>
      <c r="F80">
        <v>3140.98</v>
      </c>
      <c r="G80" s="13">
        <f t="shared" si="7"/>
        <v>0.78816309335398005</v>
      </c>
      <c r="I80" s="12">
        <v>43798</v>
      </c>
      <c r="J80">
        <v>546.70000000000005</v>
      </c>
      <c r="K80" s="13">
        <f t="shared" si="8"/>
        <v>0.37669663317468727</v>
      </c>
      <c r="M80" s="12">
        <v>43798</v>
      </c>
      <c r="N80">
        <v>3703.58</v>
      </c>
      <c r="O80" s="13">
        <f t="shared" si="9"/>
        <v>0.20718395019475544</v>
      </c>
      <c r="Q80" s="12">
        <v>43798</v>
      </c>
      <c r="R80">
        <v>1871.76</v>
      </c>
      <c r="S80" s="13">
        <f t="shared" si="10"/>
        <v>0.23788738542121357</v>
      </c>
      <c r="U80" s="12">
        <v>43799</v>
      </c>
      <c r="V80">
        <v>232096</v>
      </c>
      <c r="W80" s="13">
        <f t="shared" si="11"/>
        <v>0.32340430384654861</v>
      </c>
    </row>
    <row r="81" spans="1:23" x14ac:dyDescent="0.35">
      <c r="A81" s="12">
        <v>43830</v>
      </c>
      <c r="B81">
        <v>7542.44</v>
      </c>
      <c r="C81" s="13">
        <f t="shared" si="6"/>
        <v>0.12048108648533806</v>
      </c>
      <c r="E81" s="12">
        <v>43830</v>
      </c>
      <c r="F81">
        <v>3230.78</v>
      </c>
      <c r="G81" s="13">
        <f t="shared" si="7"/>
        <v>0.83928632425108463</v>
      </c>
      <c r="I81" s="12">
        <v>43830</v>
      </c>
      <c r="J81">
        <v>565.24</v>
      </c>
      <c r="K81" s="13">
        <f t="shared" si="8"/>
        <v>0.42338394903175436</v>
      </c>
      <c r="M81" s="12">
        <v>43830</v>
      </c>
      <c r="N81">
        <v>3745.15</v>
      </c>
      <c r="O81" s="13">
        <f t="shared" si="9"/>
        <v>0.22073371469548086</v>
      </c>
      <c r="Q81" s="12">
        <v>43830</v>
      </c>
      <c r="R81">
        <v>1953.77</v>
      </c>
      <c r="S81" s="13">
        <f t="shared" si="10"/>
        <v>0.29212465113818231</v>
      </c>
      <c r="U81" s="12">
        <v>43830</v>
      </c>
      <c r="V81">
        <v>231792</v>
      </c>
      <c r="W81" s="13">
        <f t="shared" si="11"/>
        <v>0.32167090513063212</v>
      </c>
    </row>
    <row r="82" spans="1:23" x14ac:dyDescent="0.35">
      <c r="A82" s="12">
        <v>43861</v>
      </c>
      <c r="B82">
        <v>7286.01</v>
      </c>
      <c r="C82" s="13">
        <f t="shared" si="6"/>
        <v>8.2386654841541729E-2</v>
      </c>
      <c r="E82" s="12">
        <v>43861</v>
      </c>
      <c r="F82">
        <v>3225.52</v>
      </c>
      <c r="G82" s="13">
        <f t="shared" si="7"/>
        <v>0.83629180092682209</v>
      </c>
      <c r="I82" s="12">
        <v>43861</v>
      </c>
      <c r="J82">
        <v>558.62</v>
      </c>
      <c r="K82" s="13">
        <f t="shared" si="8"/>
        <v>0.40671350507416082</v>
      </c>
      <c r="M82" s="12">
        <v>43861</v>
      </c>
      <c r="N82">
        <v>3640.91</v>
      </c>
      <c r="O82" s="13">
        <f t="shared" si="9"/>
        <v>0.18675662901937784</v>
      </c>
      <c r="Q82" s="12">
        <v>43861</v>
      </c>
      <c r="R82">
        <v>1896.07</v>
      </c>
      <c r="S82" s="13">
        <f t="shared" si="10"/>
        <v>0.2539647897570203</v>
      </c>
      <c r="U82" s="12">
        <v>43861</v>
      </c>
      <c r="V82">
        <v>231940</v>
      </c>
      <c r="W82" s="13">
        <f t="shared" si="11"/>
        <v>0.32251479661074933</v>
      </c>
    </row>
    <row r="83" spans="1:23" x14ac:dyDescent="0.35">
      <c r="A83" s="12">
        <v>43890</v>
      </c>
      <c r="B83">
        <v>6580.61</v>
      </c>
      <c r="C83" s="13">
        <f t="shared" si="6"/>
        <v>-2.2405343292584257E-2</v>
      </c>
      <c r="E83" s="12">
        <v>43889</v>
      </c>
      <c r="F83">
        <v>2954.22</v>
      </c>
      <c r="G83" s="13">
        <f t="shared" si="7"/>
        <v>0.68184043631229563</v>
      </c>
      <c r="I83" s="12">
        <v>43889</v>
      </c>
      <c r="J83">
        <v>512.76</v>
      </c>
      <c r="K83" s="13">
        <f t="shared" si="8"/>
        <v>0.29122913046762844</v>
      </c>
      <c r="M83" s="12">
        <v>43889</v>
      </c>
      <c r="N83">
        <v>3329.49</v>
      </c>
      <c r="O83" s="13">
        <f t="shared" si="9"/>
        <v>8.5249107710360317E-2</v>
      </c>
      <c r="Q83" s="12">
        <v>43889</v>
      </c>
      <c r="R83">
        <v>1730.07</v>
      </c>
      <c r="S83" s="13">
        <f t="shared" si="10"/>
        <v>0.14418078647672705</v>
      </c>
      <c r="U83" s="12">
        <v>43890</v>
      </c>
      <c r="V83">
        <v>230609</v>
      </c>
      <c r="W83" s="13">
        <f t="shared" si="11"/>
        <v>0.3149254752591546</v>
      </c>
    </row>
    <row r="84" spans="1:23" x14ac:dyDescent="0.35">
      <c r="A84" s="12">
        <v>43921</v>
      </c>
      <c r="B84">
        <v>5671.96</v>
      </c>
      <c r="C84" s="13">
        <f t="shared" si="6"/>
        <v>-0.15739152007820034</v>
      </c>
      <c r="E84" s="12">
        <v>43921</v>
      </c>
      <c r="F84">
        <v>2584.59</v>
      </c>
      <c r="G84" s="13">
        <f t="shared" si="7"/>
        <v>0.47140970316645237</v>
      </c>
      <c r="I84" s="12">
        <v>43921</v>
      </c>
      <c r="J84">
        <v>442.35</v>
      </c>
      <c r="K84" s="13">
        <f t="shared" si="8"/>
        <v>0.11392309435672732</v>
      </c>
      <c r="M84" s="12">
        <v>43921</v>
      </c>
      <c r="N84">
        <v>2786.9</v>
      </c>
      <c r="O84" s="13">
        <f t="shared" si="9"/>
        <v>-9.1608403005264072E-2</v>
      </c>
      <c r="Q84" s="12">
        <v>43921</v>
      </c>
      <c r="R84">
        <v>1402.39</v>
      </c>
      <c r="S84" s="13">
        <f t="shared" si="10"/>
        <v>-7.2530190600901934E-2</v>
      </c>
      <c r="U84" s="12">
        <v>43921</v>
      </c>
      <c r="V84">
        <v>232684</v>
      </c>
      <c r="W84" s="13">
        <f t="shared" si="11"/>
        <v>0.32675706188917641</v>
      </c>
    </row>
    <row r="85" spans="1:23" x14ac:dyDescent="0.35">
      <c r="A85" s="12">
        <v>43951</v>
      </c>
      <c r="B85">
        <v>5901.21</v>
      </c>
      <c r="C85" s="13">
        <f t="shared" si="6"/>
        <v>-0.12333486346883205</v>
      </c>
      <c r="E85" s="12">
        <v>43951</v>
      </c>
      <c r="F85">
        <v>2912.43</v>
      </c>
      <c r="G85" s="13">
        <f t="shared" si="7"/>
        <v>0.65804934701173901</v>
      </c>
      <c r="I85" s="12">
        <v>43951</v>
      </c>
      <c r="J85">
        <v>489.17</v>
      </c>
      <c r="K85" s="13">
        <f t="shared" si="8"/>
        <v>0.23182493515650582</v>
      </c>
      <c r="M85" s="12">
        <v>43951</v>
      </c>
      <c r="N85">
        <v>2927.93</v>
      </c>
      <c r="O85" s="13">
        <f t="shared" si="9"/>
        <v>-4.5639596473215027E-2</v>
      </c>
      <c r="Q85" s="12">
        <v>43951</v>
      </c>
      <c r="R85">
        <v>1467.78</v>
      </c>
      <c r="S85" s="13">
        <f t="shared" si="10"/>
        <v>-2.9284552200309455E-2</v>
      </c>
      <c r="U85" s="12">
        <v>43951</v>
      </c>
      <c r="V85">
        <v>230318</v>
      </c>
      <c r="W85" s="13">
        <f t="shared" si="11"/>
        <v>0.31326620214622136</v>
      </c>
    </row>
    <row r="86" spans="1:23" x14ac:dyDescent="0.35">
      <c r="A86" s="12">
        <v>43982</v>
      </c>
      <c r="B86">
        <v>6076.6</v>
      </c>
      <c r="C86" s="13">
        <f t="shared" si="6"/>
        <v>-9.7279478506052897E-2</v>
      </c>
      <c r="E86" s="12">
        <v>43980</v>
      </c>
      <c r="F86">
        <v>3044.31</v>
      </c>
      <c r="G86" s="13">
        <f t="shared" si="7"/>
        <v>0.7331287645029434</v>
      </c>
      <c r="I86" s="12">
        <v>43980</v>
      </c>
      <c r="J86">
        <v>509.47</v>
      </c>
      <c r="K86" s="13">
        <f t="shared" si="8"/>
        <v>0.28294427236785791</v>
      </c>
      <c r="M86" s="12">
        <v>43980</v>
      </c>
      <c r="N86">
        <v>3050.2</v>
      </c>
      <c r="O86" s="13">
        <f t="shared" si="9"/>
        <v>-5.7856223210939195E-3</v>
      </c>
      <c r="Q86" s="12">
        <v>43980</v>
      </c>
      <c r="R86">
        <v>1469.32</v>
      </c>
      <c r="S86" s="13">
        <f t="shared" si="10"/>
        <v>-2.8266074097588745E-2</v>
      </c>
      <c r="U86" s="12">
        <v>43982</v>
      </c>
      <c r="V86">
        <v>231508</v>
      </c>
      <c r="W86" s="13">
        <f t="shared" si="11"/>
        <v>0.32005154580392059</v>
      </c>
    </row>
    <row r="87" spans="1:23" x14ac:dyDescent="0.35">
      <c r="A87" s="12">
        <v>44012</v>
      </c>
      <c r="B87">
        <v>6169.74</v>
      </c>
      <c r="C87" s="13">
        <f t="shared" si="6"/>
        <v>-8.3442894006177104E-2</v>
      </c>
      <c r="E87" s="12">
        <v>44012</v>
      </c>
      <c r="F87">
        <v>3100.29</v>
      </c>
      <c r="G87" s="13">
        <f t="shared" si="7"/>
        <v>0.76499823516686205</v>
      </c>
      <c r="I87" s="12">
        <v>44012</v>
      </c>
      <c r="J87">
        <v>524.91</v>
      </c>
      <c r="K87" s="13">
        <f t="shared" si="8"/>
        <v>0.32182518697590079</v>
      </c>
      <c r="M87" s="12">
        <v>44012</v>
      </c>
      <c r="N87">
        <v>3234.07</v>
      </c>
      <c r="O87" s="13">
        <f t="shared" si="9"/>
        <v>5.4146905914372878E-2</v>
      </c>
      <c r="Q87" s="12">
        <v>44012</v>
      </c>
      <c r="R87">
        <v>1461.49</v>
      </c>
      <c r="S87" s="13">
        <f t="shared" si="10"/>
        <v>-3.3444440035448331E-2</v>
      </c>
      <c r="U87" s="12">
        <v>44012</v>
      </c>
      <c r="V87">
        <v>234703</v>
      </c>
      <c r="W87" s="13">
        <f t="shared" si="11"/>
        <v>0.3382693382294244</v>
      </c>
    </row>
    <row r="88" spans="1:23" x14ac:dyDescent="0.35">
      <c r="A88" s="12">
        <v>44043</v>
      </c>
      <c r="B88">
        <v>5897.76</v>
      </c>
      <c r="C88" s="13">
        <f t="shared" si="6"/>
        <v>-0.12384738458247357</v>
      </c>
      <c r="E88" s="12">
        <v>44043</v>
      </c>
      <c r="F88">
        <v>3271.12</v>
      </c>
      <c r="G88" s="13">
        <f t="shared" si="7"/>
        <v>0.86225192708392639</v>
      </c>
      <c r="I88" s="12">
        <v>44043</v>
      </c>
      <c r="J88">
        <v>551.89</v>
      </c>
      <c r="K88" s="13">
        <f t="shared" si="8"/>
        <v>0.38976605978192436</v>
      </c>
      <c r="M88" s="12">
        <v>44043</v>
      </c>
      <c r="N88">
        <v>3174.32</v>
      </c>
      <c r="O88" s="13">
        <f t="shared" si="9"/>
        <v>3.4671360354634251E-2</v>
      </c>
      <c r="Q88" s="12">
        <v>44043</v>
      </c>
      <c r="R88">
        <v>1491.08</v>
      </c>
      <c r="S88" s="13">
        <f t="shared" si="10"/>
        <v>-1.3875110776027433E-2</v>
      </c>
      <c r="U88" s="12">
        <v>44043</v>
      </c>
      <c r="V88">
        <v>236687</v>
      </c>
      <c r="W88" s="13">
        <f t="shared" si="11"/>
        <v>0.34958204563856365</v>
      </c>
    </row>
    <row r="89" spans="1:23" x14ac:dyDescent="0.35">
      <c r="A89" s="12">
        <v>44074</v>
      </c>
      <c r="B89">
        <v>5963.57</v>
      </c>
      <c r="C89" s="13">
        <f t="shared" si="6"/>
        <v>-0.11407085864370581</v>
      </c>
      <c r="E89" s="12">
        <v>44074</v>
      </c>
      <c r="F89">
        <v>3500.31</v>
      </c>
      <c r="G89" s="13">
        <f t="shared" si="7"/>
        <v>0.99273002607398642</v>
      </c>
      <c r="I89" s="12">
        <v>44074</v>
      </c>
      <c r="J89">
        <v>584.86</v>
      </c>
      <c r="K89" s="13">
        <f t="shared" si="8"/>
        <v>0.47279091435622367</v>
      </c>
      <c r="M89" s="12">
        <v>44074</v>
      </c>
      <c r="N89">
        <v>3272.51</v>
      </c>
      <c r="O89" s="13">
        <f t="shared" si="9"/>
        <v>6.6676445183265765E-2</v>
      </c>
      <c r="Q89" s="12">
        <v>44074</v>
      </c>
      <c r="R89">
        <v>1498.62</v>
      </c>
      <c r="S89" s="13">
        <f t="shared" si="10"/>
        <v>-8.8885361691997122E-3</v>
      </c>
      <c r="U89" s="12">
        <v>44074</v>
      </c>
      <c r="V89">
        <v>238998</v>
      </c>
      <c r="W89" s="13">
        <f t="shared" si="11"/>
        <v>0.36275929706120502</v>
      </c>
    </row>
    <row r="90" spans="1:23" x14ac:dyDescent="0.35">
      <c r="A90" s="12">
        <v>44104</v>
      </c>
      <c r="B90">
        <v>5866.1</v>
      </c>
      <c r="C90" s="13">
        <f t="shared" si="6"/>
        <v>-0.12855069428041288</v>
      </c>
      <c r="E90" s="12">
        <v>44104</v>
      </c>
      <c r="F90">
        <v>3363</v>
      </c>
      <c r="G90" s="13">
        <f t="shared" si="7"/>
        <v>0.91455930408644281</v>
      </c>
      <c r="I90" s="12">
        <v>44104</v>
      </c>
      <c r="J90">
        <v>565.15</v>
      </c>
      <c r="K90" s="13">
        <f t="shared" si="8"/>
        <v>0.42315731157613756</v>
      </c>
      <c r="M90" s="12">
        <v>44104</v>
      </c>
      <c r="N90">
        <v>3193.61</v>
      </c>
      <c r="O90" s="13">
        <f t="shared" si="9"/>
        <v>4.0958946527811735E-2</v>
      </c>
      <c r="Q90" s="12">
        <v>44104</v>
      </c>
      <c r="R90">
        <v>1414.44</v>
      </c>
      <c r="S90" s="13">
        <f t="shared" si="10"/>
        <v>-6.4560930121820514E-2</v>
      </c>
      <c r="U90" s="12">
        <v>44104</v>
      </c>
      <c r="V90">
        <v>241541</v>
      </c>
      <c r="W90" s="13">
        <f t="shared" si="11"/>
        <v>0.37725940539862468</v>
      </c>
    </row>
    <row r="91" spans="1:23" x14ac:dyDescent="0.35">
      <c r="A91" s="12">
        <v>44135</v>
      </c>
      <c r="B91">
        <v>5577.27</v>
      </c>
      <c r="C91" s="13">
        <f t="shared" si="6"/>
        <v>-0.17145836768710365</v>
      </c>
      <c r="E91" s="12">
        <v>44134</v>
      </c>
      <c r="F91">
        <v>3269.96</v>
      </c>
      <c r="G91" s="13">
        <f t="shared" si="7"/>
        <v>0.86159153790975451</v>
      </c>
      <c r="I91" s="12">
        <v>44134</v>
      </c>
      <c r="J91">
        <v>551</v>
      </c>
      <c r="K91" s="13">
        <f t="shared" si="8"/>
        <v>0.38752486716526913</v>
      </c>
      <c r="M91" s="12">
        <v>44134</v>
      </c>
      <c r="N91">
        <v>2958.21</v>
      </c>
      <c r="O91" s="13">
        <f t="shared" si="9"/>
        <v>-3.5769813719258692E-2</v>
      </c>
      <c r="Q91" s="12">
        <v>44134</v>
      </c>
      <c r="R91">
        <v>1400.51</v>
      </c>
      <c r="S91" s="13">
        <f t="shared" si="10"/>
        <v>-7.3773527505522241E-2</v>
      </c>
      <c r="U91" s="12">
        <v>44135</v>
      </c>
      <c r="V91">
        <v>243575</v>
      </c>
      <c r="W91" s="13">
        <f t="shared" si="11"/>
        <v>0.38885721128077644</v>
      </c>
    </row>
    <row r="92" spans="1:23" x14ac:dyDescent="0.35">
      <c r="A92" s="12">
        <v>44165</v>
      </c>
      <c r="B92">
        <v>6266.19</v>
      </c>
      <c r="C92" s="13">
        <f t="shared" si="6"/>
        <v>-6.9114586350894291E-2</v>
      </c>
      <c r="E92" s="12">
        <v>44165</v>
      </c>
      <c r="F92">
        <v>3621.63</v>
      </c>
      <c r="G92" s="13">
        <f t="shared" si="7"/>
        <v>1.0617976248761773</v>
      </c>
      <c r="I92" s="12">
        <v>44165</v>
      </c>
      <c r="J92">
        <v>618.27</v>
      </c>
      <c r="K92" s="13">
        <f t="shared" si="8"/>
        <v>0.55692377426909401</v>
      </c>
      <c r="M92" s="12">
        <v>44165</v>
      </c>
      <c r="N92">
        <v>3492.54</v>
      </c>
      <c r="O92" s="13">
        <f t="shared" si="9"/>
        <v>0.13839534542609888</v>
      </c>
      <c r="Q92" s="12">
        <v>44165</v>
      </c>
      <c r="R92">
        <v>1543.48</v>
      </c>
      <c r="S92" s="13">
        <f t="shared" si="10"/>
        <v>2.0779598693173584E-2</v>
      </c>
      <c r="U92" s="12">
        <v>44165</v>
      </c>
      <c r="V92">
        <v>246065</v>
      </c>
      <c r="W92" s="13">
        <f t="shared" si="11"/>
        <v>0.40305511523680271</v>
      </c>
    </row>
    <row r="93" spans="1:23" x14ac:dyDescent="0.35">
      <c r="A93" s="12">
        <v>44196</v>
      </c>
      <c r="B93">
        <v>6460.52</v>
      </c>
      <c r="C93" s="13">
        <f t="shared" si="6"/>
        <v>-4.0245534752645362E-2</v>
      </c>
      <c r="E93" s="12">
        <v>44196</v>
      </c>
      <c r="F93">
        <v>3756.07</v>
      </c>
      <c r="G93" s="13">
        <f t="shared" si="7"/>
        <v>1.1383344529586576</v>
      </c>
      <c r="I93" s="12">
        <v>44196</v>
      </c>
      <c r="J93">
        <v>646.27</v>
      </c>
      <c r="K93" s="13">
        <f t="shared" si="8"/>
        <v>0.62743320490544163</v>
      </c>
      <c r="M93" s="12">
        <v>44196</v>
      </c>
      <c r="N93">
        <v>3552.64</v>
      </c>
      <c r="O93" s="13">
        <f t="shared" si="9"/>
        <v>0.15798497367949293</v>
      </c>
      <c r="Q93" s="12">
        <v>44196</v>
      </c>
      <c r="R93">
        <v>1599.2</v>
      </c>
      <c r="S93" s="13">
        <f t="shared" si="10"/>
        <v>5.7629988227980489E-2</v>
      </c>
      <c r="U93" s="12">
        <v>44196</v>
      </c>
      <c r="V93">
        <v>247983</v>
      </c>
      <c r="W93" s="13">
        <f t="shared" si="11"/>
        <v>0.41399149266156532</v>
      </c>
    </row>
    <row r="94" spans="1:23" x14ac:dyDescent="0.35">
      <c r="A94" s="12">
        <v>44227</v>
      </c>
      <c r="B94">
        <v>6407.46</v>
      </c>
      <c r="C94" s="13">
        <f t="shared" si="6"/>
        <v>-4.8127960923607604E-2</v>
      </c>
      <c r="E94" s="12">
        <v>44225</v>
      </c>
      <c r="F94">
        <v>3714.24</v>
      </c>
      <c r="G94" s="13">
        <f t="shared" si="7"/>
        <v>1.114520591617612</v>
      </c>
      <c r="I94" s="12">
        <v>44225</v>
      </c>
      <c r="J94">
        <v>642.91</v>
      </c>
      <c r="K94" s="13">
        <f t="shared" si="8"/>
        <v>0.61897207322907999</v>
      </c>
      <c r="M94" s="12">
        <v>44225</v>
      </c>
      <c r="N94">
        <v>3481.44</v>
      </c>
      <c r="O94" s="13">
        <f t="shared" si="9"/>
        <v>0.13477729428445717</v>
      </c>
      <c r="Q94" s="12">
        <v>44225</v>
      </c>
      <c r="R94">
        <v>1571.89</v>
      </c>
      <c r="S94" s="13">
        <f t="shared" si="10"/>
        <v>3.9568535640120306E-2</v>
      </c>
      <c r="U94" s="12">
        <v>44227</v>
      </c>
      <c r="V94">
        <v>249690</v>
      </c>
      <c r="W94" s="13">
        <f t="shared" si="11"/>
        <v>0.42372475453021474</v>
      </c>
    </row>
    <row r="95" spans="1:23" x14ac:dyDescent="0.35">
      <c r="A95" s="12">
        <v>44255</v>
      </c>
      <c r="B95">
        <v>6483.43</v>
      </c>
      <c r="C95" s="13">
        <f t="shared" si="6"/>
        <v>-3.6842097444376609E-2</v>
      </c>
      <c r="E95" s="12">
        <v>44253</v>
      </c>
      <c r="F95">
        <v>3811.15</v>
      </c>
      <c r="G95" s="13">
        <f t="shared" si="7"/>
        <v>1.1696915527115808</v>
      </c>
      <c r="I95" s="12">
        <v>44253</v>
      </c>
      <c r="J95">
        <v>657.15</v>
      </c>
      <c r="K95" s="13">
        <f t="shared" si="8"/>
        <v>0.65483115509556544</v>
      </c>
      <c r="M95" s="12">
        <v>44253</v>
      </c>
      <c r="N95">
        <v>3636.44</v>
      </c>
      <c r="O95" s="13">
        <f t="shared" si="9"/>
        <v>0.18529963004612204</v>
      </c>
      <c r="Q95" s="12">
        <v>44253</v>
      </c>
      <c r="R95">
        <v>1603.88</v>
      </c>
      <c r="S95" s="13">
        <f t="shared" si="10"/>
        <v>6.0725103501183986E-2</v>
      </c>
      <c r="U95" s="12">
        <v>44255</v>
      </c>
      <c r="V95">
        <v>249586</v>
      </c>
      <c r="W95" s="13">
        <f t="shared" si="11"/>
        <v>0.42313174970634848</v>
      </c>
    </row>
    <row r="96" spans="1:23" x14ac:dyDescent="0.35">
      <c r="A96" s="12">
        <v>44286</v>
      </c>
      <c r="B96">
        <v>6713.63</v>
      </c>
      <c r="C96" s="13">
        <f t="shared" si="6"/>
        <v>-2.6443118327011961E-3</v>
      </c>
      <c r="E96" s="12">
        <v>44286</v>
      </c>
      <c r="F96">
        <v>3972.89</v>
      </c>
      <c r="G96" s="13">
        <f t="shared" si="7"/>
        <v>1.2617702984275905</v>
      </c>
      <c r="I96" s="12">
        <v>44286</v>
      </c>
      <c r="J96">
        <v>673.29</v>
      </c>
      <c r="K96" s="13">
        <f t="shared" si="8"/>
        <v>0.69547480546951701</v>
      </c>
      <c r="M96" s="12">
        <v>44286</v>
      </c>
      <c r="N96">
        <v>3919.21</v>
      </c>
      <c r="O96" s="13">
        <f t="shared" si="9"/>
        <v>0.27746866800306402</v>
      </c>
      <c r="Q96" s="12">
        <v>44286</v>
      </c>
      <c r="R96">
        <v>1635.89</v>
      </c>
      <c r="S96" s="13">
        <f t="shared" si="10"/>
        <v>8.1894898350594714E-2</v>
      </c>
      <c r="U96" s="12">
        <v>44286</v>
      </c>
      <c r="V96">
        <v>253506</v>
      </c>
      <c r="W96" s="13">
        <f t="shared" si="11"/>
        <v>0.44548346999053479</v>
      </c>
    </row>
    <row r="97" spans="1:23" x14ac:dyDescent="0.35">
      <c r="A97" s="12">
        <v>44316</v>
      </c>
      <c r="B97">
        <v>6969.81</v>
      </c>
      <c r="C97" s="13">
        <f t="shared" si="6"/>
        <v>3.5412980599961674E-2</v>
      </c>
      <c r="E97" s="12">
        <v>44316</v>
      </c>
      <c r="F97">
        <v>4181.17</v>
      </c>
      <c r="G97" s="13">
        <f t="shared" si="7"/>
        <v>1.3803443132521891</v>
      </c>
      <c r="I97" s="12">
        <v>44316</v>
      </c>
      <c r="J97">
        <v>701.83</v>
      </c>
      <c r="K97" s="13">
        <f t="shared" si="8"/>
        <v>0.76734406083956586</v>
      </c>
      <c r="M97" s="12">
        <v>44316</v>
      </c>
      <c r="N97">
        <v>3974.74</v>
      </c>
      <c r="O97" s="13">
        <f t="shared" si="9"/>
        <v>0.29556870222787213</v>
      </c>
      <c r="Q97" s="12">
        <v>44316</v>
      </c>
      <c r="R97">
        <v>1732.21</v>
      </c>
      <c r="S97" s="13">
        <f t="shared" si="10"/>
        <v>0.14559607422985876</v>
      </c>
      <c r="U97" s="12">
        <v>44316</v>
      </c>
      <c r="V97">
        <v>250210</v>
      </c>
      <c r="W97" s="13">
        <f t="shared" si="11"/>
        <v>0.4266897786495456</v>
      </c>
    </row>
    <row r="98" spans="1:23" x14ac:dyDescent="0.35">
      <c r="A98" s="12">
        <v>44347</v>
      </c>
      <c r="B98">
        <v>7022.61</v>
      </c>
      <c r="C98" s="13">
        <f t="shared" si="6"/>
        <v>4.3256781991344972E-2</v>
      </c>
      <c r="E98" s="12">
        <v>44347</v>
      </c>
      <c r="F98">
        <v>4204.1099999999997</v>
      </c>
      <c r="G98" s="13">
        <f t="shared" si="7"/>
        <v>1.3934040784724515</v>
      </c>
      <c r="I98" s="12">
        <v>44347</v>
      </c>
      <c r="J98">
        <v>711.45</v>
      </c>
      <c r="K98" s="13">
        <f t="shared" si="8"/>
        <v>0.79156908665105385</v>
      </c>
      <c r="M98" s="12">
        <v>44347</v>
      </c>
      <c r="N98">
        <v>4039.46</v>
      </c>
      <c r="O98" s="13">
        <f t="shared" si="9"/>
        <v>0.3166642220375171</v>
      </c>
      <c r="Q98" s="12">
        <v>44347</v>
      </c>
      <c r="R98">
        <v>1759.23</v>
      </c>
      <c r="S98" s="13">
        <f t="shared" si="10"/>
        <v>0.16346573548668708</v>
      </c>
      <c r="U98" s="12">
        <v>44347</v>
      </c>
      <c r="V98">
        <v>251285</v>
      </c>
      <c r="W98" s="13">
        <f t="shared" si="11"/>
        <v>0.43281939581931606</v>
      </c>
    </row>
    <row r="99" spans="1:23" x14ac:dyDescent="0.35">
      <c r="A99" s="12">
        <v>44377</v>
      </c>
      <c r="B99">
        <v>7037.47</v>
      </c>
      <c r="C99" s="13">
        <f t="shared" si="6"/>
        <v>4.5464336701116936E-2</v>
      </c>
      <c r="E99" s="12">
        <v>44377</v>
      </c>
      <c r="F99">
        <v>4297.5</v>
      </c>
      <c r="G99" s="13">
        <f t="shared" si="7"/>
        <v>1.4465711000034158</v>
      </c>
      <c r="I99" s="12">
        <v>44377</v>
      </c>
      <c r="J99">
        <v>719.97</v>
      </c>
      <c r="K99" s="13">
        <f t="shared" si="8"/>
        <v>0.81302409911611395</v>
      </c>
      <c r="M99" s="12">
        <v>44377</v>
      </c>
      <c r="N99">
        <v>4064.3</v>
      </c>
      <c r="O99" s="13">
        <f t="shared" si="9"/>
        <v>0.32476083378151555</v>
      </c>
      <c r="Q99" s="12">
        <v>44377</v>
      </c>
      <c r="R99">
        <v>1742.9</v>
      </c>
      <c r="S99" s="13">
        <f t="shared" si="10"/>
        <v>0.15266589950134257</v>
      </c>
      <c r="U99" s="12">
        <v>44377</v>
      </c>
      <c r="V99">
        <v>265676</v>
      </c>
      <c r="W99" s="13">
        <f t="shared" si="11"/>
        <v>0.5148764383217963</v>
      </c>
    </row>
    <row r="100" spans="1:23" x14ac:dyDescent="0.35">
      <c r="A100" s="12">
        <v>44408</v>
      </c>
      <c r="B100">
        <v>7032.3</v>
      </c>
      <c r="C100" s="13">
        <f t="shared" si="6"/>
        <v>4.4696297814877273E-2</v>
      </c>
      <c r="E100" s="12">
        <v>44407</v>
      </c>
      <c r="F100">
        <v>4395.26</v>
      </c>
      <c r="G100" s="13">
        <f t="shared" si="7"/>
        <v>1.5022259669577696</v>
      </c>
      <c r="I100" s="12">
        <v>44407</v>
      </c>
      <c r="J100">
        <v>724.21</v>
      </c>
      <c r="K100" s="13">
        <f t="shared" si="8"/>
        <v>0.8237012414696181</v>
      </c>
      <c r="M100" s="12">
        <v>44407</v>
      </c>
      <c r="N100">
        <v>4089.3</v>
      </c>
      <c r="O100" s="13">
        <f t="shared" si="9"/>
        <v>0.33290959761404215</v>
      </c>
      <c r="Q100" s="12">
        <v>44407</v>
      </c>
      <c r="R100">
        <v>1874.86</v>
      </c>
      <c r="S100" s="13">
        <f t="shared" si="10"/>
        <v>0.23993756861500204</v>
      </c>
      <c r="U100" s="12">
        <v>44408</v>
      </c>
      <c r="V100">
        <v>252961</v>
      </c>
      <c r="W100" s="13">
        <f t="shared" si="11"/>
        <v>0.44237589663469756</v>
      </c>
    </row>
    <row r="101" spans="1:23" x14ac:dyDescent="0.35">
      <c r="A101" s="12">
        <v>44439</v>
      </c>
      <c r="B101">
        <v>7119.7</v>
      </c>
      <c r="C101" s="13">
        <f t="shared" si="6"/>
        <v>5.7680166027129331E-2</v>
      </c>
      <c r="E101" s="12">
        <v>44439</v>
      </c>
      <c r="F101">
        <v>4522.68</v>
      </c>
      <c r="G101" s="13">
        <f t="shared" si="7"/>
        <v>1.5747663019344849</v>
      </c>
      <c r="I101" s="12">
        <v>44439</v>
      </c>
      <c r="J101">
        <v>741.27</v>
      </c>
      <c r="K101" s="13">
        <f t="shared" si="8"/>
        <v>0.86666163027876397</v>
      </c>
      <c r="M101" s="12">
        <v>44439</v>
      </c>
      <c r="N101">
        <v>4196.41</v>
      </c>
      <c r="O101" s="13">
        <f t="shared" si="9"/>
        <v>0.36782216137811896</v>
      </c>
      <c r="Q101" s="12">
        <v>44439</v>
      </c>
      <c r="R101">
        <v>1950.86</v>
      </c>
      <c r="S101" s="13">
        <f t="shared" si="10"/>
        <v>0.29020012433369047</v>
      </c>
      <c r="U101" s="12">
        <v>44439</v>
      </c>
      <c r="V101">
        <v>260575</v>
      </c>
      <c r="W101" s="13">
        <f t="shared" si="11"/>
        <v>0.48579069210505299</v>
      </c>
    </row>
    <row r="102" spans="1:23" x14ac:dyDescent="0.35">
      <c r="A102" s="12">
        <v>44469</v>
      </c>
      <c r="B102">
        <v>7086.42</v>
      </c>
      <c r="C102" s="13">
        <f t="shared" si="6"/>
        <v>5.2736194241045364E-2</v>
      </c>
      <c r="E102" s="12">
        <v>44469</v>
      </c>
      <c r="F102">
        <v>4307.54</v>
      </c>
      <c r="G102" s="13">
        <f t="shared" si="7"/>
        <v>1.4522868821660766</v>
      </c>
      <c r="I102" s="12">
        <v>44469</v>
      </c>
      <c r="J102">
        <v>709.51</v>
      </c>
      <c r="K102" s="13">
        <f t="shared" si="8"/>
        <v>0.78668379038553549</v>
      </c>
      <c r="M102" s="12">
        <v>44469</v>
      </c>
      <c r="N102">
        <v>4048.08</v>
      </c>
      <c r="O102" s="13">
        <f t="shared" si="9"/>
        <v>0.31947391580697215</v>
      </c>
      <c r="Q102" s="12">
        <v>44469</v>
      </c>
      <c r="R102">
        <v>1814.7</v>
      </c>
      <c r="S102" s="13">
        <f t="shared" si="10"/>
        <v>0.20015078766715622</v>
      </c>
      <c r="U102" s="12">
        <v>44469</v>
      </c>
      <c r="V102">
        <v>269430</v>
      </c>
      <c r="W102" s="13">
        <f t="shared" si="11"/>
        <v>0.53628163167558074</v>
      </c>
    </row>
    <row r="103" spans="1:23" x14ac:dyDescent="0.35">
      <c r="A103" s="12">
        <v>44500</v>
      </c>
      <c r="B103">
        <v>7237.57</v>
      </c>
      <c r="C103" s="13">
        <f t="shared" si="6"/>
        <v>7.5190561292325597E-2</v>
      </c>
      <c r="E103" s="12">
        <v>44498</v>
      </c>
      <c r="F103">
        <v>4605.38</v>
      </c>
      <c r="G103" s="13">
        <f t="shared" si="7"/>
        <v>1.6218474956448472</v>
      </c>
      <c r="I103" s="12">
        <v>44498</v>
      </c>
      <c r="J103">
        <v>745.23</v>
      </c>
      <c r="K103" s="13">
        <f t="shared" si="8"/>
        <v>0.87663367832590455</v>
      </c>
      <c r="M103" s="12">
        <v>44498</v>
      </c>
      <c r="N103">
        <v>4250.5600000000004</v>
      </c>
      <c r="O103" s="13">
        <f t="shared" si="9"/>
        <v>0.38547238383937188</v>
      </c>
      <c r="Q103" s="12">
        <v>44498</v>
      </c>
      <c r="R103">
        <v>1878.57</v>
      </c>
      <c r="S103" s="13">
        <f t="shared" si="10"/>
        <v>0.24239117495337492</v>
      </c>
      <c r="U103" s="12">
        <v>44500</v>
      </c>
      <c r="V103">
        <v>264948</v>
      </c>
      <c r="W103" s="13">
        <f t="shared" si="11"/>
        <v>0.51072540455473314</v>
      </c>
    </row>
    <row r="104" spans="1:23" x14ac:dyDescent="0.35">
      <c r="A104" s="12">
        <v>44530</v>
      </c>
      <c r="B104">
        <v>7059.45</v>
      </c>
      <c r="C104" s="13">
        <f t="shared" si="6"/>
        <v>4.8729616143969423E-2</v>
      </c>
      <c r="E104" s="12">
        <v>44530</v>
      </c>
      <c r="F104">
        <v>4567</v>
      </c>
      <c r="G104" s="13">
        <f t="shared" si="7"/>
        <v>1.5999977227959512</v>
      </c>
      <c r="I104" s="12">
        <v>44530</v>
      </c>
      <c r="J104">
        <v>726.53</v>
      </c>
      <c r="K104" s="13">
        <f t="shared" si="8"/>
        <v>0.82954345143662955</v>
      </c>
      <c r="M104" s="12">
        <v>44530</v>
      </c>
      <c r="N104">
        <v>4063.06</v>
      </c>
      <c r="O104" s="13">
        <f t="shared" si="9"/>
        <v>0.324356655095422</v>
      </c>
      <c r="Q104" s="12">
        <v>44530</v>
      </c>
      <c r="R104">
        <v>1932.74</v>
      </c>
      <c r="S104" s="13">
        <f t="shared" si="10"/>
        <v>0.27821647289128748</v>
      </c>
      <c r="U104" s="12">
        <v>44530</v>
      </c>
      <c r="V104">
        <v>269265</v>
      </c>
      <c r="W104" s="13">
        <f t="shared" si="11"/>
        <v>0.53534080671463924</v>
      </c>
    </row>
    <row r="105" spans="1:23" x14ac:dyDescent="0.35">
      <c r="A105" s="12">
        <v>44561</v>
      </c>
      <c r="B105">
        <v>7384.54</v>
      </c>
      <c r="C105" s="13">
        <f t="shared" si="6"/>
        <v>9.7023960733454873E-2</v>
      </c>
      <c r="E105" s="12">
        <v>44561</v>
      </c>
      <c r="F105">
        <v>4766.18</v>
      </c>
      <c r="G105" s="13">
        <f t="shared" si="7"/>
        <v>1.7133910984093732</v>
      </c>
      <c r="I105" s="12">
        <v>44561</v>
      </c>
      <c r="J105">
        <v>754.83</v>
      </c>
      <c r="K105" s="13">
        <f t="shared" si="8"/>
        <v>0.90080834025836665</v>
      </c>
      <c r="M105" s="12">
        <v>44561</v>
      </c>
      <c r="N105">
        <v>4298.41</v>
      </c>
      <c r="O105" s="13">
        <f t="shared" si="9"/>
        <v>0.40106911781482757</v>
      </c>
      <c r="Q105" s="12">
        <v>44561</v>
      </c>
      <c r="R105">
        <v>2002.61</v>
      </c>
      <c r="S105" s="13">
        <f t="shared" si="10"/>
        <v>0.32442495668161309</v>
      </c>
      <c r="U105" s="12">
        <v>44561</v>
      </c>
      <c r="V105">
        <v>270296</v>
      </c>
      <c r="W105" s="13">
        <f t="shared" si="11"/>
        <v>0.54121953722815852</v>
      </c>
    </row>
    <row r="106" spans="1:23" x14ac:dyDescent="0.35">
      <c r="A106" s="12">
        <v>44592</v>
      </c>
      <c r="B106">
        <v>7464.37</v>
      </c>
      <c r="C106" s="13">
        <f t="shared" si="6"/>
        <v>0.10888325363258611</v>
      </c>
      <c r="E106" s="12">
        <v>44592</v>
      </c>
      <c r="F106">
        <v>4515.55</v>
      </c>
      <c r="G106" s="13">
        <f t="shared" si="7"/>
        <v>1.5707071857173762</v>
      </c>
      <c r="I106" s="12">
        <v>44592</v>
      </c>
      <c r="J106">
        <v>717.38</v>
      </c>
      <c r="K106" s="13">
        <f t="shared" si="8"/>
        <v>0.80650197678225166</v>
      </c>
      <c r="M106" s="12">
        <v>44592</v>
      </c>
      <c r="N106">
        <v>4174.6000000000004</v>
      </c>
      <c r="O106" s="13">
        <f t="shared" si="9"/>
        <v>0.3607131798106229</v>
      </c>
      <c r="Q106" s="12">
        <v>44592</v>
      </c>
      <c r="R106">
        <v>1928.36</v>
      </c>
      <c r="S106" s="13">
        <f t="shared" si="10"/>
        <v>0.27531976244328926</v>
      </c>
      <c r="U106" s="12">
        <v>44592</v>
      </c>
      <c r="V106">
        <v>272833</v>
      </c>
      <c r="W106" s="13">
        <f t="shared" si="11"/>
        <v>0.55568543374881685</v>
      </c>
    </row>
    <row r="107" spans="1:23" x14ac:dyDescent="0.35">
      <c r="A107" s="12">
        <v>44620</v>
      </c>
      <c r="B107">
        <v>7458.25</v>
      </c>
      <c r="C107" s="13">
        <f t="shared" si="6"/>
        <v>0.10797408574403944</v>
      </c>
      <c r="E107" s="12">
        <v>44620</v>
      </c>
      <c r="F107">
        <v>4373.9399999999996</v>
      </c>
      <c r="G107" s="13">
        <f t="shared" si="7"/>
        <v>1.4900884693772984</v>
      </c>
      <c r="I107" s="12">
        <v>44620</v>
      </c>
      <c r="J107">
        <v>698.02</v>
      </c>
      <c r="K107" s="13">
        <f t="shared" si="8"/>
        <v>0.75774974188511979</v>
      </c>
      <c r="M107" s="12">
        <v>44620</v>
      </c>
      <c r="N107">
        <v>3924.23</v>
      </c>
      <c r="O107" s="13">
        <f t="shared" si="9"/>
        <v>0.27910493978063533</v>
      </c>
      <c r="Q107" s="12">
        <v>44620</v>
      </c>
      <c r="R107">
        <v>1872.73</v>
      </c>
      <c r="S107" s="13">
        <f t="shared" si="10"/>
        <v>0.23852889435604419</v>
      </c>
      <c r="U107" s="12">
        <v>44620</v>
      </c>
      <c r="V107">
        <v>273895</v>
      </c>
      <c r="W107" s="13">
        <f t="shared" si="11"/>
        <v>0.56174092531560404</v>
      </c>
    </row>
    <row r="108" spans="1:23" x14ac:dyDescent="0.35">
      <c r="A108" s="12">
        <v>44651</v>
      </c>
      <c r="B108">
        <v>7515.68</v>
      </c>
      <c r="C108" s="13">
        <f t="shared" si="6"/>
        <v>0.11650570532561422</v>
      </c>
      <c r="E108" s="12">
        <v>44651</v>
      </c>
      <c r="F108">
        <v>4530.41</v>
      </c>
      <c r="G108" s="13">
        <f t="shared" si="7"/>
        <v>1.5791669987589239</v>
      </c>
      <c r="I108" s="12">
        <v>44651</v>
      </c>
      <c r="J108">
        <v>711.56</v>
      </c>
      <c r="K108" s="13">
        <f t="shared" si="8"/>
        <v>0.79184608798569656</v>
      </c>
      <c r="M108" s="12">
        <v>44651</v>
      </c>
      <c r="N108">
        <v>3902.52</v>
      </c>
      <c r="O108" s="13">
        <f t="shared" si="9"/>
        <v>0.2720285532684692</v>
      </c>
      <c r="Q108" s="12">
        <v>44651</v>
      </c>
      <c r="R108">
        <v>1935.71</v>
      </c>
      <c r="S108" s="13">
        <f t="shared" si="10"/>
        <v>0.28018068066082047</v>
      </c>
      <c r="U108" s="12">
        <v>44651</v>
      </c>
      <c r="V108">
        <v>275838</v>
      </c>
      <c r="W108" s="13">
        <f t="shared" si="11"/>
        <v>0.5728198519768728</v>
      </c>
    </row>
    <row r="109" spans="1:23" x14ac:dyDescent="0.35">
      <c r="A109" s="12">
        <v>44681</v>
      </c>
      <c r="B109">
        <v>7544.55</v>
      </c>
      <c r="C109" s="13">
        <f t="shared" si="6"/>
        <v>0.12079454142730439</v>
      </c>
      <c r="E109" s="12">
        <v>44680</v>
      </c>
      <c r="F109">
        <v>4131.93</v>
      </c>
      <c r="G109" s="13">
        <f t="shared" si="7"/>
        <v>1.3523119314106142</v>
      </c>
      <c r="I109" s="12">
        <v>44680</v>
      </c>
      <c r="J109">
        <v>653.66999999999996</v>
      </c>
      <c r="K109" s="13">
        <f t="shared" si="8"/>
        <v>0.64606784014504792</v>
      </c>
      <c r="M109" s="12">
        <v>44680</v>
      </c>
      <c r="N109">
        <v>3802.86</v>
      </c>
      <c r="O109" s="13">
        <f t="shared" si="9"/>
        <v>0.23954432112648516</v>
      </c>
      <c r="Q109" s="12">
        <v>44680</v>
      </c>
      <c r="R109">
        <v>1893.59</v>
      </c>
      <c r="S109" s="13">
        <f t="shared" si="10"/>
        <v>0.25232464320198944</v>
      </c>
      <c r="U109" s="12">
        <v>44681</v>
      </c>
      <c r="V109">
        <v>279368</v>
      </c>
      <c r="W109" s="13">
        <f t="shared" si="11"/>
        <v>0.59294780417156079</v>
      </c>
    </row>
    <row r="110" spans="1:23" x14ac:dyDescent="0.35">
      <c r="A110" s="12">
        <v>44712</v>
      </c>
      <c r="B110">
        <v>7607.66</v>
      </c>
      <c r="C110" s="13">
        <f t="shared" si="6"/>
        <v>0.13016996388583113</v>
      </c>
      <c r="E110" s="12">
        <v>44712</v>
      </c>
      <c r="F110">
        <v>4132.1499999999996</v>
      </c>
      <c r="G110" s="13">
        <f t="shared" si="7"/>
        <v>1.3524371776333015</v>
      </c>
      <c r="I110" s="12">
        <v>44712</v>
      </c>
      <c r="J110">
        <v>652.80999999999995</v>
      </c>
      <c r="K110" s="13">
        <f t="shared" si="8"/>
        <v>0.64390219334693133</v>
      </c>
      <c r="M110" s="12">
        <v>44712</v>
      </c>
      <c r="N110">
        <v>3789.21</v>
      </c>
      <c r="O110" s="13">
        <f t="shared" si="9"/>
        <v>0.23509509607392576</v>
      </c>
      <c r="Q110" s="12">
        <v>44712</v>
      </c>
      <c r="R110">
        <v>1789.36</v>
      </c>
      <c r="S110" s="13">
        <f t="shared" si="10"/>
        <v>0.1833921934314775</v>
      </c>
      <c r="U110" s="12">
        <v>44712</v>
      </c>
      <c r="V110">
        <v>282744</v>
      </c>
      <c r="W110" s="13">
        <f t="shared" si="11"/>
        <v>0.61219765306937024</v>
      </c>
    </row>
    <row r="111" spans="1:23" x14ac:dyDescent="0.35">
      <c r="A111" s="12">
        <v>44742</v>
      </c>
      <c r="B111">
        <v>7169.28</v>
      </c>
      <c r="C111" s="13">
        <f t="shared" si="6"/>
        <v>6.5045614379114047E-2</v>
      </c>
      <c r="E111" s="12">
        <v>44742</v>
      </c>
      <c r="F111">
        <v>3785.38</v>
      </c>
      <c r="G111" s="13">
        <f t="shared" si="7"/>
        <v>1.1550206656267434</v>
      </c>
      <c r="I111" s="12">
        <v>44742</v>
      </c>
      <c r="J111">
        <v>596.77</v>
      </c>
      <c r="K111" s="13">
        <f t="shared" si="8"/>
        <v>0.50278260431618427</v>
      </c>
      <c r="M111" s="12">
        <v>44742</v>
      </c>
      <c r="N111">
        <v>3454.86</v>
      </c>
      <c r="O111" s="13">
        <f t="shared" si="9"/>
        <v>0.12611352857771485</v>
      </c>
      <c r="Q111" s="12">
        <v>44742</v>
      </c>
      <c r="R111">
        <v>1591.86</v>
      </c>
      <c r="S111" s="13">
        <f t="shared" si="10"/>
        <v>5.2775683504622695E-2</v>
      </c>
      <c r="U111" s="12">
        <v>44742</v>
      </c>
      <c r="V111">
        <v>286436</v>
      </c>
      <c r="W111" s="13">
        <f t="shared" si="11"/>
        <v>0.63324932431661907</v>
      </c>
    </row>
    <row r="112" spans="1:23" x14ac:dyDescent="0.35">
      <c r="A112" s="12">
        <v>44773</v>
      </c>
      <c r="B112">
        <v>7423.43</v>
      </c>
      <c r="C112" s="13">
        <f t="shared" si="6"/>
        <v>0.10280133641737343</v>
      </c>
      <c r="E112" s="12">
        <v>44771</v>
      </c>
      <c r="F112">
        <v>4130.29</v>
      </c>
      <c r="G112" s="13">
        <f t="shared" si="7"/>
        <v>1.3513782777505781</v>
      </c>
      <c r="I112" s="12">
        <v>44771</v>
      </c>
      <c r="J112">
        <v>637.72</v>
      </c>
      <c r="K112" s="13">
        <f t="shared" si="8"/>
        <v>0.6059026466218429</v>
      </c>
      <c r="M112" s="12">
        <v>44771</v>
      </c>
      <c r="N112">
        <v>3708.1</v>
      </c>
      <c r="O112" s="13">
        <f t="shared" si="9"/>
        <v>0.2086572466956762</v>
      </c>
      <c r="Q112" s="12">
        <v>44771</v>
      </c>
      <c r="R112">
        <v>1727.5</v>
      </c>
      <c r="S112" s="13">
        <f t="shared" si="10"/>
        <v>0.14248111847413458</v>
      </c>
      <c r="U112" s="12">
        <v>44773</v>
      </c>
      <c r="V112">
        <v>292118</v>
      </c>
      <c r="W112" s="13">
        <f t="shared" si="11"/>
        <v>0.66564791478976848</v>
      </c>
    </row>
    <row r="113" spans="1:23" x14ac:dyDescent="0.35">
      <c r="A113" s="12">
        <v>44804</v>
      </c>
      <c r="B113">
        <v>7284.15</v>
      </c>
      <c r="C113" s="13">
        <f t="shared" si="6"/>
        <v>8.2110339110708974E-2</v>
      </c>
      <c r="E113" s="12">
        <v>44804</v>
      </c>
      <c r="F113">
        <v>3955</v>
      </c>
      <c r="G113" s="13">
        <f t="shared" si="7"/>
        <v>1.2515855033190251</v>
      </c>
      <c r="I113" s="12">
        <v>44804</v>
      </c>
      <c r="J113">
        <v>613.11</v>
      </c>
      <c r="K113" s="13">
        <f t="shared" si="8"/>
        <v>0.54392989348039578</v>
      </c>
      <c r="M113" s="12">
        <v>44804</v>
      </c>
      <c r="N113">
        <v>3517.25</v>
      </c>
      <c r="O113" s="13">
        <f t="shared" si="9"/>
        <v>0.14644958359816829</v>
      </c>
      <c r="Q113" s="12">
        <v>44804</v>
      </c>
      <c r="R113">
        <v>1545.01</v>
      </c>
      <c r="S113" s="13">
        <f t="shared" si="10"/>
        <v>2.1791463301720881E-2</v>
      </c>
      <c r="U113" s="12">
        <v>44804</v>
      </c>
      <c r="V113" t="s">
        <v>43</v>
      </c>
      <c r="W113" s="13" t="e">
        <f t="shared" si="11"/>
        <v>#VALUE!</v>
      </c>
    </row>
    <row r="114" spans="1:23" x14ac:dyDescent="0.35">
      <c r="A114" s="12">
        <v>44834</v>
      </c>
      <c r="B114">
        <v>6893.81</v>
      </c>
      <c r="C114" s="13">
        <f t="shared" si="6"/>
        <v>2.412266041539457E-2</v>
      </c>
      <c r="E114" s="12">
        <v>44834</v>
      </c>
      <c r="F114">
        <v>3585.62</v>
      </c>
      <c r="G114" s="13">
        <f t="shared" si="7"/>
        <v>1.0412970954262355</v>
      </c>
      <c r="I114" s="12">
        <v>44834</v>
      </c>
      <c r="J114">
        <v>553.37</v>
      </c>
      <c r="K114" s="13">
        <f t="shared" si="8"/>
        <v>0.39349298682984557</v>
      </c>
      <c r="M114" s="12">
        <v>44834</v>
      </c>
      <c r="N114">
        <v>3318.2</v>
      </c>
      <c r="O114" s="13">
        <f t="shared" si="9"/>
        <v>8.1569125963591338E-2</v>
      </c>
      <c r="Q114" s="12">
        <v>44834</v>
      </c>
      <c r="R114">
        <v>1271.53</v>
      </c>
      <c r="S114" s="13">
        <f t="shared" si="10"/>
        <v>-0.15907437535547531</v>
      </c>
      <c r="U114" s="12">
        <v>44834</v>
      </c>
      <c r="V114" t="s">
        <v>43</v>
      </c>
      <c r="W114" s="13" t="e">
        <f t="shared" si="11"/>
        <v>#VALUE!</v>
      </c>
    </row>
    <row r="115" spans="1:23" x14ac:dyDescent="0.35">
      <c r="C115" s="13"/>
      <c r="G115" s="13"/>
      <c r="K115" s="13"/>
      <c r="O115" s="13"/>
      <c r="S115" s="13"/>
      <c r="W115" s="13"/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Indices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 Tang</cp:lastModifiedBy>
  <dcterms:created xsi:type="dcterms:W3CDTF">2022-09-30T14:58:25Z</dcterms:created>
  <dcterms:modified xsi:type="dcterms:W3CDTF">2022-10-08T09:31:43Z</dcterms:modified>
</cp:coreProperties>
</file>