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rshtheva/Desktop/MolecularBio-Salary-Prediction2/"/>
    </mc:Choice>
  </mc:AlternateContent>
  <xr:revisionPtr revIDLastSave="0" documentId="8_{DC73C10E-5412-5C43-8844-2D329154FAE3}" xr6:coauthVersionLast="45" xr6:coauthVersionMax="45" xr10:uidLastSave="{00000000-0000-0000-0000-000000000000}"/>
  <bookViews>
    <workbookView xWindow="29100" yWindow="1240" windowWidth="28040" windowHeight="19180" xr2:uid="{410B02CB-55E8-A245-9F31-D183971DFD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 i="1" l="1"/>
  <c r="K19" i="1"/>
  <c r="K18" i="1"/>
  <c r="AA15" i="1"/>
  <c r="Y15" i="1"/>
  <c r="W15" i="1"/>
  <c r="AA14" i="1"/>
  <c r="Y14" i="1"/>
  <c r="W14" i="1"/>
  <c r="AA4" i="1"/>
  <c r="AA5" i="1"/>
  <c r="AA6" i="1"/>
  <c r="AA7" i="1"/>
  <c r="AA8" i="1"/>
  <c r="AA9" i="1"/>
  <c r="AA10" i="1"/>
  <c r="AA11" i="1"/>
  <c r="AA12" i="1"/>
  <c r="AA13" i="1"/>
  <c r="AA3" i="1"/>
  <c r="Y4" i="1"/>
  <c r="Y5" i="1"/>
  <c r="Y6" i="1"/>
  <c r="Y7" i="1"/>
  <c r="Y8" i="1"/>
  <c r="Y9" i="1"/>
  <c r="Y10" i="1"/>
  <c r="Y11" i="1"/>
  <c r="Y12" i="1"/>
  <c r="Y13" i="1"/>
  <c r="Y3" i="1"/>
  <c r="W4" i="1"/>
  <c r="W5" i="1"/>
  <c r="W6" i="1"/>
  <c r="W7" i="1"/>
  <c r="W8" i="1"/>
  <c r="W9" i="1"/>
  <c r="W10" i="1"/>
  <c r="W11" i="1"/>
  <c r="W12" i="1"/>
  <c r="W13" i="1"/>
  <c r="W3" i="1"/>
  <c r="Z4" i="1"/>
  <c r="Z5" i="1"/>
  <c r="Z6" i="1"/>
  <c r="Z7" i="1"/>
  <c r="Z8" i="1"/>
  <c r="Z9" i="1"/>
  <c r="Z10" i="1"/>
  <c r="Z11" i="1"/>
  <c r="Z12" i="1"/>
  <c r="Z13" i="1"/>
  <c r="Z3" i="1"/>
  <c r="K3" i="1"/>
  <c r="S13" i="1"/>
  <c r="Q13" i="1"/>
  <c r="M13" i="1"/>
  <c r="K13" i="1"/>
  <c r="I13" i="1"/>
  <c r="O13" i="1" s="1"/>
  <c r="S12" i="1"/>
  <c r="Q12" i="1"/>
  <c r="M12" i="1"/>
  <c r="K12" i="1"/>
  <c r="I12" i="1"/>
  <c r="O12" i="1" s="1"/>
  <c r="S11" i="1"/>
  <c r="Q11" i="1"/>
  <c r="M11" i="1"/>
  <c r="K11" i="1"/>
  <c r="I11" i="1"/>
  <c r="U11" i="1" s="1"/>
  <c r="S10" i="1"/>
  <c r="Q10" i="1"/>
  <c r="O10" i="1"/>
  <c r="M10" i="1"/>
  <c r="K10" i="1"/>
  <c r="I10" i="1"/>
  <c r="U10" i="1" s="1"/>
  <c r="S9" i="1"/>
  <c r="Q9" i="1"/>
  <c r="M9" i="1"/>
  <c r="K9" i="1"/>
  <c r="I9" i="1"/>
  <c r="O9" i="1" s="1"/>
  <c r="S8" i="1"/>
  <c r="Q8" i="1"/>
  <c r="M8" i="1"/>
  <c r="K8" i="1"/>
  <c r="I8" i="1"/>
  <c r="O8" i="1" s="1"/>
  <c r="S7" i="1"/>
  <c r="Q7" i="1"/>
  <c r="O7" i="1"/>
  <c r="M7" i="1"/>
  <c r="K7" i="1"/>
  <c r="I7" i="1"/>
  <c r="U7" i="1" s="1"/>
  <c r="U6" i="1"/>
  <c r="S6" i="1"/>
  <c r="Q6" i="1"/>
  <c r="O6" i="1"/>
  <c r="M6" i="1"/>
  <c r="K6" i="1"/>
  <c r="I6" i="1"/>
  <c r="U5" i="1"/>
  <c r="S5" i="1"/>
  <c r="Q5" i="1"/>
  <c r="O5" i="1"/>
  <c r="M5" i="1"/>
  <c r="K5" i="1"/>
  <c r="I5" i="1"/>
  <c r="S4" i="1"/>
  <c r="Q4" i="1"/>
  <c r="M4" i="1"/>
  <c r="K4" i="1"/>
  <c r="I4" i="1"/>
  <c r="O4" i="1" s="1"/>
  <c r="S3" i="1"/>
  <c r="Q3" i="1"/>
  <c r="Q15" i="1" s="1"/>
  <c r="M3" i="1"/>
  <c r="I3" i="1"/>
  <c r="U3" i="1" s="1"/>
  <c r="O11" i="1" l="1"/>
  <c r="M14" i="1"/>
  <c r="U9" i="1"/>
  <c r="K15" i="1"/>
  <c r="S15" i="1"/>
  <c r="O3" i="1"/>
  <c r="K14" i="1"/>
  <c r="O14" i="1"/>
  <c r="U13" i="1"/>
  <c r="Q14" i="1"/>
  <c r="M15" i="1"/>
  <c r="U12" i="1"/>
  <c r="S14" i="1"/>
  <c r="O15" i="1"/>
  <c r="U4" i="1"/>
  <c r="U8" i="1"/>
  <c r="U14" i="1" l="1"/>
  <c r="U15" i="1"/>
</calcChain>
</file>

<file path=xl/sharedStrings.xml><?xml version="1.0" encoding="utf-8"?>
<sst xmlns="http://schemas.openxmlformats.org/spreadsheetml/2006/main" count="68" uniqueCount="42">
  <si>
    <t>Job Title</t>
  </si>
  <si>
    <t>Job Description</t>
  </si>
  <si>
    <t>Scientist, Molecular Biology</t>
  </si>
  <si>
    <t>GreenLight Biosciences is seeking an exceptional and highly motivated Scientist to help advance the company’s vaccine mRNA platform technology. A deep background in molecular biology and RNA biology is required. Strong organizational, problem-solving, and communication skills are essential, as is the ability to work in a fast-paced R&amp;D environment.
Key Responsibilities
·Work on the design, development, and evaluation of RNA-based vectors for novel vaccine design
·Help to build new lab capabilities to generate an optimize new RNA vector molecules.
·Establish biochemical and cell-based assays to evaluate RNA specific activity and expression of therapeutic antibodies and antigens.
·Work independently and in collaboration with multidisciplinary project teams and organizations, present internally to project and scientific teams.
·Communicate results and recommendations to colleagues, managers, and senior management in a timely manner, assisting in project decision-making.
Qualifications
·Ph.D. in Molecular Biology, RNA biology, Molecular Virology, or relevant field with a minimum of 2 years of relevant academic or industrial experience.
·Expertise in RNA vector design, perform standard molecular biology&amp; biochemistry experiments, including molecular cloning, in vitro transcription, DNA/RNA analysis, protein expression in microbial systems, and protein purification and plasmid engineering.
·Experience with mammalian cell culture and analysis of protein expression and gene reporter systems with various techniques as confocal microscopy, flow cytometry, cell luminescence and imagine systems.
·Strong organization, communication, and interpersonal skills are required, with the ability towork both independently and in a collaborative work environment.
Start your job application: click Apply Now</t>
  </si>
  <si>
    <t>Company Rating</t>
  </si>
  <si>
    <t>Company Founded</t>
  </si>
  <si>
    <t>#Number of employees (lowest estimate)</t>
  </si>
  <si>
    <t>Revenue (in M)</t>
  </si>
  <si>
    <t>Less than 1</t>
  </si>
  <si>
    <t>Quality Control Manager</t>
  </si>
  <si>
    <t>Manager, Quality Control
Position Summary
Adverum is looking for a Manager, Quality Control, to join our team in our Redwood City office. This position reports into the Director, Quality Control. This person will be working with the QC team and cross-functionally. This individual will be a crucial member of the Quality Control team, contributing to the development and performance Quality Control (QC) methods, systems, policies, processes, procedures and controls as they relate to the analytical testing of clinical materials.
What You’ll Do
Review executed QC test records for product release, including the investigation and resolution of deviations, OOS and OOT observations.
Perform routine QC testing as needed
Serve as a QC subject matter expert on various methods within the CMC team and with external partners (CMO’s and CTL’s)
Plan, organize and coordinate the activities related to QC Analytical and Stability testing to ensure timely completion of tasks
Write, organize and review QC analytical result tables, protocols and reports.
Works in conjunction with other Assay development to qualify, validate and transfer QC analytical methods as applicable
Participate in continuous improvements of quality systems (procedures and systems) to improve organization effectiveness, quality assurance compliance, and regulatory and other requirements
Assist in Quality Metric review processes, assess data for adverse trends, develop solutions and oversee implementation.
Authors and Reviews CMC regulatory submissions
Works with QC management and project team lead to identify and mitigate risks to meeting QC milestones and goals.
Coordinate with the Quality Assurance Department for required review and approval of documents
Responsible for development of direct reports
Responsible for training of QC staff
About You
5 to 7 years in a GMP environment (pharmaceutical or biotechnology industry) with at least 3 years in QC management role or equivalent
Solid knowledge and understanding of US and international regulations and guidance applicable to Quality Control and method validation
Experience in quality control required. A strong background in molecular biology is desired.
Experience transferring assays from Assay Development to Quality Control is required.
Experience in assay qualification and validation strongly desired. Experience with viral vector (adeno-associated virus) product is a plus.
Knowledge of cGMPs and regulatory requirements pertaining to biotechnology and pharmaceutical industries required. Must have laboratory experience with a variety of analytical techniques including, but not limited to, quantitative PCR, ELISA, and cell-based methods.
Knowledge of statistical methods applicable to the analysis of data.
Proficient in general and non-routine laboratory skills.
Experience working with contract testing labs.
Excellent interpersonal, communication and organizational skills.
Ability to make sound decisions about team activity scheduling, allocation of resources, and priorities.
Flexibility in problem solving, providing direction and work hours to meet business objectives. Good oral and written communication skills. MS Office skills; equipment related software such as Soft Max Pro desired.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t>
  </si>
  <si>
    <t>Scientist I Target Discovery</t>
  </si>
  <si>
    <t>Who we are:
REGENXBIO is an exceptional place to work. You'll have the opportunity to collaborate with some of the best and the brightest people, touch amazing science, and be a part of extraordinary plans. Our core values: Trust, Accountability, Perseverance, and Innovation drive everything we do. We aim to bring these values to life every day with all that we do, and we believe that what we do matters - to patients, to their families, and to their communities.
The opportunity:
REGENXBIO is searching for a highly motivated research scientist to support proof of concept studies towards developing AAV-based gene therapies for neurological diseases. The role requires practical experience with transgenic animal models, cell culture and knowledge of AAV vectors. Extensive hands-on experience in tissue processing, PCR, immunohistochemistry and microscopy is required. Work experience using viral vectors such as AAV, adenovirus or lentivirus inin vivo/ in vitro models is desired. Good communication and documentation skills are essential.
What you’ll be doing:
Collaborate with the Research and Early Development teams to conduct proof of concept studies and support vector engineering discovery studies
Assessin vivo distribution of AAV vectors requiring tissue dissection, immunohistochemistry, and/or real-time/qPCR
Perform behavioral assays and quantitative analysis to assess therapeutic efficacy of AAV treatment in rodent models of neurological disease
Assist in lab management tasks, such as material inventory, ordering, and equipment maintenance.
Maintain impeccable records including accurate lab notebooks and computer-generated data files, quantitative analysis of data, generating and adhering to laboratory protocols, and writing summary reports.
Present data at internal meetings, scientific conferences, and to external collaborators.
What we’re looking for:
We set our employees up for success. To be successful in this role and help us achieve our goals, we are looking for someone with the following skills and qualifications:
BS with 8+ or Master’s with 6+ years of experience. Ph.D. with 0-3 years of post-PhD experience in neuroscience or related field
Experience with animal models and molecular biology is required
Specific hands-on skills and familiarity with tissue processing, immunohistochemistry, qPCR analysis, microscopy and image analysis
Experience with in vitro cell culture is desirable
Knowledge of stereotaxic surgery and intracranial injection is desirable.
Excellent team player with good interpersonal skills.
Excellent oral and written communication skills for effectively interfacing with internal and external organizations
Detail oriented, organized, technically competent and be able to perform hands on work in the laboratory.
Why should you apply?
By joining REGENXBIO, you will have the opportunity to be a part of a growing company, with an incredible team, who is passionate about developing novel AAV gene therapies for patients in need.
We offer a comprehensive and competitive benefit&amp; compensation package which includes market-competitive salaries, an annual bonus program, education assistance, retirement plan with employer match, stock options at all levels, summer hours and more!
In addition, professional development is important to us. By joining our team, you’ll have the opportunity to be exposed to challenging projects and have access to development resources to help you grow personally and professionally.</t>
  </si>
  <si>
    <t>Associate Director/Director, Program Management</t>
  </si>
  <si>
    <t>Precigen is seeking an agile and dedicatedAssociate Director/Director, Program Management(level determined by candidate experience)to
support our Research, Regulatory, Non-Clinical and Clinical Development teams in Germantown, Maryland. This senior position will be responsible for planning, coordinating and tracking the scientific and development initiatives within Precigen.The Associate Director will collaborate closely with the Head of Operations to provide guidance, reporting and analysis, project planning and management, and appropriate cross-functional and internal communications.
DUTIES AND RESPONSIBILITIES:
Program Management (60%)
Define scope, goals and deliverables of each assigned project that support business goals in collaboration with senior management and stakeholders
Develop full-scale project plans and associated communications documents.
Identify and anticipate potential risks and establish plans to proactively address such potential risks.
Effectively and proactively communicate project modifications to the impacted parties with explanations of new responsibilities, deadlines, target dates, etc.
Coordinate with members of the Legal and Finance departments to ensure concurrence with budgetary, intellectual property and other legal and financial requirements.
Develop and implement procedures, as needed, for project monitoring to include team meetings, action item follow-up, meeting minutes, and identifying new
actions and resolutions.
Coordinate with internal resources to assist with project management and execution.
Manage workflow requirements and documentation related to the projects.
Interface with executives/department leads for strategy and budgeting purposes.
Supervisory (40%)
Support the Head of Operations by leading Program Managers on the organization, scheduling, tracking and follow-through of key tasks to support internal and partnered projects.
Work with Program Managers to determine, define and improve processes for capturing and reporting on project initiatives, project implementation and project execution.
Consistently evaluate reporting process to ensure a unified monitoring and reporting framework across initiatives, such that cost, schedule, interdependencies, performance, and risk is effectively managed at the project level and easily reported out weekly and as needed for leadership input when appropriate.
Develop communications and presentations related to program strategy, status, critical path activity timing, resources required, and related issues and/or risks, and communicate internally and to external partners as appropriate.
Ensure Program Management team has the resources, skill sets and tools necessary to accomplish team goals by continuously identifying process improvements and educational and training opportunities.
Mentor the team on how to effectively push back on stakeholders when requirements of a project put us at risk of not delivering quality work, minimizing disruption and fallout by adapting their approach to the situation and personalities involved.
Efficiently manage and maintain a system of problem resolution (i.e. change in project requirements, missed deadlines, etc.).Facilitate resolution of project conflicts by liaising with project teams and stakeholders and developing innovative solutions.
Serve as Operations representative on internal teams and focus groups including, but not limited to: Safety, Facilities Planning.
SUPERVISORY RESPONSIBILITIES:
1 – 4 Program Managers
EDUCATION AND EXPERIENCE:
M.S. or Ph.D. in Immunology, Molecular Biology, Cell Biology or a related field.
Six (6) to eight (8) years project management experience, or combination of education and experience.
Five (5) + years’ experience in the biotechnology industry.
Experience coordinating external service providers (CMOs, CROs, research institutions, etc.) desirable.
Experience working with the drug development process and technologies is a plus.
Strong experience working with Pharma/Biotech on complex programs.
Program Management Professional (PgMP) or Project Management Professional (PMP®) certification desirable.
DESIRED KEY COMPETENCIES:
Strong leadership skills and a self-motivator.
Excellent interpersonal skills with the ability to lead, interact with, focus, negotiate, resolve conflict and drive consensus among individuals from a variety of levels, function, and companies.
Strong familiarity with project management software, such as Microsoft Project.
Excellent strategic thinker with exceptional planning, organization and execution skills.
Strong quantitative and analytical skills.
Demonstrated ability to identify, prioritize and resolve key project and partnership issues.
Demonstrated ability to manage timelines.
Ability to anticipate and solve problems while analyzing complex issues and environments.
High aptitude for prioritizing and re-prioritizing activities as needed to achieve results from unanticipated requests or newly created projects that
require immediate attention.
Strong attention to detail and excellence in project management, while effectively managing multiple projects/priorities.
Strong oral and written communication skills and an ability to communicate complex concepts in a concise, simplified manner.
Demonstrated ability to work with and coordinate demands from multiple internal and external stakeholders.
Ability to effectively prioritize and execute in a high-pressure ,milestone-driven, and rapidly changing environment is crucial.
Exhibition of the highest degree of ethical standards and trustworthiness.
EOE MFDV
Apply Now: click Apply Now</t>
  </si>
  <si>
    <t>?</t>
  </si>
  <si>
    <t>Manufacturing Manager</t>
  </si>
  <si>
    <t>GRAIL is a healthcare company whose mission is to detect cancer early, when it can be cured. GRAIL is focused on alleviating the global burden of cancer by developing pioneering technology to detect and identify multiple deadly cancer types early. The company is using the power of next-generation sequencing, population-scale clinical studies, and state-of-the-art computer science and data science to enhance the scientific understanding of cancer biology, and to develop its multi-cancer early detection blood test. GRAIL is headquartered in Menlo Park, CA with locations in Washington, D.C., North Carolina, and the United Kingdom. It is supported by leading global investors and pharmaceutical, technology, and healthcare companies. For more information, please visit www.grail.com.
GRAIL is seeking a Supervisor to manage the Manufacturing Sciences and Technology (MSAT) team, who will be primarily responsible for leading, developing, and occasionally executing on materials manufacturing and associated tasks. The MSAT team comprises the reagents Manufacturing and reagent Quality Control groups. The ideal candidate is a detail-oriented, strong team player with vast experience in NGS assays and assay components. The candidate will be expected to partner with many functions within the organization, inducing but not limited to Automation, Product Development, LIMS, Quality, Equipment Engineering and the Clinical Lab. The candidate will be able to identify system limitations, implement process improvements, write documentation and be instrumental in the implementation and operation of the MSAT functions.
You Will:
Oversee the day to day operations of the MSAT and reagent QC groups in support of the Clinical Lab
Be an expert on the materials used in the current production assays and understand the implications for material failures
Assist in the development of new manufacturing and QC testing methods for reagents used in the Clinical Lab
Coordinating material readiness timing with Supply Chain and reagents QC
Receive and scale protocols from the Process Engineering team to enable efficient manufacturing and assay workflows
Investigate potential quality issues (both internal and external) and work with Quality to resolve Corrective and Preventative Actions (CAPA)
Uphold MSAT activity compliance with current Quality Systems including, but not limited to CLIA, CAP, FDA and ISO regulatory guidelines
Your Background Should Include:
B.S required, advanced degree strongly preferred in a relevant field.
5+ years of experience in Next Generation Sequencing assays and workflows.
Experience with Automated sample preparation workflows.
Experience developing and executing QC test workflows is a plus.
Proven track record in recruiting, hiring, building and sustaining a high performing team
Proficient with basic molecular biology laboratory techniques including but not limited to (e.g. pipetting, SPRI, PCR, qPCR).
Familiarity with nucleic acids extraction techniques and quantification devices (e.g., Nanodrop, Bioanalyzer, Fragment Analyzer, ddPCR).
Excellent teamwork and collaboration skills.
Outstanding written and verbal communication skills.
Self-directed, innovative, and creative thinker.
General computer skills and proficiency in G-Suite.
We are an equal opportunity employer and value diversity at our company. We do not discriminate on the basis of race, religion, color, national origin, gender, sexual orientation, age, marital status, veteran status, or disability status.
To apply to this job, click Apply Now</t>
  </si>
  <si>
    <t>Research Associate 2-Molecular Biology/Product Development</t>
  </si>
  <si>
    <t>At 10x Genomics, accelerating our understanding of biology is more than a mission for us. It's a commitment. This is the century of biology, and the breakthroughs we make now have the potential to change the world.
We enable scientists to advance their research, allowing them to address scientific questions they didn't even know they could ask. Our tools have enabled fundamental discoveries described in over 1000 peer-reviewed publications across multiple application areas, including cancer, immunology, and neuroscience.
Our teams are empowered and encouraged to follow their passions, pursue new ideas, and perform at their best in an inclusive and dynamic environment. The innovations and discoveries that we enable together will lead to better technologies, better treatments, and a better future. Find out how you can make a 10x difference.
About the role:
We are seeking an outstanding Research Associate to join the Product Development group to support the development and commercial launch of new products. This is a unique cross-disciplinary position that will work closely with a variety of groups including Molecular Biology, Chemistry, Microfluidics, QC, and Manufacturing, to develop and validate novel reagents for the rapid expansion of 10x product lines. Candidates must have a broad working knowledge of molecular biology and be able to apply that knowledge creatively and independently in a fast-paced work environment. The successful applicant will have exceptional attention to detail and the ability to meticulously execute and analyze highly complex experiments. Previous industry experience is essential.
Individuals applying for this position must be self-starters, strategic thinkers, action driven, flexible in changing direction and methods, thrive in a fast-paced environment, excel at managing multiple priorities, succeed in communicating with all levels within the organization and provide immediate contribution.
What you will be doing:
Preparation, formulation, and testing of newly designed 10x reagents either from SOPs or R&amp;D protocols.
Create NGS libraries from single cells, tissues, or isolated DNA/RNA using 10x instruments and consumables.
Conceive, develop, and implement new QC methods to assess reagent quality through a variety of analytical and functional tests.
Perform reagent guard banding and stability studies.
Maintenance of batch records, documentation and presentation of results, writing SOPs, and training other lab personnel.
Assist in early stage product R&amp;D
Assist Production and other R&amp;D teams with troubleshooting
To be successful, you will need:
S. or M.S. in molecular biology, biochemistry, genetics, microbiology, analytical chemistry, or related field.
3+ (B.S.) or 1+ (M.S.) years of relevant biotechnology or pharmaceutical industry experience.
Experience with a broad variety of molecular biology and analytical techniques including qPCR, RT-qPCR, ddPCR, FISH, flow cytometry, HPLC, PAGE, molecular cloning, gene editing, primer design, and nucleic acid isolation and manipulation.
Proven ability to use a variety of scientific equipment including microscopes, plate readers, rheometers, Bioanalyzers, gel imagers, real-time PCR instruments, HPLC instruments, flow cytometers etc.
Significant experience troubleshooting molecular biology-based assays.
Proven ability to write SOPs and train others to successfully perform the work.
Strong collaboration and communication skills.
Ability to work independently
Desire to work in a flexible and fast-paced startup environment.
Nice to have skills &amp; background:
Previous work with a variety of NGS sample preparation workflows and analysis.
Past work in a process or product development role, especially technology transfer to manufacturing and/or QC groups.
Experience operating liquid handling robots or other lab automation for high-throughput assays.
Experience with cell culture and the handling of mammalian primary cells, cell lines, and tissues.
Experience with microscopy and imaging systems
Experience working with new and untested reagents.
Experience creating and optimizing novel assays.
All qualified applicants will receive consideration for employment without regard to race, sex, color, religion, sexual orientation, gender identity, national origin, protected veteran status, or on the basis of disability.
#LI-MH1
Start your job application: click Easy Apply</t>
  </si>
  <si>
    <t>Project Scientist I</t>
  </si>
  <si>
    <t>Project Scientist I
Job Details
Level
Entry
Job Location
Salt Lake City Office - West Valley City, UT
Position Type
Full Time
Travel Percentage
Up to 50%
Job Category
Science
Description
Alliance Source Testing (Alliance) is currently seeking to fill a Project Scientist position. The ideal candidate for this position will possess a Bachelor’s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JOB OVERVIEW:
A Project Scientist I (PS1) is an entry level position. This is a field-testing role that involves conducting air emissions testing for industrial clients. Using a teamwork approach with other members of the testing teams, a PS1 will support the basic aspects of testing projects including equipment preparation, deployment, staging/breakdown and sampling tasks assigned to them.
RESPONSIBILITIES AND DUTIES:
Good verbal communication skills (Internally and with Clients and Regulators).
Mechanical and Electrical skills and knowledge of “how things work”.
Professional Appearance and Behavior.
Maintain Positive Attitude with ability to work well in groups.
Desire to Achieve Goals and grow into higher positions of leadership.
Must be able to travel (up to 95%) and have a valid driver’s license.
Flexibility: Must be available to work 40+ hour weeks as well as some nights and weekends
Ability to submit timesheets and expense reports on time
Safety and DOT Compliance
Successfully adheres to Health and Safety Program Manual
Follow all DOT requirements as trained to do so.
Proper use of Electronic Logging Device (ELD).
Demonstrates ability to work safely in office
Demonstrates ability to work safely in field
Conduct on-site field testing
Equipment and Mobile Lab Cleaning
Glassware Preparation
Assist in Equipment mobilizations and demobilizations
Follow current standards, codes and procedures regarding safe and effective use of equipment, maintenance programs and other policies as trained to do so
Ensure the company is represented in a professional manner while at customer sites and in the office
Follow all test methods, procedures, and processes as trained to do so for quality source testing
Requirements
QUALIFICATIONS:
High School Diploma required. AS or BS degree preferred (Science and Engineering related fields ideal).
Computer skills. Basic Knowledge of Word, Excel, Adobe, Outlook
Valid driver’s license
PHYSICAL REQUIREMENTS:
Must be able to meet certain physical demands such as:
Consistent standing or walking
Consistent bending, crouching or stooping
Frequent lifting of objects weighing up to 75 pounds
Climbing ladders and/or stairs
Use of tools or equipment requiring a high degree of dexterity
Ability to distinguish between shades of color
Ability to operate an Aerial Lift from the platform or deck
Ability and Willingness to work at elevated heights on stack platforms up to 300 feet
Must be willing to work outdoors in industrial environments.
To apply to this job, click Apply Now</t>
  </si>
  <si>
    <t>Reagents Scientist I 2nd Shift</t>
  </si>
  <si>
    <t>DO WORK THAT MATTERS
At Abbott, diverse ideas, perspectives, and expertise allow us to create life-changing solutions that help people live healthier lives. In 150 countries and with businesses spanning nutrition, diagnostics, medical devices, and branded generic pharmaceuticals, Abbott offers you enormous opportunities to explore your interests and help you achieve your career and personal goals.
We have an exciting opportunity for a Reagent Scientist I within our Abbott Rapid Diagnostics business located at Scarborough, Maine. In this role you will be producing antibodies for use in immunology-based chromatography and enzyme tests. The primary responsibility of the individual is the production and maintenance of the Technical Manufacturing Critical Reagent supply using Standard Operating Procedures (SOPs).
Abbott Rapid Diagnostics (formerly Alere) is part of Abbott’s Diagnostics family of businesses, bringing together exceptional teams of experts and industry-leading technologies to support diagnostic testing which provides important information for treatment and management of diseases and other conditions.
RESPONSIBILITIES
Maintains and supports the Critical Reagents supply according to production schedule
Responsible for assisting with product/process testing projects
Investigates problem areas and areas of desirable improvement
Undertakes new procedures and observes proper safety precautions
Cross department cooperation to support R&amp;D efforts
Maintains quality systems and proper GMP/GLP
Understands and responds to customer needs
Maintains a broad range of knowledge of scientific principles and theories that must be applied to troubleshooting and diagnostic tests.
Demonstrates working knowledge of these scientific principles combined with technical proficiency to maintain high standard of production.
Follows and supports SOP and document system
Creates and follows protocols designed around product improvement
Able to perform technical procedures and use laboratory equipment
Maintains good verbal and written communication skills and provides timely and accurate reporting both internally and externally
BASIC QUALIFICATIONS
Bachelor's degree (BA or BS) in biology, immunology, or chemistry or equivalent combination of education and experience.
Minimum of 1-year laboratory experience.
PREFERRED QUALIFICATIONS
Familiarity with national and international testing standards related to mechanical and chemical testing.
Knowledge of database software; internet software; inventory software; spreadsheet software and word processing software
About Abbott
At Abbott, we're committed to helping people live their best possible life through the power of health. For more than 125 years, we've brought new products and technologies to the world - in nutrition, diagnostics, medical devices and branded generic pharmaceuticals - that create more possibilities for more people at all stages of life. Today, 99,000 of us are working to help people live not just longer, but better, in the more than 150 countries we serve.
An equal opportunity employer, Abbott welcomes and encourages diversity in our workforce.
We provide reasonable accommodation to qualified individuals with disabilities. To request an accommodation, please send an email to myrecruiter@alere.com.</t>
  </si>
  <si>
    <t>10000+</t>
  </si>
  <si>
    <t>Research Scientist I</t>
  </si>
  <si>
    <t>Every immune system has a story to tell the key is knowing how to listen. Our goal is to meaningfully improve people's lives by learning from the wisdom of their adaptive immune systems. It's a bold objective that we're uniquely built to achieve.
At Adaptive, you'll be challenged, you'll be inspired, and you'll be part of an innovative organization making a real impact on improving the quality of life globally. No matter what your role is, you'll find a diverse, team-driven, fun culture where your contributions truly count.
Position Overview
As a Research Associate supporting the Cellular Research and Innovation group, you will play a critical role in a dynamic and cross-functional team focused on implementing and scaling-up our TCR discovery platform. This position will aid the SSF group in meeting deadlines by producing IVT RNAs to support Cellular Research and Innovation' efforts. This position will also contribute to technology development through exploration of new methods and optimization of existing protocols. You will also work on immune-based assays designs to assess quality of IVT-RNA.
Responsibilities
Large-scale IVT RNA synthesis from a variety of constructs to support Cellular Research and Innovation group in SSF.
Execute immune cell biology-based assay to support TCR discovery efforts. Execute flow cytometric-based immune cell phenotyping and cell sorting as needed.
Follow SOPs and practice good documentation for a GLP Laboratory.
Perform equipment maintenance according to the laboratory's standard operating procedures.
Organize workflow to handle incoming samples efficiently and accurately by following SOPs with a high emphasis on quality.
Maintain sufficient inventory of material, supplies and equipment in the laboratory for daily performance of duties.
Review, analyze, and interpret data and results, and report findings to manager.
Help with ongoing technology development effort as needed.
Work across teams and work in tandem with team to optimize existing protocols and assays.
Requirements
Bachelor's degree with 5 plus years' experience or Master's degree with 3+ plus years' experience in molecular biology or related field; or PhD with 1-2 years experience
Strong background in molecular and synthetic biology including 1+ years' experience with in vitro transcription of RNA, plasmid knowledge, and PCR amplification.
Working knowledge of vector design.
Hands on experiment with flow cytometry.
Ability to maintain organized and detailed records.
Adaptive Biotechnologies is proud to be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Equal Opportunity Employer/Veterans/Disabled
NOTE TO EMPLOYMENT AGENCIES: Adaptive Biotechnologies values our relationships with our Recruitment Partners and will only accept resumes from those partners whom have been contracted by a member of our Human Resources team to collaborate with us. Adaptive Biotechnologies is not responsible for any fees related to resumes that are unsolicited or are received by any employee of Adaptive Biotechnologies who is not a member of the Human Resources team.
Start your job application: click Apply Now</t>
  </si>
  <si>
    <t>Sr. Scientist, Cell Biology</t>
  </si>
  <si>
    <t>Senior Scientist, Assay Development Cell Biology
Position Summary
Adverum is looking for a Senior Scientist with knowledge of cell biology to join our team in our Redwood City office. This position reports to the Senior Director of Assay Development and Bioanalytics. This person will be working cross functionally with Assay Development, QC, and Process Development groups. This role is responsible for overseeing and planning strategy for developing, qualifying, transferring, and troubleshooting cell-based assays in support of product characterization/release and bioanalysis.
What You’ll Do
Plan strategies for and participate in the development, qualification, and transfer of quantitative and semi-quantitative cell-based bioanalytical methods to support product release
May also contribute to development, qualification, and transfer of molecular biology bioanalytical methods to support preclinical and clinical assays
Present results, conclusions, and implications to project teams and senior management.
Participate in the transfer of processes, technology, and assays to/from internal and external collaborators and contract research organizations
Supervise a group of scientists
Maintain a detailed awareness of industry guidance and standards for assay validation and performance
Maintain current knowledge of advancing technologies and propose their applications to ongoing projects.
Author standard test methods and best-practices documents for the Assay Development group
Contribute to development reports
Contribute to CMC protocols and regulatory reports
Independently plan, implement, and complete significant projects with minimal supervision.
Participate in decisions on experimental approaches and interpretation of data.
Work collaboratively with different research and development departments to evaluate and implement new assay formats and/or technologies.
Oversee writing of test procedures, documented standard test methods, SOPs, protocols, and technical reports.
Present project status updates in internal and external forums. Participate in scientific meetings and produce original peer-reviewed publications.
Maintain excellent documentation of laboratory activities.
Other responsibilities may be assigned as needed.
About You
PhD degree and 8+ years relevant biotechnology industry experience, Master’s degree and 12+ years relevant biotechnology industry experience. Bachelor’s degree with exceptional experience in biologics assay development and 20+ years relevant biotechnology industry experience
Supervisory experience is required.
Experience in developing and validating cell-based product release and bioanalytical assays is required. Knowledge of FDA requirements desired.
Experience working as part of a project team
Understanding of QC assay requirements
Ability to read and extract information from published literature and internal reports is required.
Expertise is required in cell line development and cell-based assays (sterile tissue culture techniques, transfection, transduction, maintaining, subcloning, and banking cells).
Knowledge of techniques such as flow cytometry and immunofluorescence are strongly desired.
Broad knowledge of cell assay methods and biochemistry with application to gene therapy (for example, neutralizing antibody assays) is strongly desired.
Background in the area of retinal or genetic diseases is desired; an understanding of AAV biology is a plus.
Must be a self-starter, proactive, co-operative, and proficient at working both independently and in a small team environment.
Proven initiative and demonstrated accountability in a fast-paced environment with high degree of flexibility.
Detail oriented with time management skills.
Excellent verbal and written communication skills.
Experience in presenting data through written reports and oral presentation.
Publication in a peer-reviewed journal or presentation at a conference is desired.
Proficiency with SoftMaxPro, GraphPad Prism, JMP, and other common analytical software desired.
Proficient with MS Office and other common office software.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
Apply Now: click Easy Apply</t>
  </si>
  <si>
    <t>Process Development Engineer III</t>
  </si>
  <si>
    <t>Process Development Engineer III
Position Summary
Adverum is looking for an Process Development Engineer III to join our team in our Redwood City office. This position will report into the Director, Process Sciences and will cross functionally within the teams of the Company.
What You’ll Do
Independently design, develop, and evaluate process changes and new technologies to optimize the existing downstream AAV process to enhance robustness, scale-ability, and/or yield.
Technical lead and perform the development and qualification of scale-down / up models of the platform process.
Technical involvement in the planning and manufacturing of AAV based viral vectors for development use encompassing the entire process from thaw to harvest,
Author and review technical documentation including batch records, Tech Transfer protocols, Campaign Summaries, and risk assessments.
Lead and provide technical feedback during group discussions on upstream planning, processes, and projects to maintain timelines and managing project teams to meet goals.
Independently analyze and interpret data, draft technical summary reports, and present results to cross functional teams
Identify assays needed for in-process control to support Process Development.
Independently solves complex technical problems.
Follow good documentation practices to maintain accurate records through a highly organized lab notebook and data logging of process data.
Independently identify and solve complex technical problems of limited scope while notifying management.
Search literature for methods, processes, and new technologies for upstream AAV process.
Emphasis of Quality Control, Quality Assurance, and Consistency throughout lab work performed.
Collaborate and interact with R&amp;D, Assay Development, Quality, and Pre-Clinical groups to provide support on as-needed basis.
Ensure safe workplace in compliance with the company and EHS' rules and regulations.
Provide support for external manufacturing by reviewing and approving batch records, performing tech transfers, and providing technical support and PIP on as-needed basis,
Represent company to third parties (CMOs, vendors, collaborators, trade shows, training, etc.) in a professional manner.
Other responsibilities may be assigned as needed
About You
MS with 4+ years of experience or BS with 6+ years of experience in Chemical Engineering, Biochemistry, Cell &amp; Molecular Biology or related life science engineering fields.
Hands on experience with bioreactors at small/pilot/large scale is required.
Understanding of process scale-up or scale-down.
Proficient in general molecular biology techniques including ELISA, qPCR, BCA, Silver Stain/Western Blot.
Must have excellent time management skills and the ability to multitask/ prioritize work in order to support organizational needs, meet deadlines and timeframes.
Experience drafting, reviewing and following, SOPs, Batch records, technology transfer documents and protocols is required.
Broad experience in cGMP biologics manufacturing and documentation required, with additional understanding of regulatory guidelines preferred.
Highly motivated team player capable of working with others in a fast pace environment.
Ability to use Microsoft Excel, Word, PowerPoint. Experimental design software, and statistical data analysis software a required.
Previous experience in the insect cell-baculovirus expression technology platform is a plus.
Prior AAV gene therapy vector or other viral particle production experience is a plus.
Some travel is required to qualify new vendors and oversee manufacturing activities.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
Start your job application: click Easy Apply</t>
  </si>
  <si>
    <t>Jake</t>
  </si>
  <si>
    <t>Ed</t>
  </si>
  <si>
    <t>Max</t>
  </si>
  <si>
    <t>Accuracy</t>
  </si>
  <si>
    <t>MAX</t>
  </si>
  <si>
    <t>Min</t>
  </si>
  <si>
    <t>MEAN</t>
  </si>
  <si>
    <t>MIN</t>
  </si>
  <si>
    <t>Real</t>
  </si>
  <si>
    <t>Mean</t>
  </si>
  <si>
    <t>St.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</si>
</sst>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8"/>
      <color rgb="FF404040"/>
      <name val="Arial"/>
      <family val="2"/>
    </font>
    <font>
      <sz val="20"/>
      <color rgb="FF404040"/>
      <name val="Calibri"/>
      <family val="2"/>
      <scheme val="minor"/>
    </font>
    <font>
      <sz val="16"/>
      <color theme="1"/>
      <name val="Calibri"/>
      <family val="2"/>
      <scheme val="minor"/>
    </font>
    <font>
      <sz val="20"/>
      <color theme="1"/>
      <name val="Calibri"/>
      <family val="2"/>
      <scheme val="minor"/>
    </font>
    <font>
      <b/>
      <sz val="20"/>
      <color theme="1"/>
      <name val="Calibri"/>
      <family val="2"/>
      <scheme val="minor"/>
    </font>
    <font>
      <sz val="12"/>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left" vertic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6" borderId="0" xfId="0" applyFill="1" applyAlignment="1">
      <alignment horizontal="center" vertical="center"/>
    </xf>
    <xf numFmtId="0" fontId="0" fillId="2" borderId="0" xfId="0" applyFill="1" applyAlignment="1">
      <alignment horizontal="center" vertical="center"/>
    </xf>
    <xf numFmtId="9" fontId="0" fillId="2" borderId="0" xfId="1" applyFont="1" applyFill="1" applyAlignment="1">
      <alignment horizontal="center" vertical="center"/>
    </xf>
    <xf numFmtId="0" fontId="0" fillId="7" borderId="0" xfId="0" applyFill="1" applyAlignment="1">
      <alignment horizontal="center" vertical="center"/>
    </xf>
    <xf numFmtId="9" fontId="0" fillId="7" borderId="0" xfId="1" applyFont="1" applyFill="1" applyAlignment="1">
      <alignment horizontal="center" vertical="center"/>
    </xf>
    <xf numFmtId="3" fontId="0" fillId="2" borderId="0" xfId="0" applyNumberFormat="1" applyFill="1" applyAlignment="1">
      <alignment horizontal="center" vertical="center"/>
    </xf>
    <xf numFmtId="9" fontId="0" fillId="8" borderId="0" xfId="1" applyFont="1" applyFill="1" applyAlignment="1">
      <alignment horizontal="center" vertical="center"/>
    </xf>
    <xf numFmtId="9" fontId="0" fillId="10" borderId="0" xfId="1" applyFont="1" applyFill="1" applyAlignment="1">
      <alignment horizontal="center" vertical="center"/>
    </xf>
    <xf numFmtId="0" fontId="5" fillId="9" borderId="0" xfId="0" applyFont="1" applyFill="1" applyAlignment="1">
      <alignment horizontal="center"/>
    </xf>
    <xf numFmtId="0" fontId="0" fillId="10" borderId="0" xfId="0" applyFont="1" applyFill="1" applyAlignment="1">
      <alignment horizontal="center" vertical="center"/>
    </xf>
    <xf numFmtId="9" fontId="0" fillId="8" borderId="0" xfId="0" applyNumberFormat="1" applyFill="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7" fillId="8" borderId="0" xfId="0" applyFont="1" applyFill="1" applyAlignment="1">
      <alignment horizontal="center" vertical="center"/>
    </xf>
    <xf numFmtId="9" fontId="7" fillId="8" borderId="0" xfId="1" applyFont="1" applyFill="1" applyAlignment="1">
      <alignment horizontal="center" vertical="center"/>
    </xf>
    <xf numFmtId="0" fontId="5" fillId="4" borderId="0" xfId="0" applyFont="1" applyFill="1" applyAlignment="1">
      <alignment horizontal="center"/>
    </xf>
    <xf numFmtId="0" fontId="5" fillId="3" borderId="0" xfId="0" applyFont="1" applyFill="1" applyAlignment="1">
      <alignment horizontal="center"/>
    </xf>
    <xf numFmtId="0" fontId="5" fillId="5" borderId="0" xfId="0" applyFont="1" applyFill="1" applyAlignment="1">
      <alignment horizontal="center"/>
    </xf>
    <xf numFmtId="0" fontId="5" fillId="9"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3EAF-14ED-604D-8013-B502C159EA37}">
  <dimension ref="A1:AA20"/>
  <sheetViews>
    <sheetView tabSelected="1" topLeftCell="R1" zoomScale="82" workbookViewId="0">
      <selection activeCell="AG7" sqref="AG7"/>
    </sheetView>
  </sheetViews>
  <sheetFormatPr baseColWidth="10" defaultRowHeight="16" x14ac:dyDescent="0.2"/>
  <cols>
    <col min="1" max="1" width="90.6640625" bestFit="1" customWidth="1"/>
    <col min="2" max="2" width="130.33203125" customWidth="1"/>
    <col min="3" max="3" width="28.33203125" bestFit="1" customWidth="1"/>
    <col min="4" max="4" width="24.6640625" bestFit="1" customWidth="1"/>
    <col min="5" max="5" width="23" bestFit="1" customWidth="1"/>
    <col min="6" max="6" width="60.6640625" bestFit="1" customWidth="1"/>
    <col min="7" max="9" width="13" customWidth="1"/>
    <col min="10" max="10" width="7.33203125" bestFit="1" customWidth="1"/>
    <col min="11" max="11" width="14" bestFit="1" customWidth="1"/>
    <col min="12" max="12" width="8.1640625" bestFit="1" customWidth="1"/>
    <col min="13" max="13" width="14" bestFit="1" customWidth="1"/>
    <col min="14" max="14" width="10.1640625" bestFit="1" customWidth="1"/>
    <col min="15" max="15" width="14" bestFit="1" customWidth="1"/>
    <col min="16" max="16" width="7.33203125" bestFit="1" customWidth="1"/>
    <col min="17" max="17" width="14" bestFit="1" customWidth="1"/>
    <col min="18" max="18" width="8.1640625" bestFit="1" customWidth="1"/>
    <col min="19" max="19" width="14" bestFit="1" customWidth="1"/>
    <col min="20" max="20" width="10.1640625" bestFit="1" customWidth="1"/>
    <col min="21" max="21" width="14" bestFit="1" customWidth="1"/>
    <col min="22" max="22" width="7.33203125" bestFit="1" customWidth="1"/>
    <col min="23" max="23" width="14" bestFit="1" customWidth="1"/>
    <col min="24" max="24" width="8.1640625" bestFit="1" customWidth="1"/>
    <col min="25" max="25" width="14" bestFit="1" customWidth="1"/>
    <col min="26" max="26" width="10.1640625" bestFit="1" customWidth="1"/>
    <col min="27" max="27" width="14" bestFit="1" customWidth="1"/>
  </cols>
  <sheetData>
    <row r="1" spans="1:27" ht="26" x14ac:dyDescent="0.3">
      <c r="G1" s="24" t="s">
        <v>39</v>
      </c>
      <c r="H1" s="24"/>
      <c r="I1" s="24"/>
      <c r="J1" s="25" t="s">
        <v>32</v>
      </c>
      <c r="K1" s="25"/>
      <c r="L1" s="25"/>
      <c r="M1" s="25"/>
      <c r="N1" s="25"/>
      <c r="O1" s="25"/>
      <c r="P1" s="26" t="s">
        <v>33</v>
      </c>
      <c r="Q1" s="26"/>
      <c r="R1" s="26"/>
      <c r="S1" s="26"/>
      <c r="T1" s="26"/>
      <c r="U1" s="26"/>
      <c r="V1" s="27" t="s">
        <v>31</v>
      </c>
      <c r="W1" s="27"/>
      <c r="X1" s="27"/>
      <c r="Y1" s="27"/>
      <c r="Z1" s="27"/>
      <c r="AA1" s="27"/>
    </row>
    <row r="2" spans="1:27" ht="26" x14ac:dyDescent="0.3">
      <c r="A2" s="6" t="s">
        <v>0</v>
      </c>
      <c r="B2" s="6" t="s">
        <v>1</v>
      </c>
      <c r="C2" s="6" t="s">
        <v>5</v>
      </c>
      <c r="D2" s="6" t="s">
        <v>4</v>
      </c>
      <c r="E2" s="6" t="s">
        <v>7</v>
      </c>
      <c r="F2" s="6" t="s">
        <v>6</v>
      </c>
      <c r="G2" s="7" t="s">
        <v>38</v>
      </c>
      <c r="H2" s="7" t="s">
        <v>35</v>
      </c>
      <c r="I2" s="7" t="s">
        <v>37</v>
      </c>
      <c r="J2" s="6" t="s">
        <v>38</v>
      </c>
      <c r="K2" s="6" t="s">
        <v>34</v>
      </c>
      <c r="L2" s="6" t="s">
        <v>35</v>
      </c>
      <c r="M2" s="6" t="s">
        <v>34</v>
      </c>
      <c r="N2" s="6" t="s">
        <v>37</v>
      </c>
      <c r="O2" s="6" t="s">
        <v>34</v>
      </c>
      <c r="P2" s="8" t="s">
        <v>38</v>
      </c>
      <c r="Q2" s="8" t="s">
        <v>34</v>
      </c>
      <c r="R2" s="8" t="s">
        <v>35</v>
      </c>
      <c r="S2" s="8" t="s">
        <v>34</v>
      </c>
      <c r="T2" s="8" t="s">
        <v>37</v>
      </c>
      <c r="U2" s="8" t="s">
        <v>34</v>
      </c>
      <c r="V2" s="17" t="s">
        <v>38</v>
      </c>
      <c r="W2" s="17" t="s">
        <v>34</v>
      </c>
      <c r="X2" s="17" t="s">
        <v>35</v>
      </c>
      <c r="Y2" s="17" t="s">
        <v>34</v>
      </c>
      <c r="Z2" s="17" t="s">
        <v>37</v>
      </c>
      <c r="AA2" s="17" t="s">
        <v>34</v>
      </c>
    </row>
    <row r="3" spans="1:27" s="5" customFormat="1" ht="36" customHeight="1" x14ac:dyDescent="0.2">
      <c r="A3" s="2" t="s">
        <v>2</v>
      </c>
      <c r="B3" s="3" t="s">
        <v>3</v>
      </c>
      <c r="C3" s="4">
        <v>2008</v>
      </c>
      <c r="D3" s="4">
        <v>3.9</v>
      </c>
      <c r="E3" s="4" t="s">
        <v>8</v>
      </c>
      <c r="F3" s="4">
        <v>51</v>
      </c>
      <c r="G3" s="9">
        <v>67</v>
      </c>
      <c r="H3" s="9">
        <v>135</v>
      </c>
      <c r="I3" s="9">
        <f>(H3+G3)/2</f>
        <v>101</v>
      </c>
      <c r="J3" s="10">
        <v>70</v>
      </c>
      <c r="K3" s="11">
        <f>1-(ABS(J3-G3))/G3</f>
        <v>0.95522388059701491</v>
      </c>
      <c r="L3" s="10">
        <v>90</v>
      </c>
      <c r="M3" s="11">
        <f>1-(ABS(L3-H3))/H3</f>
        <v>0.66666666666666674</v>
      </c>
      <c r="N3" s="10">
        <v>80</v>
      </c>
      <c r="O3" s="11">
        <f>1-(ABS(N3-I3))/I3</f>
        <v>0.79207920792079212</v>
      </c>
      <c r="P3" s="12">
        <v>60</v>
      </c>
      <c r="Q3" s="13">
        <f>1-(ABS(P3-G3))/G3</f>
        <v>0.89552238805970152</v>
      </c>
      <c r="R3" s="12">
        <v>80</v>
      </c>
      <c r="S3" s="13">
        <f t="shared" ref="S3:S13" si="0">1-(ABS(R3-H3))/H3</f>
        <v>0.59259259259259256</v>
      </c>
      <c r="T3" s="12">
        <v>70</v>
      </c>
      <c r="U3" s="13">
        <f t="shared" ref="U3:U13" si="1">1-(ABS(T3-I3))/I3</f>
        <v>0.69306930693069302</v>
      </c>
      <c r="V3" s="18">
        <v>60</v>
      </c>
      <c r="W3" s="16">
        <f>1-(ABS(V3-G3))/G3</f>
        <v>0.89552238805970152</v>
      </c>
      <c r="X3" s="18">
        <v>90</v>
      </c>
      <c r="Y3" s="16">
        <f>1-(ABS(X3-H3))/H3</f>
        <v>0.66666666666666674</v>
      </c>
      <c r="Z3" s="18">
        <f>(V3+X3)/2</f>
        <v>75</v>
      </c>
      <c r="AA3" s="16">
        <f>1-(ABS(Z3-I3))/I3</f>
        <v>0.74257425742574257</v>
      </c>
    </row>
    <row r="4" spans="1:27" s="5" customFormat="1" ht="36" customHeight="1" x14ac:dyDescent="0.2">
      <c r="A4" s="2" t="s">
        <v>9</v>
      </c>
      <c r="B4" s="3" t="s">
        <v>10</v>
      </c>
      <c r="C4" s="4">
        <v>2016</v>
      </c>
      <c r="D4" s="4">
        <v>3.2</v>
      </c>
      <c r="E4" s="4" t="s">
        <v>8</v>
      </c>
      <c r="F4" s="4">
        <v>51</v>
      </c>
      <c r="G4" s="9">
        <v>90</v>
      </c>
      <c r="H4" s="9">
        <v>131</v>
      </c>
      <c r="I4" s="9">
        <f t="shared" ref="I4:I12" si="2">(H4+G4)/2</f>
        <v>110.5</v>
      </c>
      <c r="J4" s="10">
        <v>60</v>
      </c>
      <c r="K4" s="11">
        <f t="shared" ref="K4:K9" si="3">1-(ABS(J4-G4))/G4</f>
        <v>0.66666666666666674</v>
      </c>
      <c r="L4" s="10">
        <v>70</v>
      </c>
      <c r="M4" s="11">
        <f t="shared" ref="M4:M13" si="4">1-(ABS(L4-H4))/H4</f>
        <v>0.53435114503816794</v>
      </c>
      <c r="N4" s="10">
        <v>65</v>
      </c>
      <c r="O4" s="11">
        <f t="shared" ref="O4:O12" si="5">1-(ABS(N4-I4))/I4</f>
        <v>0.58823529411764708</v>
      </c>
      <c r="P4" s="12">
        <v>80</v>
      </c>
      <c r="Q4" s="13">
        <f t="shared" ref="Q4:Q13" si="6">1-(ABS(P4-G4))/G4</f>
        <v>0.88888888888888884</v>
      </c>
      <c r="R4" s="12">
        <v>100</v>
      </c>
      <c r="S4" s="13">
        <f t="shared" si="0"/>
        <v>0.76335877862595414</v>
      </c>
      <c r="T4" s="12">
        <v>90</v>
      </c>
      <c r="U4" s="13">
        <f t="shared" si="1"/>
        <v>0.81447963800904977</v>
      </c>
      <c r="V4" s="18">
        <v>40</v>
      </c>
      <c r="W4" s="16">
        <f t="shared" ref="W4:W13" si="7">1-(ABS(V4-G4))/G4</f>
        <v>0.44444444444444442</v>
      </c>
      <c r="X4" s="18">
        <v>70</v>
      </c>
      <c r="Y4" s="16">
        <f t="shared" ref="Y4:Y13" si="8">1-(ABS(X4-H4))/H4</f>
        <v>0.53435114503816794</v>
      </c>
      <c r="Z4" s="18">
        <f t="shared" ref="Z4:Z13" si="9">(V4+X4)/2</f>
        <v>55</v>
      </c>
      <c r="AA4" s="16">
        <f t="shared" ref="AA4:AA13" si="10">1-(ABS(Z4-I4))/I4</f>
        <v>0.49773755656108598</v>
      </c>
    </row>
    <row r="5" spans="1:27" s="5" customFormat="1" ht="36" customHeight="1" x14ac:dyDescent="0.2">
      <c r="A5" s="2" t="s">
        <v>11</v>
      </c>
      <c r="B5" s="3" t="s">
        <v>12</v>
      </c>
      <c r="C5" s="4">
        <v>2009</v>
      </c>
      <c r="D5" s="4">
        <v>4.0999999999999996</v>
      </c>
      <c r="E5" s="4">
        <v>201</v>
      </c>
      <c r="F5" s="4">
        <v>201</v>
      </c>
      <c r="G5" s="9">
        <v>105</v>
      </c>
      <c r="H5" s="9">
        <v>115</v>
      </c>
      <c r="I5" s="9">
        <f t="shared" si="2"/>
        <v>110</v>
      </c>
      <c r="J5" s="14">
        <v>80</v>
      </c>
      <c r="K5" s="11">
        <f t="shared" si="3"/>
        <v>0.76190476190476186</v>
      </c>
      <c r="L5" s="14">
        <v>100</v>
      </c>
      <c r="M5" s="11">
        <f t="shared" si="4"/>
        <v>0.86956521739130432</v>
      </c>
      <c r="N5" s="14">
        <v>90</v>
      </c>
      <c r="O5" s="11">
        <f>1-(ABS(N5-I5))/I5</f>
        <v>0.81818181818181812</v>
      </c>
      <c r="P5" s="12">
        <v>75</v>
      </c>
      <c r="Q5" s="13">
        <f t="shared" si="6"/>
        <v>0.7142857142857143</v>
      </c>
      <c r="R5" s="12">
        <v>85</v>
      </c>
      <c r="S5" s="13">
        <f t="shared" si="0"/>
        <v>0.73913043478260865</v>
      </c>
      <c r="T5" s="12">
        <v>80</v>
      </c>
      <c r="U5" s="13">
        <f t="shared" si="1"/>
        <v>0.72727272727272729</v>
      </c>
      <c r="V5" s="18">
        <v>80</v>
      </c>
      <c r="W5" s="16">
        <f t="shared" si="7"/>
        <v>0.76190476190476186</v>
      </c>
      <c r="X5" s="18">
        <v>110</v>
      </c>
      <c r="Y5" s="16">
        <f t="shared" si="8"/>
        <v>0.95652173913043481</v>
      </c>
      <c r="Z5" s="18">
        <f t="shared" si="9"/>
        <v>95</v>
      </c>
      <c r="AA5" s="16">
        <f t="shared" si="10"/>
        <v>0.86363636363636365</v>
      </c>
    </row>
    <row r="6" spans="1:27" s="5" customFormat="1" ht="36" customHeight="1" x14ac:dyDescent="0.2">
      <c r="A6" s="2" t="s">
        <v>13</v>
      </c>
      <c r="B6" s="3" t="s">
        <v>14</v>
      </c>
      <c r="C6" s="4" t="s">
        <v>15</v>
      </c>
      <c r="D6" s="4">
        <v>4</v>
      </c>
      <c r="E6" s="4" t="s">
        <v>15</v>
      </c>
      <c r="F6" s="4">
        <v>51</v>
      </c>
      <c r="G6" s="9">
        <v>128</v>
      </c>
      <c r="H6" s="9">
        <v>146</v>
      </c>
      <c r="I6" s="9">
        <f t="shared" si="2"/>
        <v>137</v>
      </c>
      <c r="J6" s="10">
        <v>70</v>
      </c>
      <c r="K6" s="11">
        <f t="shared" si="3"/>
        <v>0.546875</v>
      </c>
      <c r="L6" s="10">
        <v>90</v>
      </c>
      <c r="M6" s="11">
        <f t="shared" si="4"/>
        <v>0.61643835616438358</v>
      </c>
      <c r="N6" s="10">
        <v>80</v>
      </c>
      <c r="O6" s="11">
        <f t="shared" si="5"/>
        <v>0.58394160583941601</v>
      </c>
      <c r="P6" s="12">
        <v>120</v>
      </c>
      <c r="Q6" s="13">
        <f t="shared" si="6"/>
        <v>0.9375</v>
      </c>
      <c r="R6" s="12">
        <v>140</v>
      </c>
      <c r="S6" s="13">
        <f t="shared" si="0"/>
        <v>0.95890410958904115</v>
      </c>
      <c r="T6" s="12">
        <v>130</v>
      </c>
      <c r="U6" s="13">
        <f t="shared" si="1"/>
        <v>0.94890510948905105</v>
      </c>
      <c r="V6" s="18">
        <v>90</v>
      </c>
      <c r="W6" s="16">
        <f t="shared" si="7"/>
        <v>0.703125</v>
      </c>
      <c r="X6" s="18">
        <v>120</v>
      </c>
      <c r="Y6" s="16">
        <f t="shared" si="8"/>
        <v>0.82191780821917804</v>
      </c>
      <c r="Z6" s="18">
        <f t="shared" si="9"/>
        <v>105</v>
      </c>
      <c r="AA6" s="16">
        <f t="shared" si="10"/>
        <v>0.76642335766423364</v>
      </c>
    </row>
    <row r="7" spans="1:27" s="5" customFormat="1" ht="36" customHeight="1" x14ac:dyDescent="0.2">
      <c r="A7" s="2" t="s">
        <v>16</v>
      </c>
      <c r="B7" s="3" t="s">
        <v>17</v>
      </c>
      <c r="C7" s="4">
        <v>2016</v>
      </c>
      <c r="D7" s="4">
        <v>3.5</v>
      </c>
      <c r="E7" s="4" t="s">
        <v>15</v>
      </c>
      <c r="F7" s="4">
        <v>201</v>
      </c>
      <c r="G7" s="9">
        <v>44</v>
      </c>
      <c r="H7" s="9">
        <v>80</v>
      </c>
      <c r="I7" s="9">
        <f t="shared" si="2"/>
        <v>62</v>
      </c>
      <c r="J7" s="10">
        <v>80</v>
      </c>
      <c r="K7" s="11">
        <f t="shared" si="3"/>
        <v>0.18181818181818177</v>
      </c>
      <c r="L7" s="10">
        <v>100</v>
      </c>
      <c r="M7" s="11">
        <f t="shared" si="4"/>
        <v>0.75</v>
      </c>
      <c r="N7" s="10">
        <v>90</v>
      </c>
      <c r="O7" s="11">
        <f t="shared" si="5"/>
        <v>0.54838709677419351</v>
      </c>
      <c r="P7" s="12">
        <v>95</v>
      </c>
      <c r="Q7" s="13">
        <f t="shared" si="6"/>
        <v>-0.15909090909090917</v>
      </c>
      <c r="R7" s="12">
        <v>110</v>
      </c>
      <c r="S7" s="13">
        <f t="shared" si="0"/>
        <v>0.625</v>
      </c>
      <c r="T7" s="12">
        <v>102.5</v>
      </c>
      <c r="U7" s="13">
        <f t="shared" si="1"/>
        <v>0.34677419354838712</v>
      </c>
      <c r="V7" s="18">
        <v>70</v>
      </c>
      <c r="W7" s="16">
        <f t="shared" si="7"/>
        <v>0.40909090909090906</v>
      </c>
      <c r="X7" s="18">
        <v>100</v>
      </c>
      <c r="Y7" s="16">
        <f t="shared" si="8"/>
        <v>0.75</v>
      </c>
      <c r="Z7" s="18">
        <f t="shared" si="9"/>
        <v>85</v>
      </c>
      <c r="AA7" s="16">
        <f t="shared" si="10"/>
        <v>0.62903225806451613</v>
      </c>
    </row>
    <row r="8" spans="1:27" s="5" customFormat="1" ht="36" customHeight="1" x14ac:dyDescent="0.2">
      <c r="A8" s="2" t="s">
        <v>18</v>
      </c>
      <c r="B8" s="3" t="s">
        <v>19</v>
      </c>
      <c r="C8" s="4">
        <v>2012</v>
      </c>
      <c r="D8" s="4">
        <v>4.3</v>
      </c>
      <c r="E8" s="4" t="s">
        <v>15</v>
      </c>
      <c r="F8" s="4">
        <v>501</v>
      </c>
      <c r="G8" s="9">
        <v>39</v>
      </c>
      <c r="H8" s="9">
        <v>71</v>
      </c>
      <c r="I8" s="9">
        <f t="shared" si="2"/>
        <v>55</v>
      </c>
      <c r="J8" s="10">
        <v>60</v>
      </c>
      <c r="K8" s="11">
        <f t="shared" si="3"/>
        <v>0.46153846153846156</v>
      </c>
      <c r="L8" s="10">
        <v>80</v>
      </c>
      <c r="M8" s="11">
        <f t="shared" si="4"/>
        <v>0.87323943661971826</v>
      </c>
      <c r="N8" s="10">
        <v>70</v>
      </c>
      <c r="O8" s="11">
        <f t="shared" si="5"/>
        <v>0.72727272727272729</v>
      </c>
      <c r="P8" s="12">
        <v>50</v>
      </c>
      <c r="Q8" s="13">
        <f t="shared" si="6"/>
        <v>0.71794871794871795</v>
      </c>
      <c r="R8" s="12">
        <v>60</v>
      </c>
      <c r="S8" s="13">
        <f t="shared" si="0"/>
        <v>0.84507042253521125</v>
      </c>
      <c r="T8" s="12">
        <v>55</v>
      </c>
      <c r="U8" s="13">
        <f t="shared" si="1"/>
        <v>1</v>
      </c>
      <c r="V8" s="18">
        <v>50</v>
      </c>
      <c r="W8" s="16">
        <f t="shared" si="7"/>
        <v>0.71794871794871795</v>
      </c>
      <c r="X8" s="18">
        <v>80</v>
      </c>
      <c r="Y8" s="16">
        <f t="shared" si="8"/>
        <v>0.87323943661971826</v>
      </c>
      <c r="Z8" s="18">
        <f t="shared" si="9"/>
        <v>65</v>
      </c>
      <c r="AA8" s="16">
        <f t="shared" si="10"/>
        <v>0.81818181818181812</v>
      </c>
    </row>
    <row r="9" spans="1:27" s="5" customFormat="1" ht="36" customHeight="1" x14ac:dyDescent="0.2">
      <c r="A9" s="2" t="s">
        <v>20</v>
      </c>
      <c r="B9" s="3" t="s">
        <v>21</v>
      </c>
      <c r="C9" s="4">
        <v>2000</v>
      </c>
      <c r="D9" s="4">
        <v>3.7</v>
      </c>
      <c r="E9" s="4">
        <v>25</v>
      </c>
      <c r="F9" s="4">
        <v>51</v>
      </c>
      <c r="G9" s="9">
        <v>25</v>
      </c>
      <c r="H9" s="9">
        <v>44</v>
      </c>
      <c r="I9" s="9">
        <f t="shared" si="2"/>
        <v>34.5</v>
      </c>
      <c r="J9" s="10">
        <v>40</v>
      </c>
      <c r="K9" s="11">
        <f t="shared" si="3"/>
        <v>0.4</v>
      </c>
      <c r="L9" s="10">
        <v>60</v>
      </c>
      <c r="M9" s="11">
        <f t="shared" si="4"/>
        <v>0.63636363636363635</v>
      </c>
      <c r="N9" s="10">
        <v>50</v>
      </c>
      <c r="O9" s="11">
        <f>1-(ABS(N9-I9))/I9</f>
        <v>0.55072463768115942</v>
      </c>
      <c r="P9" s="12">
        <v>35</v>
      </c>
      <c r="Q9" s="13">
        <f t="shared" si="6"/>
        <v>0.6</v>
      </c>
      <c r="R9" s="12">
        <v>40</v>
      </c>
      <c r="S9" s="13">
        <f t="shared" si="0"/>
        <v>0.90909090909090906</v>
      </c>
      <c r="T9" s="12">
        <v>37.5</v>
      </c>
      <c r="U9" s="13">
        <f t="shared" si="1"/>
        <v>0.91304347826086962</v>
      </c>
      <c r="V9" s="18">
        <v>30</v>
      </c>
      <c r="W9" s="16">
        <f t="shared" si="7"/>
        <v>0.8</v>
      </c>
      <c r="X9" s="18">
        <v>60</v>
      </c>
      <c r="Y9" s="16">
        <f t="shared" si="8"/>
        <v>0.63636363636363635</v>
      </c>
      <c r="Z9" s="18">
        <f t="shared" si="9"/>
        <v>45</v>
      </c>
      <c r="AA9" s="16">
        <f t="shared" si="10"/>
        <v>0.69565217391304346</v>
      </c>
    </row>
    <row r="10" spans="1:27" s="5" customFormat="1" ht="36" customHeight="1" x14ac:dyDescent="0.2">
      <c r="A10" s="2" t="s">
        <v>22</v>
      </c>
      <c r="B10" s="3" t="s">
        <v>23</v>
      </c>
      <c r="C10" s="4">
        <v>1888</v>
      </c>
      <c r="D10" s="4">
        <v>3.6</v>
      </c>
      <c r="E10" s="4" t="s">
        <v>24</v>
      </c>
      <c r="F10" s="4">
        <v>10000</v>
      </c>
      <c r="G10" s="9">
        <v>36</v>
      </c>
      <c r="H10" s="9">
        <v>78</v>
      </c>
      <c r="I10" s="9">
        <f t="shared" si="2"/>
        <v>57</v>
      </c>
      <c r="J10" s="10">
        <v>30</v>
      </c>
      <c r="K10" s="11">
        <f>1-(ABS(J10-G10))/G10</f>
        <v>0.83333333333333337</v>
      </c>
      <c r="L10" s="10">
        <v>50</v>
      </c>
      <c r="M10" s="11">
        <f t="shared" si="4"/>
        <v>0.64102564102564097</v>
      </c>
      <c r="N10" s="10">
        <v>40</v>
      </c>
      <c r="O10" s="11">
        <f t="shared" si="5"/>
        <v>0.70175438596491224</v>
      </c>
      <c r="P10" s="12">
        <v>40</v>
      </c>
      <c r="Q10" s="13">
        <f t="shared" si="6"/>
        <v>0.88888888888888884</v>
      </c>
      <c r="R10" s="12">
        <v>50</v>
      </c>
      <c r="S10" s="13">
        <f t="shared" si="0"/>
        <v>0.64102564102564097</v>
      </c>
      <c r="T10" s="12">
        <v>45</v>
      </c>
      <c r="U10" s="13">
        <f t="shared" si="1"/>
        <v>0.78947368421052633</v>
      </c>
      <c r="V10" s="18">
        <v>40</v>
      </c>
      <c r="W10" s="16">
        <f t="shared" si="7"/>
        <v>0.88888888888888884</v>
      </c>
      <c r="X10" s="18">
        <v>70</v>
      </c>
      <c r="Y10" s="16">
        <f t="shared" si="8"/>
        <v>0.89743589743589747</v>
      </c>
      <c r="Z10" s="18">
        <f t="shared" si="9"/>
        <v>55</v>
      </c>
      <c r="AA10" s="16">
        <f t="shared" si="10"/>
        <v>0.96491228070175439</v>
      </c>
    </row>
    <row r="11" spans="1:27" s="5" customFormat="1" ht="36" customHeight="1" x14ac:dyDescent="0.2">
      <c r="A11" s="2" t="s">
        <v>25</v>
      </c>
      <c r="B11" s="3" t="s">
        <v>26</v>
      </c>
      <c r="C11" s="4">
        <v>2009</v>
      </c>
      <c r="D11" s="4">
        <v>4.3</v>
      </c>
      <c r="E11" s="4" t="s">
        <v>15</v>
      </c>
      <c r="F11" s="4">
        <v>201</v>
      </c>
      <c r="G11" s="9">
        <v>73</v>
      </c>
      <c r="H11" s="9">
        <v>90</v>
      </c>
      <c r="I11" s="9">
        <f t="shared" si="2"/>
        <v>81.5</v>
      </c>
      <c r="J11" s="10">
        <v>60</v>
      </c>
      <c r="K11" s="11">
        <f t="shared" ref="K11:K13" si="11">1-(ABS(J11-G11))/G11</f>
        <v>0.82191780821917804</v>
      </c>
      <c r="L11" s="10">
        <v>80</v>
      </c>
      <c r="M11" s="11">
        <f t="shared" si="4"/>
        <v>0.88888888888888884</v>
      </c>
      <c r="N11" s="10">
        <v>70</v>
      </c>
      <c r="O11" s="11">
        <f>1-(ABS(N11-I11))/I11</f>
        <v>0.85889570552147243</v>
      </c>
      <c r="P11" s="12">
        <v>65</v>
      </c>
      <c r="Q11" s="13">
        <f t="shared" si="6"/>
        <v>0.8904109589041096</v>
      </c>
      <c r="R11" s="12">
        <v>75</v>
      </c>
      <c r="S11" s="13">
        <f t="shared" si="0"/>
        <v>0.83333333333333337</v>
      </c>
      <c r="T11" s="12">
        <v>70</v>
      </c>
      <c r="U11" s="13">
        <f t="shared" si="1"/>
        <v>0.85889570552147243</v>
      </c>
      <c r="V11" s="18">
        <v>50</v>
      </c>
      <c r="W11" s="16">
        <f t="shared" si="7"/>
        <v>0.68493150684931514</v>
      </c>
      <c r="X11" s="18">
        <v>80</v>
      </c>
      <c r="Y11" s="16">
        <f t="shared" si="8"/>
        <v>0.88888888888888884</v>
      </c>
      <c r="Z11" s="18">
        <f t="shared" si="9"/>
        <v>65</v>
      </c>
      <c r="AA11" s="16">
        <f t="shared" si="10"/>
        <v>0.79754601226993871</v>
      </c>
    </row>
    <row r="12" spans="1:27" s="5" customFormat="1" ht="36" customHeight="1" x14ac:dyDescent="0.2">
      <c r="A12" s="2" t="s">
        <v>27</v>
      </c>
      <c r="B12" s="3" t="s">
        <v>28</v>
      </c>
      <c r="C12" s="4">
        <v>2016</v>
      </c>
      <c r="D12" s="4">
        <v>3.2</v>
      </c>
      <c r="E12" s="4" t="s">
        <v>8</v>
      </c>
      <c r="F12" s="4">
        <v>51</v>
      </c>
      <c r="G12" s="9">
        <v>69</v>
      </c>
      <c r="H12" s="9">
        <v>87</v>
      </c>
      <c r="I12" s="9">
        <f t="shared" si="2"/>
        <v>78</v>
      </c>
      <c r="J12" s="10">
        <v>80</v>
      </c>
      <c r="K12" s="11">
        <f t="shared" si="11"/>
        <v>0.84057971014492749</v>
      </c>
      <c r="L12" s="10">
        <v>100</v>
      </c>
      <c r="M12" s="11">
        <f t="shared" si="4"/>
        <v>0.85057471264367812</v>
      </c>
      <c r="N12" s="10">
        <v>90</v>
      </c>
      <c r="O12" s="11">
        <f t="shared" si="5"/>
        <v>0.84615384615384615</v>
      </c>
      <c r="P12" s="12">
        <v>150</v>
      </c>
      <c r="Q12" s="13">
        <f>1-(ABS(P12-G12))/G12</f>
        <v>-0.17391304347826098</v>
      </c>
      <c r="R12" s="12">
        <v>160</v>
      </c>
      <c r="S12" s="13">
        <f t="shared" si="0"/>
        <v>0.16091954022988508</v>
      </c>
      <c r="T12" s="12">
        <v>155</v>
      </c>
      <c r="U12" s="13">
        <f t="shared" si="1"/>
        <v>1.2820512820512775E-2</v>
      </c>
      <c r="V12" s="18">
        <v>110</v>
      </c>
      <c r="W12" s="16">
        <f t="shared" si="7"/>
        <v>0.40579710144927539</v>
      </c>
      <c r="X12" s="18">
        <v>140</v>
      </c>
      <c r="Y12" s="16">
        <f t="shared" si="8"/>
        <v>0.39080459770114939</v>
      </c>
      <c r="Z12" s="18">
        <f t="shared" si="9"/>
        <v>125</v>
      </c>
      <c r="AA12" s="16">
        <f t="shared" si="10"/>
        <v>0.39743589743589747</v>
      </c>
    </row>
    <row r="13" spans="1:27" s="5" customFormat="1" ht="36" customHeight="1" x14ac:dyDescent="0.2">
      <c r="A13" s="2" t="s">
        <v>29</v>
      </c>
      <c r="B13" s="3" t="s">
        <v>30</v>
      </c>
      <c r="C13" s="4">
        <v>2016</v>
      </c>
      <c r="D13" s="4">
        <v>3.2</v>
      </c>
      <c r="E13" s="4" t="s">
        <v>8</v>
      </c>
      <c r="F13" s="4">
        <v>51</v>
      </c>
      <c r="G13" s="9">
        <v>72</v>
      </c>
      <c r="H13" s="9">
        <v>106</v>
      </c>
      <c r="I13" s="9">
        <f>(H13+G13)/2</f>
        <v>89</v>
      </c>
      <c r="J13" s="10">
        <v>80</v>
      </c>
      <c r="K13" s="11">
        <f t="shared" si="11"/>
        <v>0.88888888888888884</v>
      </c>
      <c r="L13" s="10">
        <v>100</v>
      </c>
      <c r="M13" s="11">
        <f t="shared" si="4"/>
        <v>0.94339622641509435</v>
      </c>
      <c r="N13" s="10">
        <v>90</v>
      </c>
      <c r="O13" s="11">
        <f>1-(ABS(N13-I13))/I13</f>
        <v>0.9887640449438202</v>
      </c>
      <c r="P13" s="12">
        <v>100</v>
      </c>
      <c r="Q13" s="13">
        <f t="shared" si="6"/>
        <v>0.61111111111111116</v>
      </c>
      <c r="R13" s="12">
        <v>110</v>
      </c>
      <c r="S13" s="13">
        <f t="shared" si="0"/>
        <v>0.96226415094339623</v>
      </c>
      <c r="T13" s="12">
        <v>105</v>
      </c>
      <c r="U13" s="13">
        <f t="shared" si="1"/>
        <v>0.8202247191011236</v>
      </c>
      <c r="V13" s="18">
        <v>120</v>
      </c>
      <c r="W13" s="16">
        <f t="shared" si="7"/>
        <v>0.33333333333333337</v>
      </c>
      <c r="X13" s="18">
        <v>150</v>
      </c>
      <c r="Y13" s="16">
        <f t="shared" si="8"/>
        <v>0.58490566037735847</v>
      </c>
      <c r="Z13" s="18">
        <f t="shared" si="9"/>
        <v>135</v>
      </c>
      <c r="AA13" s="16">
        <f t="shared" si="10"/>
        <v>0.4831460674157303</v>
      </c>
    </row>
    <row r="14" spans="1:27" s="5" customFormat="1" ht="36" customHeight="1" x14ac:dyDescent="0.2">
      <c r="G14"/>
      <c r="H14"/>
      <c r="I14"/>
      <c r="J14" s="20" t="s">
        <v>40</v>
      </c>
      <c r="K14" s="19">
        <f>AVERAGE(K3:K13)</f>
        <v>0.66897697210103757</v>
      </c>
      <c r="L14" s="20"/>
      <c r="M14" s="19">
        <f>AVERAGE(M3:M13)</f>
        <v>0.75186453883792548</v>
      </c>
      <c r="N14" s="20"/>
      <c r="O14" s="19">
        <f>AVERAGE(O3:O13)</f>
        <v>0.72767185185198213</v>
      </c>
      <c r="P14" s="20"/>
      <c r="Q14" s="19">
        <f>AVERAGE(Q3:Q13)</f>
        <v>0.6192320650470875</v>
      </c>
      <c r="R14" s="20"/>
      <c r="S14" s="19">
        <f>AVERAGE(S3:S13)</f>
        <v>0.73006271934077915</v>
      </c>
      <c r="T14" s="20"/>
      <c r="U14" s="19">
        <f>AVERAGE(U3:U13)</f>
        <v>0.72045082501494662</v>
      </c>
      <c r="V14" s="21"/>
      <c r="W14" s="19">
        <f>AVERAGE(W3:W13)</f>
        <v>0.64045336836084976</v>
      </c>
      <c r="X14" s="20"/>
      <c r="Y14" s="19">
        <f>AVERAGE(Y3:Y13)</f>
        <v>0.72737231604009966</v>
      </c>
      <c r="Z14" s="20"/>
      <c r="AA14" s="19">
        <f>AVERAGE(AA3:AA13)</f>
        <v>0.6960252766609204</v>
      </c>
    </row>
    <row r="15" spans="1:27" s="5" customFormat="1" ht="36" customHeight="1" x14ac:dyDescent="0.2">
      <c r="G15"/>
      <c r="H15"/>
      <c r="I15"/>
      <c r="J15" s="20" t="s">
        <v>41</v>
      </c>
      <c r="K15" s="15">
        <f>STDEV(K3:K13)</f>
        <v>0.24215755070984149</v>
      </c>
      <c r="L15" s="20"/>
      <c r="M15" s="15">
        <f>STDEV(M3:M13)</f>
        <v>0.13868283055710123</v>
      </c>
      <c r="N15" s="20"/>
      <c r="O15" s="15">
        <f>STDEV(O3:O13)</f>
        <v>0.14696711508229232</v>
      </c>
      <c r="P15" s="20"/>
      <c r="Q15" s="15">
        <f>STDEV(Q3:Q13)</f>
        <v>0.40628564213287316</v>
      </c>
      <c r="R15" s="20"/>
      <c r="S15" s="15">
        <f>STDEV(S3:S13)</f>
        <v>0.22917399337114611</v>
      </c>
      <c r="T15" s="20"/>
      <c r="U15" s="15">
        <f>STDEV(U3:U13)</f>
        <v>0.291775528203018</v>
      </c>
      <c r="V15" s="21"/>
      <c r="W15" s="15">
        <f>STDEV(W3:W13)</f>
        <v>0.20499558875382329</v>
      </c>
      <c r="X15" s="20"/>
      <c r="Y15" s="15">
        <f>STDEV(Y3:Y13)</f>
        <v>0.17917764014085358</v>
      </c>
      <c r="Z15" s="20"/>
      <c r="AA15" s="15">
        <f>STDEV(AA3:AA13)</f>
        <v>0.17635885972551327</v>
      </c>
    </row>
    <row r="16" spans="1:27" ht="23" x14ac:dyDescent="0.25">
      <c r="A16" s="1"/>
    </row>
    <row r="18" spans="10:11" x14ac:dyDescent="0.2">
      <c r="J18" s="22" t="s">
        <v>36</v>
      </c>
      <c r="K18" s="23">
        <f>AVERAGE(K14,Q14,W14)</f>
        <v>0.64288746850299161</v>
      </c>
    </row>
    <row r="19" spans="10:11" x14ac:dyDescent="0.2">
      <c r="J19" s="22" t="s">
        <v>33</v>
      </c>
      <c r="K19" s="23">
        <f>AVERAGE(M14,S14,Y14)</f>
        <v>0.73643319140626806</v>
      </c>
    </row>
    <row r="20" spans="10:11" x14ac:dyDescent="0.2">
      <c r="J20" s="22" t="s">
        <v>40</v>
      </c>
      <c r="K20" s="23">
        <f>AVERAGE(O14,U14,AA14)</f>
        <v>0.71471598450928309</v>
      </c>
    </row>
  </sheetData>
  <mergeCells count="4">
    <mergeCell ref="G1:I1"/>
    <mergeCell ref="J1:O1"/>
    <mergeCell ref="P1:U1"/>
    <mergeCell ref="V1:AA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2020-07-21T22:50:01Z</dcterms:created>
  <dcterms:modified xsi:type="dcterms:W3CDTF">2020-07-29T03:50:25Z</dcterms:modified>
  <cp:category/>
</cp:coreProperties>
</file>