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SC Kes\Excel\Course Files\"/>
    </mc:Choice>
  </mc:AlternateContent>
  <xr:revisionPtr revIDLastSave="0" documentId="13_ncr:1_{2215590C-77E6-45F9-B822-AAE9E7807B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definedNames>
    <definedName name="change">Sheet1!$B$16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K12" i="1" s="1"/>
  <c r="D11" i="1"/>
  <c r="K11" i="1" s="1"/>
  <c r="D10" i="1"/>
  <c r="K10" i="1" s="1"/>
  <c r="D9" i="1"/>
  <c r="D8" i="1"/>
  <c r="K8" i="1" s="1"/>
  <c r="D7" i="1"/>
  <c r="K7" i="1" s="1"/>
  <c r="D6" i="1"/>
  <c r="K6" i="1" s="1"/>
  <c r="D5" i="1"/>
  <c r="D4" i="1"/>
  <c r="K4" i="1" s="1"/>
  <c r="D21" i="1"/>
  <c r="C21" i="1"/>
  <c r="K5" i="1" l="1"/>
  <c r="B9" i="1"/>
  <c r="K9" i="1" s="1"/>
  <c r="B21" i="1" l="1"/>
  <c r="K14" i="1"/>
</calcChain>
</file>

<file path=xl/sharedStrings.xml><?xml version="1.0" encoding="utf-8"?>
<sst xmlns="http://schemas.openxmlformats.org/spreadsheetml/2006/main" count="58" uniqueCount="40">
  <si>
    <t>Flour</t>
  </si>
  <si>
    <t>per lb</t>
  </si>
  <si>
    <t>cups</t>
  </si>
  <si>
    <t>tsp</t>
  </si>
  <si>
    <t>per oz.</t>
  </si>
  <si>
    <t>per stick</t>
  </si>
  <si>
    <t>sticks</t>
  </si>
  <si>
    <t>cup</t>
  </si>
  <si>
    <t>per fl. oz.</t>
  </si>
  <si>
    <t>Eggs</t>
  </si>
  <si>
    <t>per egg</t>
  </si>
  <si>
    <t>eggs, large</t>
  </si>
  <si>
    <t>per bag</t>
  </si>
  <si>
    <t>bag</t>
  </si>
  <si>
    <t>Total:</t>
  </si>
  <si>
    <t>Baking soda</t>
  </si>
  <si>
    <t>Salt</t>
  </si>
  <si>
    <t>Butter</t>
  </si>
  <si>
    <t>Sugar</t>
  </si>
  <si>
    <t>Brown sugar</t>
  </si>
  <si>
    <t>Vanilla</t>
  </si>
  <si>
    <t>tsp/fl. oz.</t>
  </si>
  <si>
    <t>lb/cup</t>
  </si>
  <si>
    <t>lb/tsp</t>
  </si>
  <si>
    <t>oz/tsp</t>
  </si>
  <si>
    <t>Amt.</t>
  </si>
  <si>
    <t>Conv. Factor</t>
  </si>
  <si>
    <t>Density</t>
  </si>
  <si>
    <t>Total Cost per Batch</t>
  </si>
  <si>
    <t>+/- % change</t>
  </si>
  <si>
    <t>Ingredient:</t>
  </si>
  <si>
    <t>Base Cost</t>
  </si>
  <si>
    <t>Base Case:</t>
  </si>
  <si>
    <t>Low/High:</t>
  </si>
  <si>
    <t>Choc. Chips</t>
  </si>
  <si>
    <t>Cookie Sensitivity Analysis</t>
  </si>
  <si>
    <t>(Low)</t>
  </si>
  <si>
    <t>(High)</t>
  </si>
  <si>
    <t>Sensitivity Parameters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</si>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</sst>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4" fontId="0" fillId="0" borderId="0" xfId="1" applyFont="1"/>
    <xf numFmtId="164" fontId="0" fillId="0" borderId="0" xfId="0" applyNumberFormat="1"/>
    <xf numFmtId="0" fontId="0" fillId="0" borderId="0" xfId="0" quotePrefix="1"/>
    <xf numFmtId="164" fontId="0" fillId="0" borderId="1" xfId="0" applyNumberFormat="1" applyBorder="1"/>
    <xf numFmtId="165" fontId="0" fillId="0" borderId="0" xfId="0" applyNumberFormat="1"/>
    <xf numFmtId="2" fontId="0" fillId="0" borderId="0" xfId="0" applyNumberFormat="1"/>
    <xf numFmtId="0" fontId="0" fillId="0" borderId="1" xfId="0" applyBorder="1"/>
    <xf numFmtId="9" fontId="0" fillId="0" borderId="1" xfId="2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9" fontId="0" fillId="0" borderId="0" xfId="2" applyFont="1" applyBorder="1"/>
    <xf numFmtId="9" fontId="0" fillId="0" borderId="6" xfId="2" applyFont="1" applyBorder="1"/>
    <xf numFmtId="0" fontId="0" fillId="0" borderId="5" xfId="0" applyBorder="1"/>
    <xf numFmtId="164" fontId="0" fillId="0" borderId="0" xfId="1" applyFont="1" applyBorder="1"/>
    <xf numFmtId="164" fontId="0" fillId="0" borderId="6" xfId="1" applyFont="1" applyBorder="1"/>
    <xf numFmtId="0" fontId="2" fillId="0" borderId="5" xfId="0" applyFont="1" applyBorder="1"/>
    <xf numFmtId="0" fontId="0" fillId="0" borderId="7" xfId="0" applyBorder="1"/>
    <xf numFmtId="164" fontId="0" fillId="0" borderId="8" xfId="1" applyFont="1" applyBorder="1"/>
    <xf numFmtId="164" fontId="0" fillId="0" borderId="9" xfId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'[1]Sensitivity Analysis'!$C$39:$J$39</c:f>
              <c:strCache>
                <c:ptCount val="8"/>
                <c:pt idx="0">
                  <c:v>C_land</c:v>
                </c:pt>
                <c:pt idx="1">
                  <c:v>C_royal</c:v>
                </c:pt>
                <c:pt idx="2">
                  <c:v>TDC</c:v>
                </c:pt>
                <c:pt idx="3">
                  <c:v>WC</c:v>
                </c:pt>
                <c:pt idx="4">
                  <c:v>C_start</c:v>
                </c:pt>
                <c:pt idx="5">
                  <c:v>S</c:v>
                </c:pt>
                <c:pt idx="6">
                  <c:v>C</c:v>
                </c:pt>
                <c:pt idx="7">
                  <c:v>i</c:v>
                </c:pt>
              </c:strCache>
            </c:strRef>
          </c:cat>
          <c:val>
            <c:numRef>
              <c:f>'[2]Sensitivity Analysis'!#REF!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'[2]Sensitivity Analysis'!#REF!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636-41D7-A085-8A731A2FFDB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'[1]Sensitivity Analysis'!$C$39:$J$39</c:f>
              <c:strCache>
                <c:ptCount val="8"/>
                <c:pt idx="0">
                  <c:v>C_land</c:v>
                </c:pt>
                <c:pt idx="1">
                  <c:v>C_royal</c:v>
                </c:pt>
                <c:pt idx="2">
                  <c:v>TDC</c:v>
                </c:pt>
                <c:pt idx="3">
                  <c:v>WC</c:v>
                </c:pt>
                <c:pt idx="4">
                  <c:v>C_start</c:v>
                </c:pt>
                <c:pt idx="5">
                  <c:v>S</c:v>
                </c:pt>
                <c:pt idx="6">
                  <c:v>C</c:v>
                </c:pt>
                <c:pt idx="7">
                  <c:v>i</c:v>
                </c:pt>
              </c:strCache>
            </c:strRef>
          </c:cat>
          <c:val>
            <c:numRef>
              <c:f>'[2]Sensitivity Analysis'!#REF!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'[2]Sensitivity Analysis'!#REF!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0636-41D7-A085-8A731A2FF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329816840"/>
        <c:axId val="329816512"/>
      </c:barChart>
      <c:catAx>
        <c:axId val="329816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16512"/>
        <c:crossesAt val="63.6"/>
        <c:auto val="1"/>
        <c:lblAlgn val="ctr"/>
        <c:lblOffset val="100"/>
        <c:noMultiLvlLbl val="0"/>
      </c:catAx>
      <c:valAx>
        <c:axId val="32981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Present Value ($ 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16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Low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Sheet1!$B$22:$B$30</c:f>
              <c:strCache>
                <c:ptCount val="9"/>
                <c:pt idx="0">
                  <c:v>Flour</c:v>
                </c:pt>
                <c:pt idx="1">
                  <c:v>Baking soda</c:v>
                </c:pt>
                <c:pt idx="2">
                  <c:v>Salt</c:v>
                </c:pt>
                <c:pt idx="3">
                  <c:v>Butter</c:v>
                </c:pt>
                <c:pt idx="4">
                  <c:v>Sugar</c:v>
                </c:pt>
                <c:pt idx="5">
                  <c:v>Brown sugar</c:v>
                </c:pt>
                <c:pt idx="6">
                  <c:v>Vanilla</c:v>
                </c:pt>
                <c:pt idx="7">
                  <c:v>Eggs</c:v>
                </c:pt>
                <c:pt idx="8">
                  <c:v>Choc. Chips</c:v>
                </c:pt>
              </c:strCache>
            </c:strRef>
          </c:cat>
          <c:val>
            <c:numRef>
              <c:f>Sheet1!$C$22:$C$30</c:f>
              <c:numCache>
                <c:formatCode>_("$"* #,##0.00_);_("$"* \(#,##0.00\);_("$"* "-"??_);_(@_)</c:formatCode>
                <c:ptCount val="9"/>
                <c:pt idx="0">
                  <c:v>6.4449133333333322</c:v>
                </c:pt>
                <c:pt idx="1">
                  <c:v>6.5067433333333327</c:v>
                </c:pt>
                <c:pt idx="2">
                  <c:v>6.5160633333333333</c:v>
                </c:pt>
                <c:pt idx="3">
                  <c:v>6.1486633333333334</c:v>
                </c:pt>
                <c:pt idx="4">
                  <c:v>6.4209508333333325</c:v>
                </c:pt>
                <c:pt idx="5">
                  <c:v>6.2545633333333335</c:v>
                </c:pt>
                <c:pt idx="6">
                  <c:v>6.4378299999999999</c:v>
                </c:pt>
                <c:pt idx="7">
                  <c:v>6.3986633333333334</c:v>
                </c:pt>
                <c:pt idx="8">
                  <c:v>5.953663333333334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7-4114-B978-93988FCA3A35}"/>
            </c:ext>
          </c:extLst>
        </c:ser>
        <c:ser>
          <c:idx val="1"/>
          <c:order val="1"/>
          <c:tx>
            <c:v>High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Sheet1!$B$22:$B$30</c:f>
              <c:strCache>
                <c:ptCount val="9"/>
                <c:pt idx="0">
                  <c:v>Flour</c:v>
                </c:pt>
                <c:pt idx="1">
                  <c:v>Baking soda</c:v>
                </c:pt>
                <c:pt idx="2">
                  <c:v>Salt</c:v>
                </c:pt>
                <c:pt idx="3">
                  <c:v>Butter</c:v>
                </c:pt>
                <c:pt idx="4">
                  <c:v>Sugar</c:v>
                </c:pt>
                <c:pt idx="5">
                  <c:v>Brown sugar</c:v>
                </c:pt>
                <c:pt idx="6">
                  <c:v>Vanilla</c:v>
                </c:pt>
                <c:pt idx="7">
                  <c:v>Eggs</c:v>
                </c:pt>
                <c:pt idx="8">
                  <c:v>Choc. Chips</c:v>
                </c:pt>
              </c:strCache>
            </c:strRef>
          </c:cat>
          <c:val>
            <c:numRef>
              <c:f>Sheet1!$D$22:$D$30</c:f>
              <c:numCache>
                <c:formatCode>_("$"* #,##0.00_);_("$"* \(#,##0.00\);_("$"* "-"??_);_(@_)</c:formatCode>
                <c:ptCount val="9"/>
                <c:pt idx="0">
                  <c:v>6.6024133333333328</c:v>
                </c:pt>
                <c:pt idx="1">
                  <c:v>6.5405833333333323</c:v>
                </c:pt>
                <c:pt idx="2">
                  <c:v>6.5312633333333334</c:v>
                </c:pt>
                <c:pt idx="3">
                  <c:v>6.8986633333333334</c:v>
                </c:pt>
                <c:pt idx="4">
                  <c:v>6.6263758333333325</c:v>
                </c:pt>
                <c:pt idx="5">
                  <c:v>6.7927633333333333</c:v>
                </c:pt>
                <c:pt idx="6">
                  <c:v>6.6094966666666668</c:v>
                </c:pt>
                <c:pt idx="7">
                  <c:v>6.6486633333333334</c:v>
                </c:pt>
                <c:pt idx="8">
                  <c:v>7.0936633333333337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67-4114-B978-93988FCA3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329816840"/>
        <c:axId val="329816512"/>
      </c:barChart>
      <c:catAx>
        <c:axId val="329816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Ingredient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16512"/>
        <c:crossesAt val="6.52"/>
        <c:auto val="1"/>
        <c:lblAlgn val="ctr"/>
        <c:lblOffset val="100"/>
        <c:noMultiLvlLbl val="0"/>
      </c:catAx>
      <c:valAx>
        <c:axId val="329816512"/>
        <c:scaling>
          <c:orientation val="minMax"/>
          <c:max val="7.5"/>
          <c:min val="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Batch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16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650327</xdr:colOff>
      <xdr:row>42</xdr:row>
      <xdr:rowOff>128094</xdr:rowOff>
    </xdr:from>
    <xdr:to>
      <xdr:col>9</xdr:col>
      <xdr:colOff>5284</xdr:colOff>
      <xdr:row>58</xdr:row>
      <xdr:rowOff>33338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D02A10-643E-4498-B597-2FF74A115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341586</xdr:colOff>
      <xdr:row>18</xdr:row>
      <xdr:rowOff>75543</xdr:rowOff>
    </xdr:from>
    <xdr:to>
      <xdr:col>11</xdr:col>
      <xdr:colOff>304171</xdr:colOff>
      <xdr:row>33</xdr:row>
      <xdr:rowOff>161433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FD7C90-A98B-46CA-9E22-7CB170668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rlie/Documents/MOOC%20Excel/Financial%20stuff/Workshop%2018A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sitivity Analysis"/>
    </sheetNames>
    <sheetDataSet>
      <sheetData sheetId="0">
        <row r="39">
          <cell r="C39" t="str">
            <v>C_land</v>
          </cell>
          <cell r="D39" t="str">
            <v>C_royal</v>
          </cell>
          <cell r="E39" t="str">
            <v>TDC</v>
          </cell>
          <cell r="F39" t="str">
            <v>WC</v>
          </cell>
          <cell r="G39" t="str">
            <v>C_start</v>
          </cell>
          <cell r="H39" t="str">
            <v>S</v>
          </cell>
          <cell r="I39" t="str">
            <v>C</v>
          </cell>
          <cell r="J39" t="str">
            <v>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0"/>
  <sheetViews>
    <sheetView tabSelected="1" zoomScaleNormal="100" workbookViewId="0">
      <selection activeCell="B16" sqref="B16"/>
    </sheetView>
  </sheetViews>
  <sheetFormatPr defaultRowHeight="15" x14ac:dyDescent="0.25"/>
  <cols>
    <col min="1" max="1" width="16.85546875" bestFit="1" customWidth="1"/>
    <col min="2" max="2" width="11.140625" customWidth="1"/>
    <col min="3" max="3" width="8.28515625" bestFit="1" customWidth="1"/>
    <col min="4" max="4" width="9" customWidth="1"/>
    <col min="5" max="5" width="10.42578125" customWidth="1"/>
    <col min="6" max="6" width="10.42578125" bestFit="1" customWidth="1"/>
    <col min="7" max="7" width="9.28515625" customWidth="1"/>
    <col min="8" max="8" width="6.5703125" bestFit="1" customWidth="1"/>
    <col min="9" max="10" width="11" customWidth="1"/>
  </cols>
  <sheetData>
    <row r="1" spans="1:11" x14ac:dyDescent="0.25">
      <c r="A1" s="10" t="s">
        <v>35</v>
      </c>
    </row>
    <row r="2" spans="1:11" x14ac:dyDescent="0.25">
      <c r="A2" s="10"/>
    </row>
    <row r="3" spans="1:11" ht="45" x14ac:dyDescent="0.25">
      <c r="B3" s="10" t="s">
        <v>31</v>
      </c>
      <c r="C3" s="10"/>
      <c r="D3" s="11" t="s">
        <v>39</v>
      </c>
      <c r="E3" s="10" t="s">
        <v>25</v>
      </c>
      <c r="F3" s="10"/>
      <c r="G3" s="10" t="s">
        <v>26</v>
      </c>
      <c r="H3" s="10"/>
      <c r="I3" s="10" t="s">
        <v>27</v>
      </c>
      <c r="J3" s="10"/>
      <c r="K3" s="12" t="s">
        <v>28</v>
      </c>
    </row>
    <row r="4" spans="1:11" x14ac:dyDescent="0.25">
      <c r="A4" t="s">
        <v>0</v>
      </c>
      <c r="B4" s="2">
        <v>0.5</v>
      </c>
      <c r="C4" t="s">
        <v>1</v>
      </c>
      <c r="D4">
        <f>IF($B$17=A4, IF($B$18=C21, 1-change, 1+change), 1)</f>
        <v>1</v>
      </c>
      <c r="E4">
        <v>2.25</v>
      </c>
      <c r="F4" t="s">
        <v>2</v>
      </c>
      <c r="I4" s="7">
        <v>0.28000000000000003</v>
      </c>
      <c r="J4" t="s">
        <v>22</v>
      </c>
      <c r="K4" s="2">
        <f>B4*D4*E4*I4</f>
        <v>0.31500000000000006</v>
      </c>
    </row>
    <row r="5" spans="1:11" x14ac:dyDescent="0.25">
      <c r="A5" t="s">
        <v>15</v>
      </c>
      <c r="B5" s="2">
        <v>2.82</v>
      </c>
      <c r="C5" t="s">
        <v>1</v>
      </c>
      <c r="D5">
        <f>IF($B$17=A5, IF($B$18=C21, 1-change, 1+change), 1)</f>
        <v>1</v>
      </c>
      <c r="E5">
        <v>1</v>
      </c>
      <c r="F5" t="s">
        <v>3</v>
      </c>
      <c r="I5" s="6">
        <v>2.4E-2</v>
      </c>
      <c r="J5" t="s">
        <v>23</v>
      </c>
      <c r="K5" s="2">
        <f>B5*D5*E5*I5</f>
        <v>6.7680000000000004E-2</v>
      </c>
    </row>
    <row r="6" spans="1:11" x14ac:dyDescent="0.25">
      <c r="A6" t="s">
        <v>16</v>
      </c>
      <c r="B6" s="2">
        <v>0.08</v>
      </c>
      <c r="C6" t="s">
        <v>4</v>
      </c>
      <c r="D6">
        <f>IF($B$17=A6, IF($B$18=C21, 1-change, 1+change), 1)</f>
        <v>1</v>
      </c>
      <c r="E6">
        <v>1</v>
      </c>
      <c r="F6" t="s">
        <v>3</v>
      </c>
      <c r="I6" s="7">
        <v>0.38</v>
      </c>
      <c r="J6" t="s">
        <v>24</v>
      </c>
      <c r="K6" s="2">
        <f>B6*D6*E6*I6</f>
        <v>3.04E-2</v>
      </c>
    </row>
    <row r="7" spans="1:11" x14ac:dyDescent="0.25">
      <c r="A7" t="s">
        <v>17</v>
      </c>
      <c r="B7" s="2">
        <v>0.75</v>
      </c>
      <c r="C7" t="s">
        <v>5</v>
      </c>
      <c r="D7">
        <f>IF($B$17=A7, IF($B$18=C21, 1-change, 1+change), 1)</f>
        <v>1</v>
      </c>
      <c r="E7">
        <v>2</v>
      </c>
      <c r="F7" t="s">
        <v>6</v>
      </c>
      <c r="K7" s="2">
        <f>B7*D7*E7</f>
        <v>1.5</v>
      </c>
    </row>
    <row r="8" spans="1:11" x14ac:dyDescent="0.25">
      <c r="A8" s="1" t="s">
        <v>18</v>
      </c>
      <c r="B8" s="2">
        <v>0.66</v>
      </c>
      <c r="C8" t="s">
        <v>1</v>
      </c>
      <c r="D8">
        <f>IF($B$17=A8, IF($B$18=C21, 1-change, 1+change), 1)</f>
        <v>1</v>
      </c>
      <c r="E8">
        <v>0.75</v>
      </c>
      <c r="F8" t="s">
        <v>7</v>
      </c>
      <c r="I8" s="7">
        <v>0.83</v>
      </c>
      <c r="J8" t="s">
        <v>22</v>
      </c>
      <c r="K8" s="2">
        <f>B8*D8*E8*I8</f>
        <v>0.41084999999999999</v>
      </c>
    </row>
    <row r="9" spans="1:11" x14ac:dyDescent="0.25">
      <c r="A9" s="1" t="s">
        <v>19</v>
      </c>
      <c r="B9" s="2">
        <f>2.99</f>
        <v>2.99</v>
      </c>
      <c r="C9" t="s">
        <v>1</v>
      </c>
      <c r="D9">
        <f>IF($B$17=A9, IF($B$18=C21, 1-change, 1+change), 1)</f>
        <v>1</v>
      </c>
      <c r="E9">
        <v>0.75</v>
      </c>
      <c r="F9" t="s">
        <v>7</v>
      </c>
      <c r="I9" s="7">
        <v>0.48</v>
      </c>
      <c r="J9" t="s">
        <v>22</v>
      </c>
      <c r="K9" s="2">
        <f>B9*D9*E9*I9</f>
        <v>1.0764</v>
      </c>
    </row>
    <row r="10" spans="1:11" x14ac:dyDescent="0.25">
      <c r="A10" t="s">
        <v>20</v>
      </c>
      <c r="B10" s="2">
        <v>2.06</v>
      </c>
      <c r="C10" t="s">
        <v>8</v>
      </c>
      <c r="D10">
        <f>IF($B$17=A10, IF($B$18=C21, 1-change, 1+change), 1)</f>
        <v>1</v>
      </c>
      <c r="E10">
        <v>1</v>
      </c>
      <c r="F10" t="s">
        <v>3</v>
      </c>
      <c r="G10">
        <v>6</v>
      </c>
      <c r="H10" t="s">
        <v>21</v>
      </c>
      <c r="K10" s="2">
        <f>B10*D10*E10/G10</f>
        <v>0.34333333333333332</v>
      </c>
    </row>
    <row r="11" spans="1:11" x14ac:dyDescent="0.25">
      <c r="A11" t="s">
        <v>9</v>
      </c>
      <c r="B11" s="2">
        <v>0.25</v>
      </c>
      <c r="C11" t="s">
        <v>10</v>
      </c>
      <c r="D11">
        <f>IF($B$17=A11, IF($B$18=C21, 1-change, 1+change), 1)</f>
        <v>1</v>
      </c>
      <c r="E11">
        <v>2</v>
      </c>
      <c r="F11" t="s">
        <v>11</v>
      </c>
      <c r="K11" s="2">
        <f>B11*D11*E11</f>
        <v>0.5</v>
      </c>
    </row>
    <row r="12" spans="1:11" x14ac:dyDescent="0.25">
      <c r="A12" t="s">
        <v>34</v>
      </c>
      <c r="B12" s="2">
        <v>2.2799999999999998</v>
      </c>
      <c r="C12" t="s">
        <v>12</v>
      </c>
      <c r="D12">
        <f>IF($B$17=A12, IF($B$18=C21, 1-change, 1+change), 1)</f>
        <v>1.25</v>
      </c>
      <c r="E12">
        <v>1</v>
      </c>
      <c r="F12" t="s">
        <v>13</v>
      </c>
      <c r="K12" s="2">
        <f>B12*D12*E12</f>
        <v>2.8499999999999996</v>
      </c>
    </row>
    <row r="13" spans="1:11" ht="15.75" thickBot="1" x14ac:dyDescent="0.3"/>
    <row r="14" spans="1:11" ht="15.75" thickBot="1" x14ac:dyDescent="0.3">
      <c r="A14" s="10" t="s">
        <v>38</v>
      </c>
      <c r="J14" t="s">
        <v>14</v>
      </c>
      <c r="K14" s="5">
        <f>SUM(K4:K12)</f>
        <v>7.0936633333333337</v>
      </c>
    </row>
    <row r="15" spans="1:11" ht="15.75" thickBot="1" x14ac:dyDescent="0.3">
      <c r="A15" s="3"/>
      <c r="K15" s="3"/>
    </row>
    <row r="16" spans="1:11" ht="15.75" thickBot="1" x14ac:dyDescent="0.3">
      <c r="A16" s="4" t="s">
        <v>29</v>
      </c>
      <c r="B16" s="9">
        <v>0.25</v>
      </c>
      <c r="I16" t="s">
        <v>32</v>
      </c>
      <c r="J16" s="5">
        <v>6.5236633333333334</v>
      </c>
    </row>
    <row r="17" spans="1:10" ht="15.75" thickBot="1" x14ac:dyDescent="0.3">
      <c r="A17" t="s">
        <v>30</v>
      </c>
      <c r="B17" s="8" t="s">
        <v>34</v>
      </c>
      <c r="J17" s="3"/>
    </row>
    <row r="18" spans="1:10" ht="15.75" thickBot="1" x14ac:dyDescent="0.3">
      <c r="A18" t="s">
        <v>33</v>
      </c>
      <c r="B18" s="9">
        <v>1.25</v>
      </c>
    </row>
    <row r="19" spans="1:10" ht="15.75" thickBot="1" x14ac:dyDescent="0.3"/>
    <row r="20" spans="1:10" ht="15.75" thickBot="1" x14ac:dyDescent="0.3">
      <c r="B20" s="13"/>
      <c r="C20" s="14" t="s">
        <v>36</v>
      </c>
      <c r="D20" s="15" t="s">
        <v>37</v>
      </c>
    </row>
    <row r="21" spans="1:10" ht="15.75" thickBot="1" x14ac:dyDescent="0.3">
      <c r="B21" s="5">
        <f>SUM(K4:K12)</f>
        <v>7.0936633333333337</v>
      </c>
      <c r="C21" s="16">
        <f>1-change</f>
        <v>0.75</v>
      </c>
      <c r="D21" s="17">
        <f>1+change</f>
        <v>1.25</v>
      </c>
    </row>
    <row r="22" spans="1:10" x14ac:dyDescent="0.25">
      <c r="B22" s="18" t="s">
        <v>0</v>
      </c>
      <c r="C22" s="19">
        <f t="dataTable" ref="C22:D30" dt2D="1" dtr="1" r1="B18" r2="B17"/>
        <v>6.4449133333333322</v>
      </c>
      <c r="D22" s="20">
        <v>6.6024133333333328</v>
      </c>
    </row>
    <row r="23" spans="1:10" x14ac:dyDescent="0.25">
      <c r="B23" s="18" t="s">
        <v>15</v>
      </c>
      <c r="C23" s="19">
        <v>6.5067433333333327</v>
      </c>
      <c r="D23" s="20">
        <v>6.5405833333333323</v>
      </c>
    </row>
    <row r="24" spans="1:10" x14ac:dyDescent="0.25">
      <c r="B24" s="18" t="s">
        <v>16</v>
      </c>
      <c r="C24" s="19">
        <v>6.5160633333333333</v>
      </c>
      <c r="D24" s="20">
        <v>6.5312633333333334</v>
      </c>
    </row>
    <row r="25" spans="1:10" x14ac:dyDescent="0.25">
      <c r="B25" s="18" t="s">
        <v>17</v>
      </c>
      <c r="C25" s="19">
        <v>6.1486633333333334</v>
      </c>
      <c r="D25" s="20">
        <v>6.8986633333333334</v>
      </c>
    </row>
    <row r="26" spans="1:10" x14ac:dyDescent="0.25">
      <c r="B26" s="21" t="s">
        <v>18</v>
      </c>
      <c r="C26" s="19">
        <v>6.4209508333333325</v>
      </c>
      <c r="D26" s="20">
        <v>6.6263758333333325</v>
      </c>
    </row>
    <row r="27" spans="1:10" x14ac:dyDescent="0.25">
      <c r="B27" s="21" t="s">
        <v>19</v>
      </c>
      <c r="C27" s="19">
        <v>6.2545633333333335</v>
      </c>
      <c r="D27" s="20">
        <v>6.7927633333333333</v>
      </c>
    </row>
    <row r="28" spans="1:10" x14ac:dyDescent="0.25">
      <c r="B28" s="18" t="s">
        <v>20</v>
      </c>
      <c r="C28" s="19">
        <v>6.4378299999999999</v>
      </c>
      <c r="D28" s="20">
        <v>6.6094966666666668</v>
      </c>
    </row>
    <row r="29" spans="1:10" x14ac:dyDescent="0.25">
      <c r="B29" s="18" t="s">
        <v>9</v>
      </c>
      <c r="C29" s="19">
        <v>6.3986633333333334</v>
      </c>
      <c r="D29" s="20">
        <v>6.6486633333333334</v>
      </c>
    </row>
    <row r="30" spans="1:10" ht="15.75" thickBot="1" x14ac:dyDescent="0.3">
      <c r="B30" s="22" t="s">
        <v>34</v>
      </c>
      <c r="C30" s="23">
        <v>5.953663333333334</v>
      </c>
      <c r="D30" s="24">
        <v>7.0936633333333337</v>
      </c>
    </row>
  </sheetData>
  <dataValidations count="2">
    <dataValidation type="list" allowBlank="1" showInputMessage="1" showErrorMessage="1" sqref="B17" xr:uid="{134B4945-08EE-44A3-BDB1-250DFEC2284B}">
      <formula1>$A$4:$A$12</formula1>
    </dataValidation>
    <dataValidation type="list" allowBlank="1" showInputMessage="1" showErrorMessage="1" sqref="B18" xr:uid="{2756F9C8-61FE-4D24-B2FA-09B3C8B5366B}">
      <formula1>$C$21:$D$21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Kesavar Kabilar</cp:lastModifiedBy>
  <dcterms:created xsi:type="dcterms:W3CDTF">2013-10-29T18:00:12Z</dcterms:created>
  <dcterms:modified xsi:type="dcterms:W3CDTF">2023-08-30T18:43:16Z</dcterms:modified>
</cp:coreProperties>
</file>