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E:\Data Analyst (Business Intelligence) - Training\Session - 2\"/>
    </mc:Choice>
  </mc:AlternateContent>
  <xr:revisionPtr revIDLastSave="0" documentId="13_ncr:1_{C3209DED-7F44-46CB-9DEE-8016FD59CB2C}" xr6:coauthVersionLast="47" xr6:coauthVersionMax="47" xr10:uidLastSave="{00000000-0000-0000-0000-000000000000}"/>
  <bookViews>
    <workbookView xWindow="-120" yWindow="-120" windowWidth="29040" windowHeight="15720" firstSheet="4" activeTab="4" xr2:uid="{00000000-000D-0000-FFFF-FFFF00000000}"/>
  </bookViews>
  <sheets>
    <sheet name="MIN &amp; MAX" sheetId="3" r:id="rId1"/>
    <sheet name="IF, IFS" sheetId="6" r:id="rId2"/>
    <sheet name="COUNT, COUNTIF" sheetId="5" r:id="rId3"/>
    <sheet name="SUM, SUMIF" sheetId="1" r:id="rId4"/>
    <sheet name="AVERAGE, AVERAGEIF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2" l="1"/>
  <c r="C19" i="2"/>
  <c r="D19" i="2"/>
  <c r="E19" i="2"/>
  <c r="B19" i="2"/>
  <c r="L20" i="2"/>
  <c r="E27" i="5"/>
  <c r="R25" i="1"/>
  <c r="P5" i="1"/>
  <c r="E17" i="1"/>
  <c r="B12" i="1"/>
  <c r="K26" i="5"/>
  <c r="E26" i="5"/>
  <c r="E25" i="5"/>
  <c r="D7" i="5"/>
  <c r="M18" i="6"/>
  <c r="N16" i="6" a="1"/>
  <c r="N16" i="6" s="1"/>
  <c r="N6" i="6" a="1"/>
  <c r="N6" i="6"/>
  <c r="N7" i="6" a="1"/>
  <c r="N7" i="6" s="1"/>
  <c r="N8" i="6" a="1"/>
  <c r="N8" i="6"/>
  <c r="N9" i="6" a="1"/>
  <c r="N9" i="6"/>
  <c r="N10" i="6" a="1"/>
  <c r="N10" i="6" s="1"/>
  <c r="N11" i="6" a="1"/>
  <c r="N11" i="6"/>
  <c r="N12" i="6" a="1"/>
  <c r="N12" i="6"/>
  <c r="N13" i="6" a="1"/>
  <c r="N13" i="6" s="1"/>
  <c r="N14" i="6" a="1"/>
  <c r="N14" i="6"/>
  <c r="N15" i="6" a="1"/>
  <c r="N15" i="6"/>
  <c r="N5" i="6" a="1"/>
  <c r="N5" i="6"/>
  <c r="C7" i="6"/>
  <c r="C8" i="6"/>
  <c r="C9" i="6"/>
  <c r="C10" i="6"/>
  <c r="C11" i="6"/>
  <c r="C6" i="6"/>
  <c r="C5" i="6"/>
  <c r="F16" i="3"/>
  <c r="F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<sst xmlns="http://schemas.openxmlformats.org/spreadsheetml/2006/main" count="394" uniqueCount="197">
  <si>
    <t>Q.1) Find the Minimum Number of Units Sold</t>
  </si>
  <si>
    <t>Product</t>
  </si>
  <si>
    <t>Units Sold</t>
  </si>
  <si>
    <t>Minimum Units</t>
  </si>
  <si>
    <t>Smart Phone</t>
  </si>
  <si>
    <t>Laptop</t>
  </si>
  <si>
    <t>Tablet</t>
  </si>
  <si>
    <t>Washing Machine</t>
  </si>
  <si>
    <t>Air Conditioner</t>
  </si>
  <si>
    <t>Table Fan</t>
  </si>
  <si>
    <t>Geyser</t>
  </si>
  <si>
    <t>Water Cooler</t>
  </si>
  <si>
    <t>Q.2) Find the Maximum Marks Scored in the Test</t>
  </si>
  <si>
    <t>Candidate</t>
  </si>
  <si>
    <t>Score</t>
  </si>
  <si>
    <t>Maximum Score</t>
  </si>
  <si>
    <t>Cristiano Ronaldo</t>
  </si>
  <si>
    <t>Lionel Messi</t>
  </si>
  <si>
    <t>Andres Iniesta</t>
  </si>
  <si>
    <t>Xavi Fernandes</t>
  </si>
  <si>
    <t>Kylian Mbappe</t>
  </si>
  <si>
    <t>Q.1) Identify if the Student is Passed or Failed</t>
  </si>
  <si>
    <t>Q.2) Identify and assign the right grade for the students</t>
  </si>
  <si>
    <t>Student</t>
  </si>
  <si>
    <t>Marks</t>
  </si>
  <si>
    <t>PASS or FAIL</t>
  </si>
  <si>
    <t>Students</t>
  </si>
  <si>
    <t>Grade</t>
  </si>
  <si>
    <t>Grade Breakdown</t>
  </si>
  <si>
    <t>Siddharth</t>
  </si>
  <si>
    <t>Priya</t>
  </si>
  <si>
    <t>Score Range</t>
  </si>
  <si>
    <t>Nishi</t>
  </si>
  <si>
    <t>Kedar</t>
  </si>
  <si>
    <t>81-100</t>
  </si>
  <si>
    <t>A</t>
  </si>
  <si>
    <t>Aman</t>
  </si>
  <si>
    <t>Vaishnav</t>
  </si>
  <si>
    <t>61-80</t>
  </si>
  <si>
    <t>B</t>
  </si>
  <si>
    <t>Ayush</t>
  </si>
  <si>
    <t>Aarushi</t>
  </si>
  <si>
    <t>41-60</t>
  </si>
  <si>
    <t>C</t>
  </si>
  <si>
    <t>Kailash</t>
  </si>
  <si>
    <t>Abhinav</t>
  </si>
  <si>
    <t>Below 40</t>
  </si>
  <si>
    <t>FAIL</t>
  </si>
  <si>
    <t>Sarthak</t>
  </si>
  <si>
    <t>Bharat</t>
  </si>
  <si>
    <t>Urvashi</t>
  </si>
  <si>
    <t>Saina</t>
  </si>
  <si>
    <t>Virat</t>
  </si>
  <si>
    <t>Raina</t>
  </si>
  <si>
    <t>Mohit</t>
  </si>
  <si>
    <t>Tanupam</t>
  </si>
  <si>
    <t>Condition</t>
  </si>
  <si>
    <t>Dheeraj</t>
  </si>
  <si>
    <t>Greater than or equal to 40 Marks</t>
  </si>
  <si>
    <t>PASS</t>
  </si>
  <si>
    <t>Lesser than 40 Marks</t>
  </si>
  <si>
    <t>Basically, the COUNT function is the simplest function to use. All you have to do is select a list of numbers and use =COUNT. But here's an interesting situation where it won't work. Can anyone tell me Why?</t>
  </si>
  <si>
    <t>Q.1) Count of Number of Students in This List</t>
  </si>
  <si>
    <t>Q.3) Count the Car Manufacturing Units in Specific Regions (Exercise)</t>
  </si>
  <si>
    <t>Count of Students</t>
  </si>
  <si>
    <t>Region</t>
  </si>
  <si>
    <t>City</t>
  </si>
  <si>
    <t>Manufacturing Units (Most Popular)</t>
  </si>
  <si>
    <t>North</t>
  </si>
  <si>
    <t>Delhi</t>
  </si>
  <si>
    <t>Hyundai</t>
  </si>
  <si>
    <t>South</t>
  </si>
  <si>
    <t>Bengaluru</t>
  </si>
  <si>
    <t>Maruti</t>
  </si>
  <si>
    <t>East</t>
  </si>
  <si>
    <t>Bhubaneshwar</t>
  </si>
  <si>
    <t>Skoda</t>
  </si>
  <si>
    <t>West</t>
  </si>
  <si>
    <t>Ahmedabad</t>
  </si>
  <si>
    <t>Varanasi</t>
  </si>
  <si>
    <t>Chennai</t>
  </si>
  <si>
    <t>Jamshedpur</t>
  </si>
  <si>
    <t>Jodhpur</t>
  </si>
  <si>
    <t>Chandigarh</t>
  </si>
  <si>
    <t>Telangana</t>
  </si>
  <si>
    <t>Kolkata</t>
  </si>
  <si>
    <t>Surat</t>
  </si>
  <si>
    <t>Q.2) Count the Pokemon that belong to the specific type</t>
  </si>
  <si>
    <t>Srinagar</t>
  </si>
  <si>
    <t>Thrissur</t>
  </si>
  <si>
    <t>Patna</t>
  </si>
  <si>
    <t>Pokemon</t>
  </si>
  <si>
    <t>Type</t>
  </si>
  <si>
    <t>Jaipur</t>
  </si>
  <si>
    <t>Charizard</t>
  </si>
  <si>
    <t>Fire</t>
  </si>
  <si>
    <t>Count</t>
  </si>
  <si>
    <t>Pikachu</t>
  </si>
  <si>
    <t>Thunder</t>
  </si>
  <si>
    <t>Manufacturer</t>
  </si>
  <si>
    <t>Blastoise</t>
  </si>
  <si>
    <t>Water</t>
  </si>
  <si>
    <t>Slowking</t>
  </si>
  <si>
    <t>Magneton</t>
  </si>
  <si>
    <t>Zapdos</t>
  </si>
  <si>
    <t>Moltres</t>
  </si>
  <si>
    <t>Kingdra</t>
  </si>
  <si>
    <t>Plulse</t>
  </si>
  <si>
    <t>Vaporeon</t>
  </si>
  <si>
    <t>Q.1) Identify the Total Marks scored by the Student using the SUM Formula</t>
  </si>
  <si>
    <t>Q.3) Identify the total quantity of Fruits Sold in Each Region</t>
  </si>
  <si>
    <t>Subject</t>
  </si>
  <si>
    <t>Marks Scored</t>
  </si>
  <si>
    <t>Fruits</t>
  </si>
  <si>
    <t>Quantity Sold</t>
  </si>
  <si>
    <t>Fruit</t>
  </si>
  <si>
    <t>Total Quantity Sold</t>
  </si>
  <si>
    <t>Maths</t>
  </si>
  <si>
    <t>Apple</t>
  </si>
  <si>
    <t>Banana</t>
  </si>
  <si>
    <t>English</t>
  </si>
  <si>
    <t>Mango</t>
  </si>
  <si>
    <t>Social Studies</t>
  </si>
  <si>
    <t>Physics</t>
  </si>
  <si>
    <t>Jackfruit</t>
  </si>
  <si>
    <t>Chemistry</t>
  </si>
  <si>
    <t>Biology</t>
  </si>
  <si>
    <t>Computer Science</t>
  </si>
  <si>
    <t>Total Marks</t>
  </si>
  <si>
    <t>Q.2) Identify the Total Cars Sold by Each Manufacturer</t>
  </si>
  <si>
    <t>Total Cars Sold</t>
  </si>
  <si>
    <t>Honda</t>
  </si>
  <si>
    <t>Tata</t>
  </si>
  <si>
    <t>Q.4) Find the number of products sold by each supplier in each city (Exercise)</t>
  </si>
  <si>
    <t>Supplier</t>
  </si>
  <si>
    <t>Quantity</t>
  </si>
  <si>
    <t>Pencil</t>
  </si>
  <si>
    <t>Apsara</t>
  </si>
  <si>
    <t>Bangalore</t>
  </si>
  <si>
    <t>Eraser</t>
  </si>
  <si>
    <t>Camel</t>
  </si>
  <si>
    <t>Nataraj</t>
  </si>
  <si>
    <t>Sharpener</t>
  </si>
  <si>
    <t>DOMS</t>
  </si>
  <si>
    <t>Q.1) Find the Average Units Sold each Year</t>
  </si>
  <si>
    <t>Q.2) Find the Average Percentage of Students in Each Section</t>
  </si>
  <si>
    <t>Month</t>
  </si>
  <si>
    <t>2022 Year</t>
  </si>
  <si>
    <t>2023 Year</t>
  </si>
  <si>
    <t>2024 Year</t>
  </si>
  <si>
    <t>2025 Year</t>
  </si>
  <si>
    <t>Student Name</t>
  </si>
  <si>
    <t>Section</t>
  </si>
  <si>
    <t>Percentage</t>
  </si>
  <si>
    <t>January</t>
  </si>
  <si>
    <t>Rajinikanth</t>
  </si>
  <si>
    <t>February</t>
  </si>
  <si>
    <t>Kamal Hassan</t>
  </si>
  <si>
    <t>March</t>
  </si>
  <si>
    <t>Vijay</t>
  </si>
  <si>
    <t>April</t>
  </si>
  <si>
    <t>Surya</t>
  </si>
  <si>
    <t>May</t>
  </si>
  <si>
    <t>Hrithik Roshan</t>
  </si>
  <si>
    <t>June</t>
  </si>
  <si>
    <t>Ajay Devgan</t>
  </si>
  <si>
    <t>July</t>
  </si>
  <si>
    <t>Tiger Shroff</t>
  </si>
  <si>
    <t>August</t>
  </si>
  <si>
    <t>Shah Rukh Khan</t>
  </si>
  <si>
    <t>September</t>
  </si>
  <si>
    <t>Vadivelu</t>
  </si>
  <si>
    <t>October</t>
  </si>
  <si>
    <t>Vivek</t>
  </si>
  <si>
    <t>November</t>
  </si>
  <si>
    <t>Santhanam</t>
  </si>
  <si>
    <t>December</t>
  </si>
  <si>
    <t>Johny Lever</t>
  </si>
  <si>
    <t>Average Units Sold</t>
  </si>
  <si>
    <t>Average</t>
  </si>
  <si>
    <t>Q.3) Find out the average percentage of each student in each department by section (Exercise)</t>
  </si>
  <si>
    <t>Department</t>
  </si>
  <si>
    <t>Average Percentage</t>
  </si>
  <si>
    <t>Virat Kohli</t>
  </si>
  <si>
    <t>CS</t>
  </si>
  <si>
    <t>Rohit Sharma</t>
  </si>
  <si>
    <t>Mechanical</t>
  </si>
  <si>
    <t>Shubman Gill</t>
  </si>
  <si>
    <t>Electrical</t>
  </si>
  <si>
    <t>K L Rahul</t>
  </si>
  <si>
    <t>Shreyas Iyer</t>
  </si>
  <si>
    <t>Hardik Pandya</t>
  </si>
  <si>
    <t>Axar Patel</t>
  </si>
  <si>
    <t>Kuldeep Yadav</t>
  </si>
  <si>
    <t>Mohammed Shami</t>
  </si>
  <si>
    <t>Mohammed Siraj</t>
  </si>
  <si>
    <t>Jaspit 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</si>
</sst>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1BC2-4EDC-40F5-9391-B70D420415C0}">
  <dimension ref="A1:I21"/>
  <sheetViews>
    <sheetView showGridLines="0" workbookViewId="0">
      <selection activeCell="H37" sqref="H37"/>
    </sheetView>
  </sheetViews>
  <sheetFormatPr defaultRowHeight="15"/>
  <cols>
    <col min="1" max="1" width="16.7109375" bestFit="1" customWidth="1"/>
    <col min="5" max="5" width="15.42578125" bestFit="1" customWidth="1"/>
  </cols>
  <sheetData>
    <row r="1" spans="1:9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>
      <c r="A2" s="13"/>
      <c r="B2" s="13"/>
      <c r="C2" s="13"/>
      <c r="D2" s="13"/>
      <c r="E2" s="13"/>
      <c r="F2" s="13"/>
      <c r="G2" s="13"/>
      <c r="H2" s="13"/>
      <c r="I2" s="13"/>
    </row>
    <row r="3" spans="1:9">
      <c r="A3" s="13"/>
      <c r="B3" s="13"/>
      <c r="C3" s="13"/>
      <c r="D3" s="13"/>
      <c r="E3" s="13"/>
      <c r="F3" s="13"/>
      <c r="G3" s="13"/>
      <c r="H3" s="13"/>
      <c r="I3" s="13"/>
    </row>
    <row r="4" spans="1:9">
      <c r="A4" s="1" t="s">
        <v>1</v>
      </c>
      <c r="B4" s="1" t="s">
        <v>2</v>
      </c>
      <c r="E4" s="1" t="s">
        <v>3</v>
      </c>
      <c r="F4" s="2">
        <f>MIN(B5:B12)</f>
        <v>9</v>
      </c>
    </row>
    <row r="5" spans="1:9">
      <c r="A5" s="2" t="s">
        <v>4</v>
      </c>
      <c r="B5" s="2">
        <v>145</v>
      </c>
    </row>
    <row r="6" spans="1:9">
      <c r="A6" s="2" t="s">
        <v>5</v>
      </c>
      <c r="B6" s="2">
        <v>44</v>
      </c>
    </row>
    <row r="7" spans="1:9">
      <c r="A7" s="2" t="s">
        <v>6</v>
      </c>
      <c r="B7" s="2">
        <v>61</v>
      </c>
    </row>
    <row r="8" spans="1:9">
      <c r="A8" s="2" t="s">
        <v>7</v>
      </c>
      <c r="B8" s="2">
        <v>19</v>
      </c>
    </row>
    <row r="9" spans="1:9">
      <c r="A9" s="2" t="s">
        <v>8</v>
      </c>
      <c r="B9" s="2">
        <v>22</v>
      </c>
    </row>
    <row r="10" spans="1:9">
      <c r="A10" s="2" t="s">
        <v>9</v>
      </c>
      <c r="B10" s="2">
        <v>9</v>
      </c>
    </row>
    <row r="11" spans="1:9">
      <c r="A11" s="2" t="s">
        <v>10</v>
      </c>
      <c r="B11" s="2">
        <v>46</v>
      </c>
    </row>
    <row r="12" spans="1:9">
      <c r="A12" s="2" t="s">
        <v>11</v>
      </c>
      <c r="B12" s="2">
        <v>94</v>
      </c>
    </row>
    <row r="13" spans="1:9">
      <c r="A13" s="13" t="s">
        <v>12</v>
      </c>
      <c r="B13" s="13"/>
      <c r="C13" s="13"/>
      <c r="D13" s="13"/>
      <c r="E13" s="13"/>
      <c r="F13" s="13"/>
      <c r="G13" s="13"/>
      <c r="H13" s="13"/>
      <c r="I13" s="13"/>
    </row>
    <row r="14" spans="1:9">
      <c r="A14" s="13"/>
      <c r="B14" s="13"/>
      <c r="C14" s="13"/>
      <c r="D14" s="13"/>
      <c r="E14" s="13"/>
      <c r="F14" s="13"/>
      <c r="G14" s="13"/>
      <c r="H14" s="13"/>
      <c r="I14" s="13"/>
    </row>
    <row r="15" spans="1:9">
      <c r="A15" s="13"/>
      <c r="B15" s="13"/>
      <c r="C15" s="13"/>
      <c r="D15" s="13"/>
      <c r="E15" s="13"/>
      <c r="F15" s="13"/>
      <c r="G15" s="13"/>
      <c r="H15" s="13"/>
      <c r="I15" s="13"/>
    </row>
    <row r="16" spans="1:9">
      <c r="A16" s="1" t="s">
        <v>13</v>
      </c>
      <c r="B16" s="1" t="s">
        <v>14</v>
      </c>
      <c r="E16" s="1" t="s">
        <v>15</v>
      </c>
      <c r="F16" s="2">
        <f>MAX(B17:B21)</f>
        <v>99</v>
      </c>
    </row>
    <row r="17" spans="1:2">
      <c r="A17" s="2" t="s">
        <v>16</v>
      </c>
      <c r="B17" s="2">
        <v>94</v>
      </c>
    </row>
    <row r="18" spans="1:2">
      <c r="A18" s="2" t="s">
        <v>17</v>
      </c>
      <c r="B18" s="2">
        <v>65</v>
      </c>
    </row>
    <row r="19" spans="1:2">
      <c r="A19" s="2" t="s">
        <v>18</v>
      </c>
      <c r="B19" s="2">
        <v>79</v>
      </c>
    </row>
    <row r="20" spans="1:2">
      <c r="A20" s="2" t="s">
        <v>19</v>
      </c>
      <c r="B20" s="2">
        <v>41</v>
      </c>
    </row>
    <row r="21" spans="1:2">
      <c r="A21" s="2" t="s">
        <v>20</v>
      </c>
      <c r="B21" s="2">
        <v>99</v>
      </c>
    </row>
  </sheetData>
  <mergeCells count="2">
    <mergeCell ref="A1:I3"/>
    <mergeCell ref="A13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10C7-2449-4766-B267-EACF90CD87DD}">
  <dimension ref="A1:T22"/>
  <sheetViews>
    <sheetView showGridLines="0" workbookViewId="0">
      <selection activeCell="M5" sqref="M5:M16"/>
    </sheetView>
  </sheetViews>
  <sheetFormatPr defaultRowHeight="15"/>
  <cols>
    <col min="1" max="2" width="13.140625" bestFit="1" customWidth="1"/>
    <col min="3" max="3" width="11.85546875" bestFit="1" customWidth="1"/>
    <col min="4" max="4" width="13.42578125" bestFit="1" customWidth="1"/>
    <col min="9" max="9" width="14.42578125" customWidth="1"/>
    <col min="13" max="13" width="14.28515625" bestFit="1" customWidth="1"/>
    <col min="14" max="14" width="18.28515625" bestFit="1" customWidth="1"/>
    <col min="15" max="15" width="13.5703125" bestFit="1" customWidth="1"/>
    <col min="16" max="16" width="17" bestFit="1" customWidth="1"/>
  </cols>
  <sheetData>
    <row r="1" spans="1:20">
      <c r="A1" s="13" t="s">
        <v>21</v>
      </c>
      <c r="B1" s="13"/>
      <c r="C1" s="13"/>
      <c r="D1" s="13"/>
      <c r="E1" s="13"/>
      <c r="F1" s="13"/>
      <c r="G1" s="13"/>
      <c r="H1" s="13"/>
      <c r="I1" s="13"/>
      <c r="L1" s="17" t="s">
        <v>22</v>
      </c>
      <c r="M1" s="13"/>
      <c r="N1" s="13"/>
      <c r="O1" s="13"/>
      <c r="P1" s="13"/>
      <c r="Q1" s="13"/>
      <c r="R1" s="13"/>
      <c r="S1" s="13"/>
      <c r="T1" s="13"/>
    </row>
    <row r="2" spans="1:20">
      <c r="A2" s="13"/>
      <c r="B2" s="13"/>
      <c r="C2" s="13"/>
      <c r="D2" s="13"/>
      <c r="E2" s="13"/>
      <c r="F2" s="13"/>
      <c r="G2" s="13"/>
      <c r="H2" s="13"/>
      <c r="I2" s="13"/>
      <c r="L2" s="13"/>
      <c r="M2" s="13"/>
      <c r="N2" s="13"/>
      <c r="O2" s="13"/>
      <c r="P2" s="13"/>
      <c r="Q2" s="13"/>
      <c r="R2" s="13"/>
      <c r="S2" s="13"/>
      <c r="T2" s="13"/>
    </row>
    <row r="3" spans="1:20">
      <c r="A3" s="13"/>
      <c r="B3" s="13"/>
      <c r="C3" s="13"/>
      <c r="D3" s="13"/>
      <c r="E3" s="13"/>
      <c r="F3" s="13"/>
      <c r="G3" s="13"/>
      <c r="H3" s="13"/>
      <c r="I3" s="13"/>
      <c r="L3" s="13"/>
      <c r="M3" s="13"/>
      <c r="N3" s="13"/>
      <c r="O3" s="13"/>
      <c r="P3" s="13"/>
      <c r="Q3" s="13"/>
      <c r="R3" s="13"/>
      <c r="S3" s="13"/>
      <c r="T3" s="13"/>
    </row>
    <row r="4" spans="1:20">
      <c r="A4" s="5" t="s">
        <v>23</v>
      </c>
      <c r="B4" s="5" t="s">
        <v>24</v>
      </c>
      <c r="C4" s="5" t="s">
        <v>25</v>
      </c>
      <c r="L4" s="1" t="s">
        <v>26</v>
      </c>
      <c r="M4" s="1" t="s">
        <v>14</v>
      </c>
      <c r="N4" s="1" t="s">
        <v>27</v>
      </c>
      <c r="P4" s="14" t="s">
        <v>28</v>
      </c>
      <c r="Q4" s="15"/>
    </row>
    <row r="5" spans="1:20">
      <c r="A5" s="4" t="s">
        <v>29</v>
      </c>
      <c r="B5" s="4">
        <v>32</v>
      </c>
      <c r="C5" s="4" t="str">
        <f>IF(B5&gt;=40, "PASS", "FAIL")</f>
        <v>FAIL</v>
      </c>
      <c r="L5" s="2" t="s">
        <v>30</v>
      </c>
      <c r="M5" s="2">
        <v>16</v>
      </c>
      <c r="N5" s="2" t="str" cm="1">
        <f t="array" ref="N5">_xlfn.IFS(M5&gt;=81,"A", M5&gt;=61,"B", M5&gt;=41,"C", M5&lt;40,"FAIL")</f>
        <v>FAIL</v>
      </c>
      <c r="P5" s="6" t="s">
        <v>31</v>
      </c>
      <c r="Q5" s="6" t="s">
        <v>27</v>
      </c>
    </row>
    <row r="6" spans="1:20">
      <c r="A6" s="4" t="s">
        <v>32</v>
      </c>
      <c r="B6" s="4">
        <v>41</v>
      </c>
      <c r="C6" s="4" t="str">
        <f>IF(B6&gt;=40, "PASS", "FAIL")</f>
        <v>PASS</v>
      </c>
      <c r="L6" s="2" t="s">
        <v>33</v>
      </c>
      <c r="M6" s="2">
        <v>89</v>
      </c>
      <c r="N6" s="2" t="str" cm="1">
        <f t="array" ref="N6">_xlfn.IFS(M6&gt;=81,"A", M6&gt;=61,"B", M6&gt;=41,"C", M6&lt;40,"FAIL")</f>
        <v>A</v>
      </c>
      <c r="P6" s="2" t="s">
        <v>34</v>
      </c>
      <c r="Q6" s="2" t="s">
        <v>35</v>
      </c>
    </row>
    <row r="7" spans="1:20">
      <c r="A7" s="4" t="s">
        <v>36</v>
      </c>
      <c r="B7" s="4">
        <v>55</v>
      </c>
      <c r="C7" s="4" t="str">
        <f t="shared" ref="C7:C11" si="0">IF(B7&gt;=40, "PASS", "FAIL")</f>
        <v>PASS</v>
      </c>
      <c r="L7" s="2" t="s">
        <v>37</v>
      </c>
      <c r="M7" s="2">
        <v>46</v>
      </c>
      <c r="N7" s="2" t="str" cm="1">
        <f t="array" ref="N7">_xlfn.IFS(M7&gt;=81,"A", M7&gt;=61,"B", M7&gt;=41,"C", M7&lt;40,"FAIL")</f>
        <v>C</v>
      </c>
      <c r="P7" s="2" t="s">
        <v>38</v>
      </c>
      <c r="Q7" s="2" t="s">
        <v>39</v>
      </c>
    </row>
    <row r="8" spans="1:20">
      <c r="A8" s="4" t="s">
        <v>40</v>
      </c>
      <c r="B8" s="4">
        <v>19</v>
      </c>
      <c r="C8" s="4" t="str">
        <f t="shared" si="0"/>
        <v>FAIL</v>
      </c>
      <c r="L8" s="2" t="s">
        <v>41</v>
      </c>
      <c r="M8" s="2">
        <v>46</v>
      </c>
      <c r="N8" s="2" t="str" cm="1">
        <f t="array" ref="N8">_xlfn.IFS(M8&gt;=81,"A", M8&gt;=61,"B", M8&gt;=41,"C", M8&lt;40,"FAIL")</f>
        <v>C</v>
      </c>
      <c r="P8" s="2" t="s">
        <v>42</v>
      </c>
      <c r="Q8" s="2" t="s">
        <v>43</v>
      </c>
    </row>
    <row r="9" spans="1:20">
      <c r="A9" s="4" t="s">
        <v>44</v>
      </c>
      <c r="B9" s="4">
        <v>99</v>
      </c>
      <c r="C9" s="4" t="str">
        <f t="shared" si="0"/>
        <v>PASS</v>
      </c>
      <c r="L9" s="2" t="s">
        <v>45</v>
      </c>
      <c r="M9" s="2">
        <v>80</v>
      </c>
      <c r="N9" s="2" t="str" cm="1">
        <f t="array" ref="N9">_xlfn.IFS(M9&gt;=81,"A", M9&gt;=61,"B", M9&gt;=41,"C", M9&lt;40,"FAIL")</f>
        <v>B</v>
      </c>
      <c r="P9" s="2" t="s">
        <v>46</v>
      </c>
      <c r="Q9" s="2" t="s">
        <v>47</v>
      </c>
    </row>
    <row r="10" spans="1:20">
      <c r="A10" s="10" t="s">
        <v>48</v>
      </c>
      <c r="B10" s="10">
        <v>40</v>
      </c>
      <c r="C10" s="10" t="str">
        <f t="shared" si="0"/>
        <v>PASS</v>
      </c>
      <c r="L10" s="2" t="s">
        <v>49</v>
      </c>
      <c r="M10" s="2">
        <v>97</v>
      </c>
      <c r="N10" s="2" t="str" cm="1">
        <f t="array" ref="N10">_xlfn.IFS(M10&gt;=81,"A", M10&gt;=61,"B", M10&gt;=41,"C", M10&lt;40,"FAIL")</f>
        <v>A</v>
      </c>
    </row>
    <row r="11" spans="1:20">
      <c r="A11" s="4" t="s">
        <v>50</v>
      </c>
      <c r="B11" s="4">
        <v>55</v>
      </c>
      <c r="C11" s="4" t="str">
        <f t="shared" si="0"/>
        <v>PASS</v>
      </c>
      <c r="L11" s="2" t="s">
        <v>51</v>
      </c>
      <c r="M11" s="2">
        <v>32</v>
      </c>
      <c r="N11" s="2" t="str" cm="1">
        <f t="array" ref="N11">_xlfn.IFS(M11&gt;=81,"A", M11&gt;=61,"B", M11&gt;=41,"C", M11&lt;40,"FAIL")</f>
        <v>FAIL</v>
      </c>
    </row>
    <row r="12" spans="1:20">
      <c r="L12" s="2" t="s">
        <v>52</v>
      </c>
      <c r="M12" s="2">
        <v>51</v>
      </c>
      <c r="N12" s="2" t="str" cm="1">
        <f t="array" ref="N12">_xlfn.IFS(M12&gt;=81,"A", M12&gt;=61,"B", M12&gt;=41,"C", M12&lt;40,"FAIL")</f>
        <v>C</v>
      </c>
    </row>
    <row r="13" spans="1:20">
      <c r="L13" s="2" t="s">
        <v>53</v>
      </c>
      <c r="M13" s="2">
        <v>15</v>
      </c>
      <c r="N13" s="2" t="str" cm="1">
        <f t="array" ref="N13">_xlfn.IFS(M13&gt;=81,"A", M13&gt;=61,"B", M13&gt;=41,"C", M13&lt;40,"FAIL")</f>
        <v>FAIL</v>
      </c>
    </row>
    <row r="14" spans="1:20">
      <c r="L14" s="2" t="s">
        <v>54</v>
      </c>
      <c r="M14" s="2">
        <v>88</v>
      </c>
      <c r="N14" s="2" t="str" cm="1">
        <f t="array" ref="N14">_xlfn.IFS(M14&gt;=81,"A", M14&gt;=61,"B", M14&gt;=41,"C", M14&lt;40,"FAIL")</f>
        <v>A</v>
      </c>
    </row>
    <row r="15" spans="1:20">
      <c r="L15" s="2" t="s">
        <v>55</v>
      </c>
      <c r="M15" s="2">
        <v>66</v>
      </c>
      <c r="N15" s="2" t="str" cm="1">
        <f t="array" ref="N15">_xlfn.IFS(M15&gt;=81,"A", M15&gt;=61,"B", M15&gt;=41,"C", M15&lt;40,"FAIL")</f>
        <v>B</v>
      </c>
    </row>
    <row r="16" spans="1:20">
      <c r="A16" s="19" t="s">
        <v>56</v>
      </c>
      <c r="B16" s="19"/>
      <c r="C16" s="19"/>
      <c r="D16" s="1" t="s">
        <v>25</v>
      </c>
      <c r="L16" s="2" t="s">
        <v>57</v>
      </c>
      <c r="M16" s="2">
        <v>40</v>
      </c>
      <c r="N16" s="2" t="str" cm="1">
        <f t="array" ref="N16">_xlfn.IFS(M16&gt;=81,"A", M16&gt;=61,"B", M16&gt;=41,"C", M16&lt;=40,"FAIL")</f>
        <v>FAIL</v>
      </c>
    </row>
    <row r="17" spans="1:13" ht="27" customHeight="1">
      <c r="A17" s="18" t="s">
        <v>58</v>
      </c>
      <c r="B17" s="18"/>
      <c r="C17" s="18"/>
      <c r="D17" s="4" t="s">
        <v>59</v>
      </c>
    </row>
    <row r="18" spans="1:13" ht="30" customHeight="1">
      <c r="A18" s="16" t="s">
        <v>60</v>
      </c>
      <c r="B18" s="16"/>
      <c r="C18" s="16"/>
      <c r="D18" s="4" t="s">
        <v>47</v>
      </c>
      <c r="M18">
        <f>COUNT(M5:M16)</f>
        <v>12</v>
      </c>
    </row>
    <row r="19" spans="1:13" ht="50.25" customHeight="1"/>
    <row r="20" spans="1:13" ht="36" customHeight="1"/>
    <row r="21" spans="1:13" ht="27" customHeight="1"/>
    <row r="22" spans="1:13" ht="27" customHeight="1"/>
  </sheetData>
  <mergeCells count="6">
    <mergeCell ref="P4:Q4"/>
    <mergeCell ref="A18:C18"/>
    <mergeCell ref="L1:T3"/>
    <mergeCell ref="A1:I3"/>
    <mergeCell ref="A17:C17"/>
    <mergeCell ref="A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108B-BBB1-4D7D-A015-3FA812CAA94E}">
  <dimension ref="A1:N33"/>
  <sheetViews>
    <sheetView showGridLines="0" topLeftCell="A4" workbookViewId="0">
      <selection activeCell="E25" sqref="E25"/>
    </sheetView>
  </sheetViews>
  <sheetFormatPr defaultRowHeight="15"/>
  <cols>
    <col min="1" max="1" width="9.42578125" bestFit="1" customWidth="1"/>
    <col min="3" max="3" width="17" bestFit="1" customWidth="1"/>
    <col min="8" max="8" width="13.28515625" bestFit="1" customWidth="1"/>
    <col min="9" max="9" width="19.140625" bestFit="1" customWidth="1"/>
    <col min="10" max="10" width="33.5703125" bestFit="1" customWidth="1"/>
  </cols>
  <sheetData>
    <row r="1" spans="1:14">
      <c r="A1" s="20" t="s">
        <v>61</v>
      </c>
      <c r="B1" s="20"/>
      <c r="C1" s="20"/>
      <c r="D1" s="20"/>
      <c r="E1" s="20"/>
      <c r="F1" s="20"/>
      <c r="G1" s="20"/>
      <c r="H1" s="20"/>
      <c r="I1" s="20"/>
      <c r="J1" s="20"/>
    </row>
    <row r="2" spans="1:14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4" ht="41.25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4" ht="15" customHeight="1">
      <c r="A4" s="21" t="s">
        <v>62</v>
      </c>
      <c r="B4" s="21"/>
      <c r="C4" s="21"/>
      <c r="D4" s="21"/>
      <c r="E4" s="21"/>
      <c r="F4" s="21"/>
      <c r="G4" s="7"/>
      <c r="H4" s="23" t="s">
        <v>63</v>
      </c>
      <c r="I4" s="23"/>
      <c r="J4" s="23"/>
      <c r="K4" s="8"/>
      <c r="L4" s="8"/>
      <c r="M4" s="8"/>
      <c r="N4" s="8"/>
    </row>
    <row r="5" spans="1:14" ht="15" customHeight="1">
      <c r="A5" s="21"/>
      <c r="B5" s="21"/>
      <c r="C5" s="21"/>
      <c r="D5" s="21"/>
      <c r="E5" s="21"/>
      <c r="F5" s="21"/>
      <c r="G5" s="7"/>
      <c r="H5" s="23"/>
      <c r="I5" s="23"/>
      <c r="J5" s="23"/>
      <c r="K5" s="8"/>
      <c r="L5" s="8"/>
      <c r="M5" s="8"/>
      <c r="N5" s="8"/>
    </row>
    <row r="6" spans="1:14" ht="39" customHeight="1">
      <c r="A6" s="21"/>
      <c r="B6" s="21"/>
      <c r="C6" s="21"/>
      <c r="D6" s="21"/>
      <c r="E6" s="21"/>
      <c r="F6" s="21"/>
      <c r="G6" s="7"/>
      <c r="H6" s="23"/>
      <c r="I6" s="23"/>
      <c r="J6" s="23"/>
      <c r="K6" s="8"/>
      <c r="L6" s="8"/>
      <c r="M6" s="8"/>
      <c r="N6" s="8"/>
    </row>
    <row r="7" spans="1:14" ht="15" customHeight="1">
      <c r="A7" s="1" t="s">
        <v>26</v>
      </c>
      <c r="C7" s="1" t="s">
        <v>64</v>
      </c>
      <c r="D7" s="2">
        <f>COUNTA(A8:A19)</f>
        <v>12</v>
      </c>
      <c r="H7" s="1" t="s">
        <v>65</v>
      </c>
      <c r="I7" s="1" t="s">
        <v>66</v>
      </c>
      <c r="J7" s="1" t="s">
        <v>67</v>
      </c>
    </row>
    <row r="8" spans="1:14">
      <c r="A8" s="2" t="s">
        <v>30</v>
      </c>
      <c r="H8" s="2" t="s">
        <v>68</v>
      </c>
      <c r="I8" s="11" t="s">
        <v>69</v>
      </c>
      <c r="J8" s="9" t="s">
        <v>70</v>
      </c>
    </row>
    <row r="9" spans="1:14">
      <c r="A9" s="2" t="s">
        <v>33</v>
      </c>
      <c r="H9" s="2" t="s">
        <v>71</v>
      </c>
      <c r="I9" s="11" t="s">
        <v>72</v>
      </c>
      <c r="J9" s="9" t="s">
        <v>73</v>
      </c>
    </row>
    <row r="10" spans="1:14">
      <c r="A10" s="2" t="s">
        <v>37</v>
      </c>
      <c r="H10" s="2" t="s">
        <v>74</v>
      </c>
      <c r="I10" s="11" t="s">
        <v>75</v>
      </c>
      <c r="J10" s="9" t="s">
        <v>76</v>
      </c>
    </row>
    <row r="11" spans="1:14">
      <c r="A11" s="2" t="s">
        <v>41</v>
      </c>
      <c r="H11" s="2" t="s">
        <v>77</v>
      </c>
      <c r="I11" s="11" t="s">
        <v>78</v>
      </c>
      <c r="J11" s="9" t="s">
        <v>73</v>
      </c>
    </row>
    <row r="12" spans="1:14">
      <c r="A12" s="2" t="s">
        <v>45</v>
      </c>
      <c r="H12" s="2" t="s">
        <v>68</v>
      </c>
      <c r="I12" s="11" t="s">
        <v>79</v>
      </c>
      <c r="J12" s="9" t="s">
        <v>70</v>
      </c>
    </row>
    <row r="13" spans="1:14">
      <c r="A13" s="2" t="s">
        <v>49</v>
      </c>
      <c r="H13" s="2" t="s">
        <v>71</v>
      </c>
      <c r="I13" s="11" t="s">
        <v>80</v>
      </c>
      <c r="J13" s="9" t="s">
        <v>70</v>
      </c>
    </row>
    <row r="14" spans="1:14">
      <c r="A14" s="2" t="s">
        <v>51</v>
      </c>
      <c r="H14" s="2" t="s">
        <v>74</v>
      </c>
      <c r="I14" s="11" t="s">
        <v>81</v>
      </c>
      <c r="J14" s="9" t="s">
        <v>76</v>
      </c>
    </row>
    <row r="15" spans="1:14">
      <c r="A15" s="2" t="s">
        <v>52</v>
      </c>
      <c r="H15" s="2" t="s">
        <v>77</v>
      </c>
      <c r="I15" s="11" t="s">
        <v>82</v>
      </c>
      <c r="J15" s="9" t="s">
        <v>73</v>
      </c>
    </row>
    <row r="16" spans="1:14">
      <c r="A16" s="2" t="s">
        <v>53</v>
      </c>
      <c r="H16" s="2" t="s">
        <v>68</v>
      </c>
      <c r="I16" s="11" t="s">
        <v>83</v>
      </c>
      <c r="J16" s="9" t="s">
        <v>76</v>
      </c>
    </row>
    <row r="17" spans="1:11">
      <c r="A17" s="2" t="s">
        <v>54</v>
      </c>
      <c r="H17" s="2" t="s">
        <v>71</v>
      </c>
      <c r="I17" s="11" t="s">
        <v>84</v>
      </c>
      <c r="J17" s="9" t="s">
        <v>73</v>
      </c>
    </row>
    <row r="18" spans="1:11">
      <c r="A18" s="2" t="s">
        <v>55</v>
      </c>
      <c r="H18" s="2" t="s">
        <v>74</v>
      </c>
      <c r="I18" s="11" t="s">
        <v>85</v>
      </c>
      <c r="J18" s="9" t="s">
        <v>70</v>
      </c>
    </row>
    <row r="19" spans="1:11">
      <c r="A19" s="2" t="s">
        <v>57</v>
      </c>
      <c r="H19" s="2" t="s">
        <v>77</v>
      </c>
      <c r="I19" s="11" t="s">
        <v>86</v>
      </c>
      <c r="J19" s="9" t="s">
        <v>73</v>
      </c>
    </row>
    <row r="20" spans="1:11">
      <c r="A20" s="22" t="s">
        <v>87</v>
      </c>
      <c r="B20" s="22"/>
      <c r="C20" s="22"/>
      <c r="D20" s="22"/>
      <c r="E20" s="22"/>
      <c r="F20" s="22"/>
      <c r="H20" s="2" t="s">
        <v>68</v>
      </c>
      <c r="I20" s="11" t="s">
        <v>88</v>
      </c>
      <c r="J20" s="9" t="s">
        <v>73</v>
      </c>
    </row>
    <row r="21" spans="1:11">
      <c r="A21" s="22"/>
      <c r="B21" s="22"/>
      <c r="C21" s="22"/>
      <c r="D21" s="22"/>
      <c r="E21" s="22"/>
      <c r="F21" s="22"/>
      <c r="H21" s="2" t="s">
        <v>71</v>
      </c>
      <c r="I21" s="11" t="s">
        <v>89</v>
      </c>
      <c r="J21" s="9" t="s">
        <v>76</v>
      </c>
    </row>
    <row r="22" spans="1:11">
      <c r="A22" s="22"/>
      <c r="B22" s="22"/>
      <c r="C22" s="22"/>
      <c r="D22" s="22"/>
      <c r="E22" s="22"/>
      <c r="F22" s="22"/>
      <c r="H22" s="2" t="s">
        <v>74</v>
      </c>
      <c r="I22" s="11" t="s">
        <v>90</v>
      </c>
      <c r="J22" s="9" t="s">
        <v>70</v>
      </c>
    </row>
    <row r="23" spans="1:11">
      <c r="A23" s="1" t="s">
        <v>91</v>
      </c>
      <c r="B23" s="1" t="s">
        <v>92</v>
      </c>
      <c r="H23" s="2" t="s">
        <v>77</v>
      </c>
      <c r="I23" s="11" t="s">
        <v>93</v>
      </c>
      <c r="J23" s="9" t="s">
        <v>76</v>
      </c>
    </row>
    <row r="24" spans="1:11">
      <c r="A24" s="2" t="s">
        <v>94</v>
      </c>
      <c r="B24" s="2" t="s">
        <v>95</v>
      </c>
      <c r="D24" s="1" t="s">
        <v>92</v>
      </c>
      <c r="E24" s="1" t="s">
        <v>96</v>
      </c>
    </row>
    <row r="25" spans="1:11">
      <c r="A25" s="2" t="s">
        <v>97</v>
      </c>
      <c r="B25" s="2" t="s">
        <v>98</v>
      </c>
      <c r="D25" s="2" t="s">
        <v>95</v>
      </c>
      <c r="E25" s="2">
        <f>COUNTIF($B$24:$B$33, D25)</f>
        <v>2</v>
      </c>
      <c r="H25" s="1" t="s">
        <v>65</v>
      </c>
      <c r="I25" s="1" t="s">
        <v>99</v>
      </c>
      <c r="J25" s="12" t="s">
        <v>66</v>
      </c>
      <c r="K25" s="1" t="s">
        <v>96</v>
      </c>
    </row>
    <row r="26" spans="1:11">
      <c r="A26" s="2" t="s">
        <v>100</v>
      </c>
      <c r="B26" s="2" t="s">
        <v>101</v>
      </c>
      <c r="D26" s="2" t="s">
        <v>98</v>
      </c>
      <c r="E26" s="2">
        <f t="shared" ref="E26" si="0">COUNTIF($B$24:$B$33, D26)</f>
        <v>4</v>
      </c>
      <c r="H26" s="2" t="s">
        <v>68</v>
      </c>
      <c r="I26" s="2" t="s">
        <v>73</v>
      </c>
      <c r="J26" s="2" t="s">
        <v>79</v>
      </c>
      <c r="K26" s="2">
        <f>COUNTIFS(H8:H23,H26, J8:J23, I26)</f>
        <v>1</v>
      </c>
    </row>
    <row r="27" spans="1:11">
      <c r="A27" s="2" t="s">
        <v>102</v>
      </c>
      <c r="B27" s="2" t="s">
        <v>101</v>
      </c>
      <c r="D27" s="2" t="s">
        <v>101</v>
      </c>
      <c r="E27" s="2">
        <f>COUNTIF($B$24:$B$33, D27)</f>
        <v>4</v>
      </c>
    </row>
    <row r="28" spans="1:11">
      <c r="A28" s="2" t="s">
        <v>103</v>
      </c>
      <c r="B28" s="2" t="s">
        <v>98</v>
      </c>
    </row>
    <row r="29" spans="1:11">
      <c r="A29" s="2" t="s">
        <v>104</v>
      </c>
      <c r="B29" s="2" t="s">
        <v>98</v>
      </c>
    </row>
    <row r="30" spans="1:11">
      <c r="A30" s="2" t="s">
        <v>105</v>
      </c>
      <c r="B30" s="2" t="s">
        <v>95</v>
      </c>
    </row>
    <row r="31" spans="1:11">
      <c r="A31" s="2" t="s">
        <v>106</v>
      </c>
      <c r="B31" s="2" t="s">
        <v>101</v>
      </c>
    </row>
    <row r="32" spans="1:11">
      <c r="A32" s="2" t="s">
        <v>107</v>
      </c>
      <c r="B32" s="2" t="s">
        <v>98</v>
      </c>
    </row>
    <row r="33" spans="1:2">
      <c r="A33" s="2" t="s">
        <v>108</v>
      </c>
      <c r="B33" s="2" t="s">
        <v>101</v>
      </c>
    </row>
  </sheetData>
  <mergeCells count="4">
    <mergeCell ref="A1:J3"/>
    <mergeCell ref="A4:F6"/>
    <mergeCell ref="A20:F22"/>
    <mergeCell ref="H4:J6"/>
  </mergeCells>
  <dataValidations count="4">
    <dataValidation type="list" allowBlank="1" showInputMessage="1" showErrorMessage="1" sqref="H26" xr:uid="{62D0C2FF-2127-4EB9-95F5-E50D9FC48BB9}">
      <formula1>"North, South, East, West"</formula1>
    </dataValidation>
    <dataValidation type="list" allowBlank="1" showInputMessage="1" showErrorMessage="1" sqref="I26" xr:uid="{C8EB2E49-A5C6-46C1-923C-CB0B17C60A6A}">
      <formula1>"Hyundai, Maruti, Skoda"</formula1>
    </dataValidation>
    <dataValidation type="list" allowBlank="1" showInputMessage="1" showErrorMessage="1" sqref="J26" xr:uid="{6093B815-B00B-4113-AF1E-623918ED04C2}">
      <formula1>$I$8:$I$23</formula1>
    </dataValidation>
    <dataValidation type="list" allowBlank="1" showInputMessage="1" showErrorMessage="1" sqref="N22" xr:uid="{F6A7BB10-B36A-40D0-87D1-D375F0267870}">
      <formula1>"1, 2, 3, 4"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showGridLines="0" workbookViewId="0">
      <selection activeCell="M25" sqref="M25:M40"/>
    </sheetView>
  </sheetViews>
  <sheetFormatPr defaultRowHeight="15"/>
  <cols>
    <col min="1" max="1" width="17.28515625" bestFit="1" customWidth="1"/>
    <col min="2" max="2" width="16.5703125" customWidth="1"/>
    <col min="3" max="4" width="13.140625" bestFit="1" customWidth="1"/>
    <col min="5" max="5" width="14" bestFit="1" customWidth="1"/>
    <col min="11" max="11" width="11.28515625" customWidth="1"/>
    <col min="12" max="12" width="12.5703125" customWidth="1"/>
    <col min="13" max="13" width="8.7109375" bestFit="1" customWidth="1"/>
    <col min="16" max="16" width="18.140625" bestFit="1" customWidth="1"/>
    <col min="18" max="18" width="18.140625" bestFit="1" customWidth="1"/>
  </cols>
  <sheetData>
    <row r="1" spans="1:18">
      <c r="A1" s="13" t="s">
        <v>109</v>
      </c>
      <c r="B1" s="13"/>
      <c r="C1" s="13"/>
      <c r="D1" s="13"/>
      <c r="E1" s="13"/>
      <c r="F1" s="13"/>
      <c r="G1" s="13"/>
      <c r="H1" s="13"/>
      <c r="I1" s="13"/>
      <c r="J1" s="13" t="s">
        <v>110</v>
      </c>
      <c r="K1" s="13"/>
      <c r="L1" s="13"/>
      <c r="M1" s="13"/>
      <c r="N1" s="13"/>
      <c r="O1" s="13"/>
      <c r="P1" s="13"/>
      <c r="Q1" s="13"/>
      <c r="R1" s="13"/>
    </row>
    <row r="2" spans="1:18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>
      <c r="A4" s="1" t="s">
        <v>111</v>
      </c>
      <c r="B4" s="1" t="s">
        <v>112</v>
      </c>
      <c r="J4" s="1" t="s">
        <v>113</v>
      </c>
      <c r="K4" s="1" t="s">
        <v>65</v>
      </c>
      <c r="L4" s="1" t="s">
        <v>114</v>
      </c>
      <c r="N4" s="1" t="s">
        <v>115</v>
      </c>
      <c r="O4" s="1" t="s">
        <v>65</v>
      </c>
      <c r="P4" s="1" t="s">
        <v>116</v>
      </c>
    </row>
    <row r="5" spans="1:18">
      <c r="A5" s="2" t="s">
        <v>117</v>
      </c>
      <c r="B5" s="2">
        <v>64</v>
      </c>
      <c r="J5" s="2" t="s">
        <v>118</v>
      </c>
      <c r="K5" s="2" t="s">
        <v>68</v>
      </c>
      <c r="L5" s="2">
        <v>16</v>
      </c>
      <c r="N5" s="2" t="s">
        <v>119</v>
      </c>
      <c r="O5" s="2" t="s">
        <v>71</v>
      </c>
      <c r="P5" s="2">
        <f>SUMIFS(L5:L20, J5:J20, N5, K5:K20, O5)</f>
        <v>51</v>
      </c>
    </row>
    <row r="6" spans="1:18">
      <c r="A6" s="2" t="s">
        <v>120</v>
      </c>
      <c r="B6" s="2">
        <v>71</v>
      </c>
      <c r="J6" s="2" t="s">
        <v>121</v>
      </c>
      <c r="K6" s="2" t="s">
        <v>71</v>
      </c>
      <c r="L6" s="2">
        <v>22</v>
      </c>
    </row>
    <row r="7" spans="1:18">
      <c r="A7" s="2" t="s">
        <v>122</v>
      </c>
      <c r="B7" s="2">
        <v>88</v>
      </c>
      <c r="J7" s="2" t="s">
        <v>119</v>
      </c>
      <c r="K7" s="2" t="s">
        <v>71</v>
      </c>
      <c r="L7" s="2">
        <v>8</v>
      </c>
    </row>
    <row r="8" spans="1:18">
      <c r="A8" s="2" t="s">
        <v>123</v>
      </c>
      <c r="B8" s="2">
        <v>72</v>
      </c>
      <c r="J8" s="2" t="s">
        <v>124</v>
      </c>
      <c r="K8" s="2" t="s">
        <v>71</v>
      </c>
      <c r="L8" s="2">
        <v>29</v>
      </c>
    </row>
    <row r="9" spans="1:18">
      <c r="A9" s="2" t="s">
        <v>125</v>
      </c>
      <c r="B9" s="2">
        <v>71</v>
      </c>
      <c r="J9" s="2" t="s">
        <v>124</v>
      </c>
      <c r="K9" s="2" t="s">
        <v>74</v>
      </c>
      <c r="L9" s="2">
        <v>17</v>
      </c>
    </row>
    <row r="10" spans="1:18">
      <c r="A10" s="2" t="s">
        <v>126</v>
      </c>
      <c r="B10" s="2">
        <v>56</v>
      </c>
      <c r="J10" s="2" t="s">
        <v>119</v>
      </c>
      <c r="K10" s="2" t="s">
        <v>68</v>
      </c>
      <c r="L10" s="2">
        <v>60</v>
      </c>
    </row>
    <row r="11" spans="1:18">
      <c r="A11" s="2" t="s">
        <v>127</v>
      </c>
      <c r="B11" s="2">
        <v>99</v>
      </c>
      <c r="J11" s="2" t="s">
        <v>121</v>
      </c>
      <c r="K11" s="2" t="s">
        <v>68</v>
      </c>
      <c r="L11" s="2">
        <v>29</v>
      </c>
    </row>
    <row r="12" spans="1:18">
      <c r="A12" s="1" t="s">
        <v>128</v>
      </c>
      <c r="B12" s="3">
        <f>SUM(B5:B11)</f>
        <v>521</v>
      </c>
      <c r="J12" s="2" t="s">
        <v>118</v>
      </c>
      <c r="K12" s="2" t="s">
        <v>77</v>
      </c>
      <c r="L12" s="2">
        <v>20</v>
      </c>
    </row>
    <row r="13" spans="1:18">
      <c r="A13" s="13" t="s">
        <v>129</v>
      </c>
      <c r="B13" s="13"/>
      <c r="C13" s="13"/>
      <c r="D13" s="13"/>
      <c r="E13" s="13"/>
      <c r="F13" s="13"/>
      <c r="G13" s="13"/>
      <c r="H13" s="13"/>
      <c r="I13" s="13"/>
      <c r="J13" s="2" t="s">
        <v>118</v>
      </c>
      <c r="K13" s="2" t="s">
        <v>68</v>
      </c>
      <c r="L13" s="2">
        <v>22</v>
      </c>
    </row>
    <row r="14" spans="1:18">
      <c r="A14" s="13"/>
      <c r="B14" s="13"/>
      <c r="C14" s="13"/>
      <c r="D14" s="13"/>
      <c r="E14" s="13"/>
      <c r="F14" s="13"/>
      <c r="G14" s="13"/>
      <c r="H14" s="13"/>
      <c r="I14" s="13"/>
      <c r="J14" s="2" t="s">
        <v>119</v>
      </c>
      <c r="K14" s="2" t="s">
        <v>77</v>
      </c>
      <c r="L14" s="2">
        <v>31</v>
      </c>
    </row>
    <row r="15" spans="1:18">
      <c r="A15" s="13"/>
      <c r="B15" s="13"/>
      <c r="C15" s="13"/>
      <c r="D15" s="13"/>
      <c r="E15" s="13"/>
      <c r="F15" s="13"/>
      <c r="G15" s="13"/>
      <c r="H15" s="13"/>
      <c r="I15" s="13"/>
      <c r="J15" s="2" t="s">
        <v>121</v>
      </c>
      <c r="K15" s="2" t="s">
        <v>74</v>
      </c>
      <c r="L15" s="2">
        <v>42</v>
      </c>
    </row>
    <row r="16" spans="1:18">
      <c r="A16" s="1" t="s">
        <v>99</v>
      </c>
      <c r="B16" s="1" t="s">
        <v>114</v>
      </c>
      <c r="D16" s="1" t="s">
        <v>99</v>
      </c>
      <c r="E16" s="1" t="s">
        <v>130</v>
      </c>
      <c r="J16" s="2" t="s">
        <v>124</v>
      </c>
      <c r="K16" s="2" t="s">
        <v>71</v>
      </c>
      <c r="L16" s="2">
        <v>18</v>
      </c>
    </row>
    <row r="17" spans="1:18">
      <c r="A17" s="2" t="s">
        <v>73</v>
      </c>
      <c r="B17" s="2">
        <v>127</v>
      </c>
      <c r="D17" s="2" t="s">
        <v>73</v>
      </c>
      <c r="E17" s="2">
        <f>SUMIF(A17:A31, D17, B17:B31)</f>
        <v>304</v>
      </c>
      <c r="J17" s="2" t="s">
        <v>119</v>
      </c>
      <c r="K17" s="2" t="s">
        <v>71</v>
      </c>
      <c r="L17" s="2">
        <v>43</v>
      </c>
    </row>
    <row r="18" spans="1:18">
      <c r="A18" s="2" t="s">
        <v>70</v>
      </c>
      <c r="B18" s="2">
        <v>95</v>
      </c>
      <c r="J18" s="2" t="s">
        <v>118</v>
      </c>
      <c r="K18" s="2" t="s">
        <v>71</v>
      </c>
      <c r="L18" s="2">
        <v>74</v>
      </c>
    </row>
    <row r="19" spans="1:18">
      <c r="A19" s="2" t="s">
        <v>76</v>
      </c>
      <c r="B19" s="2">
        <v>99</v>
      </c>
      <c r="J19" s="2" t="s">
        <v>124</v>
      </c>
      <c r="K19" s="2" t="s">
        <v>68</v>
      </c>
      <c r="L19" s="2">
        <v>63</v>
      </c>
    </row>
    <row r="20" spans="1:18">
      <c r="A20" s="2" t="s">
        <v>131</v>
      </c>
      <c r="B20" s="2">
        <v>26</v>
      </c>
      <c r="J20" s="2" t="s">
        <v>121</v>
      </c>
      <c r="K20" s="2" t="s">
        <v>74</v>
      </c>
      <c r="L20" s="2">
        <v>98</v>
      </c>
    </row>
    <row r="21" spans="1:18">
      <c r="A21" s="2" t="s">
        <v>132</v>
      </c>
      <c r="B21" s="2">
        <v>73</v>
      </c>
      <c r="J21" s="24" t="s">
        <v>133</v>
      </c>
      <c r="K21" s="24"/>
      <c r="L21" s="24"/>
      <c r="M21" s="24"/>
      <c r="N21" s="24"/>
      <c r="O21" s="24"/>
      <c r="P21" s="24"/>
      <c r="Q21" s="24"/>
      <c r="R21" s="24"/>
    </row>
    <row r="22" spans="1:18">
      <c r="A22" s="2" t="s">
        <v>73</v>
      </c>
      <c r="B22" s="2">
        <v>4</v>
      </c>
      <c r="J22" s="24"/>
      <c r="K22" s="24"/>
      <c r="L22" s="24"/>
      <c r="M22" s="24"/>
      <c r="N22" s="24"/>
      <c r="O22" s="24"/>
      <c r="P22" s="24"/>
      <c r="Q22" s="24"/>
      <c r="R22" s="24"/>
    </row>
    <row r="23" spans="1:18">
      <c r="A23" s="2" t="s">
        <v>132</v>
      </c>
      <c r="B23" s="2">
        <v>17</v>
      </c>
      <c r="J23" s="24"/>
      <c r="K23" s="24"/>
      <c r="L23" s="24"/>
      <c r="M23" s="24"/>
      <c r="N23" s="24"/>
      <c r="O23" s="24"/>
      <c r="P23" s="24"/>
      <c r="Q23" s="24"/>
      <c r="R23" s="24"/>
    </row>
    <row r="24" spans="1:18">
      <c r="A24" s="2" t="s">
        <v>73</v>
      </c>
      <c r="B24" s="2">
        <v>173</v>
      </c>
      <c r="J24" s="1" t="s">
        <v>1</v>
      </c>
      <c r="K24" s="1" t="s">
        <v>134</v>
      </c>
      <c r="L24" s="1" t="s">
        <v>66</v>
      </c>
      <c r="M24" s="1" t="s">
        <v>135</v>
      </c>
      <c r="O24" s="1" t="s">
        <v>1</v>
      </c>
      <c r="P24" s="1" t="s">
        <v>134</v>
      </c>
      <c r="Q24" s="1" t="s">
        <v>66</v>
      </c>
      <c r="R24" s="1" t="s">
        <v>116</v>
      </c>
    </row>
    <row r="25" spans="1:18">
      <c r="A25" s="2" t="s">
        <v>76</v>
      </c>
      <c r="B25" s="2">
        <v>19</v>
      </c>
      <c r="J25" s="2" t="s">
        <v>136</v>
      </c>
      <c r="K25" s="2" t="s">
        <v>137</v>
      </c>
      <c r="L25" s="2" t="s">
        <v>138</v>
      </c>
      <c r="M25" s="2">
        <v>214</v>
      </c>
      <c r="O25" s="2" t="s">
        <v>139</v>
      </c>
      <c r="P25" s="2" t="s">
        <v>137</v>
      </c>
      <c r="Q25" s="2" t="s">
        <v>138</v>
      </c>
      <c r="R25" s="2">
        <f>SUMIFS(M25:M40,J25:J40,O25,K25:K40,P25,L25:L40,Q25)</f>
        <v>381</v>
      </c>
    </row>
    <row r="26" spans="1:18">
      <c r="A26" s="2" t="s">
        <v>76</v>
      </c>
      <c r="B26" s="2">
        <v>134</v>
      </c>
      <c r="J26" s="2" t="s">
        <v>139</v>
      </c>
      <c r="K26" s="2" t="s">
        <v>140</v>
      </c>
      <c r="L26" s="2" t="s">
        <v>80</v>
      </c>
      <c r="M26" s="2">
        <v>144</v>
      </c>
    </row>
    <row r="27" spans="1:18">
      <c r="A27" s="2" t="s">
        <v>132</v>
      </c>
      <c r="B27" s="2">
        <v>200</v>
      </c>
      <c r="J27" s="2" t="s">
        <v>136</v>
      </c>
      <c r="K27" s="2" t="s">
        <v>141</v>
      </c>
      <c r="L27" s="2" t="s">
        <v>69</v>
      </c>
      <c r="M27" s="2">
        <v>215</v>
      </c>
    </row>
    <row r="28" spans="1:18">
      <c r="A28" s="2" t="s">
        <v>70</v>
      </c>
      <c r="B28" s="2">
        <v>170</v>
      </c>
      <c r="J28" s="2" t="s">
        <v>142</v>
      </c>
      <c r="K28" s="2" t="s">
        <v>143</v>
      </c>
      <c r="L28" s="2" t="s">
        <v>85</v>
      </c>
      <c r="M28" s="2">
        <v>121</v>
      </c>
    </row>
    <row r="29" spans="1:18">
      <c r="A29" s="2" t="s">
        <v>76</v>
      </c>
      <c r="B29" s="2">
        <v>191</v>
      </c>
      <c r="J29" s="2" t="s">
        <v>142</v>
      </c>
      <c r="K29" s="2" t="s">
        <v>143</v>
      </c>
      <c r="L29" s="2" t="s">
        <v>84</v>
      </c>
      <c r="M29" s="2">
        <v>211</v>
      </c>
    </row>
    <row r="30" spans="1:18">
      <c r="A30" s="2" t="s">
        <v>132</v>
      </c>
      <c r="B30" s="2">
        <v>157</v>
      </c>
      <c r="J30" s="2" t="s">
        <v>142</v>
      </c>
      <c r="K30" s="2" t="s">
        <v>141</v>
      </c>
      <c r="L30" s="2" t="s">
        <v>138</v>
      </c>
      <c r="M30" s="2">
        <v>341</v>
      </c>
    </row>
    <row r="31" spans="1:18">
      <c r="A31" s="2" t="s">
        <v>70</v>
      </c>
      <c r="B31" s="2">
        <v>34</v>
      </c>
      <c r="J31" s="2" t="s">
        <v>136</v>
      </c>
      <c r="K31" s="2" t="s">
        <v>143</v>
      </c>
      <c r="L31" s="2" t="s">
        <v>80</v>
      </c>
      <c r="M31" s="2">
        <v>316</v>
      </c>
    </row>
    <row r="32" spans="1:18">
      <c r="J32" s="2" t="s">
        <v>139</v>
      </c>
      <c r="K32" s="2" t="s">
        <v>137</v>
      </c>
      <c r="L32" s="2" t="s">
        <v>69</v>
      </c>
      <c r="M32" s="2">
        <v>441</v>
      </c>
    </row>
    <row r="33" spans="10:13">
      <c r="J33" s="2" t="s">
        <v>136</v>
      </c>
      <c r="K33" s="2" t="s">
        <v>140</v>
      </c>
      <c r="L33" s="2" t="s">
        <v>85</v>
      </c>
      <c r="M33" s="2">
        <v>501</v>
      </c>
    </row>
    <row r="34" spans="10:13">
      <c r="J34" s="2" t="s">
        <v>136</v>
      </c>
      <c r="K34" s="2" t="s">
        <v>137</v>
      </c>
      <c r="L34" s="2" t="s">
        <v>84</v>
      </c>
      <c r="M34" s="2">
        <v>500</v>
      </c>
    </row>
    <row r="35" spans="10:13">
      <c r="J35" s="2" t="s">
        <v>139</v>
      </c>
      <c r="K35" s="2" t="s">
        <v>137</v>
      </c>
      <c r="L35" s="2" t="s">
        <v>138</v>
      </c>
      <c r="M35" s="2">
        <v>64</v>
      </c>
    </row>
    <row r="36" spans="10:13">
      <c r="J36" s="2" t="s">
        <v>142</v>
      </c>
      <c r="K36" s="2" t="s">
        <v>140</v>
      </c>
      <c r="L36" s="2" t="s">
        <v>80</v>
      </c>
      <c r="M36" s="2">
        <v>77</v>
      </c>
    </row>
    <row r="37" spans="10:13">
      <c r="J37" s="2" t="s">
        <v>136</v>
      </c>
      <c r="K37" s="2" t="s">
        <v>143</v>
      </c>
      <c r="L37" s="2" t="s">
        <v>69</v>
      </c>
      <c r="M37" s="2">
        <v>213</v>
      </c>
    </row>
    <row r="38" spans="10:13">
      <c r="J38" s="2" t="s">
        <v>136</v>
      </c>
      <c r="K38" s="2" t="s">
        <v>141</v>
      </c>
      <c r="L38" s="2" t="s">
        <v>85</v>
      </c>
      <c r="M38" s="2">
        <v>115</v>
      </c>
    </row>
    <row r="39" spans="10:13">
      <c r="J39" s="2" t="s">
        <v>136</v>
      </c>
      <c r="K39" s="2" t="s">
        <v>140</v>
      </c>
      <c r="L39" s="2" t="s">
        <v>84</v>
      </c>
      <c r="M39" s="2">
        <v>316</v>
      </c>
    </row>
    <row r="40" spans="10:13">
      <c r="J40" s="2" t="s">
        <v>139</v>
      </c>
      <c r="K40" s="2" t="s">
        <v>137</v>
      </c>
      <c r="L40" s="2" t="s">
        <v>138</v>
      </c>
      <c r="M40" s="2">
        <v>317</v>
      </c>
    </row>
  </sheetData>
  <mergeCells count="4">
    <mergeCell ref="A1:I3"/>
    <mergeCell ref="A13:I15"/>
    <mergeCell ref="J1:R3"/>
    <mergeCell ref="J21:R23"/>
  </mergeCells>
  <dataValidations count="6">
    <dataValidation type="list" allowBlank="1" showInputMessage="1" showErrorMessage="1" sqref="D17" xr:uid="{258C4C94-7003-4163-AE2B-D68A54CB472E}">
      <formula1>"Maruti, Hyundai, Skoda, Honda, Tata"</formula1>
    </dataValidation>
    <dataValidation type="list" allowBlank="1" showInputMessage="1" showErrorMessage="1" sqref="N5" xr:uid="{40537C77-71F0-4CC7-83A4-940BDF3E2C2B}">
      <formula1>"Apple, Banana, Mango, Jackfruit"</formula1>
    </dataValidation>
    <dataValidation type="list" allowBlank="1" showInputMessage="1" showErrorMessage="1" sqref="O5" xr:uid="{A034AB51-17BF-48BE-8C9C-BBF43A997528}">
      <formula1>"North, South, East, West"</formula1>
    </dataValidation>
    <dataValidation type="list" allowBlank="1" showInputMessage="1" showErrorMessage="1" sqref="O25" xr:uid="{29DF1C43-E6A1-40B7-8244-C69CB76DD4A7}">
      <formula1>"Pencil, Eraser, Sharpener"</formula1>
    </dataValidation>
    <dataValidation type="list" allowBlank="1" showInputMessage="1" showErrorMessage="1" sqref="P25" xr:uid="{BC3C3BBD-24E9-415E-A57C-F7AE2C1BDB63}">
      <formula1>"Apsara, Camel, Nataraj, DOMS"</formula1>
    </dataValidation>
    <dataValidation type="list" allowBlank="1" showInputMessage="1" showErrorMessage="1" sqref="Q25" xr:uid="{9C6BE6A0-03F7-4DC0-ADFA-B650024DC819}">
      <formula1>"Bangalore, Chennai, Delhi, Kolkata, Telangana"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701C-9C92-4674-AB0A-F69184C6205C}">
  <dimension ref="A1:S38"/>
  <sheetViews>
    <sheetView showGridLines="0" tabSelected="1" topLeftCell="A10" workbookViewId="0">
      <selection activeCell="I33" sqref="I33"/>
    </sheetView>
  </sheetViews>
  <sheetFormatPr defaultRowHeight="15"/>
  <cols>
    <col min="1" max="1" width="17.28515625" bestFit="1" customWidth="1"/>
    <col min="2" max="2" width="15.5703125" bestFit="1" customWidth="1"/>
    <col min="4" max="4" width="12" bestFit="1" customWidth="1"/>
    <col min="7" max="7" width="11.7109375" bestFit="1" customWidth="1"/>
    <col min="9" max="9" width="19" bestFit="1" customWidth="1"/>
    <col min="11" max="11" width="13.85546875" bestFit="1" customWidth="1"/>
    <col min="13" max="13" width="11" bestFit="1" customWidth="1"/>
  </cols>
  <sheetData>
    <row r="1" spans="1:19">
      <c r="A1" s="13" t="s">
        <v>144</v>
      </c>
      <c r="B1" s="13"/>
      <c r="C1" s="13"/>
      <c r="D1" s="13"/>
      <c r="E1" s="13"/>
      <c r="F1" s="13"/>
      <c r="G1" s="13"/>
      <c r="H1" s="13"/>
      <c r="I1" s="13"/>
      <c r="K1" s="13" t="s">
        <v>145</v>
      </c>
      <c r="L1" s="13"/>
      <c r="M1" s="13"/>
      <c r="N1" s="13"/>
      <c r="O1" s="13"/>
      <c r="P1" s="13"/>
      <c r="Q1" s="13"/>
      <c r="R1" s="13"/>
      <c r="S1" s="13"/>
    </row>
    <row r="2" spans="1:19">
      <c r="A2" s="13"/>
      <c r="B2" s="13"/>
      <c r="C2" s="13"/>
      <c r="D2" s="13"/>
      <c r="E2" s="13"/>
      <c r="F2" s="13"/>
      <c r="G2" s="13"/>
      <c r="H2" s="13"/>
      <c r="I2" s="13"/>
      <c r="K2" s="13"/>
      <c r="L2" s="13"/>
      <c r="M2" s="13"/>
      <c r="N2" s="13"/>
      <c r="O2" s="13"/>
      <c r="P2" s="13"/>
      <c r="Q2" s="13"/>
      <c r="R2" s="13"/>
      <c r="S2" s="13"/>
    </row>
    <row r="3" spans="1:19">
      <c r="A3" s="13"/>
      <c r="B3" s="13"/>
      <c r="C3" s="13"/>
      <c r="D3" s="13"/>
      <c r="E3" s="13"/>
      <c r="F3" s="13"/>
      <c r="G3" s="13"/>
      <c r="H3" s="13"/>
      <c r="I3" s="13"/>
      <c r="K3" s="13"/>
      <c r="L3" s="13"/>
      <c r="M3" s="13"/>
      <c r="N3" s="13"/>
      <c r="O3" s="13"/>
      <c r="P3" s="13"/>
      <c r="Q3" s="13"/>
      <c r="R3" s="13"/>
      <c r="S3" s="13"/>
    </row>
    <row r="4" spans="1:19">
      <c r="A4" s="1" t="s">
        <v>146</v>
      </c>
      <c r="B4" s="1" t="s">
        <v>147</v>
      </c>
      <c r="C4" s="1" t="s">
        <v>148</v>
      </c>
      <c r="D4" s="1" t="s">
        <v>149</v>
      </c>
      <c r="E4" s="1" t="s">
        <v>150</v>
      </c>
      <c r="K4" s="1" t="s">
        <v>151</v>
      </c>
      <c r="L4" s="1" t="s">
        <v>152</v>
      </c>
      <c r="M4" s="1" t="s">
        <v>153</v>
      </c>
    </row>
    <row r="5" spans="1:19">
      <c r="A5" s="1" t="s">
        <v>154</v>
      </c>
      <c r="B5" s="2">
        <v>63</v>
      </c>
      <c r="C5" s="2">
        <v>9</v>
      </c>
      <c r="D5" s="2">
        <v>34</v>
      </c>
      <c r="E5" s="2">
        <v>4</v>
      </c>
      <c r="K5" s="2" t="s">
        <v>155</v>
      </c>
      <c r="L5" s="2" t="s">
        <v>35</v>
      </c>
      <c r="M5" s="2">
        <v>81</v>
      </c>
    </row>
    <row r="6" spans="1:19">
      <c r="A6" s="1" t="s">
        <v>156</v>
      </c>
      <c r="B6" s="2">
        <v>53</v>
      </c>
      <c r="C6" s="2">
        <v>73</v>
      </c>
      <c r="D6" s="2">
        <v>64</v>
      </c>
      <c r="E6" s="2">
        <v>56</v>
      </c>
      <c r="K6" s="2" t="s">
        <v>157</v>
      </c>
      <c r="L6" s="2" t="s">
        <v>39</v>
      </c>
      <c r="M6" s="2">
        <v>69</v>
      </c>
    </row>
    <row r="7" spans="1:19">
      <c r="A7" s="1" t="s">
        <v>158</v>
      </c>
      <c r="B7" s="2">
        <v>65</v>
      </c>
      <c r="C7" s="2">
        <v>65</v>
      </c>
      <c r="D7" s="2">
        <v>22</v>
      </c>
      <c r="E7" s="2">
        <v>68</v>
      </c>
      <c r="K7" s="2" t="s">
        <v>159</v>
      </c>
      <c r="L7" s="2" t="s">
        <v>43</v>
      </c>
      <c r="M7" s="2">
        <v>45</v>
      </c>
    </row>
    <row r="8" spans="1:19">
      <c r="A8" s="1" t="s">
        <v>160</v>
      </c>
      <c r="B8" s="2">
        <v>5</v>
      </c>
      <c r="C8" s="2">
        <v>60</v>
      </c>
      <c r="D8" s="2">
        <v>77</v>
      </c>
      <c r="E8" s="2">
        <v>57</v>
      </c>
      <c r="K8" s="2" t="s">
        <v>161</v>
      </c>
      <c r="L8" s="2" t="s">
        <v>35</v>
      </c>
      <c r="M8" s="2">
        <v>91</v>
      </c>
    </row>
    <row r="9" spans="1:19">
      <c r="A9" s="1" t="s">
        <v>162</v>
      </c>
      <c r="B9" s="2">
        <v>51</v>
      </c>
      <c r="C9" s="2">
        <v>16</v>
      </c>
      <c r="D9" s="2">
        <v>83</v>
      </c>
      <c r="E9" s="2">
        <v>67</v>
      </c>
      <c r="K9" s="2" t="s">
        <v>163</v>
      </c>
      <c r="L9" s="2" t="s">
        <v>39</v>
      </c>
      <c r="M9" s="2">
        <v>55</v>
      </c>
    </row>
    <row r="10" spans="1:19">
      <c r="A10" s="1" t="s">
        <v>164</v>
      </c>
      <c r="B10" s="2">
        <v>13</v>
      </c>
      <c r="C10" s="2">
        <v>70</v>
      </c>
      <c r="D10" s="2">
        <v>81</v>
      </c>
      <c r="E10" s="2">
        <v>69</v>
      </c>
      <c r="K10" s="2" t="s">
        <v>165</v>
      </c>
      <c r="L10" s="2" t="s">
        <v>43</v>
      </c>
      <c r="M10" s="2">
        <v>99</v>
      </c>
    </row>
    <row r="11" spans="1:19">
      <c r="A11" s="1" t="s">
        <v>166</v>
      </c>
      <c r="B11" s="2">
        <v>23</v>
      </c>
      <c r="C11" s="2">
        <v>26</v>
      </c>
      <c r="D11" s="2">
        <v>18</v>
      </c>
      <c r="E11" s="2">
        <v>77</v>
      </c>
      <c r="K11" s="2" t="s">
        <v>167</v>
      </c>
      <c r="L11" s="2" t="s">
        <v>35</v>
      </c>
      <c r="M11" s="2">
        <v>45</v>
      </c>
    </row>
    <row r="12" spans="1:19">
      <c r="A12" s="1" t="s">
        <v>168</v>
      </c>
      <c r="B12" s="2">
        <v>65</v>
      </c>
      <c r="C12" s="2">
        <v>25</v>
      </c>
      <c r="D12" s="2">
        <v>62</v>
      </c>
      <c r="E12" s="2">
        <v>53</v>
      </c>
      <c r="K12" s="2" t="s">
        <v>169</v>
      </c>
      <c r="L12" s="2" t="s">
        <v>39</v>
      </c>
      <c r="M12" s="2">
        <v>61</v>
      </c>
    </row>
    <row r="13" spans="1:19">
      <c r="A13" s="1" t="s">
        <v>170</v>
      </c>
      <c r="B13" s="2">
        <v>59</v>
      </c>
      <c r="C13" s="2">
        <v>29</v>
      </c>
      <c r="D13" s="2">
        <v>27</v>
      </c>
      <c r="E13" s="2">
        <v>67</v>
      </c>
      <c r="K13" s="2" t="s">
        <v>171</v>
      </c>
      <c r="L13" s="2" t="s">
        <v>43</v>
      </c>
      <c r="M13" s="2">
        <v>99</v>
      </c>
    </row>
    <row r="14" spans="1:19">
      <c r="A14" s="1" t="s">
        <v>172</v>
      </c>
      <c r="B14" s="2">
        <v>26</v>
      </c>
      <c r="C14" s="2">
        <v>82</v>
      </c>
      <c r="D14" s="2">
        <v>63</v>
      </c>
      <c r="E14" s="2">
        <v>83</v>
      </c>
      <c r="K14" s="2" t="s">
        <v>173</v>
      </c>
      <c r="L14" s="2" t="s">
        <v>35</v>
      </c>
      <c r="M14" s="2">
        <v>99</v>
      </c>
    </row>
    <row r="15" spans="1:19">
      <c r="A15" s="1" t="s">
        <v>174</v>
      </c>
      <c r="B15" s="2">
        <v>15</v>
      </c>
      <c r="C15" s="2">
        <v>63</v>
      </c>
      <c r="D15" s="2">
        <v>79</v>
      </c>
      <c r="E15" s="2">
        <v>41</v>
      </c>
      <c r="K15" s="2" t="s">
        <v>175</v>
      </c>
      <c r="L15" s="2" t="s">
        <v>39</v>
      </c>
      <c r="M15" s="2">
        <v>45</v>
      </c>
    </row>
    <row r="16" spans="1:19">
      <c r="A16" s="1" t="s">
        <v>176</v>
      </c>
      <c r="B16" s="2">
        <v>81</v>
      </c>
      <c r="C16" s="2">
        <v>57</v>
      </c>
      <c r="D16" s="2">
        <v>4</v>
      </c>
      <c r="E16" s="2">
        <v>83</v>
      </c>
      <c r="K16" s="2" t="s">
        <v>177</v>
      </c>
      <c r="L16" s="2" t="s">
        <v>43</v>
      </c>
      <c r="M16" s="2">
        <v>56</v>
      </c>
    </row>
    <row r="19" spans="1:12">
      <c r="A19" s="1" t="s">
        <v>178</v>
      </c>
      <c r="B19" s="2">
        <f>AVERAGE(B5:B16)</f>
        <v>43.25</v>
      </c>
      <c r="C19" s="2">
        <f t="shared" ref="C19:E19" si="0">AVERAGE(C5:C16)</f>
        <v>47.916666666666664</v>
      </c>
      <c r="D19" s="2">
        <f t="shared" si="0"/>
        <v>51.166666666666664</v>
      </c>
      <c r="E19" s="2">
        <f t="shared" si="0"/>
        <v>60.416666666666664</v>
      </c>
      <c r="K19" s="1" t="s">
        <v>152</v>
      </c>
      <c r="L19" s="1" t="s">
        <v>179</v>
      </c>
    </row>
    <row r="20" spans="1:12">
      <c r="K20" s="2" t="s">
        <v>43</v>
      </c>
      <c r="L20" s="2">
        <f>AVERAGEIF(L5:L16, K20, M5:M16)</f>
        <v>74.75</v>
      </c>
    </row>
    <row r="24" spans="1:12">
      <c r="A24" s="24" t="s">
        <v>180</v>
      </c>
      <c r="B24" s="24"/>
      <c r="C24" s="24"/>
      <c r="D24" s="24"/>
      <c r="E24" s="24"/>
      <c r="F24" s="24"/>
      <c r="G24" s="24"/>
      <c r="H24" s="24"/>
      <c r="I24" s="24"/>
    </row>
    <row r="25" spans="1:12">
      <c r="A25" s="24"/>
      <c r="B25" s="24"/>
      <c r="C25" s="24"/>
      <c r="D25" s="24"/>
      <c r="E25" s="24"/>
      <c r="F25" s="24"/>
      <c r="G25" s="24"/>
      <c r="H25" s="24"/>
      <c r="I25" s="24"/>
    </row>
    <row r="26" spans="1:12">
      <c r="A26" s="24"/>
      <c r="B26" s="24"/>
      <c r="C26" s="24"/>
      <c r="D26" s="24"/>
      <c r="E26" s="24"/>
      <c r="F26" s="24"/>
      <c r="G26" s="24"/>
      <c r="H26" s="24"/>
      <c r="I26" s="24"/>
    </row>
    <row r="27" spans="1:12">
      <c r="A27" s="1" t="s">
        <v>151</v>
      </c>
      <c r="B27" s="1" t="s">
        <v>181</v>
      </c>
      <c r="C27" s="1" t="s">
        <v>152</v>
      </c>
      <c r="D27" s="1" t="s">
        <v>153</v>
      </c>
      <c r="G27" s="1" t="s">
        <v>181</v>
      </c>
      <c r="H27" s="1" t="s">
        <v>152</v>
      </c>
      <c r="I27" s="1" t="s">
        <v>182</v>
      </c>
    </row>
    <row r="28" spans="1:12">
      <c r="A28" s="2" t="s">
        <v>183</v>
      </c>
      <c r="B28" s="2" t="s">
        <v>184</v>
      </c>
      <c r="C28" s="2" t="s">
        <v>35</v>
      </c>
      <c r="D28" s="2">
        <v>53</v>
      </c>
      <c r="G28" s="2" t="s">
        <v>184</v>
      </c>
      <c r="H28" s="2" t="s">
        <v>39</v>
      </c>
      <c r="I28" s="2">
        <f>AVERAGEIFS(D28:D38, B28:B38, G28, C28:C38, H28)</f>
        <v>87.5</v>
      </c>
    </row>
    <row r="29" spans="1:12">
      <c r="A29" s="2" t="s">
        <v>185</v>
      </c>
      <c r="B29" s="2" t="s">
        <v>186</v>
      </c>
      <c r="C29" s="2" t="s">
        <v>39</v>
      </c>
      <c r="D29" s="2">
        <v>56</v>
      </c>
    </row>
    <row r="30" spans="1:12">
      <c r="A30" s="2" t="s">
        <v>187</v>
      </c>
      <c r="B30" s="2" t="s">
        <v>188</v>
      </c>
      <c r="C30" s="2" t="s">
        <v>35</v>
      </c>
      <c r="D30" s="2">
        <v>23</v>
      </c>
    </row>
    <row r="31" spans="1:12">
      <c r="A31" s="2" t="s">
        <v>189</v>
      </c>
      <c r="B31" s="2" t="s">
        <v>184</v>
      </c>
      <c r="C31" s="2" t="s">
        <v>39</v>
      </c>
      <c r="D31" s="2">
        <v>76</v>
      </c>
    </row>
    <row r="32" spans="1:12">
      <c r="A32" s="2" t="s">
        <v>190</v>
      </c>
      <c r="B32" s="2" t="s">
        <v>186</v>
      </c>
      <c r="C32" s="2" t="s">
        <v>35</v>
      </c>
      <c r="D32" s="2">
        <v>70</v>
      </c>
    </row>
    <row r="33" spans="1:4">
      <c r="A33" s="2" t="s">
        <v>191</v>
      </c>
      <c r="B33" s="2" t="s">
        <v>188</v>
      </c>
      <c r="C33" s="2" t="s">
        <v>39</v>
      </c>
      <c r="D33" s="2">
        <v>9</v>
      </c>
    </row>
    <row r="34" spans="1:4">
      <c r="A34" s="2" t="s">
        <v>192</v>
      </c>
      <c r="B34" s="2" t="s">
        <v>184</v>
      </c>
      <c r="C34" s="2" t="s">
        <v>35</v>
      </c>
      <c r="D34" s="2">
        <v>35</v>
      </c>
    </row>
    <row r="35" spans="1:4">
      <c r="A35" s="2" t="s">
        <v>193</v>
      </c>
      <c r="B35" s="2" t="s">
        <v>186</v>
      </c>
      <c r="C35" s="2" t="s">
        <v>39</v>
      </c>
      <c r="D35" s="2">
        <v>67</v>
      </c>
    </row>
    <row r="36" spans="1:4">
      <c r="A36" s="2" t="s">
        <v>194</v>
      </c>
      <c r="B36" s="2" t="s">
        <v>188</v>
      </c>
      <c r="C36" s="2" t="s">
        <v>35</v>
      </c>
      <c r="D36" s="2">
        <v>83</v>
      </c>
    </row>
    <row r="37" spans="1:4">
      <c r="A37" s="2" t="s">
        <v>195</v>
      </c>
      <c r="B37" s="2" t="s">
        <v>184</v>
      </c>
      <c r="C37" s="2" t="s">
        <v>39</v>
      </c>
      <c r="D37" s="2">
        <v>99</v>
      </c>
    </row>
    <row r="38" spans="1:4">
      <c r="A38" s="2" t="s">
        <v>196</v>
      </c>
      <c r="B38" s="2" t="s">
        <v>186</v>
      </c>
      <c r="C38" s="2" t="s">
        <v>35</v>
      </c>
      <c r="D38" s="2">
        <v>66</v>
      </c>
    </row>
  </sheetData>
  <mergeCells count="3">
    <mergeCell ref="A1:I3"/>
    <mergeCell ref="K1:S3"/>
    <mergeCell ref="A24:I26"/>
  </mergeCells>
  <phoneticPr fontId="4" type="noConversion"/>
  <dataValidations count="3">
    <dataValidation type="list" allowBlank="1" showInputMessage="1" showErrorMessage="1" sqref="K20" xr:uid="{8B5176F8-2AA6-4AF1-96E6-FD0CE024855A}">
      <formula1>"A, B, C"</formula1>
    </dataValidation>
    <dataValidation type="list" allowBlank="1" showInputMessage="1" showErrorMessage="1" sqref="G28" xr:uid="{A959DF97-A176-42EB-9F4B-A28A713022E9}">
      <formula1>"CS, Mechanical, Electrical"</formula1>
    </dataValidation>
    <dataValidation type="list" allowBlank="1" showInputMessage="1" showErrorMessage="1" sqref="H28" xr:uid="{D20AE737-00E4-4F8F-B7F2-4CB500555E55}">
      <formula1>"A, B"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6EDF2177314BBC371DC108053EE1" ma:contentTypeVersion="8" ma:contentTypeDescription="Create a new document." ma:contentTypeScope="" ma:versionID="47910605c7ef5741c3b956bdd2dfe747">
  <xsd:schema xmlns:xsd="http://www.w3.org/2001/XMLSchema" xmlns:xs="http://www.w3.org/2001/XMLSchema" xmlns:p="http://schemas.microsoft.com/office/2006/metadata/properties" xmlns:ns2="4af21e6f-bc32-471d-82c5-339e1718249e" targetNamespace="http://schemas.microsoft.com/office/2006/metadata/properties" ma:root="true" ma:fieldsID="421449da32ffa7267c27cc07f52186fc" ns2:_="">
    <xsd:import namespace="4af21e6f-bc32-471d-82c5-339e171824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21e6f-bc32-471d-82c5-339e1718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63FE4-291B-4A82-AAD9-0BACC47587ED}"/>
</file>

<file path=customXml/itemProps2.xml><?xml version="1.0" encoding="utf-8"?>
<ds:datastoreItem xmlns:ds="http://schemas.openxmlformats.org/officeDocument/2006/customXml" ds:itemID="{31624243-3449-419B-9192-4584C2DFA038}"/>
</file>

<file path=customXml/itemProps3.xml><?xml version="1.0" encoding="utf-8"?>
<ds:datastoreItem xmlns:ds="http://schemas.openxmlformats.org/officeDocument/2006/customXml" ds:itemID="{F95CC701-4F9F-4BF0-A046-A026912CC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Sundar</dc:creator>
  <cp:keywords/>
  <dc:description/>
  <cp:lastModifiedBy>RAGHWENDRA PRATAP SINGH</cp:lastModifiedBy>
  <cp:revision/>
  <dcterms:created xsi:type="dcterms:W3CDTF">2015-06-05T18:17:20Z</dcterms:created>
  <dcterms:modified xsi:type="dcterms:W3CDTF">2025-01-18T10:53:39Z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0x010100B22C6EDF2177314BBC371DC108053EE1</vt:lpwstr>
  </property>
</Properties>
</file>