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hidePivotFieldList="1"/>
  <mc:AlternateContent xmlns:mc="http://schemas.openxmlformats.org/markup-compatibility/2006">
    <mc:Choice Requires="x15">
      <x15ac:absPath xmlns:x15ac="http://schemas.microsoft.com/office/spreadsheetml/2010/11/ac" url="/Users/keshavwipl/Desktop/"/>
    </mc:Choice>
  </mc:AlternateContent>
  <xr:revisionPtr revIDLastSave="0" documentId="13_ncr:1_{16F02003-D371-A444-BEA7-2482B3459F9C}" xr6:coauthVersionLast="47" xr6:coauthVersionMax="47" xr10:uidLastSave="{00000000-0000-0000-0000-000000000000}"/>
  <bookViews>
    <workbookView xWindow="0" yWindow="460" windowWidth="28800" windowHeight="16160" activeTab="2" xr2:uid="{00000000-000D-0000-FFFF-FFFF00000000}"/>
  </bookViews>
  <sheets>
    <sheet name="Google Ads Data" sheetId="1" state="hidden" r:id="rId1"/>
    <sheet name="Pivot" sheetId="8" state="hidden" r:id="rId2"/>
    <sheet name="Dashbaord" sheetId="9" r:id="rId3"/>
  </sheets>
  <definedNames>
    <definedName name="Slicer_Campaign">#N/A</definedName>
    <definedName name="Slicer_Campaign_July">#N/A</definedName>
    <definedName name="Slicer_Keyword">#N/A</definedName>
    <definedName name="Slicer_Keyword1">#N/A</definedName>
  </definedNames>
  <calcPr calcId="191029"/>
  <pivotCaches>
    <pivotCache cacheId="7" r:id="rId4"/>
    <pivotCache cacheId="8" r:id="rId5"/>
    <pivotCache cacheId="9" r:id="rId6"/>
    <pivotCache cacheId="1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1" i="8" l="1"/>
  <c r="L14" i="1" l="1"/>
  <c r="L6" i="1"/>
  <c r="H50" i="1"/>
  <c r="G50" i="1"/>
  <c r="F50" i="1"/>
  <c r="E50" i="1"/>
  <c r="D50" i="1"/>
  <c r="C50" i="1"/>
  <c r="B50" i="1"/>
  <c r="H32" i="1"/>
  <c r="G32" i="1"/>
  <c r="F32" i="1"/>
  <c r="E32" i="1"/>
  <c r="D32" i="1"/>
  <c r="C32" i="1"/>
  <c r="B32" i="1"/>
  <c r="K17" i="8"/>
  <c r="K18" i="8" l="1"/>
  <c r="H14" i="1"/>
  <c r="G14" i="1"/>
  <c r="F14" i="1"/>
  <c r="E14" i="1"/>
  <c r="D14" i="1"/>
  <c r="C14" i="1"/>
  <c r="B14" i="1"/>
  <c r="H6" i="1"/>
  <c r="E6" i="1"/>
  <c r="G6" i="1"/>
  <c r="F6" i="1"/>
  <c r="D6" i="1"/>
  <c r="C6" i="1"/>
  <c r="B6" i="1"/>
  <c r="N21" i="8"/>
  <c r="L21" i="8"/>
  <c r="M21" i="8"/>
  <c r="C27" i="8"/>
  <c r="E27" i="8"/>
  <c r="D27" i="8"/>
  <c r="B27" i="8"/>
  <c r="M17" i="8" l="1"/>
  <c r="L17" i="8"/>
  <c r="N17" i="8"/>
  <c r="B24" i="8"/>
  <c r="D24" i="8"/>
  <c r="E24" i="8"/>
  <c r="C24" i="8"/>
  <c r="N18" i="8" l="1"/>
  <c r="L18" i="8"/>
  <c r="M18" i="8"/>
  <c r="C25" i="8"/>
  <c r="E25" i="8"/>
  <c r="D25" i="8"/>
  <c r="B25" i="8"/>
</calcChain>
</file>

<file path=xl/sharedStrings.xml><?xml version="1.0" encoding="utf-8"?>
<sst xmlns="http://schemas.openxmlformats.org/spreadsheetml/2006/main" count="270" uniqueCount="57">
  <si>
    <t>Clicks</t>
  </si>
  <si>
    <t>Impr.</t>
  </si>
  <si>
    <t>CTR</t>
  </si>
  <si>
    <t>Avg. CPC</t>
  </si>
  <si>
    <t>Cost</t>
  </si>
  <si>
    <t>Conversions</t>
  </si>
  <si>
    <t>Cost / conv.</t>
  </si>
  <si>
    <t>Marlings Lead(Book-Appointment-Form)</t>
  </si>
  <si>
    <t>Marlings (Water Damage Restoration)</t>
  </si>
  <si>
    <t>Marlings Calls Only Ads-2</t>
  </si>
  <si>
    <t>Marling's Display Ads- Leads</t>
  </si>
  <si>
    <t>Total</t>
  </si>
  <si>
    <t>Keyword</t>
  </si>
  <si>
    <t>mold removal</t>
  </si>
  <si>
    <t>black mold removal</t>
  </si>
  <si>
    <t>remediation and restoration company</t>
  </si>
  <si>
    <t>mold removal companies</t>
  </si>
  <si>
    <t>carpet cleaning companies near me</t>
  </si>
  <si>
    <t>best carpet cleaning</t>
  </si>
  <si>
    <t>carpet cleaner near me</t>
  </si>
  <si>
    <t>professional carpet cleaning</t>
  </si>
  <si>
    <t>water damage restoration</t>
  </si>
  <si>
    <t>water mitigation company near me</t>
  </si>
  <si>
    <t>basement flooding</t>
  </si>
  <si>
    <t>duct cleaning services</t>
  </si>
  <si>
    <t>dryer vent cleaning</t>
  </si>
  <si>
    <t>Row Labels</t>
  </si>
  <si>
    <t>Grand Total</t>
  </si>
  <si>
    <t>Sum of Clicks</t>
  </si>
  <si>
    <t>Sum of Impr.</t>
  </si>
  <si>
    <t>Sum of CTR</t>
  </si>
  <si>
    <t>Air Duct Cleaning Service Call Only Ads</t>
  </si>
  <si>
    <t>Campaign June</t>
  </si>
  <si>
    <t>Campaign July</t>
  </si>
  <si>
    <t>Campaign Clicks June</t>
  </si>
  <si>
    <t>Campaign Clicks July</t>
  </si>
  <si>
    <t>Campaign Impression July</t>
  </si>
  <si>
    <t>Campaign Impression June</t>
  </si>
  <si>
    <t>Sum of Conversions</t>
  </si>
  <si>
    <t>Sum of Cost / conv.</t>
  </si>
  <si>
    <t>Sum of Cost</t>
  </si>
  <si>
    <t>Marlings Lead(Book-Appointment-Form)- Mold Removal Ad Group</t>
  </si>
  <si>
    <t>Sum of Avg. CPC</t>
  </si>
  <si>
    <t>Marlings Water Damage Restoration Google Ads Monthly Performance Dashboard</t>
  </si>
  <si>
    <t>mold remediation near me</t>
  </si>
  <si>
    <t>"mold removal companies"</t>
  </si>
  <si>
    <t>"carpet cleaning company"</t>
  </si>
  <si>
    <t>"vent cleaning service near me"</t>
  </si>
  <si>
    <t>"duct cleaning services"</t>
  </si>
  <si>
    <t>air duct cleaning near me</t>
  </si>
  <si>
    <t>Campaign CTR June</t>
  </si>
  <si>
    <t>Campaign June July</t>
  </si>
  <si>
    <t>Campaign Converions July</t>
  </si>
  <si>
    <t>Campaign Cost/Convs June</t>
  </si>
  <si>
    <t>Campaign Cost/Convs July</t>
  </si>
  <si>
    <t>Campaign Avg Cpc June</t>
  </si>
  <si>
    <t>Campaign Avg Cpc 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</si>
</sst>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_([$$-409]* \(#,##0\);_([$$-409]* &quot;-&quot;??_);_(@_)"/>
  </numFmts>
  <fonts count="8">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5"/>
      <color theme="1"/>
      <name val="Calibri"/>
      <family val="2"/>
      <scheme val="minor"/>
    </font>
    <font>
      <sz val="18"/>
      <color theme="1"/>
      <name val="Calibri"/>
      <family val="2"/>
      <scheme val="minor"/>
    </font>
    <font>
      <b/>
      <sz val="48"/>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5"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theme="0"/>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9" fontId="0" fillId="0" borderId="0" xfId="1" applyFont="1"/>
    <xf numFmtId="2" fontId="0" fillId="0" borderId="0" xfId="0" applyNumberFormat="1"/>
    <xf numFmtId="1" fontId="0" fillId="0" borderId="0" xfId="0" applyNumberFormat="1"/>
    <xf numFmtId="0" fontId="3" fillId="2" borderId="0" xfId="0" applyFont="1" applyFill="1"/>
    <xf numFmtId="9" fontId="0" fillId="0" borderId="0" xfId="0" applyNumberFormat="1"/>
    <xf numFmtId="0" fontId="2" fillId="0" borderId="1" xfId="0" applyFont="1" applyBorder="1" applyAlignment="1">
      <alignment horizontal="center" vertical="top"/>
    </xf>
    <xf numFmtId="0" fontId="4" fillId="2" borderId="0" xfId="0" applyFont="1" applyFill="1"/>
    <xf numFmtId="0" fontId="0" fillId="0" borderId="3" xfId="0" applyBorder="1"/>
    <xf numFmtId="0" fontId="6" fillId="0" borderId="0" xfId="0" pivotButton="1" applyFont="1" applyAlignment="1">
      <alignment horizontal="left"/>
    </xf>
    <xf numFmtId="0" fontId="6" fillId="0" borderId="0" xfId="0" applyFont="1" applyAlignment="1">
      <alignment horizontal="left"/>
    </xf>
    <xf numFmtId="4" fontId="0" fillId="0" borderId="0" xfId="0" applyNumberFormat="1"/>
    <xf numFmtId="0" fontId="6" fillId="0" borderId="0" xfId="0" applyFont="1"/>
    <xf numFmtId="0" fontId="6" fillId="0" borderId="0" xfId="0" pivotButton="1" applyFont="1"/>
    <xf numFmtId="164" fontId="0" fillId="0" borderId="0" xfId="0" applyNumberFormat="1"/>
    <xf numFmtId="0" fontId="5" fillId="4" borderId="2" xfId="0" applyFont="1" applyFill="1" applyBorder="1" applyAlignment="1">
      <alignment horizontal="center"/>
    </xf>
    <xf numFmtId="0" fontId="7" fillId="3" borderId="0" xfId="0" applyFont="1" applyFill="1" applyAlignment="1">
      <alignment horizontal="center" vertical="center"/>
    </xf>
    <xf numFmtId="0" fontId="0" fillId="0" borderId="0" xfId="0" applyNumberFormat="1"/>
  </cellXfs>
  <cellStyles count="2">
    <cellStyle name="Normal" xfId="0" builtinId="0"/>
    <cellStyle name="Per cent" xfId="1" builtinId="5"/>
  </cellStyles>
  <dxfs count="43">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vertical="bottom"/>
    </dxf>
    <dxf>
      <alignment vertical="bottom"/>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[Marlings_Google_Ads_Dashboard.xlsx]Pivot!PivotTable8</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2800"/>
              <a:t>Campaign Clicks In Month of June</a:t>
            </a:r>
          </a:p>
        </c:rich>
      </c:tx>
      <c:layout>
        <c:manualLayout>
          <c:xMode val="edge"/>
          <c:yMode val="edge"/>
          <c:x val="0.23174483154387415"/>
          <c:y val="8.154544904898176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37208487564612E-2"/>
          <c:y val="0.25978499070034555"/>
          <c:w val="0.89742344706911636"/>
          <c:h val="0.45084319945618306"/>
        </c:manualLayout>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Pivot!$A$3:$A$7</c:f>
              <c:strCache>
                <c:ptCount val="4"/>
                <c:pt idx="0">
                  <c:v>Marling's Display Ads- Leads</c:v>
                </c:pt>
                <c:pt idx="1">
                  <c:v>Marlings (Water Damage Restoration)</c:v>
                </c:pt>
                <c:pt idx="2">
                  <c:v>Marlings Calls Only Ads-2</c:v>
                </c:pt>
                <c:pt idx="3">
                  <c:v>Marlings Lead(Book-Appointment-Form)</c:v>
                </c:pt>
              </c:strCache>
            </c:strRef>
          </c:cat>
          <c:val>
            <c:numRef>
              <c:f>Pivot!$B$3:$B$7</c:f>
              <c:numCache>
                <c:formatCode>General</c:formatCode>
                <c:ptCount val="4"/>
                <c:pt idx="0">
                  <c:v>188</c:v>
                </c:pt>
                <c:pt idx="1">
                  <c:v>611</c:v>
                </c:pt>
                <c:pt idx="2">
                  <c:v>169</c:v>
                </c:pt>
                <c:pt idx="3">
                  <c:v>223</c:v>
                </c:pt>
              </c:numCache>
            </c:numRef>
          </c:val>
          <c:extLst>
            <c:ext xmlns:c16="http://schemas.microsoft.com/office/drawing/2014/chart" uri="{C3380CC4-5D6E-409C-BE32-E72D297353CC}">
              <c16:uniqueId val="{00000000-B261-1244-8F83-F3A5DB5694A0}"/>
            </c:ext>
          </c:extLst>
        </c:ser>
        <c:dLbls>
          <c:dLblPos val="outEnd"/>
          <c:showLegendKey val="0"/>
          <c:showVal val="1"/>
          <c:showCatName val="0"/>
          <c:showSerName val="0"/>
          <c:showPercent val="0"/>
          <c:showBubbleSize val="0"/>
        </c:dLbls>
        <c:gapWidth val="267"/>
        <c:overlap val="-43"/>
        <c:axId val="935946831"/>
        <c:axId val="935795743"/>
      </c:barChart>
      <c:catAx>
        <c:axId val="9359468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cap="none" spc="0" normalizeH="0" baseline="0">
                <a:solidFill>
                  <a:schemeClr val="dk1">
                    <a:lumMod val="65000"/>
                    <a:lumOff val="35000"/>
                  </a:schemeClr>
                </a:solidFill>
                <a:latin typeface="+mn-lt"/>
                <a:ea typeface="+mn-ea"/>
                <a:cs typeface="+mn-cs"/>
              </a:defRPr>
            </a:pPr>
            <a:endParaRPr lang="en-US"/>
          </a:p>
        </c:txPr>
        <c:crossAx val="935795743"/>
        <c:crosses val="autoZero"/>
        <c:auto val="1"/>
        <c:lblAlgn val="ctr"/>
        <c:lblOffset val="100"/>
        <c:noMultiLvlLbl val="0"/>
      </c:catAx>
      <c:valAx>
        <c:axId val="9357957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3594683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[Marlings_Google_Ads_Dashboard.xlsx]Pivot!PivotTable10</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2800"/>
              <a:t>Campaign</a:t>
            </a:r>
            <a:r>
              <a:rPr lang="en-US" sz="2800" baseline="0"/>
              <a:t> Impression in Month of June</a:t>
            </a:r>
            <a:endParaRPr lang="en-US" sz="2800"/>
          </a:p>
        </c:rich>
      </c:tx>
      <c:layout>
        <c:manualLayout>
          <c:xMode val="edge"/>
          <c:yMode val="edge"/>
          <c:x val="0.27857327692528533"/>
          <c:y val="8.650859769888906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1303740974836"/>
          <c:y val="0.26253538012102912"/>
          <c:w val="0.85773140857392827"/>
          <c:h val="0.43506598133566637"/>
        </c:manualLayout>
      </c:layout>
      <c:barChart>
        <c:barDir val="col"/>
        <c:grouping val="clustered"/>
        <c:varyColors val="0"/>
        <c:ser>
          <c:idx val="0"/>
          <c:order val="0"/>
          <c:tx>
            <c:strRef>
              <c:f>Pivot!$E$2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Pivot!$D$3:$D$7</c:f>
              <c:strCache>
                <c:ptCount val="4"/>
                <c:pt idx="0">
                  <c:v>Marling's Display Ads- Leads</c:v>
                </c:pt>
                <c:pt idx="1">
                  <c:v>Marlings (Water Damage Restoration)</c:v>
                </c:pt>
                <c:pt idx="2">
                  <c:v>Marlings Calls Only Ads-2</c:v>
                </c:pt>
                <c:pt idx="3">
                  <c:v>Marlings Lead(Book-Appointment-Form)</c:v>
                </c:pt>
              </c:strCache>
            </c:strRef>
          </c:cat>
          <c:val>
            <c:numRef>
              <c:f>Pivot!$E$3:$E$7</c:f>
              <c:numCache>
                <c:formatCode>General</c:formatCode>
                <c:ptCount val="4"/>
                <c:pt idx="0">
                  <c:v>20997</c:v>
                </c:pt>
                <c:pt idx="1">
                  <c:v>5696</c:v>
                </c:pt>
                <c:pt idx="2">
                  <c:v>275</c:v>
                </c:pt>
                <c:pt idx="3">
                  <c:v>3712</c:v>
                </c:pt>
              </c:numCache>
            </c:numRef>
          </c:val>
          <c:extLst>
            <c:ext xmlns:c16="http://schemas.microsoft.com/office/drawing/2014/chart" uri="{C3380CC4-5D6E-409C-BE32-E72D297353CC}">
              <c16:uniqueId val="{00000000-E974-3C45-8627-FDEDC6D75B3E}"/>
            </c:ext>
          </c:extLst>
        </c:ser>
        <c:dLbls>
          <c:dLblPos val="outEnd"/>
          <c:showLegendKey val="0"/>
          <c:showVal val="1"/>
          <c:showCatName val="0"/>
          <c:showSerName val="0"/>
          <c:showPercent val="0"/>
          <c:showBubbleSize val="0"/>
        </c:dLbls>
        <c:gapWidth val="267"/>
        <c:overlap val="-43"/>
        <c:axId val="919722047"/>
        <c:axId val="905719247"/>
      </c:barChart>
      <c:catAx>
        <c:axId val="9197220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cap="none" spc="0" normalizeH="0" baseline="0">
                <a:solidFill>
                  <a:schemeClr val="dk1">
                    <a:lumMod val="65000"/>
                    <a:lumOff val="35000"/>
                  </a:schemeClr>
                </a:solidFill>
                <a:latin typeface="+mn-lt"/>
                <a:ea typeface="+mn-ea"/>
                <a:cs typeface="+mn-cs"/>
              </a:defRPr>
            </a:pPr>
            <a:endParaRPr lang="en-US"/>
          </a:p>
        </c:txPr>
        <c:crossAx val="905719247"/>
        <c:crosses val="autoZero"/>
        <c:auto val="1"/>
        <c:lblAlgn val="ctr"/>
        <c:lblOffset val="100"/>
        <c:noMultiLvlLbl val="0"/>
      </c:catAx>
      <c:valAx>
        <c:axId val="9057192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1972204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[Marlings_Google_Ads_Dashboard.xlsx]Pivot!PivotTable11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0"/>
              <a:t>CTR</a:t>
            </a:r>
            <a:r>
              <a:rPr lang="en-US" b="0" baseline="0"/>
              <a:t> of June Month.</a:t>
            </a:r>
            <a:r>
              <a:rPr lang="en-US" b="0"/>
              <a: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Pivot!$H$2</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2E76-6D47-9350-0B253A69207A}"/>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2E76-6D47-9350-0B253A69207A}"/>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2E76-6D47-9350-0B253A69207A}"/>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2E76-6D47-9350-0B253A6920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Pivot!$G$3:$G$7</c:f>
              <c:strCache>
                <c:ptCount val="4"/>
                <c:pt idx="0">
                  <c:v>Marling's Display Ads- Leads</c:v>
                </c:pt>
                <c:pt idx="1">
                  <c:v>Marlings (Water Damage Restoration)</c:v>
                </c:pt>
                <c:pt idx="2">
                  <c:v>Marlings Calls Only Ads-2</c:v>
                </c:pt>
                <c:pt idx="3">
                  <c:v>Marlings Lead(Book-Appointment-Form)</c:v>
                </c:pt>
              </c:strCache>
            </c:strRef>
          </c:cat>
          <c:val>
            <c:numRef>
              <c:f>Pivot!$H$3:$H$7</c:f>
              <c:numCache>
                <c:formatCode>0%</c:formatCode>
                <c:ptCount val="4"/>
                <c:pt idx="0">
                  <c:v>8.9999999999999993E-3</c:v>
                </c:pt>
                <c:pt idx="1">
                  <c:v>0.10730000000000001</c:v>
                </c:pt>
                <c:pt idx="2">
                  <c:v>2.18E-2</c:v>
                </c:pt>
                <c:pt idx="3">
                  <c:v>6.0100000000000001E-2</c:v>
                </c:pt>
              </c:numCache>
            </c:numRef>
          </c:val>
          <c:extLst>
            <c:ext xmlns:c16="http://schemas.microsoft.com/office/drawing/2014/chart" uri="{C3380CC4-5D6E-409C-BE32-E72D297353CC}">
              <c16:uniqueId val="{00000008-2E76-6D47-9350-0B253A69207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622299886310997"/>
          <c:y val="0.17467595396729257"/>
          <c:w val="0.32238662680533919"/>
          <c:h val="0.409201061405785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[Marlings_Google_Ads_Dashboard.xlsx]Pivot!PivotTable13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ysClr val="windowText" lastClr="000000">
                    <a:lumMod val="50000"/>
                    <a:lumOff val="50000"/>
                  </a:sysClr>
                </a:solidFill>
                <a:latin typeface="+mj-lt"/>
                <a:ea typeface="+mj-ea"/>
                <a:cs typeface="+mj-cs"/>
              </a:defRPr>
            </a:pPr>
            <a:r>
              <a:rPr lang="en-US" sz="2800" b="1" i="0" baseline="0">
                <a:effectLst/>
              </a:rPr>
              <a:t>Campaign Clicks In Month of July</a:t>
            </a:r>
            <a:endParaRPr lang="en-IN" sz="28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ysClr val="windowText" lastClr="000000">
                  <a:lumMod val="50000"/>
                  <a:lumOff val="50000"/>
                </a:sys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Pivot!$A$10:$A$14</c:f>
              <c:strCache>
                <c:ptCount val="4"/>
                <c:pt idx="0">
                  <c:v>Air Duct Cleaning Service Call Only Ads</c:v>
                </c:pt>
                <c:pt idx="1">
                  <c:v>Marling's Display Ads- Leads</c:v>
                </c:pt>
                <c:pt idx="2">
                  <c:v>Marlings (Water Damage Restoration)</c:v>
                </c:pt>
                <c:pt idx="3">
                  <c:v>Marlings Lead(Book-Appointment-Form)</c:v>
                </c:pt>
              </c:strCache>
            </c:strRef>
          </c:cat>
          <c:val>
            <c:numRef>
              <c:f>Pivot!$B$10:$B$14</c:f>
              <c:numCache>
                <c:formatCode>General</c:formatCode>
                <c:ptCount val="4"/>
                <c:pt idx="0">
                  <c:v>246</c:v>
                </c:pt>
                <c:pt idx="1">
                  <c:v>1679</c:v>
                </c:pt>
                <c:pt idx="2">
                  <c:v>1047</c:v>
                </c:pt>
                <c:pt idx="3">
                  <c:v>219</c:v>
                </c:pt>
              </c:numCache>
            </c:numRef>
          </c:val>
          <c:extLst>
            <c:ext xmlns:c16="http://schemas.microsoft.com/office/drawing/2014/chart" uri="{C3380CC4-5D6E-409C-BE32-E72D297353CC}">
              <c16:uniqueId val="{00000000-7C28-1842-9380-1ADFE92AA13E}"/>
            </c:ext>
          </c:extLst>
        </c:ser>
        <c:dLbls>
          <c:dLblPos val="outEnd"/>
          <c:showLegendKey val="0"/>
          <c:showVal val="1"/>
          <c:showCatName val="0"/>
          <c:showSerName val="0"/>
          <c:showPercent val="0"/>
          <c:showBubbleSize val="0"/>
        </c:dLbls>
        <c:gapWidth val="267"/>
        <c:overlap val="-43"/>
        <c:axId val="987973391"/>
        <c:axId val="504059983"/>
      </c:barChart>
      <c:catAx>
        <c:axId val="9879733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chemeClr val="dk1">
                    <a:lumMod val="65000"/>
                    <a:lumOff val="35000"/>
                  </a:schemeClr>
                </a:solidFill>
                <a:latin typeface="+mn-lt"/>
                <a:ea typeface="+mn-ea"/>
                <a:cs typeface="+mn-cs"/>
              </a:defRPr>
            </a:pPr>
            <a:endParaRPr lang="en-US"/>
          </a:p>
        </c:txPr>
        <c:crossAx val="504059983"/>
        <c:crosses val="autoZero"/>
        <c:auto val="1"/>
        <c:lblAlgn val="ctr"/>
        <c:lblOffset val="100"/>
        <c:noMultiLvlLbl val="0"/>
      </c:catAx>
      <c:valAx>
        <c:axId val="5040599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8797339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[Marlings_Google_Ads_Dashboard.xlsx]Pivot!PivotTable14</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2800" b="1" i="0" baseline="0">
                <a:effectLst/>
              </a:rPr>
              <a:t>Campaign Impression in Month of July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Pivot!$D$10:$D$14</c:f>
              <c:strCache>
                <c:ptCount val="4"/>
                <c:pt idx="0">
                  <c:v>Air Duct Cleaning Service Call Only Ads</c:v>
                </c:pt>
                <c:pt idx="1">
                  <c:v>Marling's Display Ads- Leads</c:v>
                </c:pt>
                <c:pt idx="2">
                  <c:v>Marlings (Water Damage Restoration)</c:v>
                </c:pt>
                <c:pt idx="3">
                  <c:v>Marlings Lead(Book-Appointment-Form)</c:v>
                </c:pt>
              </c:strCache>
            </c:strRef>
          </c:cat>
          <c:val>
            <c:numRef>
              <c:f>Pivot!$E$10:$E$14</c:f>
              <c:numCache>
                <c:formatCode>General</c:formatCode>
                <c:ptCount val="4"/>
                <c:pt idx="0">
                  <c:v>2401</c:v>
                </c:pt>
                <c:pt idx="1">
                  <c:v>9890</c:v>
                </c:pt>
                <c:pt idx="2">
                  <c:v>9645</c:v>
                </c:pt>
                <c:pt idx="3">
                  <c:v>2003</c:v>
                </c:pt>
              </c:numCache>
            </c:numRef>
          </c:val>
          <c:extLst>
            <c:ext xmlns:c16="http://schemas.microsoft.com/office/drawing/2014/chart" uri="{C3380CC4-5D6E-409C-BE32-E72D297353CC}">
              <c16:uniqueId val="{00000000-3797-0946-9B13-BE61321657D6}"/>
            </c:ext>
          </c:extLst>
        </c:ser>
        <c:dLbls>
          <c:dLblPos val="outEnd"/>
          <c:showLegendKey val="0"/>
          <c:showVal val="1"/>
          <c:showCatName val="0"/>
          <c:showSerName val="0"/>
          <c:showPercent val="0"/>
          <c:showBubbleSize val="0"/>
        </c:dLbls>
        <c:gapWidth val="267"/>
        <c:overlap val="-43"/>
        <c:axId val="1006742463"/>
        <c:axId val="1009297247"/>
      </c:barChart>
      <c:catAx>
        <c:axId val="10067424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chemeClr val="dk1">
                    <a:lumMod val="65000"/>
                    <a:lumOff val="35000"/>
                  </a:schemeClr>
                </a:solidFill>
                <a:latin typeface="+mn-lt"/>
                <a:ea typeface="+mn-ea"/>
                <a:cs typeface="+mn-cs"/>
              </a:defRPr>
            </a:pPr>
            <a:endParaRPr lang="en-US"/>
          </a:p>
        </c:txPr>
        <c:crossAx val="1009297247"/>
        <c:crosses val="autoZero"/>
        <c:auto val="1"/>
        <c:lblAlgn val="ctr"/>
        <c:lblOffset val="100"/>
        <c:noMultiLvlLbl val="0"/>
      </c:catAx>
      <c:valAx>
        <c:axId val="10092972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0674246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[Marlings_Google_Ads_Dashboard.xlsx]Pivot!PivotTable15</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CTR of July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Pivot!$H$9</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0E30-7A44-A36E-2C3F9CC59BA1}"/>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0E30-7A44-A36E-2C3F9CC59BA1}"/>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0E30-7A44-A36E-2C3F9CC59BA1}"/>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0E30-7A44-A36E-2C3F9CC59B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Pivot!$G$10:$G$14</c:f>
              <c:strCache>
                <c:ptCount val="4"/>
                <c:pt idx="0">
                  <c:v>Air Duct Cleaning Service Call Only Ads</c:v>
                </c:pt>
                <c:pt idx="1">
                  <c:v>Marling's Display Ads- Leads</c:v>
                </c:pt>
                <c:pt idx="2">
                  <c:v>Marlings (Water Damage Restoration)</c:v>
                </c:pt>
                <c:pt idx="3">
                  <c:v>Marlings Lead(Book-Appointment-Form)</c:v>
                </c:pt>
              </c:strCache>
            </c:strRef>
          </c:cat>
          <c:val>
            <c:numRef>
              <c:f>Pivot!$H$10:$H$14</c:f>
              <c:numCache>
                <c:formatCode>0%</c:formatCode>
                <c:ptCount val="4"/>
                <c:pt idx="0">
                  <c:v>0.18</c:v>
                </c:pt>
                <c:pt idx="1">
                  <c:v>0.17</c:v>
                </c:pt>
                <c:pt idx="2">
                  <c:v>0.1086</c:v>
                </c:pt>
                <c:pt idx="3">
                  <c:v>0.10929999999999999</c:v>
                </c:pt>
              </c:numCache>
            </c:numRef>
          </c:val>
          <c:extLst>
            <c:ext xmlns:c16="http://schemas.microsoft.com/office/drawing/2014/chart" uri="{C3380CC4-5D6E-409C-BE32-E72D297353CC}">
              <c16:uniqueId val="{00000008-0E30-7A44-A36E-2C3F9CC59BA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c:spPr>
          <c:dPt>
            <c:idx val="0"/>
            <c:bubble3D val="0"/>
            <c:spPr>
              <a:solidFill>
                <a:schemeClr val="tx2">
                  <a:lumMod val="60000"/>
                  <a:lumOff val="40000"/>
                </a:schemeClr>
              </a:solidFill>
              <a:ln w="19050">
                <a:solidFill>
                  <a:schemeClr val="bg1"/>
                </a:solidFill>
              </a:ln>
              <a:effectLst/>
            </c:spPr>
            <c:extLst>
              <c:ext xmlns:c16="http://schemas.microsoft.com/office/drawing/2014/chart" uri="{C3380CC4-5D6E-409C-BE32-E72D297353CC}">
                <c16:uniqueId val="{00000001-8BC6-B441-939E-120741E374C5}"/>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8BC6-B441-939E-120741E374C5}"/>
              </c:ext>
            </c:extLst>
          </c:dPt>
          <c:val>
            <c:numRef>
              <c:f>Pivot!$K$17:$K$18</c:f>
              <c:numCache>
                <c:formatCode>0%</c:formatCode>
                <c:ptCount val="2"/>
                <c:pt idx="0">
                  <c:v>7.2580645161290328E-2</c:v>
                </c:pt>
                <c:pt idx="1">
                  <c:v>0.92741935483870963</c:v>
                </c:pt>
              </c:numCache>
            </c:numRef>
          </c:val>
          <c:extLst>
            <c:ext xmlns:c16="http://schemas.microsoft.com/office/drawing/2014/chart" uri="{C3380CC4-5D6E-409C-BE32-E72D297353CC}">
              <c16:uniqueId val="{00000004-8BC6-B441-939E-120741E374C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0C-D24E-B842-A2420660B40E}"/>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5D0C-D24E-B842-A2420660B40E}"/>
              </c:ext>
            </c:extLst>
          </c:dPt>
          <c:val>
            <c:numRef>
              <c:f>Pivot!$L$17:$L$18</c:f>
              <c:numCache>
                <c:formatCode>0%</c:formatCode>
                <c:ptCount val="2"/>
                <c:pt idx="0">
                  <c:v>0.10483870967741936</c:v>
                </c:pt>
                <c:pt idx="1">
                  <c:v>0.89516129032258063</c:v>
                </c:pt>
              </c:numCache>
            </c:numRef>
          </c:val>
          <c:extLst>
            <c:ext xmlns:c16="http://schemas.microsoft.com/office/drawing/2014/chart" uri="{C3380CC4-5D6E-409C-BE32-E72D297353CC}">
              <c16:uniqueId val="{00000004-5D0C-D24E-B842-A2420660B40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6267-C84A-AD9A-21B91468526B}"/>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6267-C84A-AD9A-21B91468526B}"/>
              </c:ext>
            </c:extLst>
          </c:dPt>
          <c:val>
            <c:numRef>
              <c:f>Pivot!$M$17:$M$18</c:f>
              <c:numCache>
                <c:formatCode>0%</c:formatCode>
                <c:ptCount val="2"/>
                <c:pt idx="0">
                  <c:v>0.77822580645161288</c:v>
                </c:pt>
                <c:pt idx="1">
                  <c:v>0.22177419354838712</c:v>
                </c:pt>
              </c:numCache>
            </c:numRef>
          </c:val>
          <c:extLst>
            <c:ext xmlns:c16="http://schemas.microsoft.com/office/drawing/2014/chart" uri="{C3380CC4-5D6E-409C-BE32-E72D297353CC}">
              <c16:uniqueId val="{00000004-6267-C84A-AD9A-21B9146852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F2-C440-A0D6-D909CEB5DD5A}"/>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77F2-C440-A0D6-D909CEB5DD5A}"/>
              </c:ext>
            </c:extLst>
          </c:dPt>
          <c:val>
            <c:numRef>
              <c:f>Pivot!$N$17:$N$18</c:f>
              <c:numCache>
                <c:formatCode>0%</c:formatCode>
                <c:ptCount val="2"/>
                <c:pt idx="0">
                  <c:v>4.4354838709677422E-2</c:v>
                </c:pt>
                <c:pt idx="1">
                  <c:v>0.95564516129032262</c:v>
                </c:pt>
              </c:numCache>
            </c:numRef>
          </c:val>
          <c:extLst>
            <c:ext xmlns:c16="http://schemas.microsoft.com/office/drawing/2014/chart" uri="{C3380CC4-5D6E-409C-BE32-E72D297353CC}">
              <c16:uniqueId val="{00000004-77F2-C440-A0D6-D909CEB5DD5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D540-4749-964C-A57317173DF9}"/>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D540-4749-964C-A57317173DF9}"/>
              </c:ext>
            </c:extLst>
          </c:dPt>
          <c:val>
            <c:numRef>
              <c:f>Pivot!$B$24:$B$25</c:f>
              <c:numCache>
                <c:formatCode>0%</c:formatCode>
                <c:ptCount val="2"/>
                <c:pt idx="0">
                  <c:v>0</c:v>
                </c:pt>
                <c:pt idx="1">
                  <c:v>1</c:v>
                </c:pt>
              </c:numCache>
            </c:numRef>
          </c:val>
          <c:extLst>
            <c:ext xmlns:c16="http://schemas.microsoft.com/office/drawing/2014/chart" uri="{C3380CC4-5D6E-409C-BE32-E72D297353CC}">
              <c16:uniqueId val="{00000004-D540-4749-964C-A57317173D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5980-4242-A0B2-530238E16C3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980-4242-A0B2-530238E16C31}"/>
              </c:ext>
            </c:extLst>
          </c:dPt>
          <c:val>
            <c:numRef>
              <c:f>Pivot!$C$24:$C$25</c:f>
              <c:numCache>
                <c:formatCode>0%</c:formatCode>
                <c:ptCount val="2"/>
                <c:pt idx="0">
                  <c:v>0.80952380952380953</c:v>
                </c:pt>
                <c:pt idx="1">
                  <c:v>0.19047619047619047</c:v>
                </c:pt>
              </c:numCache>
            </c:numRef>
          </c:val>
          <c:extLst>
            <c:ext xmlns:c16="http://schemas.microsoft.com/office/drawing/2014/chart" uri="{C3380CC4-5D6E-409C-BE32-E72D297353CC}">
              <c16:uniqueId val="{00000004-5980-4242-A0B2-530238E16C3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E1-E94C-B9DC-B0C27FF1B925}"/>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25E1-E94C-B9DC-B0C27FF1B925}"/>
              </c:ext>
            </c:extLst>
          </c:dPt>
          <c:val>
            <c:numRef>
              <c:f>Pivot!$D$24:$D$25</c:f>
              <c:numCache>
                <c:formatCode>0%</c:formatCode>
                <c:ptCount val="2"/>
                <c:pt idx="0">
                  <c:v>0.14285714285714285</c:v>
                </c:pt>
                <c:pt idx="1">
                  <c:v>0.85714285714285721</c:v>
                </c:pt>
              </c:numCache>
            </c:numRef>
          </c:val>
          <c:extLst>
            <c:ext xmlns:c16="http://schemas.microsoft.com/office/drawing/2014/chart" uri="{C3380CC4-5D6E-409C-BE32-E72D297353CC}">
              <c16:uniqueId val="{00000004-25E1-E94C-B9DC-B0C27FF1B925}"/>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[Marlings_Google_Ads_Dashboard.xlsx]Pivot!PivotTable24</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Cost</a:t>
            </a:r>
            <a:r>
              <a:rPr lang="en-US" baseline="0"/>
              <a:t> Per Conversion in June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Pivot!$D$17:$D$21</c:f>
              <c:strCache>
                <c:ptCount val="4"/>
                <c:pt idx="0">
                  <c:v>Marling's Display Ads- Leads</c:v>
                </c:pt>
                <c:pt idx="1">
                  <c:v>Marlings (Water Damage Restoration)</c:v>
                </c:pt>
                <c:pt idx="2">
                  <c:v>Marlings Calls Only Ads-2</c:v>
                </c:pt>
                <c:pt idx="3">
                  <c:v>Marlings Lead(Book-Appointment-Form)</c:v>
                </c:pt>
              </c:strCache>
            </c:strRef>
          </c:cat>
          <c:val>
            <c:numRef>
              <c:f>Pivot!$E$17:$E$21</c:f>
              <c:numCache>
                <c:formatCode>General</c:formatCode>
                <c:ptCount val="4"/>
                <c:pt idx="0">
                  <c:v>0</c:v>
                </c:pt>
                <c:pt idx="1">
                  <c:v>134.6</c:v>
                </c:pt>
                <c:pt idx="2">
                  <c:v>53.13</c:v>
                </c:pt>
                <c:pt idx="3">
                  <c:v>727.92</c:v>
                </c:pt>
              </c:numCache>
            </c:numRef>
          </c:val>
          <c:extLst>
            <c:ext xmlns:c16="http://schemas.microsoft.com/office/drawing/2014/chart" uri="{C3380CC4-5D6E-409C-BE32-E72D297353CC}">
              <c16:uniqueId val="{00000000-A238-FD4F-AD39-53E42A5597E4}"/>
            </c:ext>
          </c:extLst>
        </c:ser>
        <c:dLbls>
          <c:dLblPos val="outEnd"/>
          <c:showLegendKey val="0"/>
          <c:showVal val="1"/>
          <c:showCatName val="0"/>
          <c:showSerName val="0"/>
          <c:showPercent val="0"/>
          <c:showBubbleSize val="0"/>
        </c:dLbls>
        <c:gapWidth val="247"/>
        <c:overlap val="-30"/>
        <c:axId val="674423343"/>
        <c:axId val="701994191"/>
      </c:barChart>
      <c:catAx>
        <c:axId val="6744233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01994191"/>
        <c:crosses val="autoZero"/>
        <c:auto val="1"/>
        <c:lblAlgn val="ctr"/>
        <c:lblOffset val="100"/>
        <c:noMultiLvlLbl val="0"/>
      </c:catAx>
      <c:valAx>
        <c:axId val="7019941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7442334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[Marlings_Google_Ads_Dashboard.xlsx]Pivot!PivotTable25</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Cost Per</a:t>
            </a:r>
            <a:r>
              <a:rPr lang="en-US" baseline="0"/>
              <a:t> Conversion in July</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Pivot!$G$17:$G$21</c:f>
              <c:strCache>
                <c:ptCount val="4"/>
                <c:pt idx="0">
                  <c:v>Air Duct Cleaning Service Call Only Ads</c:v>
                </c:pt>
                <c:pt idx="1">
                  <c:v>Marling's Display Ads- Leads</c:v>
                </c:pt>
                <c:pt idx="2">
                  <c:v>Marlings (Water Damage Restoration)</c:v>
                </c:pt>
                <c:pt idx="3">
                  <c:v>Marlings Lead(Book-Appointment-Form)</c:v>
                </c:pt>
              </c:strCache>
            </c:strRef>
          </c:cat>
          <c:val>
            <c:numRef>
              <c:f>Pivot!$H$17:$H$21</c:f>
              <c:numCache>
                <c:formatCode>General</c:formatCode>
                <c:ptCount val="4"/>
                <c:pt idx="0">
                  <c:v>25.58</c:v>
                </c:pt>
                <c:pt idx="1">
                  <c:v>37.22</c:v>
                </c:pt>
                <c:pt idx="2">
                  <c:v>24.94</c:v>
                </c:pt>
                <c:pt idx="3">
                  <c:v>64.72</c:v>
                </c:pt>
              </c:numCache>
            </c:numRef>
          </c:val>
          <c:extLst>
            <c:ext xmlns:c16="http://schemas.microsoft.com/office/drawing/2014/chart" uri="{C3380CC4-5D6E-409C-BE32-E72D297353CC}">
              <c16:uniqueId val="{00000000-8FB7-884C-93C9-BAB9FA136167}"/>
            </c:ext>
          </c:extLst>
        </c:ser>
        <c:dLbls>
          <c:dLblPos val="outEnd"/>
          <c:showLegendKey val="0"/>
          <c:showVal val="1"/>
          <c:showCatName val="0"/>
          <c:showSerName val="0"/>
          <c:showPercent val="0"/>
          <c:showBubbleSize val="0"/>
        </c:dLbls>
        <c:gapWidth val="247"/>
        <c:overlap val="-58"/>
        <c:axId val="664511263"/>
        <c:axId val="664512911"/>
      </c:barChart>
      <c:catAx>
        <c:axId val="6645112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64512911"/>
        <c:crosses val="autoZero"/>
        <c:auto val="1"/>
        <c:lblAlgn val="ctr"/>
        <c:lblOffset val="100"/>
        <c:noMultiLvlLbl val="0"/>
      </c:catAx>
      <c:valAx>
        <c:axId val="6645129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6451126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7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7E-A845-BA57-E127464E37DA}"/>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F97E-A845-BA57-E127464E37DA}"/>
              </c:ext>
            </c:extLst>
          </c:dPt>
          <c:val>
            <c:numRef>
              <c:f>Pivot!$E$24:$E$25</c:f>
              <c:numCache>
                <c:formatCode>0%</c:formatCode>
                <c:ptCount val="2"/>
                <c:pt idx="0">
                  <c:v>4.7619047619047616E-2</c:v>
                </c:pt>
                <c:pt idx="1">
                  <c:v>0.95238095238095233</c:v>
                </c:pt>
              </c:numCache>
            </c:numRef>
          </c:val>
          <c:extLst>
            <c:ext xmlns:c16="http://schemas.microsoft.com/office/drawing/2014/chart" uri="{C3380CC4-5D6E-409C-BE32-E72D297353CC}">
              <c16:uniqueId val="{00000004-F97E-A845-BA57-E127464E37D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[Marlings_Google_Ads_Dashboard.xlsx]Pivot!PivotTable30</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2400"/>
              <a:t>June Month Clicks and Avg</a:t>
            </a:r>
            <a:r>
              <a:rPr lang="en-GB" sz="2400" baseline="0"/>
              <a:t>.CPC</a:t>
            </a:r>
            <a:endParaRPr lang="en-GB" sz="24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0217792126083894E-2"/>
              <c:y val="2.7616357690543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35E-2"/>
              <c:y val="2.7616357690544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29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2369596810627288E-2"/>
              <c:y val="-3.7972491824497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2.232497360213772E-2"/>
              <c:y val="2.4198833426339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4050694220426878E-2"/>
              <c:y val="-3.797249182449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29E-2"/>
              <c:y val="2.4164312979226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91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1.7260223556590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4520447113180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0217792126083894E-2"/>
              <c:y val="4.1424536535816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2.232497360213772E-2"/>
              <c:y val="2.4198833426339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0217792126083894E-2"/>
              <c:y val="2.7616357690543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35E-2"/>
              <c:y val="2.7616357690544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29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2369596810627288E-2"/>
              <c:y val="-3.7972491824497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4050694220426878E-2"/>
              <c:y val="-3.797249182449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29E-2"/>
              <c:y val="2.4164312979226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91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1.7260223556590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4520447113180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0217792126083894E-2"/>
              <c:y val="4.1424536535816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2.232497360213772E-2"/>
              <c:y val="2.419883342633914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03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0217792126083894E-2"/>
              <c:y val="2.76163576905439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35E-2"/>
              <c:y val="2.76163576905440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29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2369596810627288E-2"/>
              <c:y val="-3.797249182449798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4050694220426878E-2"/>
              <c:y val="-3.79724918244980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29E-2"/>
              <c:y val="2.416431297922609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491E-2"/>
              <c:y val="3.106840240186210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106840240186203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1.726022355659002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2.8536694716284366E-2"/>
              <c:y val="3.452044711318004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3.0217792126083894E-2"/>
              <c:y val="4.142453653581604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Pivot!$B$35</c:f>
              <c:strCache>
                <c:ptCount val="1"/>
                <c:pt idx="0">
                  <c:v>Sum of Clicks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5"/>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0-375C-AB4E-9699-A4F7D39F88D8}"/>
              </c:ext>
            </c:extLst>
          </c:dPt>
          <c:dLbls>
            <c:dLbl>
              <c:idx val="5"/>
              <c:layout>
                <c:manualLayout>
                  <c:x val="-2.232497360213772E-2"/>
                  <c:y val="2.41988334263391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5C-AB4E-9699-A4F7D39F88D8}"/>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Pivot!$A$36:$A$49</c:f>
              <c:strCache>
                <c:ptCount val="13"/>
                <c:pt idx="0">
                  <c:v>basement flooding</c:v>
                </c:pt>
                <c:pt idx="1">
                  <c:v>best carpet cleaning</c:v>
                </c:pt>
                <c:pt idx="2">
                  <c:v>black mold removal</c:v>
                </c:pt>
                <c:pt idx="3">
                  <c:v>carpet cleaner near me</c:v>
                </c:pt>
                <c:pt idx="4">
                  <c:v>carpet cleaning companies near me</c:v>
                </c:pt>
                <c:pt idx="5">
                  <c:v>dryer vent cleaning</c:v>
                </c:pt>
                <c:pt idx="6">
                  <c:v>duct cleaning services</c:v>
                </c:pt>
                <c:pt idx="7">
                  <c:v>mold removal</c:v>
                </c:pt>
                <c:pt idx="8">
                  <c:v>mold removal companies</c:v>
                </c:pt>
                <c:pt idx="9">
                  <c:v>professional carpet cleaning</c:v>
                </c:pt>
                <c:pt idx="10">
                  <c:v>remediation and restoration company</c:v>
                </c:pt>
                <c:pt idx="11">
                  <c:v>water damage restoration</c:v>
                </c:pt>
                <c:pt idx="12">
                  <c:v>water mitigation company near me</c:v>
                </c:pt>
              </c:strCache>
            </c:strRef>
          </c:cat>
          <c:val>
            <c:numRef>
              <c:f>Pivot!$B$36:$B$49</c:f>
              <c:numCache>
                <c:formatCode>General</c:formatCode>
                <c:ptCount val="13"/>
                <c:pt idx="0">
                  <c:v>11</c:v>
                </c:pt>
                <c:pt idx="1">
                  <c:v>12</c:v>
                </c:pt>
                <c:pt idx="2">
                  <c:v>5</c:v>
                </c:pt>
                <c:pt idx="3">
                  <c:v>10</c:v>
                </c:pt>
                <c:pt idx="4">
                  <c:v>15</c:v>
                </c:pt>
                <c:pt idx="5">
                  <c:v>1</c:v>
                </c:pt>
                <c:pt idx="6">
                  <c:v>4</c:v>
                </c:pt>
                <c:pt idx="7">
                  <c:v>34</c:v>
                </c:pt>
                <c:pt idx="8">
                  <c:v>2</c:v>
                </c:pt>
                <c:pt idx="9">
                  <c:v>6</c:v>
                </c:pt>
                <c:pt idx="10">
                  <c:v>3</c:v>
                </c:pt>
                <c:pt idx="11">
                  <c:v>123</c:v>
                </c:pt>
                <c:pt idx="12">
                  <c:v>58</c:v>
                </c:pt>
              </c:numCache>
            </c:numRef>
          </c:val>
          <c:smooth val="0"/>
          <c:extLst>
            <c:ext xmlns:c16="http://schemas.microsoft.com/office/drawing/2014/chart" uri="{C3380CC4-5D6E-409C-BE32-E72D297353CC}">
              <c16:uniqueId val="{00000001-375C-AB4E-9699-A4F7D39F88D8}"/>
            </c:ext>
          </c:extLst>
        </c:ser>
        <c:ser>
          <c:idx val="1"/>
          <c:order val="1"/>
          <c:tx>
            <c:strRef>
              <c:f>Pivot!$C$35</c:f>
              <c:strCache>
                <c:ptCount val="1"/>
                <c:pt idx="0">
                  <c:v>Sum of Avg. CPC</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Pt>
            <c:idx val="0"/>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2-375C-AB4E-9699-A4F7D39F88D8}"/>
              </c:ext>
            </c:extLst>
          </c:dPt>
          <c:dPt>
            <c:idx val="1"/>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3-375C-AB4E-9699-A4F7D39F88D8}"/>
              </c:ext>
            </c:extLst>
          </c:dPt>
          <c:dPt>
            <c:idx val="2"/>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4-375C-AB4E-9699-A4F7D39F88D8}"/>
              </c:ext>
            </c:extLst>
          </c:dPt>
          <c:dPt>
            <c:idx val="3"/>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5-375C-AB4E-9699-A4F7D39F88D8}"/>
              </c:ext>
            </c:extLst>
          </c:dPt>
          <c:dPt>
            <c:idx val="4"/>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6-375C-AB4E-9699-A4F7D39F88D8}"/>
              </c:ext>
            </c:extLst>
          </c:dPt>
          <c:dPt>
            <c:idx val="5"/>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7-375C-AB4E-9699-A4F7D39F88D8}"/>
              </c:ext>
            </c:extLst>
          </c:dPt>
          <c:dPt>
            <c:idx val="6"/>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8-375C-AB4E-9699-A4F7D39F88D8}"/>
              </c:ext>
            </c:extLst>
          </c:dPt>
          <c:dPt>
            <c:idx val="7"/>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9-375C-AB4E-9699-A4F7D39F88D8}"/>
              </c:ext>
            </c:extLst>
          </c:dPt>
          <c:dPt>
            <c:idx val="8"/>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A-375C-AB4E-9699-A4F7D39F88D8}"/>
              </c:ext>
            </c:extLst>
          </c:dPt>
          <c:dPt>
            <c:idx val="9"/>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B-375C-AB4E-9699-A4F7D39F88D8}"/>
              </c:ext>
            </c:extLst>
          </c:dPt>
          <c:dPt>
            <c:idx val="10"/>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C-375C-AB4E-9699-A4F7D39F88D8}"/>
              </c:ext>
            </c:extLst>
          </c:dPt>
          <c:dPt>
            <c:idx val="11"/>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D-375C-AB4E-9699-A4F7D39F88D8}"/>
              </c:ext>
            </c:extLst>
          </c:dPt>
          <c:dPt>
            <c:idx val="12"/>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E-375C-AB4E-9699-A4F7D39F88D8}"/>
              </c:ext>
            </c:extLst>
          </c:dPt>
          <c:dLbls>
            <c:dLbl>
              <c:idx val="0"/>
              <c:layout>
                <c:manualLayout>
                  <c:x val="-2.8536694716284366E-2"/>
                  <c:y val="3.1068402401862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5C-AB4E-9699-A4F7D39F88D8}"/>
                </c:ext>
              </c:extLst>
            </c:dLbl>
            <c:dLbl>
              <c:idx val="1"/>
              <c:layout>
                <c:manualLayout>
                  <c:x val="-2.8536694716284366E-2"/>
                  <c:y val="3.1068402401862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5C-AB4E-9699-A4F7D39F88D8}"/>
                </c:ext>
              </c:extLst>
            </c:dLbl>
            <c:dLbl>
              <c:idx val="2"/>
              <c:layout>
                <c:manualLayout>
                  <c:x val="-3.0217792126083894E-2"/>
                  <c:y val="2.7616357690543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5C-AB4E-9699-A4F7D39F88D8}"/>
                </c:ext>
              </c:extLst>
            </c:dLbl>
            <c:dLbl>
              <c:idx val="3"/>
              <c:layout>
                <c:manualLayout>
                  <c:x val="-2.8536694716284335E-2"/>
                  <c:y val="2.7616357690544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5C-AB4E-9699-A4F7D39F88D8}"/>
                </c:ext>
              </c:extLst>
            </c:dLbl>
            <c:dLbl>
              <c:idx val="4"/>
              <c:layout>
                <c:manualLayout>
                  <c:x val="-2.8536694716284429E-2"/>
                  <c:y val="3.1068402401862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5C-AB4E-9699-A4F7D39F88D8}"/>
                </c:ext>
              </c:extLst>
            </c:dLbl>
            <c:dLbl>
              <c:idx val="5"/>
              <c:layout>
                <c:manualLayout>
                  <c:x val="-3.2369596810627288E-2"/>
                  <c:y val="-3.79724918244979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5C-AB4E-9699-A4F7D39F88D8}"/>
                </c:ext>
              </c:extLst>
            </c:dLbl>
            <c:dLbl>
              <c:idx val="6"/>
              <c:layout>
                <c:manualLayout>
                  <c:x val="-3.4050694220426878E-2"/>
                  <c:y val="-3.797249182449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5C-AB4E-9699-A4F7D39F88D8}"/>
                </c:ext>
              </c:extLst>
            </c:dLbl>
            <c:dLbl>
              <c:idx val="7"/>
              <c:layout>
                <c:manualLayout>
                  <c:x val="-2.8536694716284429E-2"/>
                  <c:y val="2.41643129792260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5C-AB4E-9699-A4F7D39F88D8}"/>
                </c:ext>
              </c:extLst>
            </c:dLbl>
            <c:dLbl>
              <c:idx val="8"/>
              <c:layout>
                <c:manualLayout>
                  <c:x val="-2.8536694716284491E-2"/>
                  <c:y val="3.1068402401862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5C-AB4E-9699-A4F7D39F88D8}"/>
                </c:ext>
              </c:extLst>
            </c:dLbl>
            <c:dLbl>
              <c:idx val="9"/>
              <c:layout>
                <c:manualLayout>
                  <c:x val="-2.8536694716284366E-2"/>
                  <c:y val="3.1068402401862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5C-AB4E-9699-A4F7D39F88D8}"/>
                </c:ext>
              </c:extLst>
            </c:dLbl>
            <c:dLbl>
              <c:idx val="10"/>
              <c:layout>
                <c:manualLayout>
                  <c:x val="-2.8536694716284366E-2"/>
                  <c:y val="1.72602235565900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75C-AB4E-9699-A4F7D39F88D8}"/>
                </c:ext>
              </c:extLst>
            </c:dLbl>
            <c:dLbl>
              <c:idx val="11"/>
              <c:layout>
                <c:manualLayout>
                  <c:x val="-2.8536694716284366E-2"/>
                  <c:y val="3.4520447113180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75C-AB4E-9699-A4F7D39F88D8}"/>
                </c:ext>
              </c:extLst>
            </c:dLbl>
            <c:dLbl>
              <c:idx val="12"/>
              <c:layout>
                <c:manualLayout>
                  <c:x val="-3.0217792126083894E-2"/>
                  <c:y val="4.1424536535816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75C-AB4E-9699-A4F7D39F88D8}"/>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Pivot!$A$36:$A$49</c:f>
              <c:strCache>
                <c:ptCount val="13"/>
                <c:pt idx="0">
                  <c:v>basement flooding</c:v>
                </c:pt>
                <c:pt idx="1">
                  <c:v>best carpet cleaning</c:v>
                </c:pt>
                <c:pt idx="2">
                  <c:v>black mold removal</c:v>
                </c:pt>
                <c:pt idx="3">
                  <c:v>carpet cleaner near me</c:v>
                </c:pt>
                <c:pt idx="4">
                  <c:v>carpet cleaning companies near me</c:v>
                </c:pt>
                <c:pt idx="5">
                  <c:v>dryer vent cleaning</c:v>
                </c:pt>
                <c:pt idx="6">
                  <c:v>duct cleaning services</c:v>
                </c:pt>
                <c:pt idx="7">
                  <c:v>mold removal</c:v>
                </c:pt>
                <c:pt idx="8">
                  <c:v>mold removal companies</c:v>
                </c:pt>
                <c:pt idx="9">
                  <c:v>professional carpet cleaning</c:v>
                </c:pt>
                <c:pt idx="10">
                  <c:v>remediation and restoration company</c:v>
                </c:pt>
                <c:pt idx="11">
                  <c:v>water damage restoration</c:v>
                </c:pt>
                <c:pt idx="12">
                  <c:v>water mitigation company near me</c:v>
                </c:pt>
              </c:strCache>
            </c:strRef>
          </c:cat>
          <c:val>
            <c:numRef>
              <c:f>Pivot!$C$36:$C$49</c:f>
              <c:numCache>
                <c:formatCode>General</c:formatCode>
                <c:ptCount val="13"/>
                <c:pt idx="0">
                  <c:v>6.82</c:v>
                </c:pt>
                <c:pt idx="1">
                  <c:v>3.51</c:v>
                </c:pt>
                <c:pt idx="2">
                  <c:v>2.14</c:v>
                </c:pt>
                <c:pt idx="3">
                  <c:v>3.31</c:v>
                </c:pt>
                <c:pt idx="4">
                  <c:v>4.3899999999999997</c:v>
                </c:pt>
                <c:pt idx="5">
                  <c:v>16.38</c:v>
                </c:pt>
                <c:pt idx="6">
                  <c:v>25.97</c:v>
                </c:pt>
                <c:pt idx="7">
                  <c:v>2.4900000000000002</c:v>
                </c:pt>
                <c:pt idx="8">
                  <c:v>3.36</c:v>
                </c:pt>
                <c:pt idx="9">
                  <c:v>3.87</c:v>
                </c:pt>
                <c:pt idx="10">
                  <c:v>2.5299999999999998</c:v>
                </c:pt>
                <c:pt idx="11">
                  <c:v>4.75</c:v>
                </c:pt>
                <c:pt idx="12">
                  <c:v>5.34</c:v>
                </c:pt>
              </c:numCache>
            </c:numRef>
          </c:val>
          <c:smooth val="0"/>
          <c:extLst>
            <c:ext xmlns:c16="http://schemas.microsoft.com/office/drawing/2014/chart" uri="{C3380CC4-5D6E-409C-BE32-E72D297353CC}">
              <c16:uniqueId val="{0000000F-375C-AB4E-9699-A4F7D39F88D8}"/>
            </c:ext>
          </c:extLst>
        </c:ser>
        <c:dLbls>
          <c:dLblPos val="t"/>
          <c:showLegendKey val="0"/>
          <c:showVal val="1"/>
          <c:showCatName val="0"/>
          <c:showSerName val="0"/>
          <c:showPercent val="0"/>
          <c:showBubbleSize val="0"/>
        </c:dLbls>
        <c:marker val="1"/>
        <c:smooth val="0"/>
        <c:axId val="281632959"/>
        <c:axId val="281634607"/>
      </c:lineChart>
      <c:catAx>
        <c:axId val="28163295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1634607"/>
        <c:crosses val="autoZero"/>
        <c:auto val="1"/>
        <c:lblAlgn val="ctr"/>
        <c:lblOffset val="100"/>
        <c:noMultiLvlLbl val="0"/>
      </c:catAx>
      <c:valAx>
        <c:axId val="28163460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3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[Marlings_Google_Ads_Dashboard.xlsx]Pivot!PivotTable32</c:name>
    <c:fmtId val="2"/>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GB" sz="2400"/>
              <a:t>JULY</a:t>
            </a:r>
            <a:r>
              <a:rPr lang="en-GB" sz="2400" baseline="0"/>
              <a:t> MONTH CLICKS AND AVG.CPC</a:t>
            </a:r>
            <a:endParaRPr lang="en-GB" sz="2400"/>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761809157822417E-2"/>
              <c:y val="4.44953620841376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9824651276681544E-2"/>
              <c:y val="4.44953620841376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761809157822417E-2"/>
              <c:y val="5.286047259141891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761809157822417E-2"/>
              <c:y val="5.84372129296067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761809157822417E-2"/>
              <c:y val="5.007210242232523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761809157822417E-2"/>
              <c:y val="4.728373225323143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761809157822417E-2"/>
              <c:y val="4.44953620841376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991865962727E-2"/>
              <c:y val="4.72837322532312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3761809157822417E-2"/>
              <c:y val="4.170699191504374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5981501746129121E-2"/>
              <c:y val="4.44953620841376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8714804982528303E-2"/>
              <c:y val="4.72837322532313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63588166138689E-2"/>
          <c:y val="0.13825793843824338"/>
          <c:w val="0.77817579464826692"/>
          <c:h val="0.74741887849628197"/>
        </c:manualLayout>
      </c:layout>
      <c:lineChart>
        <c:grouping val="standard"/>
        <c:varyColors val="0"/>
        <c:ser>
          <c:idx val="0"/>
          <c:order val="0"/>
          <c:tx>
            <c:strRef>
              <c:f>Pivot!$F$35</c:f>
              <c:strCache>
                <c:ptCount val="1"/>
                <c:pt idx="0">
                  <c:v>Sum of Clicks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Pivot!$E$36:$E$49</c:f>
              <c:strCache>
                <c:ptCount val="13"/>
                <c:pt idx="0">
                  <c:v>"carpet cleaning company"</c:v>
                </c:pt>
                <c:pt idx="1">
                  <c:v>"duct cleaning services"</c:v>
                </c:pt>
                <c:pt idx="2">
                  <c:v>"mold removal companies"</c:v>
                </c:pt>
                <c:pt idx="3">
                  <c:v>"vent cleaning service near me"</c:v>
                </c:pt>
                <c:pt idx="4">
                  <c:v>air duct cleaning near me</c:v>
                </c:pt>
                <c:pt idx="5">
                  <c:v>basement flooding</c:v>
                </c:pt>
                <c:pt idx="6">
                  <c:v>best carpet cleaning</c:v>
                </c:pt>
                <c:pt idx="7">
                  <c:v>black mold removal</c:v>
                </c:pt>
                <c:pt idx="8">
                  <c:v>carpet cleaning companies near me</c:v>
                </c:pt>
                <c:pt idx="9">
                  <c:v>mold remediation near me</c:v>
                </c:pt>
                <c:pt idx="10">
                  <c:v>remediation and restoration company</c:v>
                </c:pt>
                <c:pt idx="11">
                  <c:v>water damage restoration</c:v>
                </c:pt>
                <c:pt idx="12">
                  <c:v>water mitigation company near me</c:v>
                </c:pt>
              </c:strCache>
            </c:strRef>
          </c:cat>
          <c:val>
            <c:numRef>
              <c:f>Pivot!$F$36:$F$49</c:f>
              <c:numCache>
                <c:formatCode>General</c:formatCode>
                <c:ptCount val="13"/>
                <c:pt idx="0">
                  <c:v>17</c:v>
                </c:pt>
                <c:pt idx="1">
                  <c:v>3</c:v>
                </c:pt>
                <c:pt idx="2">
                  <c:v>3</c:v>
                </c:pt>
                <c:pt idx="3">
                  <c:v>7</c:v>
                </c:pt>
                <c:pt idx="4">
                  <c:v>3</c:v>
                </c:pt>
                <c:pt idx="5">
                  <c:v>8</c:v>
                </c:pt>
                <c:pt idx="6">
                  <c:v>5</c:v>
                </c:pt>
                <c:pt idx="7">
                  <c:v>6</c:v>
                </c:pt>
                <c:pt idx="8">
                  <c:v>38</c:v>
                </c:pt>
                <c:pt idx="9">
                  <c:v>7</c:v>
                </c:pt>
                <c:pt idx="10">
                  <c:v>13</c:v>
                </c:pt>
                <c:pt idx="11">
                  <c:v>593</c:v>
                </c:pt>
                <c:pt idx="12">
                  <c:v>112</c:v>
                </c:pt>
              </c:numCache>
            </c:numRef>
          </c:val>
          <c:smooth val="0"/>
          <c:extLst>
            <c:ext xmlns:c16="http://schemas.microsoft.com/office/drawing/2014/chart" uri="{C3380CC4-5D6E-409C-BE32-E72D297353CC}">
              <c16:uniqueId val="{00000000-A4F4-BD41-977A-DE399C6D0E68}"/>
            </c:ext>
          </c:extLst>
        </c:ser>
        <c:ser>
          <c:idx val="1"/>
          <c:order val="1"/>
          <c:tx>
            <c:strRef>
              <c:f>Pivot!$G$35</c:f>
              <c:strCache>
                <c:ptCount val="1"/>
                <c:pt idx="0">
                  <c:v>Sum of Avg. CPC</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A4F4-BD41-977A-DE399C6D0E68}"/>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A4F4-BD41-977A-DE399C6D0E68}"/>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A4F4-BD41-977A-DE399C6D0E68}"/>
              </c:ext>
            </c:extLst>
          </c:dPt>
          <c:dPt>
            <c:idx val="3"/>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A4F4-BD41-977A-DE399C6D0E68}"/>
              </c:ext>
            </c:extLst>
          </c:dPt>
          <c:dPt>
            <c:idx val="4"/>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A4F4-BD41-977A-DE399C6D0E68}"/>
              </c:ext>
            </c:extLst>
          </c:dPt>
          <c:dPt>
            <c:idx val="5"/>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A4F4-BD41-977A-DE399C6D0E68}"/>
              </c:ext>
            </c:extLst>
          </c:dPt>
          <c:dPt>
            <c:idx val="6"/>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A4F4-BD41-977A-DE399C6D0E68}"/>
              </c:ext>
            </c:extLst>
          </c:dPt>
          <c:dPt>
            <c:idx val="7"/>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A4F4-BD41-977A-DE399C6D0E68}"/>
              </c:ext>
            </c:extLst>
          </c:dPt>
          <c:dPt>
            <c:idx val="8"/>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A4F4-BD41-977A-DE399C6D0E68}"/>
              </c:ext>
            </c:extLst>
          </c:dPt>
          <c:dPt>
            <c:idx val="9"/>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A4F4-BD41-977A-DE399C6D0E68}"/>
              </c:ext>
            </c:extLst>
          </c:dPt>
          <c:dPt>
            <c:idx val="1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C-A4F4-BD41-977A-DE399C6D0E68}"/>
              </c:ext>
            </c:extLst>
          </c:dPt>
          <c:dLbls>
            <c:dLbl>
              <c:idx val="0"/>
              <c:layout>
                <c:manualLayout>
                  <c:x val="-1.9824651276681544E-2"/>
                  <c:y val="4.4495362084137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F4-BD41-977A-DE399C6D0E68}"/>
                </c:ext>
              </c:extLst>
            </c:dLbl>
            <c:dLbl>
              <c:idx val="1"/>
              <c:layout>
                <c:manualLayout>
                  <c:x val="-2.3761809157822417E-2"/>
                  <c:y val="5.28604725914189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F4-BD41-977A-DE399C6D0E68}"/>
                </c:ext>
              </c:extLst>
            </c:dLbl>
            <c:dLbl>
              <c:idx val="2"/>
              <c:layout>
                <c:manualLayout>
                  <c:x val="-2.3761809157822417E-2"/>
                  <c:y val="4.4495362084137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F4-BD41-977A-DE399C6D0E68}"/>
                </c:ext>
              </c:extLst>
            </c:dLbl>
            <c:dLbl>
              <c:idx val="3"/>
              <c:layout>
                <c:manualLayout>
                  <c:x val="-2.3761809157822417E-2"/>
                  <c:y val="5.84372129296067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F4-BD41-977A-DE399C6D0E68}"/>
                </c:ext>
              </c:extLst>
            </c:dLbl>
            <c:dLbl>
              <c:idx val="4"/>
              <c:layout>
                <c:manualLayout>
                  <c:x val="-2.3761809157822417E-2"/>
                  <c:y val="5.00721024223252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F4-BD41-977A-DE399C6D0E68}"/>
                </c:ext>
              </c:extLst>
            </c:dLbl>
            <c:dLbl>
              <c:idx val="5"/>
              <c:layout>
                <c:manualLayout>
                  <c:x val="-2.3761809157822417E-2"/>
                  <c:y val="4.72837322532314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F4-BD41-977A-DE399C6D0E68}"/>
                </c:ext>
              </c:extLst>
            </c:dLbl>
            <c:dLbl>
              <c:idx val="6"/>
              <c:layout>
                <c:manualLayout>
                  <c:x val="-2.3761809157822417E-2"/>
                  <c:y val="4.4495362084137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F4-BD41-977A-DE399C6D0E68}"/>
                </c:ext>
              </c:extLst>
            </c:dLbl>
            <c:dLbl>
              <c:idx val="7"/>
              <c:layout>
                <c:manualLayout>
                  <c:x val="-2.991865962727E-2"/>
                  <c:y val="4.728373225323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F4-BD41-977A-DE399C6D0E68}"/>
                </c:ext>
              </c:extLst>
            </c:dLbl>
            <c:dLbl>
              <c:idx val="8"/>
              <c:layout>
                <c:manualLayout>
                  <c:x val="-2.3761809157822417E-2"/>
                  <c:y val="4.17069919150437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F4-BD41-977A-DE399C6D0E68}"/>
                </c:ext>
              </c:extLst>
            </c:dLbl>
            <c:dLbl>
              <c:idx val="9"/>
              <c:layout>
                <c:manualLayout>
                  <c:x val="-2.5981501746129121E-2"/>
                  <c:y val="4.4495362084137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F4-BD41-977A-DE399C6D0E68}"/>
                </c:ext>
              </c:extLst>
            </c:dLbl>
            <c:dLbl>
              <c:idx val="10"/>
              <c:layout>
                <c:manualLayout>
                  <c:x val="-1.8714804982528303E-2"/>
                  <c:y val="4.72837322532313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F4-BD41-977A-DE399C6D0E6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Pivot!$E$36:$E$49</c:f>
              <c:strCache>
                <c:ptCount val="13"/>
                <c:pt idx="0">
                  <c:v>"carpet cleaning company"</c:v>
                </c:pt>
                <c:pt idx="1">
                  <c:v>"duct cleaning services"</c:v>
                </c:pt>
                <c:pt idx="2">
                  <c:v>"mold removal companies"</c:v>
                </c:pt>
                <c:pt idx="3">
                  <c:v>"vent cleaning service near me"</c:v>
                </c:pt>
                <c:pt idx="4">
                  <c:v>air duct cleaning near me</c:v>
                </c:pt>
                <c:pt idx="5">
                  <c:v>basement flooding</c:v>
                </c:pt>
                <c:pt idx="6">
                  <c:v>best carpet cleaning</c:v>
                </c:pt>
                <c:pt idx="7">
                  <c:v>black mold removal</c:v>
                </c:pt>
                <c:pt idx="8">
                  <c:v>carpet cleaning companies near me</c:v>
                </c:pt>
                <c:pt idx="9">
                  <c:v>mold remediation near me</c:v>
                </c:pt>
                <c:pt idx="10">
                  <c:v>remediation and restoration company</c:v>
                </c:pt>
                <c:pt idx="11">
                  <c:v>water damage restoration</c:v>
                </c:pt>
                <c:pt idx="12">
                  <c:v>water mitigation company near me</c:v>
                </c:pt>
              </c:strCache>
            </c:strRef>
          </c:cat>
          <c:val>
            <c:numRef>
              <c:f>Pivot!$G$36:$G$49</c:f>
              <c:numCache>
                <c:formatCode>General</c:formatCode>
                <c:ptCount val="13"/>
                <c:pt idx="0">
                  <c:v>4.2</c:v>
                </c:pt>
                <c:pt idx="1">
                  <c:v>9.23</c:v>
                </c:pt>
                <c:pt idx="2">
                  <c:v>2.5299999999999998</c:v>
                </c:pt>
                <c:pt idx="3">
                  <c:v>9.16</c:v>
                </c:pt>
                <c:pt idx="4">
                  <c:v>7.19</c:v>
                </c:pt>
                <c:pt idx="5">
                  <c:v>4.95</c:v>
                </c:pt>
                <c:pt idx="6">
                  <c:v>3.83</c:v>
                </c:pt>
                <c:pt idx="7">
                  <c:v>11.56</c:v>
                </c:pt>
                <c:pt idx="8">
                  <c:v>5.0199999999999996</c:v>
                </c:pt>
                <c:pt idx="9">
                  <c:v>3.03</c:v>
                </c:pt>
                <c:pt idx="10">
                  <c:v>1.6</c:v>
                </c:pt>
                <c:pt idx="11">
                  <c:v>4.79</c:v>
                </c:pt>
                <c:pt idx="12">
                  <c:v>2.98</c:v>
                </c:pt>
              </c:numCache>
            </c:numRef>
          </c:val>
          <c:smooth val="0"/>
          <c:extLst>
            <c:ext xmlns:c16="http://schemas.microsoft.com/office/drawing/2014/chart" uri="{C3380CC4-5D6E-409C-BE32-E72D297353CC}">
              <c16:uniqueId val="{00000001-A4F4-BD41-977A-DE399C6D0E68}"/>
            </c:ext>
          </c:extLst>
        </c:ser>
        <c:dLbls>
          <c:dLblPos val="t"/>
          <c:showLegendKey val="0"/>
          <c:showVal val="1"/>
          <c:showCatName val="0"/>
          <c:showSerName val="0"/>
          <c:showPercent val="0"/>
          <c:showBubbleSize val="0"/>
        </c:dLbls>
        <c:marker val="1"/>
        <c:smooth val="0"/>
        <c:axId val="287053343"/>
        <c:axId val="287054991"/>
      </c:lineChart>
      <c:catAx>
        <c:axId val="287053343"/>
        <c:scaling>
          <c:orientation val="minMax"/>
        </c:scaling>
        <c:delete val="1"/>
        <c:axPos val="b"/>
        <c:numFmt formatCode="General" sourceLinked="1"/>
        <c:majorTickMark val="none"/>
        <c:minorTickMark val="none"/>
        <c:tickLblPos val="nextTo"/>
        <c:crossAx val="287054991"/>
        <c:crosses val="autoZero"/>
        <c:auto val="1"/>
        <c:lblAlgn val="ctr"/>
        <c:lblOffset val="100"/>
        <c:noMultiLvlLbl val="0"/>
      </c:catAx>
      <c:valAx>
        <c:axId val="28705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05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[Marlings_Google_Ads_Dashboard.xlsx]Pivot!PivotTable2</c:name>
    <c:fmtId val="2"/>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Pivot!$I$24:$I$28</c:f>
              <c:strCache>
                <c:ptCount val="4"/>
                <c:pt idx="0">
                  <c:v>Marling's Display Ads- Leads</c:v>
                </c:pt>
                <c:pt idx="1">
                  <c:v>Marlings (Water Damage Restoration)</c:v>
                </c:pt>
                <c:pt idx="2">
                  <c:v>Marlings Calls Only Ads-2</c:v>
                </c:pt>
                <c:pt idx="3">
                  <c:v>Marlings Lead(Book-Appointment-Form)</c:v>
                </c:pt>
              </c:strCache>
            </c:strRef>
          </c:cat>
          <c:val>
            <c:numRef>
              <c:f>Pivot!$J$24:$J$28</c:f>
              <c:numCache>
                <c:formatCode>General</c:formatCode>
                <c:ptCount val="4"/>
                <c:pt idx="0">
                  <c:v>159.59</c:v>
                </c:pt>
                <c:pt idx="1">
                  <c:v>2288</c:v>
                </c:pt>
                <c:pt idx="2">
                  <c:v>159.38</c:v>
                </c:pt>
                <c:pt idx="3">
                  <c:v>727.92</c:v>
                </c:pt>
              </c:numCache>
            </c:numRef>
          </c:val>
          <c:extLst>
            <c:ext xmlns:c16="http://schemas.microsoft.com/office/drawing/2014/chart" uri="{C3380CC4-5D6E-409C-BE32-E72D297353CC}">
              <c16:uniqueId val="{00000000-67FA-8646-A2CB-6DFEBAA4538D}"/>
            </c:ext>
          </c:extLst>
        </c:ser>
        <c:dLbls>
          <c:showLegendKey val="0"/>
          <c:showVal val="0"/>
          <c:showCatName val="0"/>
          <c:showSerName val="0"/>
          <c:showPercent val="0"/>
          <c:showBubbleSize val="0"/>
        </c:dLbls>
        <c:gapWidth val="100"/>
        <c:overlap val="-24"/>
        <c:axId val="1498393008"/>
        <c:axId val="1498394656"/>
      </c:barChart>
      <c:catAx>
        <c:axId val="1498393008"/>
        <c:scaling>
          <c:orientation val="minMax"/>
        </c:scaling>
        <c:delete val="1"/>
        <c:axPos val="b"/>
        <c:numFmt formatCode="General" sourceLinked="1"/>
        <c:majorTickMark val="none"/>
        <c:minorTickMark val="none"/>
        <c:tickLblPos val="nextTo"/>
        <c:crossAx val="1498394656"/>
        <c:crosses val="autoZero"/>
        <c:auto val="1"/>
        <c:lblAlgn val="ctr"/>
        <c:lblOffset val="100"/>
        <c:noMultiLvlLbl val="0"/>
      </c:catAx>
      <c:valAx>
        <c:axId val="1498394656"/>
        <c:scaling>
          <c:orientation val="minMax"/>
        </c:scaling>
        <c:delete val="1"/>
        <c:axPos val="l"/>
        <c:numFmt formatCode="General" sourceLinked="1"/>
        <c:majorTickMark val="none"/>
        <c:minorTickMark val="none"/>
        <c:tickLblPos val="nextTo"/>
        <c:crossAx val="149839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[Marlings_Google_Ads_Dashboard.xlsx]Pivot!PivotTable3</c:name>
    <c:fmtId val="2"/>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Pivot!$J$35</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Pivot!$I$36:$I$40</c:f>
              <c:strCache>
                <c:ptCount val="4"/>
                <c:pt idx="0">
                  <c:v>Air Duct Cleaning Service Call Only Ads</c:v>
                </c:pt>
                <c:pt idx="1">
                  <c:v>Marling's Display Ads- Leads</c:v>
                </c:pt>
                <c:pt idx="2">
                  <c:v>Marlings (Water Damage Restoration)</c:v>
                </c:pt>
                <c:pt idx="3">
                  <c:v>Marlings Lead(Book-Appointment-Form)</c:v>
                </c:pt>
              </c:strCache>
            </c:strRef>
          </c:cat>
          <c:val>
            <c:numRef>
              <c:f>Pivot!$J$36:$J$40</c:f>
              <c:numCache>
                <c:formatCode>General</c:formatCode>
                <c:ptCount val="4"/>
                <c:pt idx="0">
                  <c:v>460.55</c:v>
                </c:pt>
                <c:pt idx="1">
                  <c:v>967.63</c:v>
                </c:pt>
                <c:pt idx="2">
                  <c:v>4813.13</c:v>
                </c:pt>
                <c:pt idx="3">
                  <c:v>711.88</c:v>
                </c:pt>
              </c:numCache>
            </c:numRef>
          </c:val>
          <c:extLst>
            <c:ext xmlns:c16="http://schemas.microsoft.com/office/drawing/2014/chart" uri="{C3380CC4-5D6E-409C-BE32-E72D297353CC}">
              <c16:uniqueId val="{00000000-D8AF-8047-BCBB-A4C1712C6614}"/>
            </c:ext>
          </c:extLst>
        </c:ser>
        <c:dLbls>
          <c:showLegendKey val="0"/>
          <c:showVal val="0"/>
          <c:showCatName val="0"/>
          <c:showSerName val="0"/>
          <c:showPercent val="0"/>
          <c:showBubbleSize val="0"/>
        </c:dLbls>
        <c:gapWidth val="100"/>
        <c:overlap val="-24"/>
        <c:axId val="1519410592"/>
        <c:axId val="1519511344"/>
      </c:barChart>
      <c:catAx>
        <c:axId val="1519410592"/>
        <c:scaling>
          <c:orientation val="minMax"/>
        </c:scaling>
        <c:delete val="1"/>
        <c:axPos val="b"/>
        <c:numFmt formatCode="General" sourceLinked="1"/>
        <c:majorTickMark val="none"/>
        <c:minorTickMark val="none"/>
        <c:tickLblPos val="nextTo"/>
        <c:crossAx val="1519511344"/>
        <c:crosses val="autoZero"/>
        <c:auto val="1"/>
        <c:lblAlgn val="ctr"/>
        <c:lblOffset val="100"/>
        <c:noMultiLvlLbl val="0"/>
      </c:catAx>
      <c:valAx>
        <c:axId val="1519511344"/>
        <c:scaling>
          <c:orientation val="minMax"/>
        </c:scaling>
        <c:delete val="1"/>
        <c:axPos val="l"/>
        <c:numFmt formatCode="General" sourceLinked="1"/>
        <c:majorTickMark val="none"/>
        <c:minorTickMark val="none"/>
        <c:tickLblPos val="nextTo"/>
        <c:crossAx val="151941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18" Type="http://schemas.openxmlformats.org/officeDocument/2006/relationships/chart" Target="../charts/chart17.xml"/><Relationship Id="rId3" Type="http://schemas.openxmlformats.org/officeDocument/2006/relationships/image" Target="../media/image2.png"/><Relationship Id="rId21" Type="http://schemas.openxmlformats.org/officeDocument/2006/relationships/chart" Target="../charts/chart20.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5" Type="http://schemas.openxmlformats.org/officeDocument/2006/relationships/chart" Target="../charts/chart14.xml"/><Relationship Id="rId23" Type="http://schemas.openxmlformats.org/officeDocument/2006/relationships/image" Target="../media/image3.png"/><Relationship Id="rId10" Type="http://schemas.openxmlformats.org/officeDocument/2006/relationships/chart" Target="../charts/chart9.xml"/><Relationship Id="rId19" Type="http://schemas.openxmlformats.org/officeDocument/2006/relationships/chart" Target="../charts/chart18.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 Id="rId22"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76201</xdr:colOff>
      <xdr:row>2</xdr:row>
      <xdr:rowOff>38100</xdr:rowOff>
    </xdr:from>
    <xdr:to>
      <xdr:col>5</xdr:col>
      <xdr:colOff>1122326</xdr:colOff>
      <xdr:row>20</xdr:row>
      <xdr:rowOff>139700</xdr:rowOff>
    </xdr:to>
    <xdr:graphicFrame macro="">
      <xdr:nvGraphicFramePr>
        <xdr:cNvPr id="2" name="Chart 1">
          <a:extLst>
            <a:ext uri="{FF2B5EF4-FFF2-40B4-BE49-F238E27FC236}">
              <a16:creationId xmlns:a16="http://schemas.microsoft.com/office/drawing/2014/main" id="{FA16D471-96B6-E14D-A7F1-412F95042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1092790</xdr:colOff>
      <xdr:row>2</xdr:row>
      <xdr:rowOff>63500</xdr:rowOff>
    </xdr:from>
    <xdr:to>
      <xdr:col>13</xdr:col>
      <xdr:colOff>649768</xdr:colOff>
      <xdr:row>20</xdr:row>
      <xdr:rowOff>127000</xdr:rowOff>
    </xdr:to>
    <xdr:graphicFrame macro="">
      <xdr:nvGraphicFramePr>
        <xdr:cNvPr id="3" name="Chart 2">
          <a:extLst>
            <a:ext uri="{FF2B5EF4-FFF2-40B4-BE49-F238E27FC236}">
              <a16:creationId xmlns:a16="http://schemas.microsoft.com/office/drawing/2014/main" id="{26920DA9-C38B-6C42-949A-DED98D227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152737</xdr:colOff>
      <xdr:row>0</xdr:row>
      <xdr:rowOff>73376</xdr:rowOff>
    </xdr:from>
    <xdr:to>
      <xdr:col>4</xdr:col>
      <xdr:colOff>1351433</xdr:colOff>
      <xdr:row>1</xdr:row>
      <xdr:rowOff>977901</xdr:rowOff>
    </xdr:to>
    <xdr:pic>
      <xdr:nvPicPr>
        <xdr:cNvPr id="5" name="Picture 4">
          <a:extLst>
            <a:ext uri="{FF2B5EF4-FFF2-40B4-BE49-F238E27FC236}">
              <a16:creationId xmlns:a16="http://schemas.microsoft.com/office/drawing/2014/main" id="{4337E8EE-2A46-D819-93DB-E1FBBF5C83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43015" y="73376"/>
          <a:ext cx="1198696" cy="1080914"/>
        </a:xfrm>
        <a:prstGeom prst="rect">
          <a:avLst/>
        </a:prstGeom>
      </xdr:spPr>
    </xdr:pic>
    <xdr:clientData/>
  </xdr:twoCellAnchor>
  <xdr:twoCellAnchor>
    <xdr:from>
      <xdr:col>13</xdr:col>
      <xdr:colOff>190500</xdr:colOff>
      <xdr:row>2</xdr:row>
      <xdr:rowOff>63500</xdr:rowOff>
    </xdr:from>
    <xdr:to>
      <xdr:col>18</xdr:col>
      <xdr:colOff>812800</xdr:colOff>
      <xdr:row>20</xdr:row>
      <xdr:rowOff>101600</xdr:rowOff>
    </xdr:to>
    <xdr:graphicFrame macro="">
      <xdr:nvGraphicFramePr>
        <xdr:cNvPr id="6" name="Chart 5">
          <a:extLst>
            <a:ext uri="{FF2B5EF4-FFF2-40B4-BE49-F238E27FC236}">
              <a16:creationId xmlns:a16="http://schemas.microsoft.com/office/drawing/2014/main" id="{BA680237-E995-354C-B5B8-0D0941FDA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21</xdr:row>
      <xdr:rowOff>0</xdr:rowOff>
    </xdr:from>
    <xdr:to>
      <xdr:col>5</xdr:col>
      <xdr:colOff>886046</xdr:colOff>
      <xdr:row>39</xdr:row>
      <xdr:rowOff>50800</xdr:rowOff>
    </xdr:to>
    <xdr:graphicFrame macro="">
      <xdr:nvGraphicFramePr>
        <xdr:cNvPr id="7" name="Chart 6">
          <a:extLst>
            <a:ext uri="{FF2B5EF4-FFF2-40B4-BE49-F238E27FC236}">
              <a16:creationId xmlns:a16="http://schemas.microsoft.com/office/drawing/2014/main" id="{E7A98E64-9A91-3449-9988-819E81F5F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1004186</xdr:colOff>
      <xdr:row>19</xdr:row>
      <xdr:rowOff>0</xdr:rowOff>
    </xdr:from>
    <xdr:to>
      <xdr:col>13</xdr:col>
      <xdr:colOff>649768</xdr:colOff>
      <xdr:row>38</xdr:row>
      <xdr:rowOff>152400</xdr:rowOff>
    </xdr:to>
    <xdr:graphicFrame macro="">
      <xdr:nvGraphicFramePr>
        <xdr:cNvPr id="8" name="Chart 7">
          <a:extLst>
            <a:ext uri="{FF2B5EF4-FFF2-40B4-BE49-F238E27FC236}">
              <a16:creationId xmlns:a16="http://schemas.microsoft.com/office/drawing/2014/main" id="{61A8E246-12CD-1841-A180-16AC62E2B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203200</xdr:colOff>
      <xdr:row>20</xdr:row>
      <xdr:rowOff>169334</xdr:rowOff>
    </xdr:from>
    <xdr:to>
      <xdr:col>18</xdr:col>
      <xdr:colOff>829732</xdr:colOff>
      <xdr:row>38</xdr:row>
      <xdr:rowOff>118534</xdr:rowOff>
    </xdr:to>
    <xdr:graphicFrame macro="">
      <xdr:nvGraphicFramePr>
        <xdr:cNvPr id="9" name="Chart 8">
          <a:extLst>
            <a:ext uri="{FF2B5EF4-FFF2-40B4-BE49-F238E27FC236}">
              <a16:creationId xmlns:a16="http://schemas.microsoft.com/office/drawing/2014/main" id="{0E454AC6-F2C5-7345-AEB2-1CF79ADBC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254000</xdr:colOff>
      <xdr:row>4</xdr:row>
      <xdr:rowOff>67732</xdr:rowOff>
    </xdr:from>
    <xdr:to>
      <xdr:col>23</xdr:col>
      <xdr:colOff>240453</xdr:colOff>
      <xdr:row>12</xdr:row>
      <xdr:rowOff>13207</xdr:rowOff>
    </xdr:to>
    <xdr:graphicFrame macro="">
      <xdr:nvGraphicFramePr>
        <xdr:cNvPr id="14" name="Chart 13">
          <a:extLst>
            <a:ext uri="{FF2B5EF4-FFF2-40B4-BE49-F238E27FC236}">
              <a16:creationId xmlns:a16="http://schemas.microsoft.com/office/drawing/2014/main" id="{B4230F04-9371-7F4D-B98A-38B64776A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101601</xdr:colOff>
      <xdr:row>6</xdr:row>
      <xdr:rowOff>186265</xdr:rowOff>
    </xdr:from>
    <xdr:to>
      <xdr:col>23</xdr:col>
      <xdr:colOff>355600</xdr:colOff>
      <xdr:row>9</xdr:row>
      <xdr:rowOff>16932</xdr:rowOff>
    </xdr:to>
    <xdr:sp macro="" textlink="">
      <xdr:nvSpPr>
        <xdr:cNvPr id="15" name="TextBox 14">
          <a:extLst>
            <a:ext uri="{FF2B5EF4-FFF2-40B4-BE49-F238E27FC236}">
              <a16:creationId xmlns:a16="http://schemas.microsoft.com/office/drawing/2014/main" id="{7FE04D1D-8D72-80C4-A197-2D8C672520CF}"/>
            </a:ext>
          </a:extLst>
        </xdr:cNvPr>
        <xdr:cNvSpPr txBox="1"/>
      </xdr:nvSpPr>
      <xdr:spPr>
        <a:xfrm>
          <a:off x="17526001" y="1303865"/>
          <a:ext cx="1913466"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Arial" panose="020B0604020202020204" pitchFamily="34" charset="0"/>
              <a:ea typeface="+mn-ea"/>
              <a:cs typeface="Arial" panose="020B0604020202020204" pitchFamily="34" charset="0"/>
            </a:rPr>
            <a:t>18</a:t>
          </a:r>
          <a:r>
            <a:rPr lang="en-IN" sz="2000" b="1">
              <a:latin typeface="Arial" panose="020B0604020202020204" pitchFamily="34" charset="0"/>
              <a:cs typeface="Arial" panose="020B0604020202020204" pitchFamily="34" charset="0"/>
            </a:rPr>
            <a:t> </a:t>
          </a:r>
          <a:endParaRPr lang="en-GB" sz="1100" b="1">
            <a:latin typeface="Arial" panose="020B0604020202020204" pitchFamily="34" charset="0"/>
            <a:cs typeface="Arial" panose="020B0604020202020204" pitchFamily="34" charset="0"/>
          </a:endParaRPr>
        </a:p>
      </xdr:txBody>
    </xdr:sp>
    <xdr:clientData/>
  </xdr:twoCellAnchor>
  <xdr:twoCellAnchor>
    <xdr:from>
      <xdr:col>21</xdr:col>
      <xdr:colOff>321733</xdr:colOff>
      <xdr:row>11</xdr:row>
      <xdr:rowOff>33866</xdr:rowOff>
    </xdr:from>
    <xdr:to>
      <xdr:col>23</xdr:col>
      <xdr:colOff>289898</xdr:colOff>
      <xdr:row>18</xdr:row>
      <xdr:rowOff>165607</xdr:rowOff>
    </xdr:to>
    <xdr:graphicFrame macro="">
      <xdr:nvGraphicFramePr>
        <xdr:cNvPr id="16" name="Chart 15">
          <a:extLst>
            <a:ext uri="{FF2B5EF4-FFF2-40B4-BE49-F238E27FC236}">
              <a16:creationId xmlns:a16="http://schemas.microsoft.com/office/drawing/2014/main" id="{9F219B6F-8D7A-D044-82B7-D744F0C36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135467</xdr:colOff>
      <xdr:row>13</xdr:row>
      <xdr:rowOff>118533</xdr:rowOff>
    </xdr:from>
    <xdr:to>
      <xdr:col>23</xdr:col>
      <xdr:colOff>457200</xdr:colOff>
      <xdr:row>16</xdr:row>
      <xdr:rowOff>0</xdr:rowOff>
    </xdr:to>
    <xdr:sp macro="" textlink="">
      <xdr:nvSpPr>
        <xdr:cNvPr id="17" name="TextBox 16">
          <a:extLst>
            <a:ext uri="{FF2B5EF4-FFF2-40B4-BE49-F238E27FC236}">
              <a16:creationId xmlns:a16="http://schemas.microsoft.com/office/drawing/2014/main" id="{FA6C69CB-2561-FEFB-1D65-0A678522BB7B}"/>
            </a:ext>
          </a:extLst>
        </xdr:cNvPr>
        <xdr:cNvSpPr txBox="1"/>
      </xdr:nvSpPr>
      <xdr:spPr>
        <a:xfrm>
          <a:off x="17559867" y="2540000"/>
          <a:ext cx="1981200" cy="440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26</a:t>
          </a:r>
          <a:endParaRPr lang="en-GB" sz="1100" b="1">
            <a:latin typeface="Arial" panose="020B0604020202020204" pitchFamily="34" charset="0"/>
            <a:cs typeface="Arial" panose="020B0604020202020204" pitchFamily="34" charset="0"/>
          </a:endParaRPr>
        </a:p>
      </xdr:txBody>
    </xdr:sp>
    <xdr:clientData/>
  </xdr:twoCellAnchor>
  <xdr:twoCellAnchor>
    <xdr:from>
      <xdr:col>21</xdr:col>
      <xdr:colOff>354129</xdr:colOff>
      <xdr:row>18</xdr:row>
      <xdr:rowOff>30922</xdr:rowOff>
    </xdr:from>
    <xdr:to>
      <xdr:col>23</xdr:col>
      <xdr:colOff>322294</xdr:colOff>
      <xdr:row>25</xdr:row>
      <xdr:rowOff>160455</xdr:rowOff>
    </xdr:to>
    <xdr:graphicFrame macro="">
      <xdr:nvGraphicFramePr>
        <xdr:cNvPr id="18" name="Chart 17">
          <a:extLst>
            <a:ext uri="{FF2B5EF4-FFF2-40B4-BE49-F238E27FC236}">
              <a16:creationId xmlns:a16="http://schemas.microsoft.com/office/drawing/2014/main" id="{9CC705EF-92D1-A949-A664-A80809DF1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924706</xdr:colOff>
      <xdr:row>20</xdr:row>
      <xdr:rowOff>135467</xdr:rowOff>
    </xdr:from>
    <xdr:to>
      <xdr:col>23</xdr:col>
      <xdr:colOff>856972</xdr:colOff>
      <xdr:row>23</xdr:row>
      <xdr:rowOff>33867</xdr:rowOff>
    </xdr:to>
    <xdr:sp macro="" textlink="">
      <xdr:nvSpPr>
        <xdr:cNvPr id="19" name="TextBox 18">
          <a:extLst>
            <a:ext uri="{FF2B5EF4-FFF2-40B4-BE49-F238E27FC236}">
              <a16:creationId xmlns:a16="http://schemas.microsoft.com/office/drawing/2014/main" id="{CCD69745-DC12-16AB-D98F-8944DD86EC17}"/>
            </a:ext>
          </a:extLst>
        </xdr:cNvPr>
        <xdr:cNvSpPr txBox="1"/>
      </xdr:nvSpPr>
      <xdr:spPr>
        <a:xfrm>
          <a:off x="27668329" y="3816626"/>
          <a:ext cx="3576614" cy="450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193</a:t>
          </a:r>
        </a:p>
      </xdr:txBody>
    </xdr:sp>
    <xdr:clientData/>
  </xdr:twoCellAnchor>
  <xdr:twoCellAnchor>
    <xdr:from>
      <xdr:col>21</xdr:col>
      <xdr:colOff>406401</xdr:colOff>
      <xdr:row>25</xdr:row>
      <xdr:rowOff>67731</xdr:rowOff>
    </xdr:from>
    <xdr:to>
      <xdr:col>23</xdr:col>
      <xdr:colOff>374566</xdr:colOff>
      <xdr:row>33</xdr:row>
      <xdr:rowOff>13206</xdr:rowOff>
    </xdr:to>
    <xdr:graphicFrame macro="">
      <xdr:nvGraphicFramePr>
        <xdr:cNvPr id="20" name="Chart 19">
          <a:extLst>
            <a:ext uri="{FF2B5EF4-FFF2-40B4-BE49-F238E27FC236}">
              <a16:creationId xmlns:a16="http://schemas.microsoft.com/office/drawing/2014/main" id="{A77FD173-3975-264C-8D58-2CD3E99E7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660400</xdr:colOff>
      <xdr:row>28</xdr:row>
      <xdr:rowOff>0</xdr:rowOff>
    </xdr:from>
    <xdr:to>
      <xdr:col>24</xdr:col>
      <xdr:colOff>152401</xdr:colOff>
      <xdr:row>30</xdr:row>
      <xdr:rowOff>0</xdr:rowOff>
    </xdr:to>
    <xdr:sp macro="" textlink="">
      <xdr:nvSpPr>
        <xdr:cNvPr id="21" name="TextBox 20">
          <a:extLst>
            <a:ext uri="{FF2B5EF4-FFF2-40B4-BE49-F238E27FC236}">
              <a16:creationId xmlns:a16="http://schemas.microsoft.com/office/drawing/2014/main" id="{72E2DBC1-21D6-CBA1-AF04-6B4416E89D1E}"/>
            </a:ext>
          </a:extLst>
        </xdr:cNvPr>
        <xdr:cNvSpPr txBox="1"/>
      </xdr:nvSpPr>
      <xdr:spPr>
        <a:xfrm>
          <a:off x="17255067" y="5215467"/>
          <a:ext cx="2810934"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11</a:t>
          </a:r>
          <a:endParaRPr lang="en-GB" sz="1100" b="1">
            <a:latin typeface="Arial" panose="020B0604020202020204" pitchFamily="34" charset="0"/>
            <a:cs typeface="Arial" panose="020B0604020202020204" pitchFamily="34" charset="0"/>
          </a:endParaRPr>
        </a:p>
      </xdr:txBody>
    </xdr:sp>
    <xdr:clientData/>
  </xdr:twoCellAnchor>
  <xdr:twoCellAnchor>
    <xdr:from>
      <xdr:col>19</xdr:col>
      <xdr:colOff>16933</xdr:colOff>
      <xdr:row>11</xdr:row>
      <xdr:rowOff>84667</xdr:rowOff>
    </xdr:from>
    <xdr:to>
      <xdr:col>20</xdr:col>
      <xdr:colOff>814831</xdr:colOff>
      <xdr:row>19</xdr:row>
      <xdr:rowOff>30141</xdr:rowOff>
    </xdr:to>
    <xdr:graphicFrame macro="">
      <xdr:nvGraphicFramePr>
        <xdr:cNvPr id="4" name="Chart 3">
          <a:extLst>
            <a:ext uri="{FF2B5EF4-FFF2-40B4-BE49-F238E27FC236}">
              <a16:creationId xmlns:a16="http://schemas.microsoft.com/office/drawing/2014/main" id="{1CE9DDDB-D606-6D48-9CD8-B9A0B527B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1064591</xdr:colOff>
      <xdr:row>18</xdr:row>
      <xdr:rowOff>118533</xdr:rowOff>
    </xdr:from>
    <xdr:to>
      <xdr:col>20</xdr:col>
      <xdr:colOff>1032756</xdr:colOff>
      <xdr:row>26</xdr:row>
      <xdr:rowOff>64008</xdr:rowOff>
    </xdr:to>
    <xdr:graphicFrame macro="">
      <xdr:nvGraphicFramePr>
        <xdr:cNvPr id="10" name="Chart 9">
          <a:extLst>
            <a:ext uri="{FF2B5EF4-FFF2-40B4-BE49-F238E27FC236}">
              <a16:creationId xmlns:a16="http://schemas.microsoft.com/office/drawing/2014/main" id="{48940144-A3AD-8C47-957B-CEB0AD429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423333</xdr:colOff>
      <xdr:row>21</xdr:row>
      <xdr:rowOff>50801</xdr:rowOff>
    </xdr:from>
    <xdr:to>
      <xdr:col>21</xdr:col>
      <xdr:colOff>423333</xdr:colOff>
      <xdr:row>23</xdr:row>
      <xdr:rowOff>118534</xdr:rowOff>
    </xdr:to>
    <xdr:sp macro="" textlink="">
      <xdr:nvSpPr>
        <xdr:cNvPr id="12" name="TextBox 11">
          <a:extLst>
            <a:ext uri="{FF2B5EF4-FFF2-40B4-BE49-F238E27FC236}">
              <a16:creationId xmlns:a16="http://schemas.microsoft.com/office/drawing/2014/main" id="{A4FE5A10-2CC0-8814-8BFF-E90EF6A3F1DD}"/>
            </a:ext>
          </a:extLst>
        </xdr:cNvPr>
        <xdr:cNvSpPr txBox="1"/>
      </xdr:nvSpPr>
      <xdr:spPr>
        <a:xfrm>
          <a:off x="15358533" y="3962401"/>
          <a:ext cx="2489200" cy="440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17</a:t>
          </a:r>
          <a:endParaRPr lang="en-GB" sz="1100" b="1">
            <a:latin typeface="Arial" panose="020B0604020202020204" pitchFamily="34" charset="0"/>
            <a:cs typeface="Arial" panose="020B0604020202020204" pitchFamily="34" charset="0"/>
          </a:endParaRPr>
        </a:p>
      </xdr:txBody>
    </xdr:sp>
    <xdr:clientData/>
  </xdr:twoCellAnchor>
  <xdr:twoCellAnchor>
    <xdr:from>
      <xdr:col>18</xdr:col>
      <xdr:colOff>389467</xdr:colOff>
      <xdr:row>14</xdr:row>
      <xdr:rowOff>67734</xdr:rowOff>
    </xdr:from>
    <xdr:to>
      <xdr:col>21</xdr:col>
      <xdr:colOff>423333</xdr:colOff>
      <xdr:row>16</xdr:row>
      <xdr:rowOff>33867</xdr:rowOff>
    </xdr:to>
    <xdr:sp macro="" textlink="">
      <xdr:nvSpPr>
        <xdr:cNvPr id="13" name="TextBox 12">
          <a:extLst>
            <a:ext uri="{FF2B5EF4-FFF2-40B4-BE49-F238E27FC236}">
              <a16:creationId xmlns:a16="http://schemas.microsoft.com/office/drawing/2014/main" id="{94D71906-7D7B-585D-B201-21E396CE48B9}"/>
            </a:ext>
          </a:extLst>
        </xdr:cNvPr>
        <xdr:cNvSpPr txBox="1"/>
      </xdr:nvSpPr>
      <xdr:spPr>
        <a:xfrm>
          <a:off x="15324667" y="2675467"/>
          <a:ext cx="2523066"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0</a:t>
          </a:r>
          <a:endParaRPr lang="en-GB" sz="1100" b="1">
            <a:latin typeface="Arial" panose="020B0604020202020204" pitchFamily="34" charset="0"/>
            <a:cs typeface="Arial" panose="020B0604020202020204" pitchFamily="34" charset="0"/>
          </a:endParaRPr>
        </a:p>
      </xdr:txBody>
    </xdr:sp>
    <xdr:clientData/>
  </xdr:twoCellAnchor>
  <xdr:twoCellAnchor>
    <xdr:from>
      <xdr:col>19</xdr:col>
      <xdr:colOff>0</xdr:colOff>
      <xdr:row>4</xdr:row>
      <xdr:rowOff>84667</xdr:rowOff>
    </xdr:from>
    <xdr:to>
      <xdr:col>20</xdr:col>
      <xdr:colOff>797898</xdr:colOff>
      <xdr:row>12</xdr:row>
      <xdr:rowOff>30142</xdr:rowOff>
    </xdr:to>
    <xdr:graphicFrame macro="">
      <xdr:nvGraphicFramePr>
        <xdr:cNvPr id="22" name="Chart 21">
          <a:extLst>
            <a:ext uri="{FF2B5EF4-FFF2-40B4-BE49-F238E27FC236}">
              <a16:creationId xmlns:a16="http://schemas.microsoft.com/office/drawing/2014/main" id="{8C75D13F-3721-C246-9F0D-979D7C950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372534</xdr:colOff>
      <xdr:row>7</xdr:row>
      <xdr:rowOff>33867</xdr:rowOff>
    </xdr:from>
    <xdr:to>
      <xdr:col>21</xdr:col>
      <xdr:colOff>440267</xdr:colOff>
      <xdr:row>9</xdr:row>
      <xdr:rowOff>50801</xdr:rowOff>
    </xdr:to>
    <xdr:sp macro="" textlink="">
      <xdr:nvSpPr>
        <xdr:cNvPr id="23" name="TextBox 22">
          <a:extLst>
            <a:ext uri="{FF2B5EF4-FFF2-40B4-BE49-F238E27FC236}">
              <a16:creationId xmlns:a16="http://schemas.microsoft.com/office/drawing/2014/main" id="{2A03DA55-364E-3D44-3A4E-15DD305C59A5}"/>
            </a:ext>
          </a:extLst>
        </xdr:cNvPr>
        <xdr:cNvSpPr txBox="1"/>
      </xdr:nvSpPr>
      <xdr:spPr>
        <a:xfrm>
          <a:off x="15307734" y="1337734"/>
          <a:ext cx="2556933"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latin typeface="Arial" panose="020B0604020202020204" pitchFamily="34" charset="0"/>
              <a:cs typeface="Arial" panose="020B0604020202020204" pitchFamily="34" charset="0"/>
            </a:rPr>
            <a:t>7</a:t>
          </a:r>
          <a:endParaRPr lang="en-GB" sz="1100" b="1">
            <a:latin typeface="Arial" panose="020B0604020202020204" pitchFamily="34" charset="0"/>
            <a:cs typeface="Arial" panose="020B0604020202020204" pitchFamily="34" charset="0"/>
          </a:endParaRPr>
        </a:p>
      </xdr:txBody>
    </xdr:sp>
    <xdr:clientData/>
  </xdr:twoCellAnchor>
  <xdr:twoCellAnchor>
    <xdr:from>
      <xdr:col>21</xdr:col>
      <xdr:colOff>382106</xdr:colOff>
      <xdr:row>29</xdr:row>
      <xdr:rowOff>153873</xdr:rowOff>
    </xdr:from>
    <xdr:to>
      <xdr:col>23</xdr:col>
      <xdr:colOff>350270</xdr:colOff>
      <xdr:row>37</xdr:row>
      <xdr:rowOff>99348</xdr:rowOff>
    </xdr:to>
    <xdr:graphicFrame macro="">
      <xdr:nvGraphicFramePr>
        <xdr:cNvPr id="24" name="Chart 23">
          <a:extLst>
            <a:ext uri="{FF2B5EF4-FFF2-40B4-BE49-F238E27FC236}">
              <a16:creationId xmlns:a16="http://schemas.microsoft.com/office/drawing/2014/main" id="{778B187F-3891-9644-B12D-18BCC8EB9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575733</xdr:colOff>
      <xdr:row>28</xdr:row>
      <xdr:rowOff>84665</xdr:rowOff>
    </xdr:from>
    <xdr:to>
      <xdr:col>21</xdr:col>
      <xdr:colOff>287867</xdr:colOff>
      <xdr:row>30</xdr:row>
      <xdr:rowOff>84665</xdr:rowOff>
    </xdr:to>
    <xdr:sp macro="" textlink="">
      <xdr:nvSpPr>
        <xdr:cNvPr id="25" name="TextBox 24">
          <a:extLst>
            <a:ext uri="{FF2B5EF4-FFF2-40B4-BE49-F238E27FC236}">
              <a16:creationId xmlns:a16="http://schemas.microsoft.com/office/drawing/2014/main" id="{90B01C92-8EDF-CED7-530E-AE016789C96B}"/>
            </a:ext>
          </a:extLst>
        </xdr:cNvPr>
        <xdr:cNvSpPr txBox="1"/>
      </xdr:nvSpPr>
      <xdr:spPr>
        <a:xfrm>
          <a:off x="15510933" y="5300132"/>
          <a:ext cx="2201334"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t>1</a:t>
          </a:r>
          <a:endParaRPr lang="en-GB" sz="1100" b="1"/>
        </a:p>
      </xdr:txBody>
    </xdr:sp>
    <xdr:clientData/>
  </xdr:twoCellAnchor>
  <xdr:twoCellAnchor>
    <xdr:from>
      <xdr:col>18</xdr:col>
      <xdr:colOff>626533</xdr:colOff>
      <xdr:row>2</xdr:row>
      <xdr:rowOff>67732</xdr:rowOff>
    </xdr:from>
    <xdr:to>
      <xdr:col>21</xdr:col>
      <xdr:colOff>287866</xdr:colOff>
      <xdr:row>4</xdr:row>
      <xdr:rowOff>118531</xdr:rowOff>
    </xdr:to>
    <xdr:sp macro="" textlink="">
      <xdr:nvSpPr>
        <xdr:cNvPr id="26" name="TextBox 25">
          <a:extLst>
            <a:ext uri="{FF2B5EF4-FFF2-40B4-BE49-F238E27FC236}">
              <a16:creationId xmlns:a16="http://schemas.microsoft.com/office/drawing/2014/main" id="{4CE28037-FAC5-3215-348C-12BCA9C875AF}"/>
            </a:ext>
          </a:extLst>
        </xdr:cNvPr>
        <xdr:cNvSpPr txBox="1"/>
      </xdr:nvSpPr>
      <xdr:spPr>
        <a:xfrm>
          <a:off x="15561733" y="440265"/>
          <a:ext cx="2150533"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June Conversion</a:t>
          </a:r>
          <a:endParaRPr lang="en-GB" sz="1400" b="1"/>
        </a:p>
      </xdr:txBody>
    </xdr:sp>
    <xdr:clientData/>
  </xdr:twoCellAnchor>
  <xdr:twoCellAnchor>
    <xdr:from>
      <xdr:col>21</xdr:col>
      <xdr:colOff>67734</xdr:colOff>
      <xdr:row>2</xdr:row>
      <xdr:rowOff>169334</xdr:rowOff>
    </xdr:from>
    <xdr:to>
      <xdr:col>23</xdr:col>
      <xdr:colOff>575733</xdr:colOff>
      <xdr:row>4</xdr:row>
      <xdr:rowOff>84666</xdr:rowOff>
    </xdr:to>
    <xdr:sp macro="" textlink="">
      <xdr:nvSpPr>
        <xdr:cNvPr id="27" name="TextBox 26">
          <a:extLst>
            <a:ext uri="{FF2B5EF4-FFF2-40B4-BE49-F238E27FC236}">
              <a16:creationId xmlns:a16="http://schemas.microsoft.com/office/drawing/2014/main" id="{492948E0-D7C8-AE26-6AA6-FF62487707DE}"/>
            </a:ext>
          </a:extLst>
        </xdr:cNvPr>
        <xdr:cNvSpPr txBox="1"/>
      </xdr:nvSpPr>
      <xdr:spPr>
        <a:xfrm>
          <a:off x="17492134" y="541867"/>
          <a:ext cx="2167466"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t>July  Conversion</a:t>
          </a:r>
          <a:endParaRPr lang="en-GB" sz="1200" b="1"/>
        </a:p>
      </xdr:txBody>
    </xdr:sp>
    <xdr:clientData/>
  </xdr:twoCellAnchor>
  <xdr:twoCellAnchor editAs="oneCell">
    <xdr:from>
      <xdr:col>23</xdr:col>
      <xdr:colOff>474132</xdr:colOff>
      <xdr:row>2</xdr:row>
      <xdr:rowOff>67734</xdr:rowOff>
    </xdr:from>
    <xdr:to>
      <xdr:col>25</xdr:col>
      <xdr:colOff>783350</xdr:colOff>
      <xdr:row>10</xdr:row>
      <xdr:rowOff>16932</xdr:rowOff>
    </xdr:to>
    <mc:AlternateContent xmlns:mc="http://schemas.openxmlformats.org/markup-compatibility/2006" xmlns:a14="http://schemas.microsoft.com/office/drawing/2010/main">
      <mc:Choice Requires="a14">
        <xdr:graphicFrame macro="">
          <xdr:nvGraphicFramePr>
            <xdr:cNvPr id="28" name="Campaign">
              <a:extLst>
                <a:ext uri="{FF2B5EF4-FFF2-40B4-BE49-F238E27FC236}">
                  <a16:creationId xmlns:a16="http://schemas.microsoft.com/office/drawing/2014/main" id="{AB81A64B-DEA3-6841-B835-492B973270BB}"/>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9524132" y="435850"/>
              <a:ext cx="2738784" cy="1421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440266</xdr:colOff>
      <xdr:row>10</xdr:row>
      <xdr:rowOff>67733</xdr:rowOff>
    </xdr:from>
    <xdr:to>
      <xdr:col>25</xdr:col>
      <xdr:colOff>800282</xdr:colOff>
      <xdr:row>18</xdr:row>
      <xdr:rowOff>16933</xdr:rowOff>
    </xdr:to>
    <mc:AlternateContent xmlns:mc="http://schemas.openxmlformats.org/markup-compatibility/2006" xmlns:a14="http://schemas.microsoft.com/office/drawing/2010/main">
      <mc:Choice Requires="a14">
        <xdr:graphicFrame macro="">
          <xdr:nvGraphicFramePr>
            <xdr:cNvPr id="29" name="Campaign July">
              <a:extLst>
                <a:ext uri="{FF2B5EF4-FFF2-40B4-BE49-F238E27FC236}">
                  <a16:creationId xmlns:a16="http://schemas.microsoft.com/office/drawing/2014/main" id="{8C67F260-3759-D149-8932-3D42D67E690F}"/>
                </a:ext>
              </a:extLst>
            </xdr:cNvPr>
            <xdr:cNvGraphicFramePr/>
          </xdr:nvGraphicFramePr>
          <xdr:xfrm>
            <a:off x="0" y="0"/>
            <a:ext cx="0" cy="0"/>
          </xdr:xfrm>
          <a:graphic>
            <a:graphicData uri="http://schemas.microsoft.com/office/drawing/2010/slicer">
              <sle:slicer xmlns:sle="http://schemas.microsoft.com/office/drawing/2010/slicer" name="Campaign July"/>
            </a:graphicData>
          </a:graphic>
        </xdr:graphicFrame>
      </mc:Choice>
      <mc:Fallback xmlns="">
        <xdr:sp macro="" textlink="">
          <xdr:nvSpPr>
            <xdr:cNvPr id="0" name=""/>
            <xdr:cNvSpPr>
              <a:spLocks noTextEdit="1"/>
            </xdr:cNvSpPr>
          </xdr:nvSpPr>
          <xdr:spPr>
            <a:xfrm>
              <a:off x="30828237" y="1908313"/>
              <a:ext cx="2789582" cy="1421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404928</xdr:colOff>
      <xdr:row>19</xdr:row>
      <xdr:rowOff>0</xdr:rowOff>
    </xdr:from>
    <xdr:to>
      <xdr:col>30</xdr:col>
      <xdr:colOff>349710</xdr:colOff>
      <xdr:row>33</xdr:row>
      <xdr:rowOff>166388</xdr:rowOff>
    </xdr:to>
    <xdr:graphicFrame macro="">
      <xdr:nvGraphicFramePr>
        <xdr:cNvPr id="30" name="Chart 29">
          <a:extLst>
            <a:ext uri="{FF2B5EF4-FFF2-40B4-BE49-F238E27FC236}">
              <a16:creationId xmlns:a16="http://schemas.microsoft.com/office/drawing/2014/main" id="{AF2436BC-DD73-A04F-B231-4F6E27095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386522</xdr:colOff>
      <xdr:row>34</xdr:row>
      <xdr:rowOff>36811</xdr:rowOff>
    </xdr:from>
    <xdr:to>
      <xdr:col>30</xdr:col>
      <xdr:colOff>331304</xdr:colOff>
      <xdr:row>49</xdr:row>
      <xdr:rowOff>19141</xdr:rowOff>
    </xdr:to>
    <xdr:graphicFrame macro="">
      <xdr:nvGraphicFramePr>
        <xdr:cNvPr id="31" name="Chart 30">
          <a:extLst>
            <a:ext uri="{FF2B5EF4-FFF2-40B4-BE49-F238E27FC236}">
              <a16:creationId xmlns:a16="http://schemas.microsoft.com/office/drawing/2014/main" id="{DA6F6085-47DD-2942-8F85-2049BBDD2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147246</xdr:colOff>
      <xdr:row>39</xdr:row>
      <xdr:rowOff>128840</xdr:rowOff>
    </xdr:from>
    <xdr:to>
      <xdr:col>19</xdr:col>
      <xdr:colOff>18405</xdr:colOff>
      <xdr:row>41</xdr:row>
      <xdr:rowOff>92029</xdr:rowOff>
    </xdr:to>
    <xdr:sp macro="" textlink="">
      <xdr:nvSpPr>
        <xdr:cNvPr id="11" name="TextBox 10">
          <a:extLst>
            <a:ext uri="{FF2B5EF4-FFF2-40B4-BE49-F238E27FC236}">
              <a16:creationId xmlns:a16="http://schemas.microsoft.com/office/drawing/2014/main" id="{382784AD-A817-AB33-D15F-46947300D8A9}"/>
            </a:ext>
          </a:extLst>
        </xdr:cNvPr>
        <xdr:cNvSpPr txBox="1"/>
      </xdr:nvSpPr>
      <xdr:spPr>
        <a:xfrm>
          <a:off x="147246" y="7307101"/>
          <a:ext cx="15608116" cy="33130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a:solidFill>
                <a:schemeClr val="bg1"/>
              </a:solidFill>
            </a:rPr>
            <a:t>Keywords</a:t>
          </a:r>
          <a:r>
            <a:rPr lang="en-GB" sz="2800" b="1" baseline="0"/>
            <a:t> </a:t>
          </a:r>
          <a:r>
            <a:rPr lang="en-GB" sz="2800" b="1" baseline="0">
              <a:solidFill>
                <a:schemeClr val="bg1"/>
              </a:solidFill>
            </a:rPr>
            <a:t>Overview</a:t>
          </a:r>
          <a:endParaRPr lang="en-GB" sz="2800" b="1">
            <a:solidFill>
              <a:schemeClr val="bg1"/>
            </a:solidFill>
          </a:endParaRPr>
        </a:p>
      </xdr:txBody>
    </xdr:sp>
    <xdr:clientData/>
  </xdr:twoCellAnchor>
  <xdr:twoCellAnchor>
    <xdr:from>
      <xdr:col>18</xdr:col>
      <xdr:colOff>1085942</xdr:colOff>
      <xdr:row>25</xdr:row>
      <xdr:rowOff>147246</xdr:rowOff>
    </xdr:from>
    <xdr:to>
      <xdr:col>20</xdr:col>
      <xdr:colOff>1057053</xdr:colOff>
      <xdr:row>33</xdr:row>
      <xdr:rowOff>110390</xdr:rowOff>
    </xdr:to>
    <xdr:graphicFrame macro="">
      <xdr:nvGraphicFramePr>
        <xdr:cNvPr id="32" name="Chart 31">
          <a:extLst>
            <a:ext uri="{FF2B5EF4-FFF2-40B4-BE49-F238E27FC236}">
              <a16:creationId xmlns:a16="http://schemas.microsoft.com/office/drawing/2014/main" id="{B8635F08-6091-0D40-A4D8-6ACD3B9E7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460145</xdr:colOff>
      <xdr:row>42</xdr:row>
      <xdr:rowOff>0</xdr:rowOff>
    </xdr:from>
    <xdr:to>
      <xdr:col>16</xdr:col>
      <xdr:colOff>234461</xdr:colOff>
      <xdr:row>57</xdr:row>
      <xdr:rowOff>147246</xdr:rowOff>
    </xdr:to>
    <xdr:graphicFrame macro="">
      <xdr:nvGraphicFramePr>
        <xdr:cNvPr id="33" name="Chart 32">
          <a:extLst>
            <a:ext uri="{FF2B5EF4-FFF2-40B4-BE49-F238E27FC236}">
              <a16:creationId xmlns:a16="http://schemas.microsoft.com/office/drawing/2014/main" id="{BC699AAA-3C33-3A4F-96BB-9E1D9A767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16</xdr:col>
      <xdr:colOff>187841</xdr:colOff>
      <xdr:row>42</xdr:row>
      <xdr:rowOff>2067</xdr:rowOff>
    </xdr:from>
    <xdr:to>
      <xdr:col>19</xdr:col>
      <xdr:colOff>1</xdr:colOff>
      <xdr:row>57</xdr:row>
      <xdr:rowOff>29534</xdr:rowOff>
    </xdr:to>
    <mc:AlternateContent xmlns:mc="http://schemas.openxmlformats.org/markup-compatibility/2006" xmlns:a14="http://schemas.microsoft.com/office/drawing/2010/main">
      <mc:Choice Requires="a14">
        <xdr:graphicFrame macro="">
          <xdr:nvGraphicFramePr>
            <xdr:cNvPr id="34" name="Keyword">
              <a:extLst>
                <a:ext uri="{FF2B5EF4-FFF2-40B4-BE49-F238E27FC236}">
                  <a16:creationId xmlns:a16="http://schemas.microsoft.com/office/drawing/2014/main" id="{6B9E380C-6E1F-FC91-12D5-BD8201FC167A}"/>
                </a:ext>
              </a:extLst>
            </xdr:cNvPr>
            <xdr:cNvGraphicFramePr/>
          </xdr:nvGraphicFramePr>
          <xdr:xfrm>
            <a:off x="0" y="0"/>
            <a:ext cx="0" cy="0"/>
          </xdr:xfrm>
          <a:graphic>
            <a:graphicData uri="http://schemas.microsoft.com/office/drawing/2010/slicer">
              <sle:slicer xmlns:sle="http://schemas.microsoft.com/office/drawing/2010/slicer" name="Keyword"/>
            </a:graphicData>
          </a:graphic>
        </xdr:graphicFrame>
      </mc:Choice>
      <mc:Fallback xmlns="">
        <xdr:sp macro="" textlink="">
          <xdr:nvSpPr>
            <xdr:cNvPr id="0" name=""/>
            <xdr:cNvSpPr>
              <a:spLocks noTextEdit="1"/>
            </xdr:cNvSpPr>
          </xdr:nvSpPr>
          <xdr:spPr>
            <a:xfrm>
              <a:off x="23711705" y="9296158"/>
              <a:ext cx="3448977" cy="47899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449384</xdr:colOff>
      <xdr:row>59</xdr:row>
      <xdr:rowOff>0</xdr:rowOff>
    </xdr:from>
    <xdr:to>
      <xdr:col>15</xdr:col>
      <xdr:colOff>1055077</xdr:colOff>
      <xdr:row>74</xdr:row>
      <xdr:rowOff>39077</xdr:rowOff>
    </xdr:to>
    <xdr:graphicFrame macro="">
      <xdr:nvGraphicFramePr>
        <xdr:cNvPr id="35" name="Chart 34">
          <a:extLst>
            <a:ext uri="{FF2B5EF4-FFF2-40B4-BE49-F238E27FC236}">
              <a16:creationId xmlns:a16="http://schemas.microsoft.com/office/drawing/2014/main" id="{E58AAF47-DBF7-134C-9CF2-7F70DB8D1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16</xdr:col>
      <xdr:colOff>139700</xdr:colOff>
      <xdr:row>57</xdr:row>
      <xdr:rowOff>127000</xdr:rowOff>
    </xdr:from>
    <xdr:to>
      <xdr:col>18</xdr:col>
      <xdr:colOff>1168400</xdr:colOff>
      <xdr:row>70</xdr:row>
      <xdr:rowOff>76200</xdr:rowOff>
    </xdr:to>
    <mc:AlternateContent xmlns:mc="http://schemas.openxmlformats.org/markup-compatibility/2006" xmlns:a14="http://schemas.microsoft.com/office/drawing/2010/main">
      <mc:Choice Requires="a14">
        <xdr:graphicFrame macro="">
          <xdr:nvGraphicFramePr>
            <xdr:cNvPr id="36" name="Keyword 1">
              <a:extLst>
                <a:ext uri="{FF2B5EF4-FFF2-40B4-BE49-F238E27FC236}">
                  <a16:creationId xmlns:a16="http://schemas.microsoft.com/office/drawing/2014/main" id="{CE1C3574-E5C5-9FBB-DB9B-FFAA5CB4FE4C}"/>
                </a:ext>
              </a:extLst>
            </xdr:cNvPr>
            <xdr:cNvGraphicFramePr/>
          </xdr:nvGraphicFramePr>
          <xdr:xfrm>
            <a:off x="0" y="0"/>
            <a:ext cx="0" cy="0"/>
          </xdr:xfrm>
          <a:graphic>
            <a:graphicData uri="http://schemas.microsoft.com/office/drawing/2010/slicer">
              <sle:slicer xmlns:sle="http://schemas.microsoft.com/office/drawing/2010/slicer" name="Keyword 1"/>
            </a:graphicData>
          </a:graphic>
        </xdr:graphicFrame>
      </mc:Choice>
      <mc:Fallback xmlns="">
        <xdr:sp macro="" textlink="">
          <xdr:nvSpPr>
            <xdr:cNvPr id="0" name=""/>
            <xdr:cNvSpPr>
              <a:spLocks noTextEdit="1"/>
            </xdr:cNvSpPr>
          </xdr:nvSpPr>
          <xdr:spPr>
            <a:xfrm>
              <a:off x="23663564" y="14183591"/>
              <a:ext cx="3453245" cy="38457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519545</xdr:colOff>
      <xdr:row>35</xdr:row>
      <xdr:rowOff>28862</xdr:rowOff>
    </xdr:from>
    <xdr:to>
      <xdr:col>22</xdr:col>
      <xdr:colOff>1154545</xdr:colOff>
      <xdr:row>49</xdr:row>
      <xdr:rowOff>144317</xdr:rowOff>
    </xdr:to>
    <xdr:sp macro="" textlink="">
      <xdr:nvSpPr>
        <xdr:cNvPr id="37" name="Rounded Rectangle 36">
          <a:extLst>
            <a:ext uri="{FF2B5EF4-FFF2-40B4-BE49-F238E27FC236}">
              <a16:creationId xmlns:a16="http://schemas.microsoft.com/office/drawing/2014/main" id="{95EEE557-667C-894D-A114-5092CF138382}"/>
            </a:ext>
          </a:extLst>
        </xdr:cNvPr>
        <xdr:cNvSpPr/>
      </xdr:nvSpPr>
      <xdr:spPr>
        <a:xfrm>
          <a:off x="27680227" y="7908635"/>
          <a:ext cx="4271818" cy="375227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461816</xdr:colOff>
      <xdr:row>34</xdr:row>
      <xdr:rowOff>202044</xdr:rowOff>
    </xdr:from>
    <xdr:to>
      <xdr:col>22</xdr:col>
      <xdr:colOff>1067953</xdr:colOff>
      <xdr:row>40</xdr:row>
      <xdr:rowOff>144318</xdr:rowOff>
    </xdr:to>
    <xdr:sp macro="" textlink="">
      <xdr:nvSpPr>
        <xdr:cNvPr id="38" name="TextBox 37">
          <a:extLst>
            <a:ext uri="{FF2B5EF4-FFF2-40B4-BE49-F238E27FC236}">
              <a16:creationId xmlns:a16="http://schemas.microsoft.com/office/drawing/2014/main" id="{C7F6ED5F-B482-8342-9C95-65C30F339344}"/>
            </a:ext>
          </a:extLst>
        </xdr:cNvPr>
        <xdr:cNvSpPr txBox="1"/>
      </xdr:nvSpPr>
      <xdr:spPr>
        <a:xfrm>
          <a:off x="27622498" y="7879771"/>
          <a:ext cx="4242955" cy="1154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a:latin typeface="Arial" panose="020B0604020202020204" pitchFamily="34" charset="0"/>
              <a:cs typeface="Arial" panose="020B0604020202020204" pitchFamily="34" charset="0"/>
            </a:rPr>
            <a:t>June  Cost</a:t>
          </a:r>
        </a:p>
      </xdr:txBody>
    </xdr:sp>
    <xdr:clientData/>
  </xdr:twoCellAnchor>
  <xdr:twoCellAnchor>
    <xdr:from>
      <xdr:col>19</xdr:col>
      <xdr:colOff>404091</xdr:colOff>
      <xdr:row>39</xdr:row>
      <xdr:rowOff>173181</xdr:rowOff>
    </xdr:from>
    <xdr:to>
      <xdr:col>22</xdr:col>
      <xdr:colOff>1010228</xdr:colOff>
      <xdr:row>44</xdr:row>
      <xdr:rowOff>99292</xdr:rowOff>
    </xdr:to>
    <xdr:sp macro="" textlink="'Google Ads Data'!L6">
      <xdr:nvSpPr>
        <xdr:cNvPr id="39" name="TextBox 38">
          <a:extLst>
            <a:ext uri="{FF2B5EF4-FFF2-40B4-BE49-F238E27FC236}">
              <a16:creationId xmlns:a16="http://schemas.microsoft.com/office/drawing/2014/main" id="{825702EC-DBF8-EA44-95DD-8E84AC7FEFF1}"/>
            </a:ext>
          </a:extLst>
        </xdr:cNvPr>
        <xdr:cNvSpPr txBox="1"/>
      </xdr:nvSpPr>
      <xdr:spPr>
        <a:xfrm>
          <a:off x="27564773" y="8861136"/>
          <a:ext cx="4242955" cy="1167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3FAF12-216A-2349-9F06-C061F3D80AD8}" type="TxLink">
            <a:rPr lang="en-US" sz="7200" b="0" i="0" u="none" strike="noStrike">
              <a:solidFill>
                <a:srgbClr val="000000"/>
              </a:solidFill>
              <a:latin typeface="Arial" panose="020B0604020202020204" pitchFamily="34" charset="0"/>
              <a:cs typeface="Arial" panose="020B0604020202020204" pitchFamily="34" charset="0"/>
            </a:rPr>
            <a:pPr algn="ctr"/>
            <a:t> $3,335 </a:t>
          </a:fld>
          <a:endParaRPr lang="en-GB" sz="34400" b="1">
            <a:latin typeface="Arial" panose="020B0604020202020204" pitchFamily="34" charset="0"/>
            <a:cs typeface="Arial" panose="020B0604020202020204" pitchFamily="34" charset="0"/>
          </a:endParaRPr>
        </a:p>
      </xdr:txBody>
    </xdr:sp>
    <xdr:clientData/>
  </xdr:twoCellAnchor>
  <xdr:twoCellAnchor>
    <xdr:from>
      <xdr:col>19</xdr:col>
      <xdr:colOff>808182</xdr:colOff>
      <xdr:row>44</xdr:row>
      <xdr:rowOff>230909</xdr:rowOff>
    </xdr:from>
    <xdr:to>
      <xdr:col>22</xdr:col>
      <xdr:colOff>808182</xdr:colOff>
      <xdr:row>48</xdr:row>
      <xdr:rowOff>87745</xdr:rowOff>
    </xdr:to>
    <xdr:graphicFrame macro="">
      <xdr:nvGraphicFramePr>
        <xdr:cNvPr id="40" name="Chart 39">
          <a:extLst>
            <a:ext uri="{FF2B5EF4-FFF2-40B4-BE49-F238E27FC236}">
              <a16:creationId xmlns:a16="http://schemas.microsoft.com/office/drawing/2014/main" id="{9DC75568-E5DA-F347-B0A5-B7E871D5A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xdr:col>
      <xdr:colOff>490681</xdr:colOff>
      <xdr:row>50</xdr:row>
      <xdr:rowOff>86590</xdr:rowOff>
    </xdr:from>
    <xdr:to>
      <xdr:col>23</xdr:col>
      <xdr:colOff>115453</xdr:colOff>
      <xdr:row>63</xdr:row>
      <xdr:rowOff>28862</xdr:rowOff>
    </xdr:to>
    <xdr:sp macro="" textlink="">
      <xdr:nvSpPr>
        <xdr:cNvPr id="41" name="Rounded Rectangle 40">
          <a:extLst>
            <a:ext uri="{FF2B5EF4-FFF2-40B4-BE49-F238E27FC236}">
              <a16:creationId xmlns:a16="http://schemas.microsoft.com/office/drawing/2014/main" id="{E87701ED-FC24-BB40-AC7C-70F2717D00B1}"/>
            </a:ext>
          </a:extLst>
        </xdr:cNvPr>
        <xdr:cNvSpPr/>
      </xdr:nvSpPr>
      <xdr:spPr>
        <a:xfrm>
          <a:off x="27651363" y="11920681"/>
          <a:ext cx="4473863" cy="38388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750454</xdr:colOff>
      <xdr:row>50</xdr:row>
      <xdr:rowOff>115455</xdr:rowOff>
    </xdr:from>
    <xdr:to>
      <xdr:col>23</xdr:col>
      <xdr:colOff>57727</xdr:colOff>
      <xdr:row>53</xdr:row>
      <xdr:rowOff>86591</xdr:rowOff>
    </xdr:to>
    <xdr:sp macro="" textlink="">
      <xdr:nvSpPr>
        <xdr:cNvPr id="42" name="TextBox 41">
          <a:extLst>
            <a:ext uri="{FF2B5EF4-FFF2-40B4-BE49-F238E27FC236}">
              <a16:creationId xmlns:a16="http://schemas.microsoft.com/office/drawing/2014/main" id="{953ED228-A9E2-BF49-8210-5FBE296E357C}"/>
            </a:ext>
          </a:extLst>
        </xdr:cNvPr>
        <xdr:cNvSpPr txBox="1"/>
      </xdr:nvSpPr>
      <xdr:spPr>
        <a:xfrm>
          <a:off x="27911136" y="11949546"/>
          <a:ext cx="4156364" cy="92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a:latin typeface="Arial" panose="020B0604020202020204" pitchFamily="34" charset="0"/>
              <a:cs typeface="Arial" panose="020B0604020202020204" pitchFamily="34" charset="0"/>
            </a:rPr>
            <a:t>July</a:t>
          </a:r>
          <a:r>
            <a:rPr lang="en-GB" sz="4000" b="1" baseline="0">
              <a:latin typeface="Arial" panose="020B0604020202020204" pitchFamily="34" charset="0"/>
              <a:cs typeface="Arial" panose="020B0604020202020204" pitchFamily="34" charset="0"/>
            </a:rPr>
            <a:t> Cost</a:t>
          </a:r>
          <a:endParaRPr lang="en-GB" sz="4000" b="1">
            <a:latin typeface="Arial" panose="020B0604020202020204" pitchFamily="34" charset="0"/>
            <a:cs typeface="Arial" panose="020B0604020202020204" pitchFamily="34" charset="0"/>
          </a:endParaRPr>
        </a:p>
      </xdr:txBody>
    </xdr:sp>
    <xdr:clientData/>
  </xdr:twoCellAnchor>
  <xdr:twoCellAnchor>
    <xdr:from>
      <xdr:col>19</xdr:col>
      <xdr:colOff>634999</xdr:colOff>
      <xdr:row>53</xdr:row>
      <xdr:rowOff>86590</xdr:rowOff>
    </xdr:from>
    <xdr:to>
      <xdr:col>22</xdr:col>
      <xdr:colOff>1154545</xdr:colOff>
      <xdr:row>56</xdr:row>
      <xdr:rowOff>57726</xdr:rowOff>
    </xdr:to>
    <xdr:sp macro="" textlink="'Google Ads Data'!L14">
      <xdr:nvSpPr>
        <xdr:cNvPr id="43" name="TextBox 42">
          <a:extLst>
            <a:ext uri="{FF2B5EF4-FFF2-40B4-BE49-F238E27FC236}">
              <a16:creationId xmlns:a16="http://schemas.microsoft.com/office/drawing/2014/main" id="{E19C3867-3D83-924B-9065-2C85DDF9BC6B}"/>
            </a:ext>
          </a:extLst>
        </xdr:cNvPr>
        <xdr:cNvSpPr txBox="1"/>
      </xdr:nvSpPr>
      <xdr:spPr>
        <a:xfrm>
          <a:off x="27795681" y="12873181"/>
          <a:ext cx="4156364" cy="92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14B2B8-836E-8F4B-9674-07D54D95E4AF}" type="TxLink">
            <a:rPr lang="en-US" sz="7200" b="0" i="0" u="none" strike="noStrike">
              <a:solidFill>
                <a:srgbClr val="000000"/>
              </a:solidFill>
              <a:latin typeface="Arial" panose="020B0604020202020204" pitchFamily="34" charset="0"/>
              <a:cs typeface="Arial" panose="020B0604020202020204" pitchFamily="34" charset="0"/>
            </a:rPr>
            <a:pPr algn="ctr"/>
            <a:t> $6,953 </a:t>
          </a:fld>
          <a:endParaRPr lang="en-GB" sz="7200" b="1">
            <a:latin typeface="Arial" panose="020B0604020202020204" pitchFamily="34" charset="0"/>
            <a:cs typeface="Arial" panose="020B0604020202020204" pitchFamily="34" charset="0"/>
          </a:endParaRPr>
        </a:p>
      </xdr:txBody>
    </xdr:sp>
    <xdr:clientData/>
  </xdr:twoCellAnchor>
  <xdr:twoCellAnchor>
    <xdr:from>
      <xdr:col>19</xdr:col>
      <xdr:colOff>663863</xdr:colOff>
      <xdr:row>56</xdr:row>
      <xdr:rowOff>86590</xdr:rowOff>
    </xdr:from>
    <xdr:to>
      <xdr:col>22</xdr:col>
      <xdr:colOff>1010226</xdr:colOff>
      <xdr:row>61</xdr:row>
      <xdr:rowOff>260927</xdr:rowOff>
    </xdr:to>
    <xdr:graphicFrame macro="">
      <xdr:nvGraphicFramePr>
        <xdr:cNvPr id="44" name="Chart 43">
          <a:extLst>
            <a:ext uri="{FF2B5EF4-FFF2-40B4-BE49-F238E27FC236}">
              <a16:creationId xmlns:a16="http://schemas.microsoft.com/office/drawing/2014/main" id="{EEB70226-E08A-4341-A9E2-28ED0E6A8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23</xdr:col>
      <xdr:colOff>881944</xdr:colOff>
      <xdr:row>46</xdr:row>
      <xdr:rowOff>176388</xdr:rowOff>
    </xdr:from>
    <xdr:to>
      <xdr:col>30</xdr:col>
      <xdr:colOff>458611</xdr:colOff>
      <xdr:row>72</xdr:row>
      <xdr:rowOff>176389</xdr:rowOff>
    </xdr:to>
    <xdr:pic>
      <xdr:nvPicPr>
        <xdr:cNvPr id="46" name="Picture 45">
          <a:extLst>
            <a:ext uri="{FF2B5EF4-FFF2-40B4-BE49-F238E27FC236}">
              <a16:creationId xmlns:a16="http://schemas.microsoft.com/office/drawing/2014/main" id="{87C93D6B-4DC4-8BF1-76BD-3AD9D6D3F5B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2878888" y="9701388"/>
          <a:ext cx="7972779" cy="797277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2.465884143516" createdVersion="8" refreshedVersion="8" minRefreshableVersion="3" recordCount="4" xr:uid="{654154CE-3455-C949-B7D2-B7DEA4EC9D6E}">
  <cacheSource type="worksheet">
    <worksheetSource ref="A1:H5" sheet="Google Ads Data"/>
  </cacheSource>
  <cacheFields count="8">
    <cacheField name="Campaign" numFmtId="0">
      <sharedItems count="4">
        <s v="Marlings Lead(Book-Appointment-Form)"/>
        <s v="Marlings (Water Damage Restoration)"/>
        <s v="Marlings Calls Only Ads-2"/>
        <s v="Marling's Display Ads- Leads"/>
      </sharedItems>
    </cacheField>
    <cacheField name="Clicks" numFmtId="0">
      <sharedItems containsSemiMixedTypes="0" containsString="0" containsNumber="1" containsInteger="1" minValue="169" maxValue="611" count="4">
        <n v="223"/>
        <n v="611"/>
        <n v="169"/>
        <n v="188"/>
      </sharedItems>
    </cacheField>
    <cacheField name="Impr." numFmtId="0">
      <sharedItems containsSemiMixedTypes="0" containsString="0" containsNumber="1" containsInteger="1" minValue="275" maxValue="20997"/>
    </cacheField>
    <cacheField name="CTR" numFmtId="9">
      <sharedItems containsSemiMixedTypes="0" containsString="0" containsNumber="1" minValue="8.9999999999999993E-3" maxValue="0.10730000000000001" count="4">
        <n v="6.0100000000000001E-2"/>
        <n v="0.10730000000000001"/>
        <n v="2.18E-2"/>
        <n v="8.9999999999999993E-3"/>
      </sharedItems>
    </cacheField>
    <cacheField name="Avg. CPC" numFmtId="0">
      <sharedItems containsSemiMixedTypes="0" containsString="0" containsNumber="1" minValue="0.85" maxValue="26.56"/>
    </cacheField>
    <cacheField name="Cost" numFmtId="0">
      <sharedItems containsSemiMixedTypes="0" containsString="0" containsNumber="1" minValue="159.38" maxValue="2288"/>
    </cacheField>
    <cacheField name="Conversions" numFmtId="0">
      <sharedItems containsSemiMixedTypes="0" containsString="0" containsNumber="1" containsInteger="1" minValue="0" maxValue="17"/>
    </cacheField>
    <cacheField name="Cost / conv." numFmtId="0">
      <sharedItems containsSemiMixedTypes="0" containsString="0" containsNumber="1" minValue="0" maxValue="727.92"/>
    </cacheField>
  </cacheFields>
  <extLst>
    <ext xmlns:x14="http://schemas.microsoft.com/office/spreadsheetml/2009/9/main" uri="{725AE2AE-9491-48be-B2B4-4EB974FC3084}">
      <x14:pivotCacheDefinition pivotCacheId="13118637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2.514755439814" createdVersion="8" refreshedVersion="8" minRefreshableVersion="3" recordCount="4" xr:uid="{F7F24C41-1CD6-5F4B-9EE9-A9D84D46A9D6}">
  <cacheSource type="worksheet">
    <worksheetSource ref="A9:H13" sheet="Google Ads Data"/>
  </cacheSource>
  <cacheFields count="8">
    <cacheField name="Campaign July" numFmtId="0">
      <sharedItems count="4">
        <s v="Marlings Lead(Book-Appointment-Form)"/>
        <s v="Marlings (Water Damage Restoration)"/>
        <s v="Air Duct Cleaning Service Call Only Ads"/>
        <s v="Marling's Display Ads- Leads"/>
      </sharedItems>
    </cacheField>
    <cacheField name="Clicks" numFmtId="0">
      <sharedItems containsSemiMixedTypes="0" containsString="0" containsNumber="1" containsInteger="1" minValue="219" maxValue="1679" count="4">
        <n v="219"/>
        <n v="1047"/>
        <n v="246"/>
        <n v="1679"/>
      </sharedItems>
    </cacheField>
    <cacheField name="Impr." numFmtId="0">
      <sharedItems containsSemiMixedTypes="0" containsString="0" containsNumber="1" containsInteger="1" minValue="2003" maxValue="9890"/>
    </cacheField>
    <cacheField name="CTR" numFmtId="9">
      <sharedItems containsSemiMixedTypes="0" containsString="0" containsNumber="1" minValue="0.1086" maxValue="0.18"/>
    </cacheField>
    <cacheField name="Avg. CPC" numFmtId="0">
      <sharedItems containsSemiMixedTypes="0" containsString="0" containsNumber="1" minValue="0.48" maxValue="4.5999999999999996"/>
    </cacheField>
    <cacheField name="Cost" numFmtId="0">
      <sharedItems containsSemiMixedTypes="0" containsString="0" containsNumber="1" minValue="460.55" maxValue="4813.13"/>
    </cacheField>
    <cacheField name="Conversions" numFmtId="0">
      <sharedItems containsSemiMixedTypes="0" containsString="0" containsNumber="1" containsInteger="1" minValue="11" maxValue="193"/>
    </cacheField>
    <cacheField name="Cost / conv." numFmtId="0">
      <sharedItems containsSemiMixedTypes="0" containsString="0" containsNumber="1" minValue="24.94" maxValue="64.72"/>
    </cacheField>
  </cacheFields>
  <extLst>
    <ext xmlns:x14="http://schemas.microsoft.com/office/spreadsheetml/2009/9/main" uri="{725AE2AE-9491-48be-B2B4-4EB974FC3084}">
      <x14:pivotCacheDefinition pivotCacheId="214119847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2.728722800923" createdVersion="8" refreshedVersion="8" minRefreshableVersion="3" recordCount="13" xr:uid="{8AED30F4-1D76-B74D-B7E2-7A12662CD227}">
  <cacheSource type="worksheet">
    <worksheetSource ref="A18:H31" sheet="Google Ads Data"/>
  </cacheSource>
  <cacheFields count="8">
    <cacheField name="Keyword" numFmtId="0">
      <sharedItems count="13">
        <s v="mold removal"/>
        <s v="black mold removal"/>
        <s v="remediation and restoration company"/>
        <s v="mold removal companies"/>
        <s v="carpet cleaning companies near me"/>
        <s v="best carpet cleaning"/>
        <s v="carpet cleaner near me"/>
        <s v="professional carpet cleaning"/>
        <s v="water damage restoration"/>
        <s v="water mitigation company near me"/>
        <s v="basement flooding"/>
        <s v="duct cleaning services"/>
        <s v="dryer vent cleaning"/>
      </sharedItems>
    </cacheField>
    <cacheField name="Clicks" numFmtId="0">
      <sharedItems containsSemiMixedTypes="0" containsString="0" containsNumber="1" containsInteger="1" minValue="1" maxValue="123" count="13">
        <n v="34"/>
        <n v="5"/>
        <n v="3"/>
        <n v="2"/>
        <n v="15"/>
        <n v="12"/>
        <n v="10"/>
        <n v="6"/>
        <n v="123"/>
        <n v="58"/>
        <n v="11"/>
        <n v="4"/>
        <n v="1"/>
      </sharedItems>
    </cacheField>
    <cacheField name="Impr." numFmtId="0">
      <sharedItems containsSemiMixedTypes="0" containsString="0" containsNumber="1" containsInteger="1" minValue="27" maxValue="1674"/>
    </cacheField>
    <cacheField name="CTR" numFmtId="9">
      <sharedItems containsSemiMixedTypes="0" containsString="0" containsNumber="1" minValue="2.9399999999999999E-2" maxValue="0.28710000000000002"/>
    </cacheField>
    <cacheField name="Avg. CPC" numFmtId="0">
      <sharedItems containsSemiMixedTypes="0" containsString="0" containsNumber="1" minValue="2.14" maxValue="25.97"/>
    </cacheField>
    <cacheField name="Cost" numFmtId="0">
      <sharedItems containsSemiMixedTypes="0" containsString="0" containsNumber="1" minValue="6.72" maxValue="583.65"/>
    </cacheField>
    <cacheField name="Conversions" numFmtId="0">
      <sharedItems containsSemiMixedTypes="0" containsString="0" containsNumber="1" containsInteger="1" minValue="0" maxValue="8"/>
    </cacheField>
    <cacheField name="Cost / conv." numFmtId="0">
      <sharedItems containsSemiMixedTypes="0" containsString="0" containsNumber="1" minValue="0" maxValue="77.42"/>
    </cacheField>
  </cacheFields>
  <extLst>
    <ext xmlns:x14="http://schemas.microsoft.com/office/spreadsheetml/2009/9/main" uri="{725AE2AE-9491-48be-B2B4-4EB974FC3084}">
      <x14:pivotCacheDefinition pivotCacheId="42544197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2.746966435188" createdVersion="8" refreshedVersion="8" minRefreshableVersion="3" recordCount="13" xr:uid="{CBFDD935-7604-094F-BD01-88531D2FB34D}">
  <cacheSource type="worksheet">
    <worksheetSource ref="A36:H49" sheet="Google Ads Data"/>
  </cacheSource>
  <cacheFields count="8">
    <cacheField name="Keyword" numFmtId="0">
      <sharedItems count="13">
        <s v="mold remediation near me"/>
        <s v="remediation and restoration company"/>
        <s v="black mold removal"/>
        <s v="&quot;mold removal companies&quot;"/>
        <s v="carpet cleaning companies near me"/>
        <s v="best carpet cleaning"/>
        <s v="&quot;carpet cleaning company&quot;"/>
        <s v="water damage restoration"/>
        <s v="water mitigation company near me"/>
        <s v="basement flooding"/>
        <s v="&quot;vent cleaning service near me&quot;"/>
        <s v="&quot;duct cleaning services&quot;"/>
        <s v="air duct cleaning near me"/>
      </sharedItems>
    </cacheField>
    <cacheField name="Clicks" numFmtId="0">
      <sharedItems containsSemiMixedTypes="0" containsString="0" containsNumber="1" containsInteger="1" minValue="3" maxValue="593" count="10">
        <n v="7"/>
        <n v="13"/>
        <n v="6"/>
        <n v="3"/>
        <n v="38"/>
        <n v="5"/>
        <n v="17"/>
        <n v="593"/>
        <n v="112"/>
        <n v="8"/>
      </sharedItems>
    </cacheField>
    <cacheField name="Impr." numFmtId="0">
      <sharedItems containsSemiMixedTypes="0" containsString="0" containsNumber="1" containsInteger="1" minValue="39" maxValue="5270"/>
    </cacheField>
    <cacheField name="CTR" numFmtId="9">
      <sharedItems containsSemiMixedTypes="0" containsString="0" containsNumber="1" minValue="2.1899999999999999E-2" maxValue="2.0699999999999998"/>
    </cacheField>
    <cacheField name="Avg. CPC" numFmtId="0">
      <sharedItems containsSemiMixedTypes="0" containsString="0" containsNumber="1" minValue="1.6" maxValue="11.56"/>
    </cacheField>
    <cacheField name="Cost" numFmtId="0">
      <sharedItems containsSemiMixedTypes="0" containsString="0" containsNumber="1" minValue="7.58" maxValue="2842.63"/>
    </cacheField>
    <cacheField name="Conversions" numFmtId="0">
      <sharedItems containsSemiMixedTypes="0" containsString="0" containsNumber="1" containsInteger="1" minValue="0" maxValue="96"/>
    </cacheField>
    <cacheField name="Cost / conv." numFmtId="0">
      <sharedItems containsSemiMixedTypes="0" containsString="0" containsNumber="1" minValue="0" maxValue="64.150000000000006"/>
    </cacheField>
  </cacheFields>
  <extLst>
    <ext xmlns:x14="http://schemas.microsoft.com/office/spreadsheetml/2009/9/main" uri="{725AE2AE-9491-48be-B2B4-4EB974FC3084}">
      <x14:pivotCacheDefinition pivotCacheId="54801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3712"/>
    <x v="0"/>
    <n v="3.26"/>
    <n v="727.92"/>
    <n v="1"/>
    <n v="727.92"/>
  </r>
  <r>
    <x v="1"/>
    <x v="1"/>
    <n v="5696"/>
    <x v="1"/>
    <n v="3.75"/>
    <n v="2288"/>
    <n v="17"/>
    <n v="134.6"/>
  </r>
  <r>
    <x v="2"/>
    <x v="2"/>
    <n v="275"/>
    <x v="2"/>
    <n v="26.56"/>
    <n v="159.38"/>
    <n v="3"/>
    <n v="53.13"/>
  </r>
  <r>
    <x v="3"/>
    <x v="3"/>
    <n v="20997"/>
    <x v="3"/>
    <n v="0.85"/>
    <n v="159.59"/>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2003"/>
    <n v="0.10929999999999999"/>
    <n v="3.25"/>
    <n v="711.88"/>
    <n v="11"/>
    <n v="64.72"/>
  </r>
  <r>
    <x v="1"/>
    <x v="1"/>
    <n v="9645"/>
    <n v="0.1086"/>
    <n v="4.5999999999999996"/>
    <n v="4813.13"/>
    <n v="193"/>
    <n v="24.94"/>
  </r>
  <r>
    <x v="2"/>
    <x v="2"/>
    <n v="2401"/>
    <n v="0.18"/>
    <n v="1.87"/>
    <n v="460.55"/>
    <n v="18"/>
    <n v="25.58"/>
  </r>
  <r>
    <x v="3"/>
    <x v="3"/>
    <n v="9890"/>
    <n v="0.17"/>
    <n v="0.48"/>
    <n v="967.63"/>
    <n v="26"/>
    <n v="37.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n v="373"/>
    <n v="9.1200000000000003E-2"/>
    <n v="2.4900000000000002"/>
    <n v="84.53"/>
    <n v="0"/>
    <n v="0"/>
  </r>
  <r>
    <x v="1"/>
    <x v="1"/>
    <n v="29"/>
    <n v="0.1724"/>
    <n v="2.14"/>
    <n v="10.7"/>
    <n v="0"/>
    <n v="0"/>
  </r>
  <r>
    <x v="2"/>
    <x v="2"/>
    <n v="37"/>
    <n v="8.1100000000000005E-2"/>
    <n v="2.5299999999999998"/>
    <n v="7.6"/>
    <n v="0"/>
    <n v="0"/>
  </r>
  <r>
    <x v="3"/>
    <x v="3"/>
    <n v="34"/>
    <n v="5.8799999999999998E-2"/>
    <n v="3.36"/>
    <n v="6.72"/>
    <n v="0"/>
    <n v="0"/>
  </r>
  <r>
    <x v="4"/>
    <x v="4"/>
    <n v="226"/>
    <n v="6.6400000000000001E-2"/>
    <n v="4.3899999999999997"/>
    <n v="65.83"/>
    <n v="1"/>
    <n v="65.83"/>
  </r>
  <r>
    <x v="5"/>
    <x v="5"/>
    <n v="253"/>
    <n v="4.7399999999999998E-2"/>
    <n v="3.51"/>
    <n v="42.07"/>
    <n v="2"/>
    <n v="21.04"/>
  </r>
  <r>
    <x v="6"/>
    <x v="6"/>
    <n v="98"/>
    <n v="0.10199999999999999"/>
    <n v="3.31"/>
    <n v="33.06"/>
    <n v="1"/>
    <n v="33.06"/>
  </r>
  <r>
    <x v="7"/>
    <x v="7"/>
    <n v="94"/>
    <n v="6.3799999999999996E-2"/>
    <n v="3.87"/>
    <n v="23.2"/>
    <n v="0"/>
    <n v="0"/>
  </r>
  <r>
    <x v="8"/>
    <x v="8"/>
    <n v="1674"/>
    <n v="7.3499999999999996E-2"/>
    <n v="4.75"/>
    <n v="583.65"/>
    <n v="8"/>
    <n v="72.959999999999994"/>
  </r>
  <r>
    <x v="9"/>
    <x v="9"/>
    <n v="202"/>
    <n v="0.28710000000000002"/>
    <n v="5.34"/>
    <n v="309.67"/>
    <n v="4"/>
    <n v="77.42"/>
  </r>
  <r>
    <x v="10"/>
    <x v="10"/>
    <n v="374"/>
    <n v="2.9399999999999999E-2"/>
    <n v="6.82"/>
    <n v="75.069999999999993"/>
    <n v="0"/>
    <n v="0"/>
  </r>
  <r>
    <x v="11"/>
    <x v="11"/>
    <n v="88"/>
    <n v="4.5499999999999999E-2"/>
    <n v="25.97"/>
    <n v="103.89"/>
    <n v="3"/>
    <n v="34.630000000000003"/>
  </r>
  <r>
    <x v="12"/>
    <x v="12"/>
    <n v="27"/>
    <n v="3.6999999999999998E-2"/>
    <n v="16.38"/>
    <n v="16.38"/>
    <n v="1"/>
    <n v="16.3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n v="39"/>
    <n v="0.17949999999999999"/>
    <n v="3.03"/>
    <n v="21.23"/>
    <n v="0"/>
    <n v="0"/>
  </r>
  <r>
    <x v="1"/>
    <x v="1"/>
    <n v="139"/>
    <n v="9.35E-2"/>
    <n v="1.6"/>
    <n v="20.79"/>
    <n v="1"/>
    <n v="20.79"/>
  </r>
  <r>
    <x v="2"/>
    <x v="2"/>
    <n v="155"/>
    <n v="3.8699999999999998E-2"/>
    <n v="11.56"/>
    <n v="69.34"/>
    <n v="0"/>
    <n v="0"/>
  </r>
  <r>
    <x v="3"/>
    <x v="3"/>
    <n v="77"/>
    <n v="3.9E-2"/>
    <n v="2.5299999999999998"/>
    <n v="7.58"/>
    <n v="0"/>
    <n v="0"/>
  </r>
  <r>
    <x v="4"/>
    <x v="4"/>
    <n v="477"/>
    <n v="7.9699999999999993E-2"/>
    <n v="5.0199999999999996"/>
    <n v="190.83"/>
    <n v="8"/>
    <n v="23.85"/>
  </r>
  <r>
    <x v="5"/>
    <x v="5"/>
    <n v="85"/>
    <n v="5.8799999999999998E-2"/>
    <n v="3.83"/>
    <n v="19.14"/>
    <n v="1"/>
    <n v="19.14"/>
  </r>
  <r>
    <x v="6"/>
    <x v="6"/>
    <n v="152"/>
    <n v="0.1118"/>
    <n v="4.2"/>
    <n v="71.39"/>
    <n v="6"/>
    <n v="11.9"/>
  </r>
  <r>
    <x v="7"/>
    <x v="7"/>
    <n v="5270"/>
    <n v="0.1125"/>
    <n v="4.79"/>
    <n v="2842.63"/>
    <n v="96"/>
    <n v="29.61"/>
  </r>
  <r>
    <x v="8"/>
    <x v="8"/>
    <n v="380"/>
    <n v="0.29470000000000002"/>
    <n v="2.98"/>
    <n v="333.38"/>
    <n v="14"/>
    <n v="23.81"/>
  </r>
  <r>
    <x v="9"/>
    <x v="9"/>
    <n v="66"/>
    <n v="0.1212"/>
    <n v="4.95"/>
    <n v="39.58"/>
    <n v="1"/>
    <n v="39.58"/>
  </r>
  <r>
    <x v="10"/>
    <x v="0"/>
    <n v="320"/>
    <n v="2.1899999999999999E-2"/>
    <n v="9.16"/>
    <n v="64.150000000000006"/>
    <n v="1"/>
    <n v="64.150000000000006"/>
  </r>
  <r>
    <x v="11"/>
    <x v="3"/>
    <n v="81"/>
    <n v="3.6999999999999998E-2"/>
    <n v="9.23"/>
    <n v="27.68"/>
    <n v="1"/>
    <n v="27.68"/>
  </r>
  <r>
    <x v="12"/>
    <x v="3"/>
    <n v="145"/>
    <n v="2.0699999999999998"/>
    <n v="7.19"/>
    <n v="21.58"/>
    <n v="3"/>
    <n v="7.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7B1B57-EF3D-F44B-9037-F9103EA7EB4E}"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7" firstHeaderRow="1" firstDataRow="1" firstDataCol="1"/>
  <pivotFields count="8">
    <pivotField axis="axisRow" showAll="0">
      <items count="5">
        <item x="3"/>
        <item x="1"/>
        <item x="2"/>
        <item x="0"/>
        <item t="default"/>
      </items>
    </pivotField>
    <pivotField showAll="0"/>
    <pivotField dataField="1" showAll="0"/>
    <pivotField numFmtId="9" showAll="0"/>
    <pivotField showAll="0"/>
    <pivotField showAll="0"/>
    <pivotField showAll="0"/>
    <pivotField showAll="0"/>
  </pivotFields>
  <rowFields count="1">
    <field x="0"/>
  </rowFields>
  <rowItems count="5">
    <i>
      <x/>
    </i>
    <i>
      <x v="1"/>
    </i>
    <i>
      <x v="2"/>
    </i>
    <i>
      <x v="3"/>
    </i>
    <i t="grand">
      <x/>
    </i>
  </rowItems>
  <colItems count="1">
    <i/>
  </colItems>
  <dataFields count="1">
    <dataField name="Sum of Impr." fld="2"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AEB1A-9079-9343-B18B-0E4D8928185D}"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4" firstHeaderRow="1" firstDataRow="1" firstDataCol="1"/>
  <pivotFields count="8">
    <pivotField axis="axisRow" showAll="0">
      <items count="5">
        <item x="2"/>
        <item x="3"/>
        <item x="1"/>
        <item x="0"/>
        <item t="default"/>
      </items>
    </pivotField>
    <pivotField dataField="1" showAll="0">
      <items count="5">
        <item x="0"/>
        <item x="2"/>
        <item x="1"/>
        <item x="3"/>
        <item t="default"/>
      </items>
    </pivotField>
    <pivotField showAll="0"/>
    <pivotField numFmtId="9" showAll="0"/>
    <pivotField showAll="0"/>
    <pivotField showAll="0"/>
    <pivotField showAll="0"/>
    <pivotField showAll="0"/>
  </pivotFields>
  <rowFields count="1">
    <field x="0"/>
  </rowFields>
  <rowItems count="5">
    <i>
      <x/>
    </i>
    <i>
      <x v="1"/>
    </i>
    <i>
      <x v="2"/>
    </i>
    <i>
      <x v="3"/>
    </i>
    <i t="grand">
      <x/>
    </i>
  </rowItems>
  <colItems count="1">
    <i/>
  </colItems>
  <dataFields count="1">
    <dataField name="Sum of Click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35DFB-CB33-2F44-A606-A4EC296E4A0C}"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7" firstHeaderRow="1" firstDataRow="1" firstDataCol="1"/>
  <pivotFields count="8">
    <pivotField axis="axisRow" showAll="0">
      <items count="5">
        <item x="3"/>
        <item x="1"/>
        <item x="2"/>
        <item x="0"/>
        <item t="default"/>
      </items>
    </pivotField>
    <pivotField showAll="0"/>
    <pivotField showAll="0"/>
    <pivotField dataField="1" numFmtId="9" showAll="0">
      <items count="5">
        <item x="3"/>
        <item x="2"/>
        <item x="0"/>
        <item x="1"/>
        <item t="default"/>
      </items>
    </pivotField>
    <pivotField showAll="0"/>
    <pivotField showAll="0"/>
    <pivotField showAll="0"/>
    <pivotField showAll="0"/>
  </pivotFields>
  <rowFields count="1">
    <field x="0"/>
  </rowFields>
  <rowItems count="5">
    <i>
      <x/>
    </i>
    <i>
      <x v="1"/>
    </i>
    <i>
      <x v="2"/>
    </i>
    <i>
      <x v="3"/>
    </i>
    <i t="grand">
      <x/>
    </i>
  </rowItems>
  <colItems count="1">
    <i/>
  </colItems>
  <dataFields count="1">
    <dataField name="Sum of CTR" fld="3" baseField="0" baseItem="0"/>
  </dataFields>
  <formats count="2">
    <format dxfId="41">
      <pivotArea collapsedLevelsAreSubtotals="1" fieldPosition="0">
        <references count="1">
          <reference field="0" count="0"/>
        </references>
      </pivotArea>
    </format>
    <format dxfId="40">
      <pivotArea grandRow="1"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945CA-4D0C-1B49-9AE0-205E9D2A9C6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J28" firstHeaderRow="1" firstDataRow="1" firstDataCol="1"/>
  <pivotFields count="8">
    <pivotField axis="axisRow" showAll="0">
      <items count="5">
        <item x="3"/>
        <item x="1"/>
        <item x="2"/>
        <item x="0"/>
        <item t="default"/>
      </items>
    </pivotField>
    <pivotField showAll="0"/>
    <pivotField showAll="0"/>
    <pivotField numFmtId="9" showAll="0"/>
    <pivotField showAll="0"/>
    <pivotField dataField="1" showAll="0"/>
    <pivotField showAll="0"/>
    <pivotField showAll="0"/>
  </pivotFields>
  <rowFields count="1">
    <field x="0"/>
  </rowFields>
  <rowItems count="5">
    <i>
      <x/>
    </i>
    <i>
      <x v="1"/>
    </i>
    <i>
      <x v="2"/>
    </i>
    <i>
      <x v="3"/>
    </i>
    <i t="grand">
      <x/>
    </i>
  </rowItems>
  <colItems count="1">
    <i/>
  </colItems>
  <dataFields count="1">
    <dataField name="Sum of Cost"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246CC4-0817-6C4D-AB28-7966427C0574}"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7" firstHeaderRow="1" firstDataRow="1" firstDataCol="1"/>
  <pivotFields count="8">
    <pivotField axis="axisRow" showAll="0">
      <items count="5">
        <item x="3"/>
        <item x="1"/>
        <item x="2"/>
        <item x="0"/>
        <item t="default"/>
      </items>
    </pivotField>
    <pivotField dataField="1" showAll="0">
      <items count="5">
        <item x="2"/>
        <item x="3"/>
        <item x="0"/>
        <item x="1"/>
        <item t="default"/>
      </items>
    </pivotField>
    <pivotField showAll="0"/>
    <pivotField numFmtId="9" showAll="0"/>
    <pivotField showAll="0"/>
    <pivotField showAll="0"/>
    <pivotField showAll="0"/>
    <pivotField showAll="0"/>
  </pivotFields>
  <rowFields count="1">
    <field x="0"/>
  </rowFields>
  <rowItems count="5">
    <i>
      <x/>
    </i>
    <i>
      <x v="1"/>
    </i>
    <i>
      <x v="2"/>
    </i>
    <i>
      <x v="3"/>
    </i>
    <i t="grand">
      <x/>
    </i>
  </rowItems>
  <colItems count="1">
    <i/>
  </colItems>
  <dataFields count="1">
    <dataField name="Sum of Click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A6704F-C39F-084A-8553-4DE269CB535B}" name="PivotTable3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5:G49" firstHeaderRow="0" firstDataRow="1" firstDataCol="1"/>
  <pivotFields count="8">
    <pivotField axis="axisRow" showAll="0">
      <items count="14">
        <item x="6"/>
        <item x="11"/>
        <item x="3"/>
        <item x="10"/>
        <item x="12"/>
        <item x="9"/>
        <item x="5"/>
        <item x="2"/>
        <item x="4"/>
        <item x="0"/>
        <item x="1"/>
        <item x="7"/>
        <item x="8"/>
        <item t="default"/>
      </items>
    </pivotField>
    <pivotField dataField="1" showAll="0">
      <items count="11">
        <item x="3"/>
        <item x="5"/>
        <item x="2"/>
        <item x="0"/>
        <item x="9"/>
        <item x="1"/>
        <item x="6"/>
        <item x="4"/>
        <item x="8"/>
        <item x="7"/>
        <item t="default"/>
      </items>
    </pivotField>
    <pivotField showAll="0"/>
    <pivotField numFmtId="9" showAll="0"/>
    <pivotField dataField="1"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Clicks" fld="1" baseField="0" baseItem="0"/>
    <dataField name="Sum of Avg. CPC" fld="4" baseField="0" baseItem="0"/>
  </dataFields>
  <chartFormats count="15">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0" count="1" selected="0">
            <x v="2"/>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 chart="2" format="8">
      <pivotArea type="data" outline="0" fieldPosition="0">
        <references count="2">
          <reference field="4294967294" count="1" selected="0">
            <x v="1"/>
          </reference>
          <reference field="0" count="1" selected="0">
            <x v="1"/>
          </reference>
        </references>
      </pivotArea>
    </chartFormat>
    <chartFormat chart="2" format="9">
      <pivotArea type="data" outline="0" fieldPosition="0">
        <references count="2">
          <reference field="4294967294" count="1" selected="0">
            <x v="1"/>
          </reference>
          <reference field="0" count="1" selected="0">
            <x v="3"/>
          </reference>
        </references>
      </pivotArea>
    </chartFormat>
    <chartFormat chart="2" format="10">
      <pivotArea type="data" outline="0" fieldPosition="0">
        <references count="2">
          <reference field="4294967294" count="1" selected="0">
            <x v="1"/>
          </reference>
          <reference field="0" count="1" selected="0">
            <x v="4"/>
          </reference>
        </references>
      </pivotArea>
    </chartFormat>
    <chartFormat chart="2" format="11">
      <pivotArea type="data" outline="0" fieldPosition="0">
        <references count="2">
          <reference field="4294967294" count="1" selected="0">
            <x v="1"/>
          </reference>
          <reference field="0" count="1" selected="0">
            <x v="5"/>
          </reference>
        </references>
      </pivotArea>
    </chartFormat>
    <chartFormat chart="2" format="12">
      <pivotArea type="data" outline="0" fieldPosition="0">
        <references count="2">
          <reference field="4294967294" count="1" selected="0">
            <x v="1"/>
          </reference>
          <reference field="0" count="1" selected="0">
            <x v="6"/>
          </reference>
        </references>
      </pivotArea>
    </chartFormat>
    <chartFormat chart="2" format="13">
      <pivotArea type="data" outline="0" fieldPosition="0">
        <references count="2">
          <reference field="4294967294" count="1" selected="0">
            <x v="1"/>
          </reference>
          <reference field="0" count="1" selected="0">
            <x v="7"/>
          </reference>
        </references>
      </pivotArea>
    </chartFormat>
    <chartFormat chart="2" format="14">
      <pivotArea type="data" outline="0" fieldPosition="0">
        <references count="2">
          <reference field="4294967294" count="1" selected="0">
            <x v="1"/>
          </reference>
          <reference field="0" count="1" selected="0">
            <x v="8"/>
          </reference>
        </references>
      </pivotArea>
    </chartFormat>
    <chartFormat chart="2" format="15">
      <pivotArea type="data" outline="0" fieldPosition="0">
        <references count="2">
          <reference field="4294967294" count="1" selected="0">
            <x v="1"/>
          </reference>
          <reference field="0" count="1" selected="0">
            <x v="9"/>
          </reference>
        </references>
      </pivotArea>
    </chartFormat>
    <chartFormat chart="2" format="16">
      <pivotArea type="data" outline="0" fieldPosition="0">
        <references count="2">
          <reference field="4294967294" count="1" selected="0">
            <x v="1"/>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900136-1A54-F048-8253-A57E507DDA45}" name="PivotTable2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21" firstHeaderRow="1" firstDataRow="1" firstDataCol="1"/>
  <pivotFields count="8">
    <pivotField axis="axisRow" showAll="0">
      <items count="5">
        <item x="2"/>
        <item x="3"/>
        <item x="1"/>
        <item x="0"/>
        <item t="default"/>
      </items>
    </pivotField>
    <pivotField showAll="0"/>
    <pivotField showAll="0"/>
    <pivotField numFmtId="9"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Cost / conv."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02DCE8-858F-7947-A57E-D63136A9707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5:J40" firstHeaderRow="1" firstDataRow="1" firstDataCol="1"/>
  <pivotFields count="8">
    <pivotField axis="axisRow" showAll="0">
      <items count="5">
        <item x="2"/>
        <item x="3"/>
        <item x="1"/>
        <item x="0"/>
        <item t="default"/>
      </items>
    </pivotField>
    <pivotField showAll="0"/>
    <pivotField showAll="0"/>
    <pivotField numFmtId="9" showAll="0"/>
    <pivotField showAll="0"/>
    <pivotField dataField="1" showAll="0"/>
    <pivotField showAll="0"/>
    <pivotField showAll="0"/>
  </pivotFields>
  <rowFields count="1">
    <field x="0"/>
  </rowFields>
  <rowItems count="5">
    <i>
      <x/>
    </i>
    <i>
      <x v="1"/>
    </i>
    <i>
      <x v="2"/>
    </i>
    <i>
      <x v="3"/>
    </i>
    <i t="grand">
      <x/>
    </i>
  </rowItems>
  <colItems count="1">
    <i/>
  </colItems>
  <dataFields count="1">
    <dataField name="Sum of Cost"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6593A0-4539-8141-A176-623B1AEAB205}" name="PivotTable1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9:K14" firstHeaderRow="1" firstDataRow="1" firstDataCol="1"/>
  <pivotFields count="8">
    <pivotField axis="axisRow" showAll="0">
      <items count="5">
        <item x="2"/>
        <item x="3"/>
        <item x="1"/>
        <item x="0"/>
        <item t="default"/>
      </items>
    </pivotField>
    <pivotField showAll="0"/>
    <pivotField showAll="0"/>
    <pivotField numFmtId="9" showAll="0"/>
    <pivotField showAll="0"/>
    <pivotField showAll="0"/>
    <pivotField dataField="1" showAll="0"/>
    <pivotField showAll="0"/>
  </pivotFields>
  <rowFields count="1">
    <field x="0"/>
  </rowFields>
  <rowItems count="5">
    <i>
      <x/>
    </i>
    <i>
      <x v="1"/>
    </i>
    <i>
      <x v="2"/>
    </i>
    <i>
      <x v="3"/>
    </i>
    <i t="grand">
      <x/>
    </i>
  </rowItems>
  <colItems count="1">
    <i/>
  </colItems>
  <dataFields count="1">
    <dataField name="Sum of Convers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59A989-F7E0-A541-8636-6E363F36B577}"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9:H14" firstHeaderRow="1" firstDataRow="1" firstDataCol="1"/>
  <pivotFields count="8">
    <pivotField axis="axisRow" showAll="0">
      <items count="5">
        <item x="2"/>
        <item x="3"/>
        <item x="1"/>
        <item x="0"/>
        <item t="default"/>
      </items>
    </pivotField>
    <pivotField showAll="0"/>
    <pivotField showAll="0"/>
    <pivotField dataField="1" numFmtId="9" showAll="0"/>
    <pivotField showAll="0"/>
    <pivotField showAll="0"/>
    <pivotField showAll="0"/>
    <pivotField showAll="0"/>
  </pivotFields>
  <rowFields count="1">
    <field x="0"/>
  </rowFields>
  <rowItems count="5">
    <i>
      <x/>
    </i>
    <i>
      <x v="1"/>
    </i>
    <i>
      <x v="2"/>
    </i>
    <i>
      <x v="3"/>
    </i>
    <i t="grand">
      <x/>
    </i>
  </rowItems>
  <colItems count="1">
    <i/>
  </colItems>
  <dataFields count="1">
    <dataField name="Sum of CTR" fld="3" baseField="0" baseItem="0"/>
  </dataFields>
  <formats count="1">
    <format dxfId="42">
      <pivotArea collapsedLevelsAreSubtotals="1" fieldPosition="0">
        <references count="1">
          <reference field="0"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169341-52E7-934E-8304-E57EFDA93BE8}" name="PivotTable2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1" firstHeaderRow="1" firstDataRow="1" firstDataCol="1"/>
  <pivotFields count="8">
    <pivotField axis="axisRow" showAll="0">
      <items count="5">
        <item x="3"/>
        <item x="1"/>
        <item x="2"/>
        <item x="0"/>
        <item t="default"/>
      </items>
    </pivotField>
    <pivotField showAll="0"/>
    <pivotField showAll="0"/>
    <pivotField numFmtId="9" showAll="0"/>
    <pivotField showAll="0"/>
    <pivotField showAll="0"/>
    <pivotField dataField="1" showAll="0"/>
    <pivotField showAll="0"/>
  </pivotFields>
  <rowFields count="1">
    <field x="0"/>
  </rowFields>
  <rowItems count="5">
    <i>
      <x/>
    </i>
    <i>
      <x v="1"/>
    </i>
    <i>
      <x v="2"/>
    </i>
    <i>
      <x v="3"/>
    </i>
    <i t="grand">
      <x/>
    </i>
  </rowItems>
  <colItems count="1">
    <i/>
  </colItems>
  <dataFields count="1">
    <dataField name="Sum of Convers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0960D8-0132-C04C-A85D-00910E6710B6}" name="PivotTable2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6:E21" firstHeaderRow="1" firstDataRow="1" firstDataCol="1"/>
  <pivotFields count="8">
    <pivotField axis="axisRow" showAll="0">
      <items count="5">
        <item x="3"/>
        <item x="1"/>
        <item x="2"/>
        <item x="0"/>
        <item t="default"/>
      </items>
    </pivotField>
    <pivotField showAll="0"/>
    <pivotField showAll="0"/>
    <pivotField numFmtId="9"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Cost / conv."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6CCC0F-2C68-F943-8516-465A5E8A0C29}"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9:E14" firstHeaderRow="1" firstDataRow="1" firstDataCol="1"/>
  <pivotFields count="8">
    <pivotField axis="axisRow" showAll="0">
      <items count="5">
        <item x="2"/>
        <item x="3"/>
        <item x="1"/>
        <item x="0"/>
        <item t="default"/>
      </items>
    </pivotField>
    <pivotField showAll="0"/>
    <pivotField dataField="1" showAll="0"/>
    <pivotField numFmtId="9" showAll="0"/>
    <pivotField showAll="0"/>
    <pivotField showAll="0"/>
    <pivotField showAll="0"/>
    <pivotField showAll="0"/>
  </pivotFields>
  <rowFields count="1">
    <field x="0"/>
  </rowFields>
  <rowItems count="5">
    <i>
      <x/>
    </i>
    <i>
      <x v="1"/>
    </i>
    <i>
      <x v="2"/>
    </i>
    <i>
      <x v="3"/>
    </i>
    <i t="grand">
      <x/>
    </i>
  </rowItems>
  <colItems count="1">
    <i/>
  </colItems>
  <dataFields count="1">
    <dataField name="Sum of Impr."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431237-9AA7-684D-8C10-A19526FC3986}" name="PivotTable30" cacheId="9"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C49" firstHeaderRow="0" firstDataRow="1" firstDataCol="1"/>
  <pivotFields count="8">
    <pivotField axis="axisRow" showAll="0">
      <items count="14">
        <item x="10"/>
        <item x="5"/>
        <item x="1"/>
        <item x="6"/>
        <item x="4"/>
        <item x="12"/>
        <item x="11"/>
        <item x="0"/>
        <item x="3"/>
        <item x="7"/>
        <item x="2"/>
        <item x="8"/>
        <item x="9"/>
        <item t="default"/>
      </items>
    </pivotField>
    <pivotField dataField="1" showAll="0">
      <items count="14">
        <item x="12"/>
        <item x="3"/>
        <item x="2"/>
        <item x="11"/>
        <item x="1"/>
        <item x="7"/>
        <item x="6"/>
        <item x="10"/>
        <item x="5"/>
        <item x="4"/>
        <item x="0"/>
        <item x="9"/>
        <item x="8"/>
        <item t="default"/>
      </items>
    </pivotField>
    <pivotField showAll="0"/>
    <pivotField numFmtId="9" showAll="0"/>
    <pivotField dataField="1"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Clicks" fld="1" baseField="0" baseItem="0"/>
    <dataField name="Sum of Avg. CPC" fld="4" baseField="0" baseItem="0"/>
  </dataFields>
  <chartFormats count="32">
    <chartFormat chart="1" format="27" series="1">
      <pivotArea type="data" outline="0" fieldPosition="0">
        <references count="1">
          <reference field="4294967294" count="1" selected="0">
            <x v="0"/>
          </reference>
        </references>
      </pivotArea>
    </chartFormat>
    <chartFormat chart="1" format="28">
      <pivotArea type="data" outline="0" fieldPosition="0">
        <references count="2">
          <reference field="4294967294" count="1" selected="0">
            <x v="0"/>
          </reference>
          <reference field="0" count="1" selected="0">
            <x v="5"/>
          </reference>
        </references>
      </pivotArea>
    </chartFormat>
    <chartFormat chart="1" format="29" series="1">
      <pivotArea type="data" outline="0" fieldPosition="0">
        <references count="1">
          <reference field="4294967294" count="1" selected="0">
            <x v="1"/>
          </reference>
        </references>
      </pivotArea>
    </chartFormat>
    <chartFormat chart="1" format="30">
      <pivotArea type="data" outline="0" fieldPosition="0">
        <references count="2">
          <reference field="4294967294" count="1" selected="0">
            <x v="1"/>
          </reference>
          <reference field="0" count="1" selected="0">
            <x v="0"/>
          </reference>
        </references>
      </pivotArea>
    </chartFormat>
    <chartFormat chart="1" format="31">
      <pivotArea type="data" outline="0" fieldPosition="0">
        <references count="2">
          <reference field="4294967294" count="1" selected="0">
            <x v="1"/>
          </reference>
          <reference field="0" count="1" selected="0">
            <x v="1"/>
          </reference>
        </references>
      </pivotArea>
    </chartFormat>
    <chartFormat chart="1" format="32">
      <pivotArea type="data" outline="0" fieldPosition="0">
        <references count="2">
          <reference field="4294967294" count="1" selected="0">
            <x v="1"/>
          </reference>
          <reference field="0" count="1" selected="0">
            <x v="2"/>
          </reference>
        </references>
      </pivotArea>
    </chartFormat>
    <chartFormat chart="1" format="33">
      <pivotArea type="data" outline="0" fieldPosition="0">
        <references count="2">
          <reference field="4294967294" count="1" selected="0">
            <x v="1"/>
          </reference>
          <reference field="0" count="1" selected="0">
            <x v="3"/>
          </reference>
        </references>
      </pivotArea>
    </chartFormat>
    <chartFormat chart="1" format="34">
      <pivotArea type="data" outline="0" fieldPosition="0">
        <references count="2">
          <reference field="4294967294" count="1" selected="0">
            <x v="1"/>
          </reference>
          <reference field="0" count="1" selected="0">
            <x v="4"/>
          </reference>
        </references>
      </pivotArea>
    </chartFormat>
    <chartFormat chart="1" format="35">
      <pivotArea type="data" outline="0" fieldPosition="0">
        <references count="2">
          <reference field="4294967294" count="1" selected="0">
            <x v="1"/>
          </reference>
          <reference field="0" count="1" selected="0">
            <x v="5"/>
          </reference>
        </references>
      </pivotArea>
    </chartFormat>
    <chartFormat chart="1" format="36">
      <pivotArea type="data" outline="0" fieldPosition="0">
        <references count="2">
          <reference field="4294967294" count="1" selected="0">
            <x v="1"/>
          </reference>
          <reference field="0" count="1" selected="0">
            <x v="6"/>
          </reference>
        </references>
      </pivotArea>
    </chartFormat>
    <chartFormat chart="1" format="37">
      <pivotArea type="data" outline="0" fieldPosition="0">
        <references count="2">
          <reference field="4294967294" count="1" selected="0">
            <x v="1"/>
          </reference>
          <reference field="0" count="1" selected="0">
            <x v="7"/>
          </reference>
        </references>
      </pivotArea>
    </chartFormat>
    <chartFormat chart="1" format="38">
      <pivotArea type="data" outline="0" fieldPosition="0">
        <references count="2">
          <reference field="4294967294" count="1" selected="0">
            <x v="1"/>
          </reference>
          <reference field="0" count="1" selected="0">
            <x v="8"/>
          </reference>
        </references>
      </pivotArea>
    </chartFormat>
    <chartFormat chart="1" format="39">
      <pivotArea type="data" outline="0" fieldPosition="0">
        <references count="2">
          <reference field="4294967294" count="1" selected="0">
            <x v="1"/>
          </reference>
          <reference field="0" count="1" selected="0">
            <x v="9"/>
          </reference>
        </references>
      </pivotArea>
    </chartFormat>
    <chartFormat chart="1" format="40">
      <pivotArea type="data" outline="0" fieldPosition="0">
        <references count="2">
          <reference field="4294967294" count="1" selected="0">
            <x v="1"/>
          </reference>
          <reference field="0" count="1" selected="0">
            <x v="10"/>
          </reference>
        </references>
      </pivotArea>
    </chartFormat>
    <chartFormat chart="1" format="41">
      <pivotArea type="data" outline="0" fieldPosition="0">
        <references count="2">
          <reference field="4294967294" count="1" selected="0">
            <x v="1"/>
          </reference>
          <reference field="0" count="1" selected="0">
            <x v="11"/>
          </reference>
        </references>
      </pivotArea>
    </chartFormat>
    <chartFormat chart="1" format="42">
      <pivotArea type="data" outline="0" fieldPosition="0">
        <references count="2">
          <reference field="4294967294" count="1" selected="0">
            <x v="1"/>
          </reference>
          <reference field="0" count="1" selected="0">
            <x v="12"/>
          </reference>
        </references>
      </pivotArea>
    </chartFormat>
    <chartFormat chart="2" format="43" series="1">
      <pivotArea type="data" outline="0" fieldPosition="0">
        <references count="1">
          <reference field="4294967294" count="1" selected="0">
            <x v="0"/>
          </reference>
        </references>
      </pivotArea>
    </chartFormat>
    <chartFormat chart="2" format="44">
      <pivotArea type="data" outline="0" fieldPosition="0">
        <references count="2">
          <reference field="4294967294" count="1" selected="0">
            <x v="0"/>
          </reference>
          <reference field="0" count="1" selected="0">
            <x v="5"/>
          </reference>
        </references>
      </pivotArea>
    </chartFormat>
    <chartFormat chart="2" format="45" series="1">
      <pivotArea type="data" outline="0" fieldPosition="0">
        <references count="1">
          <reference field="4294967294" count="1" selected="0">
            <x v="1"/>
          </reference>
        </references>
      </pivotArea>
    </chartFormat>
    <chartFormat chart="2" format="46">
      <pivotArea type="data" outline="0" fieldPosition="0">
        <references count="2">
          <reference field="4294967294" count="1" selected="0">
            <x v="1"/>
          </reference>
          <reference field="0" count="1" selected="0">
            <x v="0"/>
          </reference>
        </references>
      </pivotArea>
    </chartFormat>
    <chartFormat chart="2" format="47">
      <pivotArea type="data" outline="0" fieldPosition="0">
        <references count="2">
          <reference field="4294967294" count="1" selected="0">
            <x v="1"/>
          </reference>
          <reference field="0" count="1" selected="0">
            <x v="1"/>
          </reference>
        </references>
      </pivotArea>
    </chartFormat>
    <chartFormat chart="2" format="48">
      <pivotArea type="data" outline="0" fieldPosition="0">
        <references count="2">
          <reference field="4294967294" count="1" selected="0">
            <x v="1"/>
          </reference>
          <reference field="0" count="1" selected="0">
            <x v="2"/>
          </reference>
        </references>
      </pivotArea>
    </chartFormat>
    <chartFormat chart="2" format="49">
      <pivotArea type="data" outline="0" fieldPosition="0">
        <references count="2">
          <reference field="4294967294" count="1" selected="0">
            <x v="1"/>
          </reference>
          <reference field="0" count="1" selected="0">
            <x v="3"/>
          </reference>
        </references>
      </pivotArea>
    </chartFormat>
    <chartFormat chart="2" format="50">
      <pivotArea type="data" outline="0" fieldPosition="0">
        <references count="2">
          <reference field="4294967294" count="1" selected="0">
            <x v="1"/>
          </reference>
          <reference field="0" count="1" selected="0">
            <x v="4"/>
          </reference>
        </references>
      </pivotArea>
    </chartFormat>
    <chartFormat chart="2" format="51">
      <pivotArea type="data" outline="0" fieldPosition="0">
        <references count="2">
          <reference field="4294967294" count="1" selected="0">
            <x v="1"/>
          </reference>
          <reference field="0" count="1" selected="0">
            <x v="5"/>
          </reference>
        </references>
      </pivotArea>
    </chartFormat>
    <chartFormat chart="2" format="52">
      <pivotArea type="data" outline="0" fieldPosition="0">
        <references count="2">
          <reference field="4294967294" count="1" selected="0">
            <x v="1"/>
          </reference>
          <reference field="0" count="1" selected="0">
            <x v="6"/>
          </reference>
        </references>
      </pivotArea>
    </chartFormat>
    <chartFormat chart="2" format="53">
      <pivotArea type="data" outline="0" fieldPosition="0">
        <references count="2">
          <reference field="4294967294" count="1" selected="0">
            <x v="1"/>
          </reference>
          <reference field="0" count="1" selected="0">
            <x v="7"/>
          </reference>
        </references>
      </pivotArea>
    </chartFormat>
    <chartFormat chart="2" format="54">
      <pivotArea type="data" outline="0" fieldPosition="0">
        <references count="2">
          <reference field="4294967294" count="1" selected="0">
            <x v="1"/>
          </reference>
          <reference field="0" count="1" selected="0">
            <x v="8"/>
          </reference>
        </references>
      </pivotArea>
    </chartFormat>
    <chartFormat chart="2" format="55">
      <pivotArea type="data" outline="0" fieldPosition="0">
        <references count="2">
          <reference field="4294967294" count="1" selected="0">
            <x v="1"/>
          </reference>
          <reference field="0" count="1" selected="0">
            <x v="9"/>
          </reference>
        </references>
      </pivotArea>
    </chartFormat>
    <chartFormat chart="2" format="56">
      <pivotArea type="data" outline="0" fieldPosition="0">
        <references count="2">
          <reference field="4294967294" count="1" selected="0">
            <x v="1"/>
          </reference>
          <reference field="0" count="1" selected="0">
            <x v="10"/>
          </reference>
        </references>
      </pivotArea>
    </chartFormat>
    <chartFormat chart="2" format="57">
      <pivotArea type="data" outline="0" fieldPosition="0">
        <references count="2">
          <reference field="4294967294" count="1" selected="0">
            <x v="1"/>
          </reference>
          <reference field="0" count="1" selected="0">
            <x v="11"/>
          </reference>
        </references>
      </pivotArea>
    </chartFormat>
    <chartFormat chart="2" format="58">
      <pivotArea type="data" outline="0" fieldPosition="0">
        <references count="2">
          <reference field="4294967294" count="1" selected="0">
            <x v="1"/>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6C6A04-47B1-D34E-9748-3C8321769286}" name="PivotTable2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8:B33" firstHeaderRow="1" firstDataRow="1" firstDataCol="1"/>
  <pivotFields count="8">
    <pivotField axis="axisRow" showAll="0">
      <items count="5">
        <item x="3"/>
        <item x="1"/>
        <item x="2"/>
        <item x="0"/>
        <item t="default"/>
      </items>
    </pivotField>
    <pivotField showAll="0"/>
    <pivotField showAll="0"/>
    <pivotField numFmtId="9" showAll="0"/>
    <pivotField showAll="0"/>
    <pivotField dataField="1" showAll="0"/>
    <pivotField showAll="0"/>
    <pivotField showAll="0"/>
  </pivotFields>
  <rowFields count="1">
    <field x="0"/>
  </rowFields>
  <rowItems count="5">
    <i>
      <x/>
    </i>
    <i>
      <x v="1"/>
    </i>
    <i>
      <x v="2"/>
    </i>
    <i>
      <x v="3"/>
    </i>
    <i t="grand">
      <x/>
    </i>
  </rowItems>
  <colItems count="1">
    <i/>
  </colItems>
  <dataFields count="1">
    <dataField name="Sum of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1487B4-C6F2-4748-B007-6B3AFC7BE4B8}" name="PivotTable3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F74" firstHeaderRow="0" firstDataRow="1" firstDataCol="1"/>
  <pivotFields count="8">
    <pivotField axis="axisRow" showAll="0">
      <items count="14">
        <item x="6"/>
        <item x="11"/>
        <item x="3"/>
        <item x="10"/>
        <item x="12"/>
        <item x="9"/>
        <item x="5"/>
        <item x="2"/>
        <item x="4"/>
        <item x="0"/>
        <item x="1"/>
        <item x="7"/>
        <item x="8"/>
        <item t="default"/>
      </items>
    </pivotField>
    <pivotField dataField="1" showAll="0">
      <items count="11">
        <item x="3"/>
        <item x="5"/>
        <item x="2"/>
        <item x="0"/>
        <item x="9"/>
        <item x="1"/>
        <item x="6"/>
        <item x="4"/>
        <item x="8"/>
        <item x="7"/>
        <item t="default"/>
      </items>
    </pivotField>
    <pivotField dataField="1" showAll="0"/>
    <pivotField dataField="1" numFmtId="9" showAll="0"/>
    <pivotField showAll="0"/>
    <pivotField dataField="1" showAll="0"/>
    <pivotField dataField="1"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Clicks" fld="1" baseField="0" baseItem="0"/>
    <dataField name="Sum of Impr." fld="2" baseField="0" baseItem="0"/>
    <dataField name="Sum of CTR" fld="3" baseField="0" baseItem="0"/>
    <dataField name="Sum of Conversions" fld="6" baseField="0" baseItem="0"/>
    <dataField name="Sum of Cost" fld="5" baseField="0" baseItem="0"/>
  </dataFields>
  <formats count="10">
    <format dxfId="21">
      <pivotArea dataOnly="0" labelOnly="1" fieldPosition="0">
        <references count="1">
          <reference field="0" count="0"/>
        </references>
      </pivotArea>
    </format>
    <format dxfId="20">
      <pivotArea collapsedLevelsAreSubtotals="1" fieldPosition="0">
        <references count="1">
          <reference field="0" count="0"/>
        </references>
      </pivotArea>
    </format>
    <format dxfId="19">
      <pivotArea field="0" type="button" dataOnly="0" labelOnly="1" outline="0" axis="axisRow" fieldPosition="0"/>
    </format>
    <format dxfId="18">
      <pivotArea dataOnly="0" labelOnly="1" outline="0" fieldPosition="0">
        <references count="1">
          <reference field="4294967294" count="5">
            <x v="0"/>
            <x v="1"/>
            <x v="2"/>
            <x v="3"/>
            <x v="4"/>
          </reference>
        </references>
      </pivotArea>
    </format>
    <format dxfId="17">
      <pivotArea grandRow="1" outline="0" collapsedLevelsAreSubtotals="1" fieldPosition="0"/>
    </format>
    <format dxfId="16">
      <pivotArea dataOnly="0" labelOnly="1" grandRow="1" outline="0" fieldPosition="0"/>
    </format>
    <format dxfId="15">
      <pivotArea collapsedLevelsAreSubtotals="1" fieldPosition="0">
        <references count="1">
          <reference field="0" count="0"/>
        </references>
      </pivotArea>
    </format>
    <format dxfId="14">
      <pivotArea dataOnly="0" labelOnly="1" fieldPosition="0">
        <references count="1">
          <reference field="0" count="0"/>
        </references>
      </pivotArea>
    </format>
    <format dxfId="13">
      <pivotArea collapsedLevelsAreSubtotals="1" fieldPosition="0">
        <references count="1">
          <reference field="0" count="0"/>
        </references>
      </pivotArea>
    </format>
    <format dxfId="12">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67D414-6FFA-FF49-AAC7-7EA7261F0E30}" name="PivotTable2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F57" firstHeaderRow="0" firstDataRow="1" firstDataCol="1"/>
  <pivotFields count="8">
    <pivotField axis="axisRow" showAll="0">
      <items count="14">
        <item x="10"/>
        <item x="5"/>
        <item x="1"/>
        <item x="6"/>
        <item x="4"/>
        <item x="12"/>
        <item x="11"/>
        <item x="0"/>
        <item x="3"/>
        <item x="7"/>
        <item x="2"/>
        <item x="8"/>
        <item x="9"/>
        <item t="default"/>
      </items>
    </pivotField>
    <pivotField dataField="1" showAll="0"/>
    <pivotField dataField="1" showAll="0"/>
    <pivotField showAll="0"/>
    <pivotField dataField="1" showAll="0"/>
    <pivotField dataField="1" showAll="0"/>
    <pivotField dataField="1"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Clicks" fld="1" baseField="0" baseItem="0"/>
    <dataField name="Sum of Impr." fld="2" baseField="0" baseItem="0"/>
    <dataField name="Sum of Avg. CPC" fld="4" baseField="0" baseItem="0"/>
    <dataField name="Sum of Conversions" fld="6" baseField="0" baseItem="0"/>
    <dataField name="Sum of Cost" fld="5" baseField="0" baseItem="0"/>
  </dataFields>
  <formats count="18">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fieldPosition="0">
        <references count="1">
          <reference field="4294967294" count="5">
            <x v="0"/>
            <x v="1"/>
            <x v="2"/>
            <x v="3"/>
            <x v="4"/>
          </reference>
        </references>
      </pivotArea>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fieldPosition="0">
        <references count="1">
          <reference field="4294967294" count="5">
            <x v="0"/>
            <x v="1"/>
            <x v="2"/>
            <x v="3"/>
            <x v="4"/>
          </reference>
        </references>
      </pivotArea>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38911297-A676-2149-994E-C0E691086E88}" sourceName="Campaign">
  <pivotTables>
    <pivotTable tabId="8" name="PivotTable23"/>
    <pivotTable tabId="8" name="PivotTable10"/>
    <pivotTable tabId="8" name="PivotTable11"/>
    <pivotTable tabId="8" name="PivotTable8"/>
    <pivotTable tabId="8" name="PivotTable2"/>
    <pivotTable tabId="8" name="PivotTable24"/>
    <pivotTable tabId="8" name="PivotTable26"/>
  </pivotTables>
  <data>
    <tabular pivotCacheId="1311863774">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July" xr10:uid="{2B3397E5-B46C-F144-9BFD-8A3C6D0E614F}" sourceName="Campaign July">
  <pivotTables>
    <pivotTable tabId="8" name="PivotTable15"/>
    <pivotTable tabId="8" name="PivotTable13"/>
    <pivotTable tabId="8" name="PivotTable14"/>
    <pivotTable tabId="8" name="PivotTable18"/>
  </pivotTables>
  <data>
    <tabular pivotCacheId="2141198477">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 xr10:uid="{1FA5C125-D217-2141-8C10-845774866DB3}" sourceName="Keyword">
  <pivotTables>
    <pivotTable tabId="9" name="PivotTable29"/>
    <pivotTable tabId="8" name="PivotTable30"/>
  </pivotTables>
  <data>
    <tabular pivotCacheId="425441976">
      <items count="13">
        <i x="10" s="1"/>
        <i x="5" s="1"/>
        <i x="1" s="1"/>
        <i x="6" s="1"/>
        <i x="4" s="1"/>
        <i x="12" s="1"/>
        <i x="11" s="1"/>
        <i x="0" s="1"/>
        <i x="3" s="1"/>
        <i x="7" s="1"/>
        <i x="2"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1" xr10:uid="{B56F3F5C-2C5E-FA43-8D48-420DC58D1F14}" sourceName="Keyword">
  <pivotTables>
    <pivotTable tabId="9" name="PivotTable31"/>
  </pivotTables>
  <data>
    <tabular pivotCacheId="54801172">
      <items count="13">
        <i x="6" s="1"/>
        <i x="11" s="1"/>
        <i x="3" s="1"/>
        <i x="10" s="1"/>
        <i x="12" s="1"/>
        <i x="9" s="1"/>
        <i x="5" s="1"/>
        <i x="2" s="1"/>
        <i x="4" s="1"/>
        <i x="0" s="1"/>
        <i x="1"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xr10:uid="{8A429673-2964-5342-8CDD-56AA090E17C6}" cache="Slicer_Campaign" caption="Campaign" rowHeight="230716"/>
  <slicer name="Campaign July" xr10:uid="{5C425A98-7A5E-E14B-9C0F-F070A6692CD6}" cache="Slicer_Campaign_July" caption="Campaign July" rowHeight="230716"/>
  <slicer name="Keyword" xr10:uid="{E4B381D4-33AE-0F4B-874E-14525B6C169D}" cache="Slicer_Keyword" caption="Keyword" rowHeight="274320"/>
  <slicer name="Keyword 1" xr10:uid="{0E859010-37C2-D044-B37B-CE59CF2156D5}" cache="Slicer_Keyword1" caption="Keyword"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1.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
  <sheetViews>
    <sheetView workbookViewId="0">
      <selection activeCell="L20" sqref="L20"/>
    </sheetView>
  </sheetViews>
  <sheetFormatPr baseColWidth="10" defaultColWidth="8.83203125" defaultRowHeight="15"/>
  <cols>
    <col min="1" max="1" width="32.1640625" bestFit="1" customWidth="1"/>
    <col min="7" max="7" width="10.5" bestFit="1" customWidth="1"/>
    <col min="11" max="11" width="32.1640625" bestFit="1" customWidth="1"/>
    <col min="12" max="12" width="10.1640625" customWidth="1"/>
  </cols>
  <sheetData>
    <row r="1" spans="1:14">
      <c r="A1" s="8" t="s">
        <v>32</v>
      </c>
      <c r="B1" s="8" t="s">
        <v>0</v>
      </c>
      <c r="C1" s="8" t="s">
        <v>1</v>
      </c>
      <c r="D1" s="8" t="s">
        <v>2</v>
      </c>
      <c r="E1" s="8" t="s">
        <v>3</v>
      </c>
      <c r="F1" s="8" t="s">
        <v>4</v>
      </c>
      <c r="G1" s="8" t="s">
        <v>5</v>
      </c>
      <c r="H1" s="8" t="s">
        <v>6</v>
      </c>
      <c r="K1" s="8" t="s">
        <v>32</v>
      </c>
      <c r="L1" s="8" t="s">
        <v>4</v>
      </c>
    </row>
    <row r="2" spans="1:14">
      <c r="A2" t="s">
        <v>7</v>
      </c>
      <c r="B2">
        <v>223</v>
      </c>
      <c r="C2">
        <v>3712</v>
      </c>
      <c r="D2" s="3">
        <v>6.0100000000000001E-2</v>
      </c>
      <c r="E2">
        <v>3.26</v>
      </c>
      <c r="F2">
        <v>727.92</v>
      </c>
      <c r="G2">
        <v>1</v>
      </c>
      <c r="H2">
        <v>727.92</v>
      </c>
      <c r="K2" t="s">
        <v>7</v>
      </c>
      <c r="L2">
        <v>727.92</v>
      </c>
    </row>
    <row r="3" spans="1:14">
      <c r="A3" t="s">
        <v>8</v>
      </c>
      <c r="B3">
        <v>611</v>
      </c>
      <c r="C3">
        <v>5696</v>
      </c>
      <c r="D3" s="3">
        <v>0.10730000000000001</v>
      </c>
      <c r="E3">
        <v>3.75</v>
      </c>
      <c r="F3">
        <v>2288</v>
      </c>
      <c r="G3">
        <v>17</v>
      </c>
      <c r="H3">
        <v>134.6</v>
      </c>
      <c r="K3" t="s">
        <v>8</v>
      </c>
      <c r="L3">
        <v>2288</v>
      </c>
    </row>
    <row r="4" spans="1:14">
      <c r="A4" t="s">
        <v>9</v>
      </c>
      <c r="B4">
        <v>169</v>
      </c>
      <c r="C4">
        <v>380</v>
      </c>
      <c r="D4" s="3">
        <v>2.18E-2</v>
      </c>
      <c r="E4">
        <v>0.94</v>
      </c>
      <c r="F4">
        <v>159.38</v>
      </c>
      <c r="G4">
        <v>3</v>
      </c>
      <c r="H4">
        <v>53.13</v>
      </c>
      <c r="K4" t="s">
        <v>9</v>
      </c>
      <c r="L4">
        <v>159.38</v>
      </c>
    </row>
    <row r="5" spans="1:14">
      <c r="A5" t="s">
        <v>10</v>
      </c>
      <c r="B5">
        <v>188</v>
      </c>
      <c r="C5">
        <v>20997</v>
      </c>
      <c r="D5" s="3">
        <v>8.9999999999999993E-3</v>
      </c>
      <c r="E5">
        <v>0.85</v>
      </c>
      <c r="F5">
        <v>159.59</v>
      </c>
      <c r="G5">
        <v>2</v>
      </c>
      <c r="H5">
        <v>79.8</v>
      </c>
      <c r="K5" t="s">
        <v>10</v>
      </c>
      <c r="L5">
        <v>159.59</v>
      </c>
      <c r="N5" s="4"/>
    </row>
    <row r="6" spans="1:14">
      <c r="A6" t="s">
        <v>11</v>
      </c>
      <c r="B6">
        <f>SUM(B2:B5)</f>
        <v>1191</v>
      </c>
      <c r="C6">
        <f>SUM(C2:C5)</f>
        <v>30785</v>
      </c>
      <c r="D6" s="3">
        <f>SUM(D2:D5)</f>
        <v>0.19819999999999999</v>
      </c>
      <c r="E6">
        <f>AVERAGE(E2:E5)</f>
        <v>2.1999999999999997</v>
      </c>
      <c r="F6" s="5">
        <f>SUM(F2:F5)</f>
        <v>3334.8900000000003</v>
      </c>
      <c r="G6">
        <f>SUM(G2:G5)</f>
        <v>23</v>
      </c>
      <c r="H6" s="5">
        <f>AVERAGE(H2:H5)</f>
        <v>248.86249999999998</v>
      </c>
      <c r="L6" s="16">
        <f>SUM(L2:L5)</f>
        <v>3334.8900000000003</v>
      </c>
    </row>
    <row r="9" spans="1:14">
      <c r="A9" s="8" t="s">
        <v>33</v>
      </c>
      <c r="B9" s="8" t="s">
        <v>0</v>
      </c>
      <c r="C9" s="8" t="s">
        <v>1</v>
      </c>
      <c r="D9" s="8" t="s">
        <v>2</v>
      </c>
      <c r="E9" s="8" t="s">
        <v>3</v>
      </c>
      <c r="F9" s="8" t="s">
        <v>4</v>
      </c>
      <c r="G9" s="8" t="s">
        <v>5</v>
      </c>
      <c r="H9" s="8" t="s">
        <v>6</v>
      </c>
      <c r="K9" s="8" t="s">
        <v>33</v>
      </c>
      <c r="L9" s="8" t="s">
        <v>4</v>
      </c>
    </row>
    <row r="10" spans="1:14">
      <c r="A10" t="s">
        <v>7</v>
      </c>
      <c r="B10">
        <v>219</v>
      </c>
      <c r="C10">
        <v>2003</v>
      </c>
      <c r="D10" s="3">
        <v>0.10929999999999999</v>
      </c>
      <c r="E10">
        <v>3.25</v>
      </c>
      <c r="F10">
        <v>711.88</v>
      </c>
      <c r="G10">
        <v>11</v>
      </c>
      <c r="H10">
        <v>64.72</v>
      </c>
      <c r="K10" t="s">
        <v>7</v>
      </c>
      <c r="L10">
        <v>711.88</v>
      </c>
    </row>
    <row r="11" spans="1:14">
      <c r="A11" t="s">
        <v>8</v>
      </c>
      <c r="B11">
        <v>1047</v>
      </c>
      <c r="C11">
        <v>9645</v>
      </c>
      <c r="D11" s="3">
        <v>0.1086</v>
      </c>
      <c r="E11">
        <v>4.5999999999999996</v>
      </c>
      <c r="F11">
        <v>4813.13</v>
      </c>
      <c r="G11">
        <v>193</v>
      </c>
      <c r="H11">
        <v>24.94</v>
      </c>
      <c r="K11" t="s">
        <v>8</v>
      </c>
      <c r="L11">
        <v>4813.13</v>
      </c>
    </row>
    <row r="12" spans="1:14">
      <c r="A12" t="s">
        <v>31</v>
      </c>
      <c r="B12">
        <v>246</v>
      </c>
      <c r="C12">
        <v>2401</v>
      </c>
      <c r="D12" s="3">
        <v>0.18</v>
      </c>
      <c r="E12">
        <v>1.87</v>
      </c>
      <c r="F12">
        <v>460.55</v>
      </c>
      <c r="G12">
        <v>18</v>
      </c>
      <c r="H12">
        <v>25.58</v>
      </c>
      <c r="K12" t="s">
        <v>31</v>
      </c>
      <c r="L12">
        <v>460.55</v>
      </c>
    </row>
    <row r="13" spans="1:14">
      <c r="A13" t="s">
        <v>10</v>
      </c>
      <c r="B13">
        <v>1679</v>
      </c>
      <c r="C13">
        <v>9890</v>
      </c>
      <c r="D13" s="3">
        <v>0.17</v>
      </c>
      <c r="E13">
        <v>0.48</v>
      </c>
      <c r="F13">
        <v>967.63</v>
      </c>
      <c r="G13">
        <v>26</v>
      </c>
      <c r="H13">
        <v>37.22</v>
      </c>
      <c r="K13" t="s">
        <v>10</v>
      </c>
      <c r="L13">
        <v>967.63</v>
      </c>
    </row>
    <row r="14" spans="1:14">
      <c r="A14" t="s">
        <v>11</v>
      </c>
      <c r="B14">
        <f>SUM(B10:B13)</f>
        <v>3191</v>
      </c>
      <c r="C14">
        <f>SUM(C10:C13)</f>
        <v>23939</v>
      </c>
      <c r="D14" s="7">
        <f>SUM(D10:D13)</f>
        <v>0.56789999999999996</v>
      </c>
      <c r="E14">
        <f>AVERAGE(E10:E13)</f>
        <v>2.5499999999999998</v>
      </c>
      <c r="F14" s="5">
        <f>SUM(F10:F13)</f>
        <v>6953.1900000000005</v>
      </c>
      <c r="G14">
        <f>SUM(G10:G13)</f>
        <v>248</v>
      </c>
      <c r="H14">
        <f>AVERAGE(H10:H13)</f>
        <v>38.114999999999995</v>
      </c>
      <c r="L14" s="16">
        <f>SUM(L10:L13)</f>
        <v>6953.1900000000005</v>
      </c>
    </row>
    <row r="17" spans="1:8" ht="20">
      <c r="A17" s="17" t="s">
        <v>41</v>
      </c>
      <c r="B17" s="17"/>
      <c r="C17" s="17"/>
      <c r="D17" s="17"/>
      <c r="E17" s="17"/>
      <c r="F17" s="17"/>
      <c r="G17" s="17"/>
      <c r="H17" s="17"/>
    </row>
    <row r="18" spans="1:8">
      <c r="A18" t="s">
        <v>12</v>
      </c>
      <c r="B18" t="s">
        <v>0</v>
      </c>
      <c r="C18" t="s">
        <v>1</v>
      </c>
      <c r="D18" t="s">
        <v>2</v>
      </c>
      <c r="E18" t="s">
        <v>3</v>
      </c>
      <c r="F18" t="s">
        <v>4</v>
      </c>
      <c r="G18" t="s">
        <v>5</v>
      </c>
      <c r="H18" t="s">
        <v>6</v>
      </c>
    </row>
    <row r="19" spans="1:8">
      <c r="A19" t="s">
        <v>13</v>
      </c>
      <c r="B19">
        <v>34</v>
      </c>
      <c r="C19">
        <v>373</v>
      </c>
      <c r="D19" s="3">
        <v>9.1200000000000003E-2</v>
      </c>
      <c r="E19">
        <v>2.4900000000000002</v>
      </c>
      <c r="F19">
        <v>84.53</v>
      </c>
      <c r="G19">
        <v>0</v>
      </c>
      <c r="H19">
        <v>0</v>
      </c>
    </row>
    <row r="20" spans="1:8">
      <c r="A20" t="s">
        <v>14</v>
      </c>
      <c r="B20">
        <v>5</v>
      </c>
      <c r="C20">
        <v>29</v>
      </c>
      <c r="D20" s="3">
        <v>0.1724</v>
      </c>
      <c r="E20">
        <v>2.14</v>
      </c>
      <c r="F20">
        <v>10.7</v>
      </c>
      <c r="G20">
        <v>0</v>
      </c>
      <c r="H20">
        <v>0</v>
      </c>
    </row>
    <row r="21" spans="1:8">
      <c r="A21" t="s">
        <v>15</v>
      </c>
      <c r="B21">
        <v>3</v>
      </c>
      <c r="C21">
        <v>37</v>
      </c>
      <c r="D21" s="3">
        <v>8.1100000000000005E-2</v>
      </c>
      <c r="E21">
        <v>2.5299999999999998</v>
      </c>
      <c r="F21">
        <v>7.6</v>
      </c>
      <c r="G21">
        <v>0</v>
      </c>
      <c r="H21">
        <v>0</v>
      </c>
    </row>
    <row r="22" spans="1:8">
      <c r="A22" t="s">
        <v>16</v>
      </c>
      <c r="B22">
        <v>2</v>
      </c>
      <c r="C22">
        <v>34</v>
      </c>
      <c r="D22" s="3">
        <v>5.8799999999999998E-2</v>
      </c>
      <c r="E22">
        <v>3.36</v>
      </c>
      <c r="F22">
        <v>6.72</v>
      </c>
      <c r="G22">
        <v>0</v>
      </c>
      <c r="H22">
        <v>0</v>
      </c>
    </row>
    <row r="23" spans="1:8">
      <c r="A23" t="s">
        <v>17</v>
      </c>
      <c r="B23">
        <v>15</v>
      </c>
      <c r="C23">
        <v>226</v>
      </c>
      <c r="D23" s="3">
        <v>6.6400000000000001E-2</v>
      </c>
      <c r="E23">
        <v>4.3899999999999997</v>
      </c>
      <c r="F23">
        <v>65.83</v>
      </c>
      <c r="G23">
        <v>1</v>
      </c>
      <c r="H23">
        <v>65.83</v>
      </c>
    </row>
    <row r="24" spans="1:8">
      <c r="A24" t="s">
        <v>18</v>
      </c>
      <c r="B24">
        <v>12</v>
      </c>
      <c r="C24">
        <v>253</v>
      </c>
      <c r="D24" s="3">
        <v>4.7399999999999998E-2</v>
      </c>
      <c r="E24">
        <v>3.51</v>
      </c>
      <c r="F24">
        <v>42.07</v>
      </c>
      <c r="G24">
        <v>2</v>
      </c>
      <c r="H24">
        <v>21.04</v>
      </c>
    </row>
    <row r="25" spans="1:8">
      <c r="A25" t="s">
        <v>19</v>
      </c>
      <c r="B25">
        <v>10</v>
      </c>
      <c r="C25">
        <v>98</v>
      </c>
      <c r="D25" s="3">
        <v>0.10199999999999999</v>
      </c>
      <c r="E25">
        <v>3.31</v>
      </c>
      <c r="F25">
        <v>33.06</v>
      </c>
      <c r="G25">
        <v>1</v>
      </c>
      <c r="H25">
        <v>33.06</v>
      </c>
    </row>
    <row r="26" spans="1:8">
      <c r="A26" t="s">
        <v>20</v>
      </c>
      <c r="B26">
        <v>6</v>
      </c>
      <c r="C26">
        <v>94</v>
      </c>
      <c r="D26" s="3">
        <v>6.3799999999999996E-2</v>
      </c>
      <c r="E26">
        <v>3.87</v>
      </c>
      <c r="F26">
        <v>23.2</v>
      </c>
      <c r="G26">
        <v>0</v>
      </c>
      <c r="H26">
        <v>0</v>
      </c>
    </row>
    <row r="27" spans="1:8">
      <c r="A27" t="s">
        <v>21</v>
      </c>
      <c r="B27">
        <v>123</v>
      </c>
      <c r="C27">
        <v>1674</v>
      </c>
      <c r="D27" s="3">
        <v>7.3499999999999996E-2</v>
      </c>
      <c r="E27">
        <v>4.75</v>
      </c>
      <c r="F27">
        <v>583.65</v>
      </c>
      <c r="G27">
        <v>8</v>
      </c>
      <c r="H27">
        <v>72.959999999999994</v>
      </c>
    </row>
    <row r="28" spans="1:8">
      <c r="A28" t="s">
        <v>22</v>
      </c>
      <c r="B28">
        <v>58</v>
      </c>
      <c r="C28">
        <v>202</v>
      </c>
      <c r="D28" s="3">
        <v>0.28710000000000002</v>
      </c>
      <c r="E28">
        <v>5.34</v>
      </c>
      <c r="F28">
        <v>309.67</v>
      </c>
      <c r="G28">
        <v>4</v>
      </c>
      <c r="H28">
        <v>77.42</v>
      </c>
    </row>
    <row r="29" spans="1:8">
      <c r="A29" t="s">
        <v>23</v>
      </c>
      <c r="B29">
        <v>11</v>
      </c>
      <c r="C29">
        <v>374</v>
      </c>
      <c r="D29" s="3">
        <v>2.9399999999999999E-2</v>
      </c>
      <c r="E29">
        <v>6.82</v>
      </c>
      <c r="F29">
        <v>75.069999999999993</v>
      </c>
      <c r="G29">
        <v>0</v>
      </c>
      <c r="H29">
        <v>0</v>
      </c>
    </row>
    <row r="30" spans="1:8">
      <c r="A30" t="s">
        <v>24</v>
      </c>
      <c r="B30">
        <v>4</v>
      </c>
      <c r="C30">
        <v>88</v>
      </c>
      <c r="D30" s="3">
        <v>4.5499999999999999E-2</v>
      </c>
      <c r="E30">
        <v>25.97</v>
      </c>
      <c r="F30">
        <v>103.89</v>
      </c>
      <c r="G30">
        <v>3</v>
      </c>
      <c r="H30">
        <v>34.630000000000003</v>
      </c>
    </row>
    <row r="31" spans="1:8">
      <c r="A31" t="s">
        <v>25</v>
      </c>
      <c r="B31">
        <v>1</v>
      </c>
      <c r="C31">
        <v>27</v>
      </c>
      <c r="D31" s="3">
        <v>3.6999999999999998E-2</v>
      </c>
      <c r="E31">
        <v>16.38</v>
      </c>
      <c r="F31">
        <v>16.38</v>
      </c>
      <c r="G31">
        <v>1</v>
      </c>
      <c r="H31">
        <v>16.38</v>
      </c>
    </row>
    <row r="32" spans="1:8">
      <c r="A32" t="s">
        <v>11</v>
      </c>
      <c r="B32">
        <f>SUM(B19:B31)</f>
        <v>284</v>
      </c>
      <c r="C32">
        <f>SUM(C19:C31)</f>
        <v>3509</v>
      </c>
      <c r="D32" s="3">
        <f>SUM(D19:D31)</f>
        <v>1.1556000000000002</v>
      </c>
      <c r="E32" s="4">
        <f>AVERAGE(E19:E31)</f>
        <v>6.5276923076923064</v>
      </c>
      <c r="F32">
        <f>SUM(F19:F31)</f>
        <v>1362.3700000000001</v>
      </c>
      <c r="G32">
        <f>SUM(G19:G31)</f>
        <v>20</v>
      </c>
      <c r="H32">
        <f>SUM(H19:H31)</f>
        <v>321.32</v>
      </c>
    </row>
    <row r="35" spans="1:8" ht="20">
      <c r="A35" s="17" t="s">
        <v>41</v>
      </c>
      <c r="B35" s="17"/>
      <c r="C35" s="17"/>
      <c r="D35" s="17"/>
      <c r="E35" s="17"/>
      <c r="F35" s="17"/>
      <c r="G35" s="17"/>
      <c r="H35" s="17"/>
    </row>
    <row r="36" spans="1:8">
      <c r="A36" t="s">
        <v>12</v>
      </c>
      <c r="B36" t="s">
        <v>0</v>
      </c>
      <c r="C36" t="s">
        <v>1</v>
      </c>
      <c r="D36" t="s">
        <v>2</v>
      </c>
      <c r="E36" t="s">
        <v>3</v>
      </c>
      <c r="F36" t="s">
        <v>4</v>
      </c>
      <c r="G36" t="s">
        <v>5</v>
      </c>
      <c r="H36" t="s">
        <v>6</v>
      </c>
    </row>
    <row r="37" spans="1:8">
      <c r="A37" t="s">
        <v>44</v>
      </c>
      <c r="B37">
        <v>7</v>
      </c>
      <c r="C37">
        <v>39</v>
      </c>
      <c r="D37" s="3">
        <v>0.17949999999999999</v>
      </c>
      <c r="E37">
        <v>3.03</v>
      </c>
      <c r="F37">
        <v>21.23</v>
      </c>
      <c r="G37">
        <v>0</v>
      </c>
      <c r="H37">
        <v>0</v>
      </c>
    </row>
    <row r="38" spans="1:8">
      <c r="A38" t="s">
        <v>15</v>
      </c>
      <c r="B38">
        <v>13</v>
      </c>
      <c r="C38">
        <v>139</v>
      </c>
      <c r="D38" s="3">
        <v>9.35E-2</v>
      </c>
      <c r="E38">
        <v>1.6</v>
      </c>
      <c r="F38">
        <v>20.79</v>
      </c>
      <c r="G38">
        <v>1</v>
      </c>
      <c r="H38">
        <v>20.79</v>
      </c>
    </row>
    <row r="39" spans="1:8">
      <c r="A39" t="s">
        <v>14</v>
      </c>
      <c r="B39">
        <v>6</v>
      </c>
      <c r="C39">
        <v>155</v>
      </c>
      <c r="D39" s="3">
        <v>3.8699999999999998E-2</v>
      </c>
      <c r="E39">
        <v>11.56</v>
      </c>
      <c r="F39">
        <v>69.34</v>
      </c>
      <c r="G39">
        <v>0</v>
      </c>
      <c r="H39">
        <v>0</v>
      </c>
    </row>
    <row r="40" spans="1:8">
      <c r="A40" t="s">
        <v>45</v>
      </c>
      <c r="B40">
        <v>3</v>
      </c>
      <c r="C40">
        <v>77</v>
      </c>
      <c r="D40" s="3">
        <v>3.9E-2</v>
      </c>
      <c r="E40">
        <v>2.5299999999999998</v>
      </c>
      <c r="F40">
        <v>7.58</v>
      </c>
      <c r="G40">
        <v>0</v>
      </c>
      <c r="H40">
        <v>0</v>
      </c>
    </row>
    <row r="41" spans="1:8">
      <c r="A41" t="s">
        <v>17</v>
      </c>
      <c r="B41">
        <v>38</v>
      </c>
      <c r="C41">
        <v>477</v>
      </c>
      <c r="D41" s="3">
        <v>7.9699999999999993E-2</v>
      </c>
      <c r="E41">
        <v>5.0199999999999996</v>
      </c>
      <c r="F41">
        <v>190.83</v>
      </c>
      <c r="G41">
        <v>8</v>
      </c>
      <c r="H41">
        <v>23.85</v>
      </c>
    </row>
    <row r="42" spans="1:8">
      <c r="A42" t="s">
        <v>18</v>
      </c>
      <c r="B42">
        <v>5</v>
      </c>
      <c r="C42">
        <v>85</v>
      </c>
      <c r="D42" s="3">
        <v>5.8799999999999998E-2</v>
      </c>
      <c r="E42">
        <v>3.83</v>
      </c>
      <c r="F42">
        <v>19.14</v>
      </c>
      <c r="G42">
        <v>1</v>
      </c>
      <c r="H42">
        <v>19.14</v>
      </c>
    </row>
    <row r="43" spans="1:8">
      <c r="A43" t="s">
        <v>46</v>
      </c>
      <c r="B43">
        <v>17</v>
      </c>
      <c r="C43">
        <v>152</v>
      </c>
      <c r="D43" s="3">
        <v>0.1118</v>
      </c>
      <c r="E43">
        <v>4.2</v>
      </c>
      <c r="F43">
        <v>71.39</v>
      </c>
      <c r="G43">
        <v>6</v>
      </c>
      <c r="H43">
        <v>11.9</v>
      </c>
    </row>
    <row r="44" spans="1:8">
      <c r="A44" t="s">
        <v>21</v>
      </c>
      <c r="B44">
        <v>593</v>
      </c>
      <c r="C44">
        <v>5270</v>
      </c>
      <c r="D44" s="3">
        <v>0.1125</v>
      </c>
      <c r="E44">
        <v>4.79</v>
      </c>
      <c r="F44" s="13">
        <v>2842.63</v>
      </c>
      <c r="G44">
        <v>96</v>
      </c>
      <c r="H44">
        <v>29.61</v>
      </c>
    </row>
    <row r="45" spans="1:8">
      <c r="A45" t="s">
        <v>22</v>
      </c>
      <c r="B45">
        <v>112</v>
      </c>
      <c r="C45">
        <v>380</v>
      </c>
      <c r="D45" s="3">
        <v>0.29470000000000002</v>
      </c>
      <c r="E45">
        <v>2.98</v>
      </c>
      <c r="F45">
        <v>333.38</v>
      </c>
      <c r="G45">
        <v>14</v>
      </c>
      <c r="H45">
        <v>23.81</v>
      </c>
    </row>
    <row r="46" spans="1:8">
      <c r="A46" t="s">
        <v>23</v>
      </c>
      <c r="B46">
        <v>8</v>
      </c>
      <c r="C46">
        <v>66</v>
      </c>
      <c r="D46" s="3">
        <v>0.1212</v>
      </c>
      <c r="E46">
        <v>4.95</v>
      </c>
      <c r="F46">
        <v>39.58</v>
      </c>
      <c r="G46">
        <v>1</v>
      </c>
      <c r="H46">
        <v>39.58</v>
      </c>
    </row>
    <row r="47" spans="1:8">
      <c r="A47" t="s">
        <v>47</v>
      </c>
      <c r="B47">
        <v>7</v>
      </c>
      <c r="C47">
        <v>320</v>
      </c>
      <c r="D47" s="3">
        <v>2.1899999999999999E-2</v>
      </c>
      <c r="E47">
        <v>9.16</v>
      </c>
      <c r="F47">
        <v>64.150000000000006</v>
      </c>
      <c r="G47">
        <v>1</v>
      </c>
      <c r="H47">
        <v>64.150000000000006</v>
      </c>
    </row>
    <row r="48" spans="1:8">
      <c r="A48" t="s">
        <v>48</v>
      </c>
      <c r="B48">
        <v>3</v>
      </c>
      <c r="C48">
        <v>81</v>
      </c>
      <c r="D48" s="3">
        <v>3.6999999999999998E-2</v>
      </c>
      <c r="E48">
        <v>9.23</v>
      </c>
      <c r="F48">
        <v>27.68</v>
      </c>
      <c r="G48">
        <v>1</v>
      </c>
      <c r="H48">
        <v>27.68</v>
      </c>
    </row>
    <row r="49" spans="1:8">
      <c r="A49" t="s">
        <v>49</v>
      </c>
      <c r="B49">
        <v>3</v>
      </c>
      <c r="C49">
        <v>145</v>
      </c>
      <c r="D49" s="3">
        <v>2.0699999999999998</v>
      </c>
      <c r="E49">
        <v>7.19</v>
      </c>
      <c r="F49">
        <v>21.58</v>
      </c>
      <c r="G49">
        <v>3</v>
      </c>
      <c r="H49">
        <v>7.19</v>
      </c>
    </row>
    <row r="50" spans="1:8">
      <c r="A50" t="s">
        <v>11</v>
      </c>
      <c r="B50">
        <f>SUM(B37:B49)</f>
        <v>815</v>
      </c>
      <c r="C50">
        <f>SUM(C37:C49)</f>
        <v>7386</v>
      </c>
      <c r="D50" s="7">
        <f>SUM(D37:D49)</f>
        <v>3.2582999999999998</v>
      </c>
      <c r="E50">
        <f>AVERAGE(E37:E49)</f>
        <v>5.3900000000000006</v>
      </c>
      <c r="F50">
        <f>SUM(F37:F49)</f>
        <v>3729.3</v>
      </c>
      <c r="G50">
        <f>SUM(G37:G49)</f>
        <v>132</v>
      </c>
      <c r="H50" s="4">
        <f>AVERAGE(H37:H49)</f>
        <v>20.592307692307692</v>
      </c>
    </row>
  </sheetData>
  <mergeCells count="2">
    <mergeCell ref="A17:H17"/>
    <mergeCell ref="A35:H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AFB4-CEC5-C742-A13B-51F459E25363}">
  <dimension ref="A1:N49"/>
  <sheetViews>
    <sheetView topLeftCell="D14" workbookViewId="0">
      <selection activeCell="J15" sqref="J15"/>
    </sheetView>
  </sheetViews>
  <sheetFormatPr baseColWidth="10" defaultRowHeight="15"/>
  <cols>
    <col min="1" max="1" width="32.1640625" bestFit="1" customWidth="1"/>
    <col min="2" max="2" width="10" bestFit="1" customWidth="1"/>
    <col min="3" max="3" width="13.33203125" bestFit="1" customWidth="1"/>
    <col min="4" max="4" width="32.1640625" bestFit="1" customWidth="1"/>
    <col min="5" max="5" width="15.6640625" bestFit="1" customWidth="1"/>
    <col min="6" max="6" width="11" bestFit="1" customWidth="1"/>
    <col min="7" max="7" width="32.1640625" bestFit="1" customWidth="1"/>
    <col min="8" max="8" width="9.5" bestFit="1" customWidth="1"/>
    <col min="9" max="9" width="32.1640625" bestFit="1" customWidth="1"/>
    <col min="10" max="10" width="10" bestFit="1" customWidth="1"/>
    <col min="11" max="11" width="16" bestFit="1" customWidth="1"/>
    <col min="12" max="12" width="31.83203125" bestFit="1" customWidth="1"/>
    <col min="13" max="13" width="22.33203125" bestFit="1" customWidth="1"/>
    <col min="14" max="14" width="29.6640625" bestFit="1" customWidth="1"/>
    <col min="15" max="15" width="10.33203125" bestFit="1" customWidth="1"/>
    <col min="17" max="17" width="32.1640625" bestFit="1" customWidth="1"/>
    <col min="18" max="18" width="30.33203125" bestFit="1" customWidth="1"/>
    <col min="19" max="19" width="22.1640625" bestFit="1" customWidth="1"/>
    <col min="20" max="20" width="30.33203125" bestFit="1" customWidth="1"/>
    <col min="21" max="21" width="32.1640625" bestFit="1" customWidth="1"/>
  </cols>
  <sheetData>
    <row r="1" spans="1:14" ht="21">
      <c r="A1" s="6" t="s">
        <v>34</v>
      </c>
      <c r="D1" s="9" t="s">
        <v>37</v>
      </c>
      <c r="G1" s="9" t="s">
        <v>50</v>
      </c>
    </row>
    <row r="2" spans="1:14">
      <c r="A2" s="1" t="s">
        <v>26</v>
      </c>
      <c r="B2" t="s">
        <v>28</v>
      </c>
      <c r="D2" s="1" t="s">
        <v>26</v>
      </c>
      <c r="E2" t="s">
        <v>29</v>
      </c>
      <c r="G2" s="1" t="s">
        <v>26</v>
      </c>
      <c r="H2" t="s">
        <v>30</v>
      </c>
    </row>
    <row r="3" spans="1:14">
      <c r="A3" s="2" t="s">
        <v>10</v>
      </c>
      <c r="B3" s="19">
        <v>188</v>
      </c>
      <c r="D3" s="2" t="s">
        <v>10</v>
      </c>
      <c r="E3" s="19">
        <v>20997</v>
      </c>
      <c r="G3" s="2" t="s">
        <v>10</v>
      </c>
      <c r="H3" s="7">
        <v>8.9999999999999993E-3</v>
      </c>
    </row>
    <row r="4" spans="1:14">
      <c r="A4" s="2" t="s">
        <v>8</v>
      </c>
      <c r="B4" s="19">
        <v>611</v>
      </c>
      <c r="D4" s="2" t="s">
        <v>8</v>
      </c>
      <c r="E4" s="19">
        <v>5696</v>
      </c>
      <c r="G4" s="2" t="s">
        <v>8</v>
      </c>
      <c r="H4" s="7">
        <v>0.10730000000000001</v>
      </c>
    </row>
    <row r="5" spans="1:14">
      <c r="A5" s="2" t="s">
        <v>9</v>
      </c>
      <c r="B5" s="19">
        <v>169</v>
      </c>
      <c r="D5" s="2" t="s">
        <v>9</v>
      </c>
      <c r="E5" s="19">
        <v>275</v>
      </c>
      <c r="G5" s="2" t="s">
        <v>9</v>
      </c>
      <c r="H5" s="7">
        <v>2.18E-2</v>
      </c>
    </row>
    <row r="6" spans="1:14">
      <c r="A6" s="2" t="s">
        <v>7</v>
      </c>
      <c r="B6" s="19">
        <v>223</v>
      </c>
      <c r="D6" s="2" t="s">
        <v>7</v>
      </c>
      <c r="E6" s="19">
        <v>3712</v>
      </c>
      <c r="G6" s="2" t="s">
        <v>7</v>
      </c>
      <c r="H6" s="7">
        <v>6.0100000000000001E-2</v>
      </c>
    </row>
    <row r="7" spans="1:14">
      <c r="A7" s="2" t="s">
        <v>27</v>
      </c>
      <c r="B7" s="19">
        <v>1191</v>
      </c>
      <c r="D7" s="2" t="s">
        <v>27</v>
      </c>
      <c r="E7" s="19">
        <v>30680</v>
      </c>
      <c r="G7" s="2" t="s">
        <v>27</v>
      </c>
      <c r="H7" s="7">
        <v>0.19819999999999999</v>
      </c>
    </row>
    <row r="8" spans="1:14" ht="21">
      <c r="A8" s="6" t="s">
        <v>35</v>
      </c>
      <c r="D8" s="6" t="s">
        <v>36</v>
      </c>
      <c r="G8" s="9" t="s">
        <v>50</v>
      </c>
      <c r="J8" s="6" t="s">
        <v>52</v>
      </c>
    </row>
    <row r="9" spans="1:14">
      <c r="A9" s="1" t="s">
        <v>26</v>
      </c>
      <c r="B9" t="s">
        <v>28</v>
      </c>
      <c r="D9" s="1" t="s">
        <v>26</v>
      </c>
      <c r="E9" t="s">
        <v>29</v>
      </c>
      <c r="G9" s="1" t="s">
        <v>26</v>
      </c>
      <c r="H9" t="s">
        <v>30</v>
      </c>
      <c r="J9" s="1" t="s">
        <v>26</v>
      </c>
      <c r="K9" t="s">
        <v>38</v>
      </c>
    </row>
    <row r="10" spans="1:14">
      <c r="A10" s="2" t="s">
        <v>31</v>
      </c>
      <c r="B10" s="19">
        <v>246</v>
      </c>
      <c r="D10" s="2" t="s">
        <v>31</v>
      </c>
      <c r="E10" s="19">
        <v>2401</v>
      </c>
      <c r="G10" s="2" t="s">
        <v>31</v>
      </c>
      <c r="H10" s="7">
        <v>0.18</v>
      </c>
      <c r="J10" s="2" t="s">
        <v>31</v>
      </c>
      <c r="K10" s="19">
        <v>18</v>
      </c>
    </row>
    <row r="11" spans="1:14">
      <c r="A11" s="2" t="s">
        <v>10</v>
      </c>
      <c r="B11" s="19">
        <v>1679</v>
      </c>
      <c r="D11" s="2" t="s">
        <v>10</v>
      </c>
      <c r="E11" s="19">
        <v>9890</v>
      </c>
      <c r="G11" s="2" t="s">
        <v>10</v>
      </c>
      <c r="H11" s="7">
        <v>0.17</v>
      </c>
      <c r="J11" s="2" t="s">
        <v>10</v>
      </c>
      <c r="K11" s="19">
        <v>26</v>
      </c>
    </row>
    <row r="12" spans="1:14">
      <c r="A12" s="2" t="s">
        <v>8</v>
      </c>
      <c r="B12" s="19">
        <v>1047</v>
      </c>
      <c r="D12" s="2" t="s">
        <v>8</v>
      </c>
      <c r="E12" s="19">
        <v>9645</v>
      </c>
      <c r="G12" s="2" t="s">
        <v>8</v>
      </c>
      <c r="H12" s="7">
        <v>0.1086</v>
      </c>
      <c r="J12" s="2" t="s">
        <v>8</v>
      </c>
      <c r="K12" s="19">
        <v>193</v>
      </c>
    </row>
    <row r="13" spans="1:14">
      <c r="A13" s="2" t="s">
        <v>7</v>
      </c>
      <c r="B13" s="19">
        <v>219</v>
      </c>
      <c r="D13" s="2" t="s">
        <v>7</v>
      </c>
      <c r="E13" s="19">
        <v>2003</v>
      </c>
      <c r="G13" s="2" t="s">
        <v>7</v>
      </c>
      <c r="H13" s="7">
        <v>0.10929999999999999</v>
      </c>
      <c r="J13" s="2" t="s">
        <v>7</v>
      </c>
      <c r="K13" s="19">
        <v>11</v>
      </c>
    </row>
    <row r="14" spans="1:14">
      <c r="A14" s="2" t="s">
        <v>27</v>
      </c>
      <c r="B14" s="19">
        <v>3191</v>
      </c>
      <c r="D14" s="2" t="s">
        <v>27</v>
      </c>
      <c r="E14" s="19">
        <v>23939</v>
      </c>
      <c r="G14" s="2" t="s">
        <v>27</v>
      </c>
      <c r="H14" s="19">
        <v>0.56789999999999996</v>
      </c>
      <c r="J14" s="2" t="s">
        <v>27</v>
      </c>
      <c r="K14" s="19">
        <v>248</v>
      </c>
    </row>
    <row r="15" spans="1:14" ht="19">
      <c r="A15" s="6" t="s">
        <v>51</v>
      </c>
      <c r="D15" s="6" t="s">
        <v>53</v>
      </c>
      <c r="G15" s="6" t="s">
        <v>54</v>
      </c>
    </row>
    <row r="16" spans="1:14">
      <c r="A16" s="1" t="s">
        <v>26</v>
      </c>
      <c r="B16" t="s">
        <v>38</v>
      </c>
      <c r="D16" s="1" t="s">
        <v>26</v>
      </c>
      <c r="E16" t="s">
        <v>39</v>
      </c>
      <c r="G16" s="1" t="s">
        <v>26</v>
      </c>
      <c r="H16" t="s">
        <v>39</v>
      </c>
      <c r="K16" s="2" t="s">
        <v>31</v>
      </c>
      <c r="L16" s="2" t="s">
        <v>10</v>
      </c>
      <c r="M16" s="2" t="s">
        <v>8</v>
      </c>
      <c r="N16" s="2" t="s">
        <v>7</v>
      </c>
    </row>
    <row r="17" spans="1:14">
      <c r="A17" s="2" t="s">
        <v>10</v>
      </c>
      <c r="B17" s="19">
        <v>0</v>
      </c>
      <c r="D17" s="2" t="s">
        <v>10</v>
      </c>
      <c r="E17" s="19">
        <v>0</v>
      </c>
      <c r="G17" s="2" t="s">
        <v>31</v>
      </c>
      <c r="H17">
        <v>25.58</v>
      </c>
      <c r="K17" s="3">
        <f>K21/GETPIVOTDATA("Conversions",$J$9)</f>
        <v>7.2580645161290328E-2</v>
      </c>
      <c r="L17" s="3">
        <f>L21/GETPIVOTDATA("Conversions",$J$9)</f>
        <v>0.10483870967741936</v>
      </c>
      <c r="M17" s="3">
        <f t="shared" ref="M17:N17" si="0">M21/GETPIVOTDATA("Conversions",$J$9)</f>
        <v>0.77822580645161288</v>
      </c>
      <c r="N17" s="3">
        <f t="shared" si="0"/>
        <v>4.4354838709677422E-2</v>
      </c>
    </row>
    <row r="18" spans="1:14">
      <c r="A18" s="2" t="s">
        <v>8</v>
      </c>
      <c r="B18" s="19">
        <v>17</v>
      </c>
      <c r="D18" s="2" t="s">
        <v>8</v>
      </c>
      <c r="E18" s="19">
        <v>134.6</v>
      </c>
      <c r="G18" s="2" t="s">
        <v>10</v>
      </c>
      <c r="H18">
        <v>37.22</v>
      </c>
      <c r="K18" s="3">
        <f>100%-K17</f>
        <v>0.92741935483870963</v>
      </c>
      <c r="L18" s="3">
        <f t="shared" ref="L18:N18" si="1">100%-L17</f>
        <v>0.89516129032258063</v>
      </c>
      <c r="M18" s="3">
        <f t="shared" si="1"/>
        <v>0.22177419354838712</v>
      </c>
      <c r="N18" s="3">
        <f t="shared" si="1"/>
        <v>0.95564516129032262</v>
      </c>
    </row>
    <row r="19" spans="1:14">
      <c r="A19" s="2" t="s">
        <v>9</v>
      </c>
      <c r="B19" s="19">
        <v>3</v>
      </c>
      <c r="D19" s="2" t="s">
        <v>9</v>
      </c>
      <c r="E19" s="19">
        <v>53.13</v>
      </c>
      <c r="G19" s="2" t="s">
        <v>8</v>
      </c>
      <c r="H19">
        <v>24.94</v>
      </c>
    </row>
    <row r="20" spans="1:14">
      <c r="A20" s="2" t="s">
        <v>7</v>
      </c>
      <c r="B20" s="19">
        <v>1</v>
      </c>
      <c r="D20" s="2" t="s">
        <v>7</v>
      </c>
      <c r="E20" s="19">
        <v>727.92</v>
      </c>
      <c r="G20" s="2" t="s">
        <v>7</v>
      </c>
      <c r="H20">
        <v>64.72</v>
      </c>
    </row>
    <row r="21" spans="1:14">
      <c r="A21" s="2" t="s">
        <v>27</v>
      </c>
      <c r="B21" s="19">
        <v>21</v>
      </c>
      <c r="D21" s="2" t="s">
        <v>27</v>
      </c>
      <c r="E21" s="19">
        <v>915.65</v>
      </c>
      <c r="G21" s="2" t="s">
        <v>27</v>
      </c>
      <c r="H21">
        <v>152.45999999999998</v>
      </c>
      <c r="K21">
        <f>GETPIVOTDATA("Conversions",$J$9,"Campaign July","Air Duct Cleaning Service Call Only Ads")</f>
        <v>18</v>
      </c>
      <c r="L21">
        <f>GETPIVOTDATA("Conversions",$J$9,"Campaign July","Marling's Display Ads- Leads")</f>
        <v>26</v>
      </c>
      <c r="M21">
        <f>GETPIVOTDATA("Conversions",$J$9,"Campaign July","Marlings (Water Damage Restoration)")</f>
        <v>193</v>
      </c>
      <c r="N21">
        <f>GETPIVOTDATA("Conversions",$J$9,"Campaign July","Marlings Lead(Book-Appointment-Form)")</f>
        <v>11</v>
      </c>
    </row>
    <row r="23" spans="1:14">
      <c r="B23" s="2" t="s">
        <v>10</v>
      </c>
      <c r="C23" s="2" t="s">
        <v>8</v>
      </c>
      <c r="D23" s="2" t="s">
        <v>9</v>
      </c>
      <c r="E23" s="2" t="s">
        <v>7</v>
      </c>
      <c r="I23" s="1" t="s">
        <v>26</v>
      </c>
      <c r="J23" t="s">
        <v>40</v>
      </c>
    </row>
    <row r="24" spans="1:14">
      <c r="B24" s="3">
        <f>B27/GETPIVOTDATA("Conversions",$A$16)</f>
        <v>0</v>
      </c>
      <c r="C24" s="3">
        <f t="shared" ref="C24:E24" si="2">C27/GETPIVOTDATA("Conversions",$A$16)</f>
        <v>0.80952380952380953</v>
      </c>
      <c r="D24" s="3">
        <f t="shared" si="2"/>
        <v>0.14285714285714285</v>
      </c>
      <c r="E24" s="3">
        <f t="shared" si="2"/>
        <v>4.7619047619047616E-2</v>
      </c>
      <c r="I24" s="2" t="s">
        <v>10</v>
      </c>
      <c r="J24" s="19">
        <v>159.59</v>
      </c>
    </row>
    <row r="25" spans="1:14">
      <c r="B25" s="3">
        <f>100%-B24</f>
        <v>1</v>
      </c>
      <c r="C25" s="3">
        <f t="shared" ref="C25:E25" si="3">100%-C24</f>
        <v>0.19047619047619047</v>
      </c>
      <c r="D25" s="3">
        <f t="shared" si="3"/>
        <v>0.85714285714285721</v>
      </c>
      <c r="E25" s="3">
        <f t="shared" si="3"/>
        <v>0.95238095238095233</v>
      </c>
      <c r="I25" s="2" t="s">
        <v>8</v>
      </c>
      <c r="J25" s="19">
        <v>2288</v>
      </c>
    </row>
    <row r="26" spans="1:14">
      <c r="I26" s="2" t="s">
        <v>9</v>
      </c>
      <c r="J26" s="19">
        <v>159.38</v>
      </c>
    </row>
    <row r="27" spans="1:14">
      <c r="B27">
        <f>GETPIVOTDATA("Conversions",$A$16,"Campaign","Marling's Display Ads- Leads")</f>
        <v>0</v>
      </c>
      <c r="C27">
        <f>GETPIVOTDATA("Conversions",$A$16,"Campaign","Marlings (Water Damage Restoration)")</f>
        <v>17</v>
      </c>
      <c r="D27">
        <f>GETPIVOTDATA("Conversions",$A$16,"Campaign","Marlings Calls Only Ads-2")</f>
        <v>3</v>
      </c>
      <c r="E27">
        <f>GETPIVOTDATA("Conversions",$A$16,"Campaign","Marlings Lead(Book-Appointment-Form)")</f>
        <v>1</v>
      </c>
      <c r="I27" s="2" t="s">
        <v>7</v>
      </c>
      <c r="J27" s="19">
        <v>727.92</v>
      </c>
    </row>
    <row r="28" spans="1:14">
      <c r="A28" s="1" t="s">
        <v>26</v>
      </c>
      <c r="B28" t="s">
        <v>40</v>
      </c>
      <c r="I28" s="2" t="s">
        <v>27</v>
      </c>
      <c r="J28" s="19">
        <v>3334.8900000000003</v>
      </c>
    </row>
    <row r="29" spans="1:14">
      <c r="A29" s="2" t="s">
        <v>10</v>
      </c>
      <c r="B29" s="19">
        <v>159.59</v>
      </c>
    </row>
    <row r="30" spans="1:14">
      <c r="A30" s="2" t="s">
        <v>8</v>
      </c>
      <c r="B30" s="19">
        <v>2288</v>
      </c>
    </row>
    <row r="31" spans="1:14">
      <c r="A31" s="2" t="s">
        <v>9</v>
      </c>
      <c r="B31" s="19">
        <v>159.38</v>
      </c>
    </row>
    <row r="32" spans="1:14">
      <c r="A32" s="2" t="s">
        <v>7</v>
      </c>
      <c r="B32" s="19">
        <v>727.92</v>
      </c>
    </row>
    <row r="33" spans="1:10">
      <c r="A33" s="2" t="s">
        <v>27</v>
      </c>
      <c r="B33" s="19">
        <v>3334.8900000000003</v>
      </c>
    </row>
    <row r="34" spans="1:10" ht="19">
      <c r="A34" s="6" t="s">
        <v>55</v>
      </c>
      <c r="E34" s="6" t="s">
        <v>56</v>
      </c>
    </row>
    <row r="35" spans="1:10">
      <c r="A35" s="1" t="s">
        <v>26</v>
      </c>
      <c r="B35" t="s">
        <v>28</v>
      </c>
      <c r="C35" t="s">
        <v>42</v>
      </c>
      <c r="E35" s="1" t="s">
        <v>26</v>
      </c>
      <c r="F35" t="s">
        <v>28</v>
      </c>
      <c r="G35" t="s">
        <v>42</v>
      </c>
      <c r="I35" s="1" t="s">
        <v>26</v>
      </c>
      <c r="J35" t="s">
        <v>40</v>
      </c>
    </row>
    <row r="36" spans="1:10">
      <c r="A36" s="2" t="s">
        <v>23</v>
      </c>
      <c r="B36">
        <v>11</v>
      </c>
      <c r="C36">
        <v>6.82</v>
      </c>
      <c r="E36" s="2" t="s">
        <v>46</v>
      </c>
      <c r="F36">
        <v>17</v>
      </c>
      <c r="G36">
        <v>4.2</v>
      </c>
      <c r="I36" s="2" t="s">
        <v>31</v>
      </c>
      <c r="J36">
        <v>460.55</v>
      </c>
    </row>
    <row r="37" spans="1:10">
      <c r="A37" s="2" t="s">
        <v>18</v>
      </c>
      <c r="B37">
        <v>12</v>
      </c>
      <c r="C37">
        <v>3.51</v>
      </c>
      <c r="E37" s="2" t="s">
        <v>48</v>
      </c>
      <c r="F37">
        <v>3</v>
      </c>
      <c r="G37">
        <v>9.23</v>
      </c>
      <c r="I37" s="2" t="s">
        <v>10</v>
      </c>
      <c r="J37">
        <v>967.63</v>
      </c>
    </row>
    <row r="38" spans="1:10">
      <c r="A38" s="2" t="s">
        <v>14</v>
      </c>
      <c r="B38">
        <v>5</v>
      </c>
      <c r="C38">
        <v>2.14</v>
      </c>
      <c r="E38" s="2" t="s">
        <v>45</v>
      </c>
      <c r="F38">
        <v>3</v>
      </c>
      <c r="G38">
        <v>2.5299999999999998</v>
      </c>
      <c r="I38" s="2" t="s">
        <v>8</v>
      </c>
      <c r="J38">
        <v>4813.13</v>
      </c>
    </row>
    <row r="39" spans="1:10">
      <c r="A39" s="2" t="s">
        <v>19</v>
      </c>
      <c r="B39">
        <v>10</v>
      </c>
      <c r="C39">
        <v>3.31</v>
      </c>
      <c r="E39" s="2" t="s">
        <v>47</v>
      </c>
      <c r="F39">
        <v>7</v>
      </c>
      <c r="G39">
        <v>9.16</v>
      </c>
      <c r="I39" s="2" t="s">
        <v>7</v>
      </c>
      <c r="J39">
        <v>711.88</v>
      </c>
    </row>
    <row r="40" spans="1:10">
      <c r="A40" s="2" t="s">
        <v>17</v>
      </c>
      <c r="B40">
        <v>15</v>
      </c>
      <c r="C40">
        <v>4.3899999999999997</v>
      </c>
      <c r="E40" s="2" t="s">
        <v>49</v>
      </c>
      <c r="F40">
        <v>3</v>
      </c>
      <c r="G40">
        <v>7.19</v>
      </c>
      <c r="I40" s="2" t="s">
        <v>27</v>
      </c>
      <c r="J40">
        <v>6953.1900000000005</v>
      </c>
    </row>
    <row r="41" spans="1:10">
      <c r="A41" s="2" t="s">
        <v>25</v>
      </c>
      <c r="B41">
        <v>1</v>
      </c>
      <c r="C41">
        <v>16.38</v>
      </c>
      <c r="E41" s="2" t="s">
        <v>23</v>
      </c>
      <c r="F41">
        <v>8</v>
      </c>
      <c r="G41">
        <v>4.95</v>
      </c>
    </row>
    <row r="42" spans="1:10">
      <c r="A42" s="2" t="s">
        <v>24</v>
      </c>
      <c r="B42">
        <v>4</v>
      </c>
      <c r="C42">
        <v>25.97</v>
      </c>
      <c r="E42" s="2" t="s">
        <v>18</v>
      </c>
      <c r="F42">
        <v>5</v>
      </c>
      <c r="G42">
        <v>3.83</v>
      </c>
    </row>
    <row r="43" spans="1:10">
      <c r="A43" s="2" t="s">
        <v>13</v>
      </c>
      <c r="B43">
        <v>34</v>
      </c>
      <c r="C43">
        <v>2.4900000000000002</v>
      </c>
      <c r="E43" s="2" t="s">
        <v>14</v>
      </c>
      <c r="F43">
        <v>6</v>
      </c>
      <c r="G43">
        <v>11.56</v>
      </c>
    </row>
    <row r="44" spans="1:10">
      <c r="A44" s="2" t="s">
        <v>16</v>
      </c>
      <c r="B44">
        <v>2</v>
      </c>
      <c r="C44">
        <v>3.36</v>
      </c>
      <c r="E44" s="2" t="s">
        <v>17</v>
      </c>
      <c r="F44">
        <v>38</v>
      </c>
      <c r="G44">
        <v>5.0199999999999996</v>
      </c>
    </row>
    <row r="45" spans="1:10">
      <c r="A45" s="2" t="s">
        <v>20</v>
      </c>
      <c r="B45">
        <v>6</v>
      </c>
      <c r="C45">
        <v>3.87</v>
      </c>
      <c r="E45" s="2" t="s">
        <v>44</v>
      </c>
      <c r="F45">
        <v>7</v>
      </c>
      <c r="G45">
        <v>3.03</v>
      </c>
    </row>
    <row r="46" spans="1:10">
      <c r="A46" s="2" t="s">
        <v>15</v>
      </c>
      <c r="B46">
        <v>3</v>
      </c>
      <c r="C46">
        <v>2.5299999999999998</v>
      </c>
      <c r="E46" s="2" t="s">
        <v>15</v>
      </c>
      <c r="F46">
        <v>13</v>
      </c>
      <c r="G46">
        <v>1.6</v>
      </c>
    </row>
    <row r="47" spans="1:10">
      <c r="A47" s="2" t="s">
        <v>21</v>
      </c>
      <c r="B47">
        <v>123</v>
      </c>
      <c r="C47">
        <v>4.75</v>
      </c>
      <c r="E47" s="2" t="s">
        <v>21</v>
      </c>
      <c r="F47">
        <v>593</v>
      </c>
      <c r="G47">
        <v>4.79</v>
      </c>
    </row>
    <row r="48" spans="1:10">
      <c r="A48" s="2" t="s">
        <v>22</v>
      </c>
      <c r="B48">
        <v>58</v>
      </c>
      <c r="C48">
        <v>5.34</v>
      </c>
      <c r="E48" s="2" t="s">
        <v>22</v>
      </c>
      <c r="F48">
        <v>112</v>
      </c>
      <c r="G48">
        <v>2.98</v>
      </c>
    </row>
    <row r="49" spans="1:7">
      <c r="A49" s="2" t="s">
        <v>27</v>
      </c>
      <c r="B49">
        <v>284</v>
      </c>
      <c r="C49">
        <v>84.86</v>
      </c>
      <c r="E49" s="2" t="s">
        <v>27</v>
      </c>
      <c r="F49">
        <v>815</v>
      </c>
      <c r="G49">
        <v>70.070000000000007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889A-FA49-B24C-A981-6E9F7D634D4A}">
  <dimension ref="A1:AD74"/>
  <sheetViews>
    <sheetView showGridLines="0" tabSelected="1" zoomScale="36" zoomScaleNormal="69" workbookViewId="0">
      <selection activeCell="AG42" sqref="AG42"/>
    </sheetView>
  </sheetViews>
  <sheetFormatPr baseColWidth="10" defaultColWidth="15.83203125" defaultRowHeight="15"/>
  <cols>
    <col min="1" max="1" width="49.5" bestFit="1" customWidth="1"/>
    <col min="2" max="2" width="18.33203125" bestFit="1" customWidth="1"/>
    <col min="3" max="3" width="18.1640625" bestFit="1" customWidth="1"/>
    <col min="4" max="4" width="22.83203125" bestFit="1" customWidth="1"/>
    <col min="5" max="5" width="27" bestFit="1" customWidth="1"/>
    <col min="6" max="6" width="16.83203125" bestFit="1" customWidth="1"/>
  </cols>
  <sheetData>
    <row r="1" spans="1:30" ht="15" customHeight="1">
      <c r="A1" s="18" t="s">
        <v>43</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8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43" spans="1:21" ht="24">
      <c r="A43" s="11" t="s">
        <v>26</v>
      </c>
      <c r="B43" s="12" t="s">
        <v>28</v>
      </c>
      <c r="C43" s="12" t="s">
        <v>29</v>
      </c>
      <c r="D43" s="12" t="s">
        <v>42</v>
      </c>
      <c r="E43" s="12" t="s">
        <v>38</v>
      </c>
      <c r="F43" s="12" t="s">
        <v>40</v>
      </c>
    </row>
    <row r="44" spans="1:21" ht="24">
      <c r="A44" s="12" t="s">
        <v>23</v>
      </c>
      <c r="B44" s="12">
        <v>11</v>
      </c>
      <c r="C44" s="12">
        <v>374</v>
      </c>
      <c r="D44" s="12">
        <v>6.82</v>
      </c>
      <c r="E44" s="12">
        <v>0</v>
      </c>
      <c r="F44" s="12">
        <v>75.069999999999993</v>
      </c>
      <c r="U44" s="10"/>
    </row>
    <row r="45" spans="1:21" ht="24">
      <c r="A45" s="12" t="s">
        <v>18</v>
      </c>
      <c r="B45" s="12">
        <v>12</v>
      </c>
      <c r="C45" s="12">
        <v>253</v>
      </c>
      <c r="D45" s="12">
        <v>3.51</v>
      </c>
      <c r="E45" s="12">
        <v>2</v>
      </c>
      <c r="F45" s="12">
        <v>42.07</v>
      </c>
    </row>
    <row r="46" spans="1:21" ht="24">
      <c r="A46" s="12" t="s">
        <v>14</v>
      </c>
      <c r="B46" s="12">
        <v>5</v>
      </c>
      <c r="C46" s="12">
        <v>29</v>
      </c>
      <c r="D46" s="12">
        <v>2.14</v>
      </c>
      <c r="E46" s="12">
        <v>0</v>
      </c>
      <c r="F46" s="12">
        <v>10.7</v>
      </c>
    </row>
    <row r="47" spans="1:21" ht="24">
      <c r="A47" s="12" t="s">
        <v>19</v>
      </c>
      <c r="B47" s="12">
        <v>10</v>
      </c>
      <c r="C47" s="12">
        <v>98</v>
      </c>
      <c r="D47" s="12">
        <v>3.31</v>
      </c>
      <c r="E47" s="12">
        <v>1</v>
      </c>
      <c r="F47" s="12">
        <v>33.06</v>
      </c>
    </row>
    <row r="48" spans="1:21" ht="24">
      <c r="A48" s="12" t="s">
        <v>17</v>
      </c>
      <c r="B48" s="12">
        <v>15</v>
      </c>
      <c r="C48" s="12">
        <v>226</v>
      </c>
      <c r="D48" s="12">
        <v>4.3899999999999997</v>
      </c>
      <c r="E48" s="12">
        <v>1</v>
      </c>
      <c r="F48" s="12">
        <v>65.83</v>
      </c>
    </row>
    <row r="49" spans="1:6" ht="24">
      <c r="A49" s="12" t="s">
        <v>25</v>
      </c>
      <c r="B49" s="12">
        <v>1</v>
      </c>
      <c r="C49" s="12">
        <v>27</v>
      </c>
      <c r="D49" s="12">
        <v>16.38</v>
      </c>
      <c r="E49" s="12">
        <v>1</v>
      </c>
      <c r="F49" s="12">
        <v>16.38</v>
      </c>
    </row>
    <row r="50" spans="1:6" ht="24">
      <c r="A50" s="12" t="s">
        <v>24</v>
      </c>
      <c r="B50" s="12">
        <v>4</v>
      </c>
      <c r="C50" s="12">
        <v>88</v>
      </c>
      <c r="D50" s="12">
        <v>25.97</v>
      </c>
      <c r="E50" s="12">
        <v>3</v>
      </c>
      <c r="F50" s="12">
        <v>103.89</v>
      </c>
    </row>
    <row r="51" spans="1:6" ht="24">
      <c r="A51" s="12" t="s">
        <v>13</v>
      </c>
      <c r="B51" s="12">
        <v>34</v>
      </c>
      <c r="C51" s="12">
        <v>373</v>
      </c>
      <c r="D51" s="12">
        <v>2.4900000000000002</v>
      </c>
      <c r="E51" s="12">
        <v>0</v>
      </c>
      <c r="F51" s="12">
        <v>84.53</v>
      </c>
    </row>
    <row r="52" spans="1:6" ht="24">
      <c r="A52" s="12" t="s">
        <v>16</v>
      </c>
      <c r="B52" s="12">
        <v>2</v>
      </c>
      <c r="C52" s="12">
        <v>34</v>
      </c>
      <c r="D52" s="12">
        <v>3.36</v>
      </c>
      <c r="E52" s="12">
        <v>0</v>
      </c>
      <c r="F52" s="12">
        <v>6.72</v>
      </c>
    </row>
    <row r="53" spans="1:6" ht="24">
      <c r="A53" s="12" t="s">
        <v>20</v>
      </c>
      <c r="B53" s="12">
        <v>6</v>
      </c>
      <c r="C53" s="12">
        <v>94</v>
      </c>
      <c r="D53" s="12">
        <v>3.87</v>
      </c>
      <c r="E53" s="12">
        <v>0</v>
      </c>
      <c r="F53" s="12">
        <v>23.2</v>
      </c>
    </row>
    <row r="54" spans="1:6" ht="24">
      <c r="A54" s="12" t="s">
        <v>15</v>
      </c>
      <c r="B54" s="12">
        <v>3</v>
      </c>
      <c r="C54" s="12">
        <v>37</v>
      </c>
      <c r="D54" s="12">
        <v>2.5299999999999998</v>
      </c>
      <c r="E54" s="12">
        <v>0</v>
      </c>
      <c r="F54" s="12">
        <v>7.6</v>
      </c>
    </row>
    <row r="55" spans="1:6" ht="24">
      <c r="A55" s="12" t="s">
        <v>21</v>
      </c>
      <c r="B55" s="12">
        <v>123</v>
      </c>
      <c r="C55" s="12">
        <v>1674</v>
      </c>
      <c r="D55" s="12">
        <v>4.75</v>
      </c>
      <c r="E55" s="12">
        <v>8</v>
      </c>
      <c r="F55" s="12">
        <v>583.65</v>
      </c>
    </row>
    <row r="56" spans="1:6" ht="24">
      <c r="A56" s="12" t="s">
        <v>22</v>
      </c>
      <c r="B56" s="12">
        <v>58</v>
      </c>
      <c r="C56" s="12">
        <v>202</v>
      </c>
      <c r="D56" s="12">
        <v>5.34</v>
      </c>
      <c r="E56" s="12">
        <v>4</v>
      </c>
      <c r="F56" s="12">
        <v>309.67</v>
      </c>
    </row>
    <row r="57" spans="1:6" ht="24">
      <c r="A57" s="12" t="s">
        <v>27</v>
      </c>
      <c r="B57" s="12">
        <v>284</v>
      </c>
      <c r="C57" s="12">
        <v>3509</v>
      </c>
      <c r="D57" s="12">
        <v>84.86</v>
      </c>
      <c r="E57" s="12">
        <v>20</v>
      </c>
      <c r="F57" s="12">
        <v>1362.3700000000001</v>
      </c>
    </row>
    <row r="60" spans="1:6" ht="24">
      <c r="A60" s="15" t="s">
        <v>26</v>
      </c>
      <c r="B60" s="14" t="s">
        <v>28</v>
      </c>
      <c r="C60" s="14" t="s">
        <v>29</v>
      </c>
      <c r="D60" s="14" t="s">
        <v>30</v>
      </c>
      <c r="E60" s="14" t="s">
        <v>38</v>
      </c>
      <c r="F60" s="14" t="s">
        <v>40</v>
      </c>
    </row>
    <row r="61" spans="1:6" ht="24">
      <c r="A61" s="12" t="s">
        <v>46</v>
      </c>
      <c r="B61" s="12">
        <v>17</v>
      </c>
      <c r="C61" s="12">
        <v>152</v>
      </c>
      <c r="D61" s="12">
        <v>0.1118</v>
      </c>
      <c r="E61" s="12">
        <v>6</v>
      </c>
      <c r="F61" s="12">
        <v>71.39</v>
      </c>
    </row>
    <row r="62" spans="1:6" ht="24">
      <c r="A62" s="12" t="s">
        <v>48</v>
      </c>
      <c r="B62" s="12">
        <v>3</v>
      </c>
      <c r="C62" s="12">
        <v>81</v>
      </c>
      <c r="D62" s="12">
        <v>3.6999999999999998E-2</v>
      </c>
      <c r="E62" s="12">
        <v>1</v>
      </c>
      <c r="F62" s="12">
        <v>27.68</v>
      </c>
    </row>
    <row r="63" spans="1:6" ht="24">
      <c r="A63" s="12" t="s">
        <v>45</v>
      </c>
      <c r="B63" s="12">
        <v>3</v>
      </c>
      <c r="C63" s="12">
        <v>77</v>
      </c>
      <c r="D63" s="12">
        <v>3.9E-2</v>
      </c>
      <c r="E63" s="12">
        <v>0</v>
      </c>
      <c r="F63" s="12">
        <v>7.58</v>
      </c>
    </row>
    <row r="64" spans="1:6" ht="24">
      <c r="A64" s="12" t="s">
        <v>47</v>
      </c>
      <c r="B64" s="12">
        <v>7</v>
      </c>
      <c r="C64" s="12">
        <v>320</v>
      </c>
      <c r="D64" s="12">
        <v>2.1899999999999999E-2</v>
      </c>
      <c r="E64" s="12">
        <v>1</v>
      </c>
      <c r="F64" s="12">
        <v>64.150000000000006</v>
      </c>
    </row>
    <row r="65" spans="1:6" ht="24">
      <c r="A65" s="12" t="s">
        <v>49</v>
      </c>
      <c r="B65" s="12">
        <v>3</v>
      </c>
      <c r="C65" s="12">
        <v>145</v>
      </c>
      <c r="D65" s="12">
        <v>2.0699999999999998</v>
      </c>
      <c r="E65" s="12">
        <v>3</v>
      </c>
      <c r="F65" s="12">
        <v>21.58</v>
      </c>
    </row>
    <row r="66" spans="1:6" ht="24">
      <c r="A66" s="12" t="s">
        <v>23</v>
      </c>
      <c r="B66" s="12">
        <v>8</v>
      </c>
      <c r="C66" s="12">
        <v>66</v>
      </c>
      <c r="D66" s="12">
        <v>0.1212</v>
      </c>
      <c r="E66" s="12">
        <v>1</v>
      </c>
      <c r="F66" s="12">
        <v>39.58</v>
      </c>
    </row>
    <row r="67" spans="1:6" ht="24">
      <c r="A67" s="12" t="s">
        <v>18</v>
      </c>
      <c r="B67" s="12">
        <v>5</v>
      </c>
      <c r="C67" s="12">
        <v>85</v>
      </c>
      <c r="D67" s="12">
        <v>5.8799999999999998E-2</v>
      </c>
      <c r="E67" s="12">
        <v>1</v>
      </c>
      <c r="F67" s="12">
        <v>19.14</v>
      </c>
    </row>
    <row r="68" spans="1:6" ht="24">
      <c r="A68" s="12" t="s">
        <v>14</v>
      </c>
      <c r="B68" s="12">
        <v>6</v>
      </c>
      <c r="C68" s="12">
        <v>155</v>
      </c>
      <c r="D68" s="12">
        <v>3.8699999999999998E-2</v>
      </c>
      <c r="E68" s="12">
        <v>0</v>
      </c>
      <c r="F68" s="12">
        <v>69.34</v>
      </c>
    </row>
    <row r="69" spans="1:6" ht="24">
      <c r="A69" s="12" t="s">
        <v>17</v>
      </c>
      <c r="B69" s="12">
        <v>38</v>
      </c>
      <c r="C69" s="12">
        <v>477</v>
      </c>
      <c r="D69" s="12">
        <v>7.9699999999999993E-2</v>
      </c>
      <c r="E69" s="12">
        <v>8</v>
      </c>
      <c r="F69" s="12">
        <v>190.83</v>
      </c>
    </row>
    <row r="70" spans="1:6" ht="24">
      <c r="A70" s="12" t="s">
        <v>44</v>
      </c>
      <c r="B70" s="12">
        <v>7</v>
      </c>
      <c r="C70" s="12">
        <v>39</v>
      </c>
      <c r="D70" s="12">
        <v>0.17949999999999999</v>
      </c>
      <c r="E70" s="12">
        <v>0</v>
      </c>
      <c r="F70" s="12">
        <v>21.23</v>
      </c>
    </row>
    <row r="71" spans="1:6" ht="24">
      <c r="A71" s="12" t="s">
        <v>15</v>
      </c>
      <c r="B71" s="12">
        <v>13</v>
      </c>
      <c r="C71" s="12">
        <v>139</v>
      </c>
      <c r="D71" s="12">
        <v>9.35E-2</v>
      </c>
      <c r="E71" s="12">
        <v>1</v>
      </c>
      <c r="F71" s="12">
        <v>20.79</v>
      </c>
    </row>
    <row r="72" spans="1:6" ht="24">
      <c r="A72" s="12" t="s">
        <v>21</v>
      </c>
      <c r="B72" s="12">
        <v>593</v>
      </c>
      <c r="C72" s="12">
        <v>5270</v>
      </c>
      <c r="D72" s="12">
        <v>0.1125</v>
      </c>
      <c r="E72" s="12">
        <v>96</v>
      </c>
      <c r="F72" s="12">
        <v>2842.63</v>
      </c>
    </row>
    <row r="73" spans="1:6" ht="24">
      <c r="A73" s="12" t="s">
        <v>22</v>
      </c>
      <c r="B73" s="12">
        <v>112</v>
      </c>
      <c r="C73" s="12">
        <v>380</v>
      </c>
      <c r="D73" s="12">
        <v>0.29470000000000002</v>
      </c>
      <c r="E73" s="12">
        <v>14</v>
      </c>
      <c r="F73" s="12">
        <v>333.38</v>
      </c>
    </row>
    <row r="74" spans="1:6" ht="24">
      <c r="A74" s="12" t="s">
        <v>27</v>
      </c>
      <c r="B74" s="14">
        <v>815</v>
      </c>
      <c r="C74" s="14">
        <v>7386</v>
      </c>
      <c r="D74" s="14">
        <v>3.2583000000000002</v>
      </c>
      <c r="E74" s="14">
        <v>132</v>
      </c>
      <c r="F74" s="14">
        <v>3729.3</v>
      </c>
    </row>
  </sheetData>
  <mergeCells count="1">
    <mergeCell ref="A1:AD2"/>
  </mergeCells>
  <pageMargins left="0.7" right="0.7" top="0.75" bottom="0.75" header="0.3" footer="0.3"/>
  <pageSetup paperSize="9" orientation="portrait" horizontalDpi="0" verticalDpi="0"/>
  <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Google Ads Data</vt:lpstr>
      <vt:lpstr>Pivot</vt:lpstr>
      <vt:lpstr>Dashbaord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2025-11-11T05:26:11Z</dcterms:created>
  <dcterms:modified xsi:type="dcterms:W3CDTF">2025-11-20T07:04:27Z</dcterms:modified>
</cp:coreProperties>
</file>