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D6019DBC-D1B9-4DCD-8ECD-A7F81982DE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ClusterAnalysisPracticeWork" sheetId="1" r:id="rId2"/>
    <sheet name="Case" sheetId="2" r:id="rId3"/>
  </sheets>
  <externalReferences>
    <externalReference r:id="rId4"/>
  </externalReferences>
  <calcPr calcId="191028"/>
</workbook>
</file>

<file path=xl/calcChain.xml><?xml version="1.0" encoding="utf-8"?>
<calcChain xmlns="http://schemas.openxmlformats.org/spreadsheetml/2006/main">
  <c r="L3" i="1" l="1"/>
  <c r="L2" i="1"/>
  <c r="W2" i="1"/>
  <c r="V2" i="1"/>
  <c r="S2" i="1"/>
  <c r="R2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K1" i="3"/>
  <c r="J1" i="3"/>
  <c r="G1" i="3"/>
  <c r="F1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B2" i="3" a="1"/>
  <c r="N3" i="1" a="1"/>
  <c r="N5" i="1" l="1"/>
  <c r="N13" i="1"/>
  <c r="N21" i="1"/>
  <c r="N6" i="1"/>
  <c r="N14" i="1"/>
  <c r="N22" i="1"/>
  <c r="N7" i="1"/>
  <c r="N15" i="1"/>
  <c r="N23" i="1"/>
  <c r="N8" i="1"/>
  <c r="N16" i="1"/>
  <c r="N24" i="1"/>
  <c r="N10" i="1"/>
  <c r="N18" i="1"/>
  <c r="N26" i="1"/>
  <c r="N3" i="1"/>
  <c r="N11" i="1"/>
  <c r="N19" i="1"/>
  <c r="N27" i="1"/>
  <c r="N4" i="1"/>
  <c r="N12" i="1"/>
  <c r="N20" i="1"/>
  <c r="N9" i="1"/>
  <c r="N17" i="1"/>
  <c r="N25" i="1"/>
  <c r="B4" i="3"/>
  <c r="B12" i="3"/>
  <c r="B20" i="3"/>
  <c r="B5" i="3"/>
  <c r="B13" i="3"/>
  <c r="B21" i="3"/>
  <c r="B6" i="3"/>
  <c r="B14" i="3"/>
  <c r="B22" i="3"/>
  <c r="B7" i="3"/>
  <c r="B15" i="3"/>
  <c r="B23" i="3"/>
  <c r="B9" i="3"/>
  <c r="B17" i="3"/>
  <c r="B25" i="3"/>
  <c r="B2" i="3"/>
  <c r="B10" i="3"/>
  <c r="B18" i="3"/>
  <c r="B26" i="3"/>
  <c r="B3" i="3"/>
  <c r="B11" i="3"/>
  <c r="B19" i="3"/>
  <c r="B8" i="3"/>
  <c r="B16" i="3"/>
  <c r="B24" i="3"/>
  <c r="E21" i="3"/>
  <c r="Q22" i="1"/>
  <c r="R3" i="1" l="1"/>
  <c r="R4" i="1"/>
  <c r="S4" i="1"/>
  <c r="S8" i="1"/>
  <c r="S12" i="1"/>
  <c r="R9" i="1"/>
  <c r="S5" i="1"/>
  <c r="S9" i="1"/>
  <c r="S3" i="1"/>
  <c r="R5" i="1"/>
  <c r="R6" i="1"/>
  <c r="R10" i="1"/>
  <c r="S6" i="1"/>
  <c r="S10" i="1"/>
  <c r="R7" i="1"/>
  <c r="R11" i="1"/>
  <c r="S7" i="1"/>
  <c r="S11" i="1"/>
  <c r="R8" i="1"/>
  <c r="R12" i="1"/>
  <c r="Q11" i="1"/>
  <c r="Q12" i="1"/>
  <c r="Q9" i="1"/>
  <c r="Q10" i="1"/>
  <c r="Q7" i="1"/>
  <c r="Q8" i="1"/>
  <c r="Q5" i="1"/>
  <c r="Q6" i="1"/>
  <c r="Q3" i="1"/>
  <c r="Q4" i="1"/>
  <c r="G2" i="3"/>
  <c r="F3" i="3"/>
  <c r="G3" i="3"/>
  <c r="G7" i="3"/>
  <c r="G11" i="3"/>
  <c r="F8" i="3"/>
  <c r="G8" i="3"/>
  <c r="F10" i="3"/>
  <c r="F7" i="3"/>
  <c r="F4" i="3"/>
  <c r="G4" i="3"/>
  <c r="F6" i="3"/>
  <c r="G10" i="3"/>
  <c r="F5" i="3"/>
  <c r="F9" i="3"/>
  <c r="G5" i="3"/>
  <c r="G9" i="3"/>
  <c r="F2" i="3"/>
  <c r="G6" i="3"/>
  <c r="F11" i="3"/>
  <c r="E11" i="3"/>
  <c r="E10" i="3"/>
  <c r="E8" i="3"/>
  <c r="E9" i="3"/>
  <c r="E6" i="3"/>
  <c r="E7" i="3"/>
  <c r="E5" i="3"/>
  <c r="E4" i="3"/>
  <c r="E2" i="3"/>
  <c r="E3" i="3"/>
  <c r="W3" i="1" l="1" a="1"/>
  <c r="W3" i="1" s="1"/>
  <c r="W26" i="1" a="1"/>
  <c r="W26" i="1" s="1"/>
  <c r="W5" i="1" a="1"/>
  <c r="W5" i="1" s="1"/>
  <c r="W13" i="1" a="1"/>
  <c r="W13" i="1" s="1"/>
  <c r="W21" i="1" a="1"/>
  <c r="W21" i="1" s="1"/>
  <c r="W4" i="1" a="1"/>
  <c r="W4" i="1" s="1"/>
  <c r="W8" i="1" a="1"/>
  <c r="W8" i="1" s="1"/>
  <c r="W12" i="1" a="1"/>
  <c r="W12" i="1" s="1"/>
  <c r="W16" i="1" a="1"/>
  <c r="W16" i="1" s="1"/>
  <c r="W20" i="1" a="1"/>
  <c r="W20" i="1" s="1"/>
  <c r="W24" i="1" a="1"/>
  <c r="W24" i="1" s="1"/>
  <c r="W7" i="1" a="1"/>
  <c r="W7" i="1" s="1"/>
  <c r="W15" i="1" a="1"/>
  <c r="W15" i="1" s="1"/>
  <c r="W23" i="1" a="1"/>
  <c r="W23" i="1" s="1"/>
  <c r="W11" i="1" a="1"/>
  <c r="W11" i="1" s="1"/>
  <c r="W19" i="1" a="1"/>
  <c r="W19" i="1" s="1"/>
  <c r="W27" i="1" a="1"/>
  <c r="W27" i="1" s="1"/>
  <c r="W6" i="1" a="1"/>
  <c r="W6" i="1" s="1"/>
  <c r="W10" i="1" a="1"/>
  <c r="W10" i="1" s="1"/>
  <c r="W14" i="1" a="1"/>
  <c r="W14" i="1" s="1"/>
  <c r="W18" i="1" a="1"/>
  <c r="W18" i="1" s="1"/>
  <c r="W22" i="1" a="1"/>
  <c r="W22" i="1" s="1"/>
  <c r="W9" i="1" a="1"/>
  <c r="W9" i="1" s="1"/>
  <c r="W17" i="1" a="1"/>
  <c r="W17" i="1" s="1"/>
  <c r="W25" i="1" a="1"/>
  <c r="W25" i="1" s="1"/>
  <c r="U3" i="1" a="1"/>
  <c r="U3" i="1" s="1"/>
  <c r="U11" i="1" a="1"/>
  <c r="U11" i="1" s="1"/>
  <c r="U19" i="1" a="1"/>
  <c r="U19" i="1" s="1"/>
  <c r="U27" i="1" a="1"/>
  <c r="U27" i="1" s="1"/>
  <c r="U10" i="1" a="1"/>
  <c r="U10" i="1" s="1"/>
  <c r="U14" i="1" a="1"/>
  <c r="U14" i="1" s="1"/>
  <c r="U18" i="1" a="1"/>
  <c r="U18" i="1" s="1"/>
  <c r="U22" i="1" a="1"/>
  <c r="U22" i="1" s="1"/>
  <c r="U26" i="1" a="1"/>
  <c r="U26" i="1" s="1"/>
  <c r="U13" i="1" a="1"/>
  <c r="U13" i="1" s="1"/>
  <c r="U21" i="1" a="1"/>
  <c r="U21" i="1" s="1"/>
  <c r="U6" i="1" a="1"/>
  <c r="U6" i="1" s="1"/>
  <c r="U5" i="1" a="1"/>
  <c r="U5" i="1" s="1"/>
  <c r="U9" i="1" a="1"/>
  <c r="U9" i="1" s="1"/>
  <c r="U25" i="1" a="1"/>
  <c r="U25" i="1" s="1"/>
  <c r="U17" i="1" a="1"/>
  <c r="U17" i="1" s="1"/>
  <c r="U4" i="1" a="1"/>
  <c r="U4" i="1" s="1"/>
  <c r="U8" i="1" a="1"/>
  <c r="U8" i="1" s="1"/>
  <c r="U12" i="1" a="1"/>
  <c r="U12" i="1" s="1"/>
  <c r="U16" i="1" a="1"/>
  <c r="U16" i="1" s="1"/>
  <c r="U20" i="1" a="1"/>
  <c r="U20" i="1" s="1"/>
  <c r="U24" i="1" a="1"/>
  <c r="U24" i="1" s="1"/>
  <c r="U7" i="1" a="1"/>
  <c r="U7" i="1" s="1"/>
  <c r="U15" i="1" a="1"/>
  <c r="U15" i="1" s="1"/>
  <c r="U23" i="1" a="1"/>
  <c r="U23" i="1" s="1"/>
  <c r="V3" i="1" a="1"/>
  <c r="V3" i="1" s="1"/>
  <c r="V5" i="1" a="1"/>
  <c r="V5" i="1" s="1"/>
  <c r="V8" i="1" a="1"/>
  <c r="V8" i="1" s="1"/>
  <c r="V24" i="1" a="1"/>
  <c r="V24" i="1" s="1"/>
  <c r="V16" i="1" a="1"/>
  <c r="V16" i="1" s="1"/>
  <c r="V7" i="1" a="1"/>
  <c r="V7" i="1" s="1"/>
  <c r="V11" i="1" a="1"/>
  <c r="V11" i="1" s="1"/>
  <c r="V15" i="1" a="1"/>
  <c r="V15" i="1" s="1"/>
  <c r="V19" i="1" a="1"/>
  <c r="V19" i="1" s="1"/>
  <c r="V23" i="1" a="1"/>
  <c r="V23" i="1" s="1"/>
  <c r="V6" i="1" a="1"/>
  <c r="V6" i="1" s="1"/>
  <c r="V10" i="1" a="1"/>
  <c r="V10" i="1" s="1"/>
  <c r="V18" i="1" a="1"/>
  <c r="V18" i="1" s="1"/>
  <c r="V26" i="1" a="1"/>
  <c r="V26" i="1" s="1"/>
  <c r="V27" i="1" a="1"/>
  <c r="V27" i="1" s="1"/>
  <c r="V14" i="1" a="1"/>
  <c r="V14" i="1" s="1"/>
  <c r="V22" i="1" a="1"/>
  <c r="V22" i="1" s="1"/>
  <c r="V9" i="1" a="1"/>
  <c r="V9" i="1" s="1"/>
  <c r="V13" i="1" a="1"/>
  <c r="V13" i="1" s="1"/>
  <c r="V17" i="1" a="1"/>
  <c r="V17" i="1" s="1"/>
  <c r="V21" i="1" a="1"/>
  <c r="V21" i="1" s="1"/>
  <c r="V25" i="1" a="1"/>
  <c r="V25" i="1" s="1"/>
  <c r="V4" i="1" a="1"/>
  <c r="V4" i="1" s="1"/>
  <c r="V12" i="1" a="1"/>
  <c r="V12" i="1" s="1"/>
  <c r="V20" i="1" a="1"/>
  <c r="V20" i="1" s="1"/>
  <c r="J2" i="3" a="1"/>
  <c r="J2" i="3" s="1"/>
  <c r="J15" i="3" a="1"/>
  <c r="J15" i="3" s="1"/>
  <c r="J23" i="3" a="1"/>
  <c r="J23" i="3" s="1"/>
  <c r="J7" i="3" a="1"/>
  <c r="J7" i="3" s="1"/>
  <c r="J6" i="3" a="1"/>
  <c r="J6" i="3" s="1"/>
  <c r="J10" i="3" a="1"/>
  <c r="J10" i="3" s="1"/>
  <c r="J14" i="3" a="1"/>
  <c r="J14" i="3" s="1"/>
  <c r="J18" i="3" a="1"/>
  <c r="J18" i="3" s="1"/>
  <c r="J22" i="3" a="1"/>
  <c r="J22" i="3" s="1"/>
  <c r="J26" i="3" a="1"/>
  <c r="J26" i="3" s="1"/>
  <c r="J5" i="3" a="1"/>
  <c r="J5" i="3" s="1"/>
  <c r="J17" i="3" a="1"/>
  <c r="J17" i="3" s="1"/>
  <c r="J25" i="3" a="1"/>
  <c r="J25" i="3" s="1"/>
  <c r="J9" i="3" a="1"/>
  <c r="J9" i="3" s="1"/>
  <c r="J13" i="3" a="1"/>
  <c r="J13" i="3" s="1"/>
  <c r="J21" i="3" a="1"/>
  <c r="J21" i="3" s="1"/>
  <c r="J4" i="3" a="1"/>
  <c r="J4" i="3" s="1"/>
  <c r="J8" i="3" a="1"/>
  <c r="J8" i="3" s="1"/>
  <c r="J12" i="3" a="1"/>
  <c r="J12" i="3" s="1"/>
  <c r="J16" i="3" a="1"/>
  <c r="J16" i="3" s="1"/>
  <c r="J20" i="3" a="1"/>
  <c r="J20" i="3" s="1"/>
  <c r="J24" i="3" a="1"/>
  <c r="J24" i="3" s="1"/>
  <c r="J3" i="3" a="1"/>
  <c r="J3" i="3" s="1"/>
  <c r="J11" i="3" a="1"/>
  <c r="J11" i="3" s="1"/>
  <c r="J19" i="3" a="1"/>
  <c r="J19" i="3" s="1"/>
  <c r="I2" i="3" a="1"/>
  <c r="I2" i="3" s="1"/>
  <c r="I11" i="3" a="1"/>
  <c r="I11" i="3" s="1"/>
  <c r="I18" i="3" a="1"/>
  <c r="I18" i="3" s="1"/>
  <c r="I26" i="3" a="1"/>
  <c r="I26" i="3" s="1"/>
  <c r="I5" i="3" a="1"/>
  <c r="I5" i="3" s="1"/>
  <c r="I9" i="3" a="1"/>
  <c r="I9" i="3" s="1"/>
  <c r="I17" i="3" a="1"/>
  <c r="I17" i="3" s="1"/>
  <c r="I21" i="3" a="1"/>
  <c r="I21" i="3" s="1"/>
  <c r="I25" i="3" a="1"/>
  <c r="I25" i="3" s="1"/>
  <c r="I4" i="3" a="1"/>
  <c r="I4" i="3" s="1"/>
  <c r="I12" i="3" a="1"/>
  <c r="I12" i="3" s="1"/>
  <c r="I20" i="3" a="1"/>
  <c r="I20" i="3" s="1"/>
  <c r="I13" i="3" a="1"/>
  <c r="I13" i="3" s="1"/>
  <c r="I16" i="3" a="1"/>
  <c r="I16" i="3" s="1"/>
  <c r="I24" i="3" a="1"/>
  <c r="I24" i="3" s="1"/>
  <c r="I8" i="3" a="1"/>
  <c r="I8" i="3" s="1"/>
  <c r="I3" i="3" a="1"/>
  <c r="I3" i="3" s="1"/>
  <c r="I7" i="3" a="1"/>
  <c r="I7" i="3" s="1"/>
  <c r="I15" i="3" a="1"/>
  <c r="I15" i="3" s="1"/>
  <c r="I19" i="3" a="1"/>
  <c r="I19" i="3" s="1"/>
  <c r="I23" i="3" a="1"/>
  <c r="I23" i="3" s="1"/>
  <c r="I6" i="3" a="1"/>
  <c r="I6" i="3" s="1"/>
  <c r="I10" i="3" a="1"/>
  <c r="I10" i="3" s="1"/>
  <c r="I14" i="3" a="1"/>
  <c r="I14" i="3" s="1"/>
  <c r="I22" i="3" a="1"/>
  <c r="I22" i="3" s="1"/>
  <c r="K2" i="3" a="1"/>
  <c r="K2" i="3" s="1"/>
  <c r="K8" i="3" a="1"/>
  <c r="K8" i="3" s="1"/>
  <c r="K12" i="3" a="1"/>
  <c r="K12" i="3" s="1"/>
  <c r="K20" i="3" a="1"/>
  <c r="K20" i="3" s="1"/>
  <c r="K3" i="3" a="1"/>
  <c r="K3" i="3" s="1"/>
  <c r="K7" i="3" a="1"/>
  <c r="K7" i="3" s="1"/>
  <c r="K11" i="3" a="1"/>
  <c r="K11" i="3" s="1"/>
  <c r="K15" i="3" a="1"/>
  <c r="K15" i="3" s="1"/>
  <c r="K19" i="3" a="1"/>
  <c r="K19" i="3" s="1"/>
  <c r="K23" i="3" a="1"/>
  <c r="K23" i="3" s="1"/>
  <c r="K6" i="3" a="1"/>
  <c r="K6" i="3" s="1"/>
  <c r="K10" i="3" a="1"/>
  <c r="K10" i="3" s="1"/>
  <c r="K14" i="3" a="1"/>
  <c r="K14" i="3" s="1"/>
  <c r="K22" i="3" a="1"/>
  <c r="K22" i="3" s="1"/>
  <c r="K18" i="3" a="1"/>
  <c r="K18" i="3" s="1"/>
  <c r="K26" i="3" a="1"/>
  <c r="K26" i="3" s="1"/>
  <c r="K5" i="3" a="1"/>
  <c r="K5" i="3" s="1"/>
  <c r="K9" i="3" a="1"/>
  <c r="K9" i="3" s="1"/>
  <c r="K13" i="3" a="1"/>
  <c r="K13" i="3" s="1"/>
  <c r="K17" i="3" a="1"/>
  <c r="K17" i="3" s="1"/>
  <c r="K21" i="3" a="1"/>
  <c r="K21" i="3" s="1"/>
  <c r="K25" i="3" a="1"/>
  <c r="K25" i="3" s="1"/>
  <c r="K4" i="3" a="1"/>
  <c r="K4" i="3" s="1"/>
  <c r="K16" i="3" a="1"/>
  <c r="K16" i="3" s="1"/>
  <c r="K24" i="3" a="1"/>
  <c r="K24" i="3" s="1"/>
  <c r="X5" i="1" l="1"/>
  <c r="X18" i="1"/>
  <c r="X20" i="1"/>
  <c r="X16" i="1"/>
  <c r="X15" i="1"/>
  <c r="X22" i="1"/>
  <c r="X25" i="1"/>
  <c r="X24" i="1"/>
  <c r="X9" i="1"/>
  <c r="X14" i="1"/>
  <c r="X10" i="1"/>
  <c r="X6" i="1"/>
  <c r="X27" i="1"/>
  <c r="X12" i="1"/>
  <c r="X21" i="1"/>
  <c r="X19" i="1"/>
  <c r="X7" i="1"/>
  <c r="X8" i="1"/>
  <c r="X13" i="1"/>
  <c r="X11" i="1"/>
  <c r="X23" i="1"/>
  <c r="X4" i="1"/>
  <c r="X26" i="1"/>
  <c r="X3" i="1"/>
  <c r="X17" i="1"/>
  <c r="L7" i="3"/>
  <c r="L22" i="3"/>
  <c r="L25" i="3"/>
  <c r="L14" i="3"/>
  <c r="L23" i="3"/>
  <c r="L3" i="3"/>
  <c r="L8" i="3"/>
  <c r="L10" i="3"/>
  <c r="L24" i="3"/>
  <c r="L17" i="3"/>
  <c r="L6" i="3"/>
  <c r="L16" i="3"/>
  <c r="L9" i="3"/>
  <c r="L13" i="3"/>
  <c r="L5" i="3"/>
  <c r="L19" i="3"/>
  <c r="L20" i="3"/>
  <c r="L26" i="3"/>
  <c r="L15" i="3"/>
  <c r="L12" i="3"/>
  <c r="L18" i="3"/>
  <c r="L4" i="3"/>
  <c r="L11" i="3"/>
  <c r="L2" i="3"/>
  <c r="L21" i="3"/>
  <c r="Q24" i="1" l="1"/>
  <c r="E23" i="3"/>
</calcChain>
</file>

<file path=xl/sharedStrings.xml><?xml version="1.0" encoding="utf-8"?>
<sst xmlns="http://schemas.openxmlformats.org/spreadsheetml/2006/main" count="85" uniqueCount="58">
  <si>
    <t>Resp.Id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</si>
  <si>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</si>
  <si>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</si>
  <si>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</si>
  <si>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</si>
  <si>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</si>
  <si>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</si>
  <si>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</si>
  <si>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</si>
  <si>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</si>
  <si>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two</t>
  </si>
  <si>
    <t>Tata Nano</t>
  </si>
  <si>
    <t>A study was conducted on 200 two-wheeler owners in the National Capital Region (NCR) to assess purchase intention for the small car Nano from Tata Motors. The data for 25 repsondents are given for illustration.</t>
  </si>
  <si>
    <t>Indian Technlogy high order</t>
  </si>
  <si>
    <t>{1, sdisagree}...</t>
  </si>
  <si>
    <t>Buy Made in India</t>
  </si>
  <si>
    <t>Value for money</t>
  </si>
  <si>
    <t>Convenience over style</t>
  </si>
  <si>
    <t>Don't do waste full expenditure</t>
  </si>
  <si>
    <t>No compromise on safety</t>
  </si>
  <si>
    <t>saver not spender</t>
  </si>
  <si>
    <t>try new things</t>
  </si>
  <si>
    <t>be part of a changing world</t>
  </si>
  <si>
    <t>Purchase Intentions</t>
  </si>
  <si>
    <t>{0, no}...</t>
  </si>
  <si>
    <t>occupation</t>
  </si>
  <si>
    <t>{1, government}...</t>
  </si>
  <si>
    <t>family income</t>
  </si>
  <si>
    <t>{1, &lt;1lac}...</t>
  </si>
  <si>
    <t>family size</t>
  </si>
  <si>
    <t>{1, 1-2}...</t>
  </si>
  <si>
    <t>marital status</t>
  </si>
  <si>
    <t>{1, married}...</t>
  </si>
  <si>
    <t>education</t>
  </si>
  <si>
    <t>{1, 10pass}...</t>
  </si>
  <si>
    <t>age</t>
  </si>
  <si>
    <t>{1, 21-30}...</t>
  </si>
  <si>
    <t>nature of job</t>
  </si>
  <si>
    <t>{1, deskjob}...</t>
  </si>
  <si>
    <t>Cluster</t>
  </si>
  <si>
    <t>Centroid</t>
  </si>
  <si>
    <t># of clusters</t>
  </si>
  <si>
    <t>Minkowski p</t>
  </si>
  <si>
    <t># of runs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</si>
  <si>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</si>
  <si>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</si>
  <si>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</si>
  <si>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</si>
  <si>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</si>
  <si>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</si>
  <si>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</si>
  <si>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</si>
  <si>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</si>
  <si>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X 10</t>
  </si>
  <si>
    <t>Dist^p</t>
  </si>
  <si>
    <t># of iter</t>
  </si>
  <si>
    <t>Converge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</si>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</sst>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" fontId="0" fillId="0" borderId="0" xfId="0" applyNumberFormat="1" applyAlignment="1">
      <alignment horizontal="center"/>
    </xf>
    <xf numFmtId="1" fontId="0" fillId="0" borderId="1" xfId="0" applyNumberFormat="1" applyBorder="1"/>
    <xf numFmtId="1" fontId="0" fillId="0" borderId="0" xfId="0" applyNumberFormat="1" applyAlignment="1">
      <alignment horizontal="right"/>
    </xf>
    <xf numFmtId="1" fontId="0" fillId="0" borderId="2" xfId="0" applyNumberFormat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sha\Desktop\NMIMS\SEM6\MA\XRealStats.xlam" TargetMode="External"/><Relationship Id="rId1" Type="http://schemas.openxmlformats.org/officeDocument/2006/relationships/externalLinkPath" Target="/Users/kesha/Desktop/NMIMS/SEM6/MA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LUST_Converge"/>
      <definedName name="ClustAna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0A65-8DBA-497E-9BEC-BFE71031F2D6}">
  <dimension ref="A1:L26"/>
  <sheetViews>
    <sheetView workbookViewId="0">
      <selection activeCell="F9" sqref="F9"/>
    </sheetView>
  </sheetViews>
  <sheetFormatPr defaultRowHeight="14.4" x14ac:dyDescent="0.3"/>
  <sheetData>
    <row r="1" spans="1:12" x14ac:dyDescent="0.3">
      <c r="B1" s="4" t="s">
        <v>39</v>
      </c>
      <c r="D1" t="s">
        <v>40</v>
      </c>
      <c r="E1">
        <v>1</v>
      </c>
      <c r="F1">
        <f>E1+1</f>
        <v>2</v>
      </c>
      <c r="G1">
        <f>F1+1</f>
        <v>3</v>
      </c>
      <c r="I1">
        <v>1</v>
      </c>
      <c r="J1">
        <f>I1+1</f>
        <v>2</v>
      </c>
      <c r="K1">
        <f>J1+1</f>
        <v>3</v>
      </c>
      <c r="L1" s="6" t="s">
        <v>54</v>
      </c>
    </row>
    <row r="2" spans="1:12" x14ac:dyDescent="0.3">
      <c r="A2">
        <v>1</v>
      </c>
      <c r="B2" s="7">
        <f t="array" aca="1" ref="B2:B26" ca="1">[1]!ClustAnal(ClusterAnalysisPracticeWork!B2:K26,E13,E17,E15,,E19)</f>
        <v>2</v>
      </c>
      <c r="D2" t="s">
        <v>44</v>
      </c>
      <c r="E2" s="10">
        <f ca="1">AVERAGEIF($B$2:$B$26,E$1,ClusterAnalysisPracticeWork!$B$2:$B$26)</f>
        <v>2</v>
      </c>
      <c r="F2" s="11">
        <f ca="1">AVERAGEIF($B$2:$B$26,F$1,ClusterAnalysisPracticeWork!$B$2:$B$26)</f>
        <v>4.4000000000000004</v>
      </c>
      <c r="G2" s="12">
        <f ca="1">AVERAGEIF($B$2:$B$26,G$1,ClusterAnalysisPracticeWork!$B$2:$B$26)</f>
        <v>2.1666666666666665</v>
      </c>
      <c r="I2" s="10">
        <f t="array" aca="1" ref="I2" ca="1">SUM(ABS(TRANSPOSE(ClusterAnalysisPracticeWork!$B2:$K2)-E$2:E$11)^$E$15)</f>
        <v>60.925925925925931</v>
      </c>
      <c r="J2" s="11">
        <f t="array" aca="1" ref="J2" ca="1">SUM(ABS(TRANSPOSE(ClusterAnalysisPracticeWork!$B2:$K2)-F$2:F$11)^$E$15)</f>
        <v>2.9999999999999991</v>
      </c>
      <c r="K2" s="12">
        <f t="array" aca="1" ref="K2" ca="1">SUM(ABS(TRANSPOSE(ClusterAnalysisPracticeWork!$B2:$K2)-G$2:G$11)^$E$15)</f>
        <v>34.972222222222229</v>
      </c>
      <c r="L2" s="7">
        <f ca="1">MIN(I2:K2)</f>
        <v>2.9999999999999991</v>
      </c>
    </row>
    <row r="3" spans="1:12" x14ac:dyDescent="0.3">
      <c r="A3">
        <f>A2+1</f>
        <v>2</v>
      </c>
      <c r="B3" s="8">
        <f ca="1"/>
        <v>2</v>
      </c>
      <c r="D3" t="s">
        <v>45</v>
      </c>
      <c r="E3" s="13">
        <f ca="1">AVERAGEIF($B$2:$B$26,E$1,ClusterAnalysisPracticeWork!$C$2:$C$26)</f>
        <v>2.2222222222222223</v>
      </c>
      <c r="F3">
        <f ca="1">AVERAGEIF($B$2:$B$26,F$1,ClusterAnalysisPracticeWork!$C$2:$C$26)</f>
        <v>4.7</v>
      </c>
      <c r="G3" s="14">
        <f ca="1">AVERAGEIF($B$2:$B$26,G$1,ClusterAnalysisPracticeWork!$C$2:$C$26)</f>
        <v>1.6666666666666667</v>
      </c>
      <c r="I3" s="13">
        <f t="array" aca="1" ref="I3" ca="1">SUM(ABS(TRANSPOSE(ClusterAnalysisPracticeWork!$B3:$K3)-E$2:E$11)^$E$15)</f>
        <v>52.370370370370374</v>
      </c>
      <c r="J3">
        <f t="array" aca="1" ref="J3" ca="1">SUM(ABS(TRANSPOSE(ClusterAnalysisPracticeWork!$B3:$K3)-F$2:F$11)^$E$15)</f>
        <v>5.3999999999999995</v>
      </c>
      <c r="K3" s="14">
        <f t="array" aca="1" ref="K3" ca="1">SUM(ABS(TRANSPOSE(ClusterAnalysisPracticeWork!$B3:$K3)-G$2:G$11)^$E$15)</f>
        <v>31.972222222222221</v>
      </c>
      <c r="L3" s="8">
        <f t="shared" ref="L3:L26" ca="1" si="0">MIN(I3:K3)</f>
        <v>5.3999999999999995</v>
      </c>
    </row>
    <row r="4" spans="1:12" x14ac:dyDescent="0.3">
      <c r="A4">
        <f t="shared" ref="A4:A26" si="1">A3+1</f>
        <v>3</v>
      </c>
      <c r="B4" s="8">
        <f ca="1"/>
        <v>2</v>
      </c>
      <c r="D4" t="s">
        <v>46</v>
      </c>
      <c r="E4" s="13">
        <f ca="1">AVERAGEIF($B$2:$B$26,E$1,ClusterAnalysisPracticeWork!$D$2:$D$26)</f>
        <v>1.4444444444444444</v>
      </c>
      <c r="F4">
        <f ca="1">AVERAGEIF($B$2:$B$26,F$1,ClusterAnalysisPracticeWork!$D$2:$D$26)</f>
        <v>2.7</v>
      </c>
      <c r="G4" s="14">
        <f ca="1">AVERAGEIF($B$2:$B$26,G$1,ClusterAnalysisPracticeWork!$D$2:$D$26)</f>
        <v>4.666666666666667</v>
      </c>
      <c r="I4" s="13">
        <f t="array" aca="1" ref="I4" ca="1">SUM(ABS(TRANSPOSE(ClusterAnalysisPracticeWork!$B4:$K4)-E$2:E$11)^$E$15)</f>
        <v>57.370370370370367</v>
      </c>
      <c r="J4">
        <f t="array" aca="1" ref="J4" ca="1">SUM(ABS(TRANSPOSE(ClusterAnalysisPracticeWork!$B4:$K4)-F$2:F$11)^$E$15)</f>
        <v>3.5999999999999996</v>
      </c>
      <c r="K4" s="14">
        <f t="array" aca="1" ref="K4" ca="1">SUM(ABS(TRANSPOSE(ClusterAnalysisPracticeWork!$B4:$K4)-G$2:G$11)^$E$15)</f>
        <v>25.972222222222225</v>
      </c>
      <c r="L4" s="8">
        <f t="shared" ca="1" si="0"/>
        <v>3.5999999999999996</v>
      </c>
    </row>
    <row r="5" spans="1:12" x14ac:dyDescent="0.3">
      <c r="A5" s="6">
        <f t="shared" si="1"/>
        <v>4</v>
      </c>
      <c r="B5" s="8">
        <f ca="1"/>
        <v>2</v>
      </c>
      <c r="D5" t="s">
        <v>47</v>
      </c>
      <c r="E5" s="13">
        <f ca="1">AVERAGEIF($B$2:$B$26,E$1,ClusterAnalysisPracticeWork!$E$2:$E$26)</f>
        <v>1.7777777777777777</v>
      </c>
      <c r="F5">
        <f ca="1">AVERAGEIF($B$2:$B$26,F$1,ClusterAnalysisPracticeWork!$E$2:$E$26)</f>
        <v>2.1</v>
      </c>
      <c r="G5" s="14">
        <f ca="1">AVERAGEIF($B$2:$B$26,G$1,ClusterAnalysisPracticeWork!$E$2:$E$26)</f>
        <v>4.666666666666667</v>
      </c>
      <c r="I5" s="13">
        <f t="array" aca="1" ref="I5" ca="1">SUM(ABS(TRANSPOSE(ClusterAnalysisPracticeWork!$B5:$K5)-E$2:E$11)^$E$15)</f>
        <v>33.703703703703695</v>
      </c>
      <c r="J5">
        <f t="array" aca="1" ref="J5" ca="1">SUM(ABS(TRANSPOSE(ClusterAnalysisPracticeWork!$B5:$K5)-F$2:F$11)^$E$15)</f>
        <v>3.1999999999999997</v>
      </c>
      <c r="K5" s="14">
        <f t="array" aca="1" ref="K5" ca="1">SUM(ABS(TRANSPOSE(ClusterAnalysisPracticeWork!$B5:$K5)-G$2:G$11)^$E$15)</f>
        <v>37.638888888888893</v>
      </c>
      <c r="L5" s="8">
        <f t="shared" ca="1" si="0"/>
        <v>3.1999999999999997</v>
      </c>
    </row>
    <row r="6" spans="1:12" x14ac:dyDescent="0.3">
      <c r="A6">
        <f t="shared" si="1"/>
        <v>5</v>
      </c>
      <c r="B6" s="8">
        <f ca="1"/>
        <v>2</v>
      </c>
      <c r="D6" t="s">
        <v>48</v>
      </c>
      <c r="E6" s="13">
        <f ca="1">AVERAGEIF($B$2:$B$26,E$1,ClusterAnalysisPracticeWork!$F$2:$F$26)</f>
        <v>1</v>
      </c>
      <c r="F6">
        <f ca="1">AVERAGEIF($B$2:$B$26,F$1,ClusterAnalysisPracticeWork!$F$2:$F$26)</f>
        <v>2.8</v>
      </c>
      <c r="G6" s="14">
        <f ca="1">AVERAGEIF($B$2:$B$26,G$1,ClusterAnalysisPracticeWork!$F$2:$F$26)</f>
        <v>4.333333333333333</v>
      </c>
      <c r="I6" s="13">
        <f t="array" aca="1" ref="I6" ca="1">SUM(ABS(TRANSPOSE(ClusterAnalysisPracticeWork!$B6:$K6)-E$2:E$11)^$E$15)</f>
        <v>46.814814814814817</v>
      </c>
      <c r="J6">
        <f t="array" aca="1" ref="J6" ca="1">SUM(ABS(TRANSPOSE(ClusterAnalysisPracticeWork!$B6:$K6)-F$2:F$11)^$E$15)</f>
        <v>4.5999999999999996</v>
      </c>
      <c r="K6" s="14">
        <f t="array" aca="1" ref="K6" ca="1">SUM(ABS(TRANSPOSE(ClusterAnalysisPracticeWork!$B6:$K6)-G$2:G$11)^$E$15)</f>
        <v>52.972222222222229</v>
      </c>
      <c r="L6" s="8">
        <f t="shared" ca="1" si="0"/>
        <v>4.5999999999999996</v>
      </c>
    </row>
    <row r="7" spans="1:12" x14ac:dyDescent="0.3">
      <c r="A7">
        <f t="shared" si="1"/>
        <v>6</v>
      </c>
      <c r="B7" s="8">
        <f ca="1"/>
        <v>2</v>
      </c>
      <c r="D7" t="s">
        <v>49</v>
      </c>
      <c r="E7" s="13">
        <f ca="1">AVERAGEIF($B$2:$B$26,E$1,ClusterAnalysisPracticeWork!$G$2:$G$26)</f>
        <v>1.2222222222222223</v>
      </c>
      <c r="F7">
        <f ca="1">AVERAGEIF($B$2:$B$26,F$1,ClusterAnalysisPracticeWork!$G$2:$G$26)</f>
        <v>2.6</v>
      </c>
      <c r="G7" s="14">
        <f ca="1">AVERAGEIF($B$2:$B$26,G$1,ClusterAnalysisPracticeWork!$G$2:$G$26)</f>
        <v>4.666666666666667</v>
      </c>
      <c r="I7" s="13">
        <f t="array" aca="1" ref="I7" ca="1">SUM(ABS(TRANSPOSE(ClusterAnalysisPracticeWork!$B7:$K7)-E$2:E$11)^$E$15)</f>
        <v>41.703703703703702</v>
      </c>
      <c r="J7">
        <f t="array" aca="1" ref="J7" ca="1">SUM(ABS(TRANSPOSE(ClusterAnalysisPracticeWork!$B7:$K7)-F$2:F$11)^$E$15)</f>
        <v>6.200000000000002</v>
      </c>
      <c r="K7" s="14">
        <f t="array" aca="1" ref="K7" ca="1">SUM(ABS(TRANSPOSE(ClusterAnalysisPracticeWork!$B7:$K7)-G$2:G$11)^$E$15)</f>
        <v>55.305555555555564</v>
      </c>
      <c r="L7" s="8">
        <f t="shared" ca="1" si="0"/>
        <v>6.200000000000002</v>
      </c>
    </row>
    <row r="8" spans="1:12" x14ac:dyDescent="0.3">
      <c r="A8">
        <f t="shared" si="1"/>
        <v>7</v>
      </c>
      <c r="B8" s="8">
        <f ca="1"/>
        <v>2</v>
      </c>
      <c r="D8" t="s">
        <v>50</v>
      </c>
      <c r="E8" s="13">
        <f ca="1">AVERAGEIF($B$2:$B$26,E$1,ClusterAnalysisPracticeWork!$H$2:$H$26)</f>
        <v>1</v>
      </c>
      <c r="F8">
        <f ca="1">AVERAGEIF($B$2:$B$26,F$1,ClusterAnalysisPracticeWork!$H$2:$H$26)</f>
        <v>2.6</v>
      </c>
      <c r="G8" s="14">
        <f ca="1">AVERAGEIF($B$2:$B$26,G$1,ClusterAnalysisPracticeWork!$H$2:$H$26)</f>
        <v>4.166666666666667</v>
      </c>
      <c r="I8" s="13">
        <f t="array" aca="1" ref="I8" ca="1">SUM(ABS(TRANSPOSE(ClusterAnalysisPracticeWork!$B8:$K8)-E$2:E$11)^$E$15)</f>
        <v>46.81481481481481</v>
      </c>
      <c r="J8">
        <f t="array" aca="1" ref="J8" ca="1">SUM(ABS(TRANSPOSE(ClusterAnalysisPracticeWork!$B8:$K8)-F$2:F$11)^$E$15)</f>
        <v>2.2000000000000002</v>
      </c>
      <c r="K8" s="14">
        <f t="array" aca="1" ref="K8" ca="1">SUM(ABS(TRANSPOSE(ClusterAnalysisPracticeWork!$B8:$K8)-G$2:G$11)^$E$15)</f>
        <v>34.972222222222229</v>
      </c>
      <c r="L8" s="8">
        <f t="shared" ca="1" si="0"/>
        <v>2.2000000000000002</v>
      </c>
    </row>
    <row r="9" spans="1:12" x14ac:dyDescent="0.3">
      <c r="A9">
        <f t="shared" si="1"/>
        <v>8</v>
      </c>
      <c r="B9" s="8">
        <f ca="1"/>
        <v>2</v>
      </c>
      <c r="D9" t="s">
        <v>51</v>
      </c>
      <c r="E9" s="13">
        <f ca="1">AVERAGEIF($B$2:$B$26,E$1,ClusterAnalysisPracticeWork!$I$2:$I$26)</f>
        <v>4.7777777777777777</v>
      </c>
      <c r="F9">
        <f ca="1">AVERAGEIF($B$2:$B$26,F$1,ClusterAnalysisPracticeWork!$I$2:$I$26)</f>
        <v>1.2</v>
      </c>
      <c r="G9" s="14">
        <f ca="1">AVERAGEIF($B$2:$B$26,G$1,ClusterAnalysisPracticeWork!$I$2:$I$26)</f>
        <v>1.5</v>
      </c>
      <c r="I9" s="13">
        <f t="array" aca="1" ref="I9" ca="1">SUM(ABS(TRANSPOSE(ClusterAnalysisPracticeWork!$B9:$K9)-E$2:E$11)^$E$15)</f>
        <v>32.703703703703702</v>
      </c>
      <c r="J9">
        <f t="array" aca="1" ref="J9" ca="1">SUM(ABS(TRANSPOSE(ClusterAnalysisPracticeWork!$B9:$K9)-F$2:F$11)^$E$15)</f>
        <v>6.200000000000002</v>
      </c>
      <c r="K9" s="14">
        <f t="array" aca="1" ref="K9" ca="1">SUM(ABS(TRANSPOSE(ClusterAnalysisPracticeWork!$B9:$K9)-G$2:G$11)^$E$15)</f>
        <v>48.972222222222229</v>
      </c>
      <c r="L9" s="8">
        <f t="shared" ca="1" si="0"/>
        <v>6.200000000000002</v>
      </c>
    </row>
    <row r="10" spans="1:12" x14ac:dyDescent="0.3">
      <c r="A10">
        <f t="shared" si="1"/>
        <v>9</v>
      </c>
      <c r="B10" s="8">
        <f ca="1"/>
        <v>2</v>
      </c>
      <c r="D10" t="s">
        <v>52</v>
      </c>
      <c r="E10" s="13">
        <f ca="1">AVERAGEIF($B$2:$B$26,E$1,ClusterAnalysisPracticeWork!$J$2:$J$26)</f>
        <v>4.333333333333333</v>
      </c>
      <c r="F10">
        <f ca="1">AVERAGEIF($B$2:$B$26,F$1,ClusterAnalysisPracticeWork!$J$2:$J$26)</f>
        <v>1.4</v>
      </c>
      <c r="G10" s="14">
        <f ca="1">AVERAGEIF($B$2:$B$26,G$1,ClusterAnalysisPracticeWork!$J$2:$J$26)</f>
        <v>1.3333333333333333</v>
      </c>
      <c r="I10" s="13">
        <f t="array" aca="1" ref="I10" ca="1">SUM(ABS(TRANSPOSE(ClusterAnalysisPracticeWork!$B10:$K10)-E$2:E$11)^$E$15)</f>
        <v>40.592592592592595</v>
      </c>
      <c r="J10">
        <f t="array" aca="1" ref="J10" ca="1">SUM(ABS(TRANSPOSE(ClusterAnalysisPracticeWork!$B10:$K10)-F$2:F$11)^$E$15)</f>
        <v>4.4000000000000004</v>
      </c>
      <c r="K10" s="14">
        <f t="array" aca="1" ref="K10" ca="1">SUM(ABS(TRANSPOSE(ClusterAnalysisPracticeWork!$B10:$K10)-G$2:G$11)^$E$15)</f>
        <v>32.972222222222221</v>
      </c>
      <c r="L10" s="8">
        <f t="shared" ca="1" si="0"/>
        <v>4.4000000000000004</v>
      </c>
    </row>
    <row r="11" spans="1:12" x14ac:dyDescent="0.3">
      <c r="A11">
        <f t="shared" si="1"/>
        <v>10</v>
      </c>
      <c r="B11" s="8">
        <f ca="1"/>
        <v>2</v>
      </c>
      <c r="D11" t="s">
        <v>53</v>
      </c>
      <c r="E11" s="15">
        <f ca="1">AVERAGEIF($B$2:$B$26,E$1,ClusterAnalysisPracticeWork!$K$2:$K$26)</f>
        <v>0.55555555555555558</v>
      </c>
      <c r="F11" s="16">
        <f ca="1">AVERAGEIF($B$2:$B$26,F$1,ClusterAnalysisPracticeWork!$K$2:$K$26)</f>
        <v>0.7</v>
      </c>
      <c r="G11" s="17">
        <f ca="1">AVERAGEIF($B$2:$B$26,G$1,ClusterAnalysisPracticeWork!$K$2:$K$26)</f>
        <v>0</v>
      </c>
      <c r="I11" s="13">
        <f t="array" aca="1" ref="I11" ca="1">SUM(ABS(TRANSPOSE(ClusterAnalysisPracticeWork!$B11:$K11)-E$2:E$11)^$E$15)</f>
        <v>56.037037037037024</v>
      </c>
      <c r="J11">
        <f t="array" aca="1" ref="J11" ca="1">SUM(ABS(TRANSPOSE(ClusterAnalysisPracticeWork!$B11:$K11)-F$2:F$11)^$E$15)</f>
        <v>3.1999999999999997</v>
      </c>
      <c r="K11" s="14">
        <f t="array" aca="1" ref="K11" ca="1">SUM(ABS(TRANSPOSE(ClusterAnalysisPracticeWork!$B11:$K11)-G$2:G$11)^$E$15)</f>
        <v>29.305555555555561</v>
      </c>
      <c r="L11" s="8">
        <f t="shared" ca="1" si="0"/>
        <v>3.1999999999999997</v>
      </c>
    </row>
    <row r="12" spans="1:12" x14ac:dyDescent="0.3">
      <c r="A12">
        <f t="shared" si="1"/>
        <v>11</v>
      </c>
      <c r="B12" s="8">
        <f ca="1"/>
        <v>3</v>
      </c>
      <c r="I12" s="13">
        <f t="array" aca="1" ref="I12" ca="1">SUM(ABS(TRANSPOSE(ClusterAnalysisPracticeWork!$B12:$K12)-E$2:E$11)^$E$15)</f>
        <v>77.148148148148152</v>
      </c>
      <c r="J12">
        <f t="array" aca="1" ref="J12" ca="1">SUM(ABS(TRANSPOSE(ClusterAnalysisPracticeWork!$B12:$K12)-F$2:F$11)^$E$15)</f>
        <v>23.6</v>
      </c>
      <c r="K12" s="14">
        <f t="array" aca="1" ref="K12" ca="1">SUM(ABS(TRANSPOSE(ClusterAnalysisPracticeWork!$B12:$K12)-G$2:G$11)^$E$15)</f>
        <v>3.638888888888888</v>
      </c>
      <c r="L12" s="8">
        <f t="shared" ca="1" si="0"/>
        <v>3.638888888888888</v>
      </c>
    </row>
    <row r="13" spans="1:12" x14ac:dyDescent="0.3">
      <c r="A13">
        <f t="shared" si="1"/>
        <v>12</v>
      </c>
      <c r="B13" s="8">
        <f ca="1"/>
        <v>3</v>
      </c>
      <c r="D13" t="s">
        <v>41</v>
      </c>
      <c r="E13" s="5">
        <v>3</v>
      </c>
      <c r="I13" s="13">
        <f t="array" aca="1" ref="I13" ca="1">SUM(ABS(TRANSPOSE(ClusterAnalysisPracticeWork!$B13:$K13)-E$2:E$11)^$E$15)</f>
        <v>62.703703703703702</v>
      </c>
      <c r="J13">
        <f t="array" aca="1" ref="J13" ca="1">SUM(ABS(TRANSPOSE(ClusterAnalysisPracticeWork!$B13:$K13)-F$2:F$11)^$E$15)</f>
        <v>33.800000000000004</v>
      </c>
      <c r="K13" s="14">
        <f t="array" aca="1" ref="K13" ca="1">SUM(ABS(TRANSPOSE(ClusterAnalysisPracticeWork!$B13:$K13)-G$2:G$11)^$E$15)</f>
        <v>1.6388888888888888</v>
      </c>
      <c r="L13" s="8">
        <f t="shared" ca="1" si="0"/>
        <v>1.6388888888888888</v>
      </c>
    </row>
    <row r="14" spans="1:12" x14ac:dyDescent="0.3">
      <c r="A14">
        <f t="shared" si="1"/>
        <v>13</v>
      </c>
      <c r="B14" s="8">
        <f ca="1"/>
        <v>3</v>
      </c>
      <c r="I14" s="13">
        <f t="array" aca="1" ref="I14" ca="1">SUM(ABS(TRANSPOSE(ClusterAnalysisPracticeWork!$B14:$K14)-E$2:E$11)^$E$15)</f>
        <v>48.148148148148145</v>
      </c>
      <c r="J14">
        <f t="array" aca="1" ref="J14" ca="1">SUM(ABS(TRANSPOSE(ClusterAnalysisPracticeWork!$B14:$K14)-F$2:F$11)^$E$15)</f>
        <v>36.000000000000007</v>
      </c>
      <c r="K14" s="14">
        <f t="array" aca="1" ref="K14" ca="1">SUM(ABS(TRANSPOSE(ClusterAnalysisPracticeWork!$B14:$K14)-G$2:G$11)^$E$15)</f>
        <v>5.6388888888888884</v>
      </c>
      <c r="L14" s="8">
        <f t="shared" ca="1" si="0"/>
        <v>5.6388888888888884</v>
      </c>
    </row>
    <row r="15" spans="1:12" x14ac:dyDescent="0.3">
      <c r="A15">
        <f t="shared" si="1"/>
        <v>14</v>
      </c>
      <c r="B15" s="8">
        <f ca="1"/>
        <v>3</v>
      </c>
      <c r="D15" t="s">
        <v>42</v>
      </c>
      <c r="E15" s="5">
        <v>2</v>
      </c>
      <c r="I15" s="13">
        <f t="array" aca="1" ref="I15" ca="1">SUM(ABS(TRANSPOSE(ClusterAnalysisPracticeWork!$B15:$K15)-E$2:E$11)^$E$15)</f>
        <v>82.481481481481495</v>
      </c>
      <c r="J15">
        <f t="array" aca="1" ref="J15" ca="1">SUM(ABS(TRANSPOSE(ClusterAnalysisPracticeWork!$B15:$K15)-F$2:F$11)^$E$15)</f>
        <v>36.800000000000004</v>
      </c>
      <c r="K15" s="14">
        <f t="array" aca="1" ref="K15" ca="1">SUM(ABS(TRANSPOSE(ClusterAnalysisPracticeWork!$B15:$K15)-G$2:G$11)^$E$15)</f>
        <v>1.9722222222222223</v>
      </c>
      <c r="L15" s="8">
        <f t="shared" ca="1" si="0"/>
        <v>1.9722222222222223</v>
      </c>
    </row>
    <row r="16" spans="1:12" x14ac:dyDescent="0.3">
      <c r="A16">
        <f t="shared" si="1"/>
        <v>15</v>
      </c>
      <c r="B16" s="8">
        <f ca="1"/>
        <v>3</v>
      </c>
      <c r="I16" s="13">
        <f t="array" aca="1" ref="I16" ca="1">SUM(ABS(TRANSPOSE(ClusterAnalysisPracticeWork!$B16:$K16)-E$2:E$11)^$E$15)</f>
        <v>89.925925925925938</v>
      </c>
      <c r="J16">
        <f t="array" aca="1" ref="J16" ca="1">SUM(ABS(TRANSPOSE(ClusterAnalysisPracticeWork!$B16:$K16)-F$2:F$11)^$E$15)</f>
        <v>46.400000000000006</v>
      </c>
      <c r="K16" s="14">
        <f t="array" aca="1" ref="K16" ca="1">SUM(ABS(TRANSPOSE(ClusterAnalysisPracticeWork!$B16:$K16)-G$2:G$11)^$E$15)</f>
        <v>2.6388888888888888</v>
      </c>
      <c r="L16" s="8">
        <f t="shared" ca="1" si="0"/>
        <v>2.6388888888888888</v>
      </c>
    </row>
    <row r="17" spans="1:12" x14ac:dyDescent="0.3">
      <c r="A17">
        <f t="shared" si="1"/>
        <v>16</v>
      </c>
      <c r="B17" s="8">
        <f ca="1"/>
        <v>3</v>
      </c>
      <c r="D17" t="s">
        <v>43</v>
      </c>
      <c r="E17" s="5">
        <v>40</v>
      </c>
      <c r="I17" s="13">
        <f t="array" aca="1" ref="I17" ca="1">SUM(ABS(TRANSPOSE(ClusterAnalysisPracticeWork!$B17:$K17)-E$2:E$11)^$E$15)</f>
        <v>89.481481481481495</v>
      </c>
      <c r="J17">
        <f t="array" aca="1" ref="J17" ca="1">SUM(ABS(TRANSPOSE(ClusterAnalysisPracticeWork!$B17:$K17)-F$2:F$11)^$E$15)</f>
        <v>46.400000000000006</v>
      </c>
      <c r="K17" s="14">
        <f t="array" aca="1" ref="K17" ca="1">SUM(ABS(TRANSPOSE(ClusterAnalysisPracticeWork!$B17:$K17)-G$2:G$11)^$E$15)</f>
        <v>1.6388888888888888</v>
      </c>
      <c r="L17" s="8">
        <f t="shared" ca="1" si="0"/>
        <v>1.6388888888888888</v>
      </c>
    </row>
    <row r="18" spans="1:12" x14ac:dyDescent="0.3">
      <c r="A18">
        <f t="shared" si="1"/>
        <v>17</v>
      </c>
      <c r="B18" s="8">
        <f ca="1"/>
        <v>1</v>
      </c>
      <c r="I18" s="13">
        <f t="array" aca="1" ref="I18" ca="1">SUM(ABS(TRANSPOSE(ClusterAnalysisPracticeWork!$B18:$K18)-E$2:E$11)^$E$15)</f>
        <v>4.3703703703703702</v>
      </c>
      <c r="J18">
        <f t="array" aca="1" ref="J18" ca="1">SUM(ABS(TRANSPOSE(ClusterAnalysisPracticeWork!$B18:$K18)-F$2:F$11)^$E$15)</f>
        <v>49.4</v>
      </c>
      <c r="K18" s="14">
        <f t="array" aca="1" ref="K18" ca="1">SUM(ABS(TRANSPOSE(ClusterAnalysisPracticeWork!$B18:$K18)-G$2:G$11)^$E$15)</f>
        <v>63.972222222222229</v>
      </c>
      <c r="L18" s="8">
        <f t="shared" ca="1" si="0"/>
        <v>4.3703703703703702</v>
      </c>
    </row>
    <row r="19" spans="1:12" x14ac:dyDescent="0.3">
      <c r="A19">
        <f t="shared" si="1"/>
        <v>18</v>
      </c>
      <c r="B19" s="8">
        <f ca="1"/>
        <v>1</v>
      </c>
      <c r="D19" t="s">
        <v>55</v>
      </c>
      <c r="E19" s="5">
        <v>200</v>
      </c>
      <c r="I19" s="13">
        <f t="array" aca="1" ref="I19" ca="1">SUM(ABS(TRANSPOSE(ClusterAnalysisPracticeWork!$B19:$K19)-E$2:E$11)^$E$15)</f>
        <v>1.0370370370370376</v>
      </c>
      <c r="J19">
        <f t="array" aca="1" ref="J19" ca="1">SUM(ABS(TRANSPOSE(ClusterAnalysisPracticeWork!$B19:$K19)-F$2:F$11)^$E$15)</f>
        <v>51.800000000000004</v>
      </c>
      <c r="K19" s="14">
        <f t="array" aca="1" ref="K19" ca="1">SUM(ABS(TRANSPOSE(ClusterAnalysisPracticeWork!$B19:$K19)-G$2:G$11)^$E$15)</f>
        <v>81.972222222222214</v>
      </c>
      <c r="L19" s="8">
        <f t="shared" ca="1" si="0"/>
        <v>1.0370370370370376</v>
      </c>
    </row>
    <row r="20" spans="1:12" x14ac:dyDescent="0.3">
      <c r="A20">
        <f t="shared" si="1"/>
        <v>19</v>
      </c>
      <c r="B20" s="8">
        <f ca="1"/>
        <v>1</v>
      </c>
      <c r="I20" s="13">
        <f t="array" aca="1" ref="I20" ca="1">SUM(ABS(TRANSPOSE(ClusterAnalysisPracticeWork!$B20:$K20)-E$2:E$11)^$E$15)</f>
        <v>3.0370370370370368</v>
      </c>
      <c r="J20">
        <f t="array" aca="1" ref="J20" ca="1">SUM(ABS(TRANSPOSE(ClusterAnalysisPracticeWork!$B20:$K20)-F$2:F$11)^$E$15)</f>
        <v>36.6</v>
      </c>
      <c r="K20" s="14">
        <f t="array" aca="1" ref="K20" ca="1">SUM(ABS(TRANSPOSE(ClusterAnalysisPracticeWork!$B20:$K20)-G$2:G$11)^$E$15)</f>
        <v>76.972222222222229</v>
      </c>
      <c r="L20" s="8">
        <f t="shared" ca="1" si="0"/>
        <v>3.0370370370370368</v>
      </c>
    </row>
    <row r="21" spans="1:12" x14ac:dyDescent="0.3">
      <c r="A21">
        <f t="shared" si="1"/>
        <v>20</v>
      </c>
      <c r="B21" s="8">
        <f ca="1"/>
        <v>1</v>
      </c>
      <c r="D21" t="s">
        <v>56</v>
      </c>
      <c r="E21" s="5" t="b">
        <f ca="1">[1]!CLUST_Converge(ClusterAnalysisPracticeWork!B2:K26,B2:B26)</f>
        <v>1</v>
      </c>
      <c r="I21" s="13">
        <f t="array" aca="1" ref="I21" ca="1">SUM(ABS(TRANSPOSE(ClusterAnalysisPracticeWork!$B21:$K21)-E$2:E$11)^$E$15)</f>
        <v>4.3703703703703702</v>
      </c>
      <c r="J21">
        <f t="array" aca="1" ref="J21" ca="1">SUM(ABS(TRANSPOSE(ClusterAnalysisPracticeWork!$B21:$K21)-F$2:F$11)^$E$15)</f>
        <v>49.4</v>
      </c>
      <c r="K21" s="14">
        <f t="array" aca="1" ref="K21" ca="1">SUM(ABS(TRANSPOSE(ClusterAnalysisPracticeWork!$B21:$K21)-G$2:G$11)^$E$15)</f>
        <v>63.972222222222229</v>
      </c>
      <c r="L21" s="8">
        <f t="shared" ca="1" si="0"/>
        <v>4.3703703703703702</v>
      </c>
    </row>
    <row r="22" spans="1:12" x14ac:dyDescent="0.3">
      <c r="A22">
        <f t="shared" si="1"/>
        <v>21</v>
      </c>
      <c r="B22" s="8">
        <f ca="1"/>
        <v>1</v>
      </c>
      <c r="I22" s="13">
        <f t="array" aca="1" ref="I22" ca="1">SUM(ABS(TRANSPOSE(ClusterAnalysisPracticeWork!$B22:$K22)-E$2:E$11)^$E$15)</f>
        <v>1.0370370370370376</v>
      </c>
      <c r="J22">
        <f t="array" aca="1" ref="J22" ca="1">SUM(ABS(TRANSPOSE(ClusterAnalysisPracticeWork!$B22:$K22)-F$2:F$11)^$E$15)</f>
        <v>51.800000000000004</v>
      </c>
      <c r="K22" s="14">
        <f t="array" aca="1" ref="K22" ca="1">SUM(ABS(TRANSPOSE(ClusterAnalysisPracticeWork!$B22:$K22)-G$2:G$11)^$E$15)</f>
        <v>81.972222222222214</v>
      </c>
      <c r="L22" s="8">
        <f t="shared" ca="1" si="0"/>
        <v>1.0370370370370376</v>
      </c>
    </row>
    <row r="23" spans="1:12" x14ac:dyDescent="0.3">
      <c r="A23">
        <f t="shared" si="1"/>
        <v>22</v>
      </c>
      <c r="B23" s="8">
        <f ca="1"/>
        <v>1</v>
      </c>
      <c r="D23" t="s">
        <v>57</v>
      </c>
      <c r="E23" s="5">
        <f ca="1">SUM(L2:L26)</f>
        <v>79.833333333333314</v>
      </c>
      <c r="I23" s="13">
        <f t="array" aca="1" ref="I23" ca="1">SUM(ABS(TRANSPOSE(ClusterAnalysisPracticeWork!$B23:$K23)-E$2:E$11)^$E$15)</f>
        <v>3.0370370370370368</v>
      </c>
      <c r="J23">
        <f t="array" aca="1" ref="J23" ca="1">SUM(ABS(TRANSPOSE(ClusterAnalysisPracticeWork!$B23:$K23)-F$2:F$11)^$E$15)</f>
        <v>36.6</v>
      </c>
      <c r="K23" s="14">
        <f t="array" aca="1" ref="K23" ca="1">SUM(ABS(TRANSPOSE(ClusterAnalysisPracticeWork!$B23:$K23)-G$2:G$11)^$E$15)</f>
        <v>76.972222222222229</v>
      </c>
      <c r="L23" s="8">
        <f t="shared" ca="1" si="0"/>
        <v>3.0370370370370368</v>
      </c>
    </row>
    <row r="24" spans="1:12" x14ac:dyDescent="0.3">
      <c r="A24">
        <f t="shared" si="1"/>
        <v>23</v>
      </c>
      <c r="B24" s="8">
        <f ca="1"/>
        <v>1</v>
      </c>
      <c r="I24" s="13">
        <f t="array" aca="1" ref="I24" ca="1">SUM(ABS(TRANSPOSE(ClusterAnalysisPracticeWork!$B24:$K24)-E$2:E$11)^$E$15)</f>
        <v>1.37037037037037</v>
      </c>
      <c r="J24">
        <f t="array" aca="1" ref="J24" ca="1">SUM(ABS(TRANSPOSE(ClusterAnalysisPracticeWork!$B24:$K24)-F$2:F$11)^$E$15)</f>
        <v>38.800000000000004</v>
      </c>
      <c r="K24" s="14">
        <f t="array" aca="1" ref="K24" ca="1">SUM(ABS(TRANSPOSE(ClusterAnalysisPracticeWork!$B24:$K24)-G$2:G$11)^$E$15)</f>
        <v>70.972222222222214</v>
      </c>
      <c r="L24" s="8">
        <f t="shared" ca="1" si="0"/>
        <v>1.37037037037037</v>
      </c>
    </row>
    <row r="25" spans="1:12" x14ac:dyDescent="0.3">
      <c r="A25">
        <f t="shared" si="1"/>
        <v>24</v>
      </c>
      <c r="B25" s="8">
        <f ca="1"/>
        <v>1</v>
      </c>
      <c r="I25" s="13">
        <f t="array" aca="1" ref="I25" ca="1">SUM(ABS(TRANSPOSE(ClusterAnalysisPracticeWork!$B25:$K25)-E$2:E$11)^$E$15)</f>
        <v>1.0370370370370376</v>
      </c>
      <c r="J25">
        <f t="array" aca="1" ref="J25" ca="1">SUM(ABS(TRANSPOSE(ClusterAnalysisPracticeWork!$B25:$K25)-F$2:F$11)^$E$15)</f>
        <v>51.800000000000004</v>
      </c>
      <c r="K25" s="14">
        <f t="array" aca="1" ref="K25" ca="1">SUM(ABS(TRANSPOSE(ClusterAnalysisPracticeWork!$B25:$K25)-G$2:G$11)^$E$15)</f>
        <v>81.972222222222214</v>
      </c>
      <c r="L25" s="8">
        <f t="shared" ca="1" si="0"/>
        <v>1.0370370370370376</v>
      </c>
    </row>
    <row r="26" spans="1:12" x14ac:dyDescent="0.3">
      <c r="A26">
        <f t="shared" si="1"/>
        <v>25</v>
      </c>
      <c r="B26" s="9">
        <f ca="1"/>
        <v>1</v>
      </c>
      <c r="I26" s="15">
        <f t="array" aca="1" ref="I26" ca="1">SUM(ABS(TRANSPOSE(ClusterAnalysisPracticeWork!$B26:$K26)-E$2:E$11)^$E$15)</f>
        <v>1.37037037037037</v>
      </c>
      <c r="J26" s="16">
        <f t="array" aca="1" ref="J26" ca="1">SUM(ABS(TRANSPOSE(ClusterAnalysisPracticeWork!$B26:$K26)-F$2:F$11)^$E$15)</f>
        <v>38.800000000000004</v>
      </c>
      <c r="K26" s="17">
        <f t="array" aca="1" ref="K26" ca="1">SUM(ABS(TRANSPOSE(ClusterAnalysisPracticeWork!$B26:$K26)-G$2:G$11)^$E$15)</f>
        <v>70.972222222222214</v>
      </c>
      <c r="L26" s="9">
        <f t="shared" ca="1" si="0"/>
        <v>1.37037037037037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topLeftCell="H1" workbookViewId="0">
      <selection activeCell="AC14" sqref="AC1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 s="1">
        <v>1</v>
      </c>
      <c r="B2" s="1">
        <v>5</v>
      </c>
      <c r="C2" s="1">
        <v>5</v>
      </c>
      <c r="D2" s="1">
        <v>3</v>
      </c>
      <c r="E2" s="1">
        <v>2</v>
      </c>
      <c r="F2" s="1">
        <v>3</v>
      </c>
      <c r="G2" s="1">
        <v>3</v>
      </c>
      <c r="H2" s="1">
        <v>4</v>
      </c>
      <c r="I2" s="1">
        <v>1</v>
      </c>
      <c r="J2" s="1">
        <v>1</v>
      </c>
      <c r="K2" s="1">
        <v>1</v>
      </c>
      <c r="L2" s="1">
        <f>COUNTIF(K2:K26,1)</f>
        <v>12</v>
      </c>
      <c r="M2" s="1"/>
      <c r="N2" s="18" t="s">
        <v>39</v>
      </c>
      <c r="O2" s="1"/>
      <c r="P2" s="1" t="s">
        <v>40</v>
      </c>
      <c r="Q2" s="1">
        <v>1</v>
      </c>
      <c r="R2" s="1">
        <f>Q2+1</f>
        <v>2</v>
      </c>
      <c r="S2" s="1">
        <f>R2+1</f>
        <v>3</v>
      </c>
      <c r="U2">
        <v>1</v>
      </c>
      <c r="V2">
        <f>U2+1</f>
        <v>2</v>
      </c>
      <c r="W2">
        <f>V2+1</f>
        <v>3</v>
      </c>
      <c r="X2" s="6" t="s">
        <v>54</v>
      </c>
    </row>
    <row r="3" spans="1:24" x14ac:dyDescent="0.3">
      <c r="A3" s="1">
        <v>4</v>
      </c>
      <c r="B3" s="1">
        <v>5</v>
      </c>
      <c r="C3" s="1">
        <v>5</v>
      </c>
      <c r="D3" s="1">
        <v>4</v>
      </c>
      <c r="E3" s="1">
        <v>2</v>
      </c>
      <c r="F3" s="1">
        <v>3</v>
      </c>
      <c r="G3" s="1">
        <v>4</v>
      </c>
      <c r="H3" s="1">
        <v>3</v>
      </c>
      <c r="I3" s="1">
        <v>2</v>
      </c>
      <c r="J3" s="1">
        <v>2</v>
      </c>
      <c r="K3" s="1">
        <v>1</v>
      </c>
      <c r="L3" s="1">
        <f>COUNTIF(K2:K26,0)</f>
        <v>13</v>
      </c>
      <c r="M3" s="1">
        <v>1</v>
      </c>
      <c r="N3" s="21">
        <f t="array" aca="1" ref="N3:N27" ca="1">[1]!ClustAnal(B2:K26,Q14,Q18,Q16,,Q20)</f>
        <v>2</v>
      </c>
      <c r="O3" s="1"/>
      <c r="P3" s="1" t="s">
        <v>44</v>
      </c>
      <c r="Q3" s="23">
        <f ca="1">AVERAGEIF($N$3:$N$27,Q$2,$B$2:$B$26)</f>
        <v>2</v>
      </c>
      <c r="R3" s="24">
        <f t="shared" ref="R3:S3" ca="1" si="0">AVERAGEIF($N$3:$N$27,R$2,$B$2:$B$26)</f>
        <v>4.4000000000000004</v>
      </c>
      <c r="S3" s="25">
        <f t="shared" ca="1" si="0"/>
        <v>2.1666666666666665</v>
      </c>
      <c r="U3" s="10">
        <f t="array" aca="1" ref="U3" ca="1">SUM(ABS(TRANSPOSE($B2:$K2)-Q$3:Q$12)^$Q$16)</f>
        <v>60.925925925925931</v>
      </c>
      <c r="V3" s="11">
        <f t="array" aca="1" ref="V3" ca="1">SUM(ABS(TRANSPOSE($B2:$K2)-R$3:R$12)^$Q$16)</f>
        <v>2.9999999999999991</v>
      </c>
      <c r="W3" s="12">
        <f t="array" aca="1" ref="W3" ca="1">SUM(ABS(TRANSPOSE($B2:$K2)-S$3:S$12)^$Q$16)</f>
        <v>34.972222222222229</v>
      </c>
      <c r="X3" s="7">
        <f ca="1">MIN(U3:W3)</f>
        <v>2.9999999999999991</v>
      </c>
    </row>
    <row r="4" spans="1:24" x14ac:dyDescent="0.3">
      <c r="A4" s="1">
        <v>9</v>
      </c>
      <c r="B4" s="1">
        <v>4</v>
      </c>
      <c r="C4" s="1">
        <v>5</v>
      </c>
      <c r="D4" s="1">
        <v>3</v>
      </c>
      <c r="E4" s="1">
        <v>3</v>
      </c>
      <c r="F4" s="1">
        <v>3</v>
      </c>
      <c r="G4" s="1">
        <v>3</v>
      </c>
      <c r="H4" s="1">
        <v>4</v>
      </c>
      <c r="I4" s="1">
        <v>1</v>
      </c>
      <c r="J4" s="1">
        <v>1</v>
      </c>
      <c r="K4" s="1">
        <v>1</v>
      </c>
      <c r="L4" s="1"/>
      <c r="M4" s="1">
        <f>M3+1</f>
        <v>2</v>
      </c>
      <c r="N4" s="22">
        <f ca="1"/>
        <v>2</v>
      </c>
      <c r="O4" s="1"/>
      <c r="P4" s="1" t="s">
        <v>45</v>
      </c>
      <c r="Q4" s="26">
        <f ca="1">AVERAGEIF($N$3:$N$27,Q$2,$C$2:$C$26)</f>
        <v>2.2222222222222223</v>
      </c>
      <c r="R4" s="1">
        <f t="shared" ref="R4:S4" ca="1" si="1">AVERAGEIF($N$3:$N$27,R$2,$C$2:$C$26)</f>
        <v>4.7</v>
      </c>
      <c r="S4" s="27">
        <f t="shared" ca="1" si="1"/>
        <v>1.6666666666666667</v>
      </c>
      <c r="U4" s="13">
        <f t="array" aca="1" ref="U4" ca="1">SUM(ABS(TRANSPOSE($B3:$K3)-Q$3:Q$12)^$Q$16)</f>
        <v>52.370370370370374</v>
      </c>
      <c r="V4">
        <f t="array" aca="1" ref="V4" ca="1">SUM(ABS(TRANSPOSE($B3:$K3)-R$3:R$12)^$Q$16)</f>
        <v>5.3999999999999995</v>
      </c>
      <c r="W4" s="14">
        <f t="array" aca="1" ref="W4" ca="1">SUM(ABS(TRANSPOSE($B3:$K3)-S$3:S$12)^$Q$16)</f>
        <v>31.972222222222221</v>
      </c>
      <c r="X4" s="8">
        <f t="shared" ref="X4:X27" ca="1" si="2">MIN(U4:W4)</f>
        <v>5.3999999999999995</v>
      </c>
    </row>
    <row r="5" spans="1:24" x14ac:dyDescent="0.3">
      <c r="A5" s="1">
        <v>12</v>
      </c>
      <c r="B5" s="1">
        <v>5</v>
      </c>
      <c r="C5" s="1">
        <v>4</v>
      </c>
      <c r="D5" s="1">
        <v>3</v>
      </c>
      <c r="E5" s="1">
        <v>2</v>
      </c>
      <c r="F5" s="1">
        <v>3</v>
      </c>
      <c r="G5" s="1">
        <v>2</v>
      </c>
      <c r="H5" s="1">
        <v>2</v>
      </c>
      <c r="I5" s="1">
        <v>2</v>
      </c>
      <c r="J5" s="1">
        <v>2</v>
      </c>
      <c r="K5" s="1">
        <v>0</v>
      </c>
      <c r="L5" s="1"/>
      <c r="M5" s="1">
        <f t="shared" ref="M5:M27" si="3">M4+1</f>
        <v>3</v>
      </c>
      <c r="N5" s="22">
        <f ca="1"/>
        <v>2</v>
      </c>
      <c r="O5" s="1"/>
      <c r="P5" s="1" t="s">
        <v>46</v>
      </c>
      <c r="Q5" s="26">
        <f ca="1">AVERAGEIF($N$3:$N$27,Q$2,$D$2:$D$26)</f>
        <v>1.4444444444444444</v>
      </c>
      <c r="R5" s="1">
        <f t="shared" ref="R5:S5" ca="1" si="4">AVERAGEIF($N$3:$N$27,R$2,$D$2:$D$26)</f>
        <v>2.7</v>
      </c>
      <c r="S5" s="27">
        <f t="shared" ca="1" si="4"/>
        <v>4.666666666666667</v>
      </c>
      <c r="U5" s="13">
        <f t="array" aca="1" ref="U5" ca="1">SUM(ABS(TRANSPOSE($B4:$K4)-Q$3:Q$12)^$Q$16)</f>
        <v>57.370370370370367</v>
      </c>
      <c r="V5">
        <f t="array" aca="1" ref="V5" ca="1">SUM(ABS(TRANSPOSE($B4:$K4)-R$3:R$12)^$Q$16)</f>
        <v>3.5999999999999996</v>
      </c>
      <c r="W5" s="14">
        <f t="array" aca="1" ref="W5" ca="1">SUM(ABS(TRANSPOSE($B4:$K4)-S$3:S$12)^$Q$16)</f>
        <v>25.972222222222225</v>
      </c>
      <c r="X5" s="8">
        <f t="shared" ca="1" si="2"/>
        <v>3.5999999999999996</v>
      </c>
    </row>
    <row r="6" spans="1:24" x14ac:dyDescent="0.3">
      <c r="A6" s="1">
        <v>14</v>
      </c>
      <c r="B6" s="1">
        <v>5</v>
      </c>
      <c r="C6" s="1">
        <v>5</v>
      </c>
      <c r="D6" s="1">
        <v>2</v>
      </c>
      <c r="E6" s="1">
        <v>2</v>
      </c>
      <c r="F6" s="1">
        <v>2</v>
      </c>
      <c r="G6" s="1">
        <v>3</v>
      </c>
      <c r="H6" s="1">
        <v>1</v>
      </c>
      <c r="I6" s="1">
        <v>1</v>
      </c>
      <c r="J6" s="1">
        <v>1</v>
      </c>
      <c r="K6" s="1">
        <v>1</v>
      </c>
      <c r="L6" s="1"/>
      <c r="M6" s="20">
        <f t="shared" si="3"/>
        <v>4</v>
      </c>
      <c r="N6" s="22">
        <f ca="1"/>
        <v>2</v>
      </c>
      <c r="O6" s="1"/>
      <c r="P6" s="1" t="s">
        <v>47</v>
      </c>
      <c r="Q6" s="26">
        <f ca="1">AVERAGEIF($N$3:$N$27,Q$2,$E$2:$E$26)</f>
        <v>1.7777777777777777</v>
      </c>
      <c r="R6" s="1">
        <f t="shared" ref="R6:S6" ca="1" si="5">AVERAGEIF($N$3:$N$27,R$2,$E$2:$E$26)</f>
        <v>2.1</v>
      </c>
      <c r="S6" s="27">
        <f t="shared" ca="1" si="5"/>
        <v>4.666666666666667</v>
      </c>
      <c r="U6" s="13">
        <f t="array" aca="1" ref="U6" ca="1">SUM(ABS(TRANSPOSE($B5:$K5)-Q$3:Q$12)^$Q$16)</f>
        <v>33.703703703703695</v>
      </c>
      <c r="V6">
        <f t="array" aca="1" ref="V6" ca="1">SUM(ABS(TRANSPOSE($B5:$K5)-R$3:R$12)^$Q$16)</f>
        <v>3.1999999999999997</v>
      </c>
      <c r="W6" s="14">
        <f t="array" aca="1" ref="W6" ca="1">SUM(ABS(TRANSPOSE($B5:$K5)-S$3:S$12)^$Q$16)</f>
        <v>37.638888888888893</v>
      </c>
      <c r="X6" s="8">
        <f t="shared" ca="1" si="2"/>
        <v>3.1999999999999997</v>
      </c>
    </row>
    <row r="7" spans="1:24" x14ac:dyDescent="0.3">
      <c r="A7" s="1">
        <v>16</v>
      </c>
      <c r="B7" s="1">
        <v>4</v>
      </c>
      <c r="C7" s="1">
        <v>5</v>
      </c>
      <c r="D7" s="1">
        <v>2</v>
      </c>
      <c r="E7" s="1">
        <v>2</v>
      </c>
      <c r="F7" s="1">
        <v>3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/>
      <c r="M7" s="1">
        <f t="shared" si="3"/>
        <v>5</v>
      </c>
      <c r="N7" s="22">
        <f ca="1"/>
        <v>2</v>
      </c>
      <c r="O7" s="1"/>
      <c r="P7" s="1" t="s">
        <v>48</v>
      </c>
      <c r="Q7" s="26">
        <f ca="1">AVERAGEIF($N$3:$N$27,Q$2,$F$2:$F$26)</f>
        <v>1</v>
      </c>
      <c r="R7" s="1">
        <f t="shared" ref="R7:S7" ca="1" si="6">AVERAGEIF($N$3:$N$27,R$2,$F$2:$F$26)</f>
        <v>2.8</v>
      </c>
      <c r="S7" s="27">
        <f t="shared" ca="1" si="6"/>
        <v>4.333333333333333</v>
      </c>
      <c r="U7" s="13">
        <f t="array" aca="1" ref="U7" ca="1">SUM(ABS(TRANSPOSE($B6:$K6)-Q$3:Q$12)^$Q$16)</f>
        <v>46.814814814814817</v>
      </c>
      <c r="V7">
        <f t="array" aca="1" ref="V7" ca="1">SUM(ABS(TRANSPOSE($B6:$K6)-R$3:R$12)^$Q$16)</f>
        <v>4.5999999999999996</v>
      </c>
      <c r="W7" s="14">
        <f t="array" aca="1" ref="W7" ca="1">SUM(ABS(TRANSPOSE($B6:$K6)-S$3:S$12)^$Q$16)</f>
        <v>52.972222222222229</v>
      </c>
      <c r="X7" s="8">
        <f t="shared" ca="1" si="2"/>
        <v>4.5999999999999996</v>
      </c>
    </row>
    <row r="8" spans="1:24" x14ac:dyDescent="0.3">
      <c r="A8" s="1">
        <v>19</v>
      </c>
      <c r="B8" s="1">
        <v>4</v>
      </c>
      <c r="C8" s="1">
        <v>5</v>
      </c>
      <c r="D8" s="1">
        <v>3</v>
      </c>
      <c r="E8" s="1">
        <v>3</v>
      </c>
      <c r="F8" s="1">
        <v>3</v>
      </c>
      <c r="G8" s="1">
        <v>2</v>
      </c>
      <c r="H8" s="1">
        <v>2</v>
      </c>
      <c r="I8" s="1">
        <v>1</v>
      </c>
      <c r="J8" s="1">
        <v>1</v>
      </c>
      <c r="K8" s="1">
        <v>1</v>
      </c>
      <c r="L8" s="1"/>
      <c r="M8" s="1">
        <f t="shared" si="3"/>
        <v>6</v>
      </c>
      <c r="N8" s="22">
        <f ca="1"/>
        <v>2</v>
      </c>
      <c r="O8" s="1"/>
      <c r="P8" s="1" t="s">
        <v>49</v>
      </c>
      <c r="Q8" s="26">
        <f ca="1">AVERAGEIF($N$3:$N$27,Q$2,$G$2:$G$26)</f>
        <v>1.2222222222222223</v>
      </c>
      <c r="R8" s="1">
        <f t="shared" ref="R8:S8" ca="1" si="7">AVERAGEIF($N$3:$N$27,R$2,$G$2:$G$26)</f>
        <v>2.6</v>
      </c>
      <c r="S8" s="27">
        <f t="shared" ca="1" si="7"/>
        <v>4.666666666666667</v>
      </c>
      <c r="U8" s="13">
        <f t="array" aca="1" ref="U8" ca="1">SUM(ABS(TRANSPOSE($B7:$K7)-Q$3:Q$12)^$Q$16)</f>
        <v>41.703703703703702</v>
      </c>
      <c r="V8">
        <f t="array" aca="1" ref="V8" ca="1">SUM(ABS(TRANSPOSE($B7:$K7)-R$3:R$12)^$Q$16)</f>
        <v>6.200000000000002</v>
      </c>
      <c r="W8" s="14">
        <f t="array" aca="1" ref="W8" ca="1">SUM(ABS(TRANSPOSE($B7:$K7)-S$3:S$12)^$Q$16)</f>
        <v>55.305555555555564</v>
      </c>
      <c r="X8" s="8">
        <f t="shared" ca="1" si="2"/>
        <v>6.200000000000002</v>
      </c>
    </row>
    <row r="9" spans="1:24" x14ac:dyDescent="0.3">
      <c r="A9" s="1">
        <v>20</v>
      </c>
      <c r="B9" s="1">
        <v>4</v>
      </c>
      <c r="C9" s="1">
        <v>4</v>
      </c>
      <c r="D9" s="1">
        <v>2</v>
      </c>
      <c r="E9" s="1">
        <v>1</v>
      </c>
      <c r="F9" s="1">
        <v>3</v>
      </c>
      <c r="G9" s="1">
        <v>2</v>
      </c>
      <c r="H9" s="1">
        <v>1</v>
      </c>
      <c r="I9" s="1">
        <v>1</v>
      </c>
      <c r="J9" s="1">
        <v>2</v>
      </c>
      <c r="K9" s="1">
        <v>0</v>
      </c>
      <c r="L9" s="1"/>
      <c r="M9" s="1">
        <f t="shared" si="3"/>
        <v>7</v>
      </c>
      <c r="N9" s="22">
        <f ca="1"/>
        <v>2</v>
      </c>
      <c r="O9" s="1"/>
      <c r="P9" s="1" t="s">
        <v>50</v>
      </c>
      <c r="Q9" s="26">
        <f ca="1">AVERAGEIF($N$3:$N$27,Q$2,$H$2:$H$26)</f>
        <v>1</v>
      </c>
      <c r="R9" s="1">
        <f t="shared" ref="R9:S9" ca="1" si="8">AVERAGEIF($N$3:$N$27,R$2,$H$2:$H$26)</f>
        <v>2.6</v>
      </c>
      <c r="S9" s="27">
        <f t="shared" ca="1" si="8"/>
        <v>4.166666666666667</v>
      </c>
      <c r="U9" s="13">
        <f t="array" aca="1" ref="U9" ca="1">SUM(ABS(TRANSPOSE($B8:$K8)-Q$3:Q$12)^$Q$16)</f>
        <v>46.81481481481481</v>
      </c>
      <c r="V9">
        <f t="array" aca="1" ref="V9" ca="1">SUM(ABS(TRANSPOSE($B8:$K8)-R$3:R$12)^$Q$16)</f>
        <v>2.2000000000000002</v>
      </c>
      <c r="W9" s="14">
        <f t="array" aca="1" ref="W9" ca="1">SUM(ABS(TRANSPOSE($B8:$K8)-S$3:S$12)^$Q$16)</f>
        <v>34.972222222222229</v>
      </c>
      <c r="X9" s="8">
        <f t="shared" ca="1" si="2"/>
        <v>2.2000000000000002</v>
      </c>
    </row>
    <row r="10" spans="1:24" x14ac:dyDescent="0.3">
      <c r="A10" s="1">
        <v>23</v>
      </c>
      <c r="B10" s="1">
        <v>4</v>
      </c>
      <c r="C10" s="1">
        <v>4</v>
      </c>
      <c r="D10" s="1">
        <v>2</v>
      </c>
      <c r="E10" s="1">
        <v>2</v>
      </c>
      <c r="F10" s="1">
        <v>2</v>
      </c>
      <c r="G10" s="1">
        <v>3</v>
      </c>
      <c r="H10" s="1">
        <v>4</v>
      </c>
      <c r="I10" s="1">
        <v>1</v>
      </c>
      <c r="J10" s="1">
        <v>2</v>
      </c>
      <c r="K10" s="1">
        <v>1</v>
      </c>
      <c r="L10" s="1"/>
      <c r="M10" s="1">
        <f t="shared" si="3"/>
        <v>8</v>
      </c>
      <c r="N10" s="22">
        <f ca="1"/>
        <v>2</v>
      </c>
      <c r="O10" s="1"/>
      <c r="P10" s="1" t="s">
        <v>51</v>
      </c>
      <c r="Q10" s="26">
        <f ca="1">AVERAGEIF($N$3:$N$27,Q$2,$I$2:$I$26)</f>
        <v>4.7777777777777777</v>
      </c>
      <c r="R10" s="1">
        <f t="shared" ref="R10:S10" ca="1" si="9">AVERAGEIF($N$3:$N$27,R$2,$I$2:$I$26)</f>
        <v>1.2</v>
      </c>
      <c r="S10" s="27">
        <f t="shared" ca="1" si="9"/>
        <v>1.5</v>
      </c>
      <c r="U10" s="13">
        <f t="array" aca="1" ref="U10" ca="1">SUM(ABS(TRANSPOSE($B9:$K9)-Q$3:Q$12)^$Q$16)</f>
        <v>32.703703703703702</v>
      </c>
      <c r="V10">
        <f t="array" aca="1" ref="V10" ca="1">SUM(ABS(TRANSPOSE($B9:$K9)-R$3:R$12)^$Q$16)</f>
        <v>6.200000000000002</v>
      </c>
      <c r="W10" s="14">
        <f t="array" aca="1" ref="W10" ca="1">SUM(ABS(TRANSPOSE($B9:$K9)-S$3:S$12)^$Q$16)</f>
        <v>48.972222222222229</v>
      </c>
      <c r="X10" s="8">
        <f t="shared" ca="1" si="2"/>
        <v>6.200000000000002</v>
      </c>
    </row>
    <row r="11" spans="1:24" x14ac:dyDescent="0.3">
      <c r="A11" s="1">
        <v>24</v>
      </c>
      <c r="B11" s="1">
        <v>4</v>
      </c>
      <c r="C11" s="1">
        <v>5</v>
      </c>
      <c r="D11" s="1">
        <v>3</v>
      </c>
      <c r="E11" s="1">
        <v>2</v>
      </c>
      <c r="F11" s="1">
        <v>3</v>
      </c>
      <c r="G11" s="1">
        <v>3</v>
      </c>
      <c r="H11" s="1">
        <v>4</v>
      </c>
      <c r="I11" s="1">
        <v>1</v>
      </c>
      <c r="J11" s="1">
        <v>1</v>
      </c>
      <c r="K11" s="1">
        <v>0</v>
      </c>
      <c r="L11" s="1"/>
      <c r="M11" s="1">
        <f t="shared" si="3"/>
        <v>9</v>
      </c>
      <c r="N11" s="22">
        <f ca="1"/>
        <v>2</v>
      </c>
      <c r="O11" s="1"/>
      <c r="P11" s="1" t="s">
        <v>52</v>
      </c>
      <c r="Q11" s="26">
        <f ca="1">AVERAGEIF($N$3:$N$27,Q$2,$J$2:$J$26)</f>
        <v>4.333333333333333</v>
      </c>
      <c r="R11" s="1">
        <f t="shared" ref="R11:S11" ca="1" si="10">AVERAGEIF($N$3:$N$27,R$2,$J$2:$J$26)</f>
        <v>1.4</v>
      </c>
      <c r="S11" s="27">
        <f t="shared" ca="1" si="10"/>
        <v>1.3333333333333333</v>
      </c>
      <c r="U11" s="13">
        <f t="array" aca="1" ref="U11" ca="1">SUM(ABS(TRANSPOSE($B10:$K10)-Q$3:Q$12)^$Q$16)</f>
        <v>40.592592592592595</v>
      </c>
      <c r="V11">
        <f t="array" aca="1" ref="V11" ca="1">SUM(ABS(TRANSPOSE($B10:$K10)-R$3:R$12)^$Q$16)</f>
        <v>4.4000000000000004</v>
      </c>
      <c r="W11" s="14">
        <f t="array" aca="1" ref="W11" ca="1">SUM(ABS(TRANSPOSE($B10:$K10)-S$3:S$12)^$Q$16)</f>
        <v>32.972222222222221</v>
      </c>
      <c r="X11" s="8">
        <f t="shared" ca="1" si="2"/>
        <v>4.4000000000000004</v>
      </c>
    </row>
    <row r="12" spans="1:24" x14ac:dyDescent="0.3">
      <c r="A12" s="1">
        <v>2</v>
      </c>
      <c r="B12" s="1">
        <v>3</v>
      </c>
      <c r="C12" s="1">
        <v>3</v>
      </c>
      <c r="D12" s="1">
        <v>5</v>
      </c>
      <c r="E12" s="1">
        <v>4</v>
      </c>
      <c r="F12" s="1">
        <v>4</v>
      </c>
      <c r="G12" s="1">
        <v>5</v>
      </c>
      <c r="H12" s="1">
        <v>4</v>
      </c>
      <c r="I12" s="1">
        <v>1</v>
      </c>
      <c r="J12" s="1">
        <v>1</v>
      </c>
      <c r="K12" s="1">
        <v>0</v>
      </c>
      <c r="L12" s="1"/>
      <c r="M12" s="1">
        <f t="shared" si="3"/>
        <v>10</v>
      </c>
      <c r="N12" s="22">
        <f ca="1"/>
        <v>2</v>
      </c>
      <c r="O12" s="1"/>
      <c r="P12" s="1" t="s">
        <v>53</v>
      </c>
      <c r="Q12" s="28">
        <f ca="1">AVERAGEIF($N$3:$N$27,Q$2,$K$2:$K$26)</f>
        <v>0.55555555555555558</v>
      </c>
      <c r="R12" s="29">
        <f t="shared" ref="R12:S12" ca="1" si="11">AVERAGEIF($N$3:$N$27,R$2,$K$2:$K$26)</f>
        <v>0.7</v>
      </c>
      <c r="S12" s="30">
        <f t="shared" ca="1" si="11"/>
        <v>0</v>
      </c>
      <c r="U12" s="13">
        <f t="array" aca="1" ref="U12" ca="1">SUM(ABS(TRANSPOSE($B11:$K11)-Q$3:Q$12)^$Q$16)</f>
        <v>56.037037037037024</v>
      </c>
      <c r="V12">
        <f t="array" aca="1" ref="V12" ca="1">SUM(ABS(TRANSPOSE($B11:$K11)-R$3:R$12)^$Q$16)</f>
        <v>3.1999999999999997</v>
      </c>
      <c r="W12" s="14">
        <f t="array" aca="1" ref="W12" ca="1">SUM(ABS(TRANSPOSE($B11:$K11)-S$3:S$12)^$Q$16)</f>
        <v>29.305555555555561</v>
      </c>
      <c r="X12" s="8">
        <f t="shared" ca="1" si="2"/>
        <v>3.1999999999999997</v>
      </c>
    </row>
    <row r="13" spans="1:24" x14ac:dyDescent="0.3">
      <c r="A13" s="1">
        <v>5</v>
      </c>
      <c r="B13" s="1">
        <v>2</v>
      </c>
      <c r="C13" s="1">
        <v>2</v>
      </c>
      <c r="D13" s="1">
        <v>4</v>
      </c>
      <c r="E13" s="1">
        <v>5</v>
      </c>
      <c r="F13" s="1">
        <v>4</v>
      </c>
      <c r="G13" s="1">
        <v>5</v>
      </c>
      <c r="H13" s="1">
        <v>4</v>
      </c>
      <c r="I13" s="1">
        <v>2</v>
      </c>
      <c r="J13" s="1">
        <v>2</v>
      </c>
      <c r="K13" s="1">
        <v>0</v>
      </c>
      <c r="L13" s="1"/>
      <c r="M13" s="1">
        <f t="shared" si="3"/>
        <v>11</v>
      </c>
      <c r="N13" s="22">
        <f ca="1"/>
        <v>3</v>
      </c>
      <c r="O13" s="1"/>
      <c r="P13" s="1"/>
      <c r="Q13" s="1"/>
      <c r="R13" s="1"/>
      <c r="U13" s="13">
        <f t="array" aca="1" ref="U13" ca="1">SUM(ABS(TRANSPOSE($B12:$K12)-Q$3:Q$12)^$Q$16)</f>
        <v>77.148148148148152</v>
      </c>
      <c r="V13">
        <f t="array" aca="1" ref="V13" ca="1">SUM(ABS(TRANSPOSE($B12:$K12)-R$3:R$12)^$Q$16)</f>
        <v>23.6</v>
      </c>
      <c r="W13" s="14">
        <f t="array" aca="1" ref="W13" ca="1">SUM(ABS(TRANSPOSE($B12:$K12)-S$3:S$12)^$Q$16)</f>
        <v>3.638888888888888</v>
      </c>
      <c r="X13" s="8">
        <f t="shared" ca="1" si="2"/>
        <v>3.638888888888888</v>
      </c>
    </row>
    <row r="14" spans="1:24" x14ac:dyDescent="0.3">
      <c r="A14" s="1">
        <v>10</v>
      </c>
      <c r="B14" s="1">
        <v>1</v>
      </c>
      <c r="C14" s="1">
        <v>1</v>
      </c>
      <c r="D14" s="1">
        <v>4</v>
      </c>
      <c r="E14" s="1">
        <v>4</v>
      </c>
      <c r="F14" s="1">
        <v>3</v>
      </c>
      <c r="G14" s="1">
        <v>4</v>
      </c>
      <c r="H14" s="1">
        <v>4</v>
      </c>
      <c r="I14" s="1">
        <v>2</v>
      </c>
      <c r="J14" s="1">
        <v>2</v>
      </c>
      <c r="K14" s="1">
        <v>0</v>
      </c>
      <c r="L14" s="1"/>
      <c r="M14" s="1">
        <f t="shared" si="3"/>
        <v>12</v>
      </c>
      <c r="N14" s="22">
        <f ca="1"/>
        <v>3</v>
      </c>
      <c r="O14" s="1"/>
      <c r="P14" s="1" t="s">
        <v>41</v>
      </c>
      <c r="Q14" s="19">
        <v>3</v>
      </c>
      <c r="R14" s="1"/>
      <c r="U14" s="13">
        <f t="array" aca="1" ref="U14" ca="1">SUM(ABS(TRANSPOSE($B13:$K13)-Q$3:Q$12)^$Q$16)</f>
        <v>62.703703703703702</v>
      </c>
      <c r="V14">
        <f t="array" aca="1" ref="V14" ca="1">SUM(ABS(TRANSPOSE($B13:$K13)-R$3:R$12)^$Q$16)</f>
        <v>33.800000000000004</v>
      </c>
      <c r="W14" s="14">
        <f t="array" aca="1" ref="W14" ca="1">SUM(ABS(TRANSPOSE($B13:$K13)-S$3:S$12)^$Q$16)</f>
        <v>1.6388888888888888</v>
      </c>
      <c r="X14" s="8">
        <f t="shared" ca="1" si="2"/>
        <v>1.6388888888888888</v>
      </c>
    </row>
    <row r="15" spans="1:24" x14ac:dyDescent="0.3">
      <c r="A15" s="1">
        <v>15</v>
      </c>
      <c r="B15" s="1">
        <v>3</v>
      </c>
      <c r="C15" s="1">
        <v>2</v>
      </c>
      <c r="D15" s="1">
        <v>5</v>
      </c>
      <c r="E15" s="1">
        <v>5</v>
      </c>
      <c r="F15" s="1">
        <v>5</v>
      </c>
      <c r="G15" s="1">
        <v>5</v>
      </c>
      <c r="H15" s="1">
        <v>4</v>
      </c>
      <c r="I15" s="1">
        <v>2</v>
      </c>
      <c r="J15" s="1">
        <v>1</v>
      </c>
      <c r="K15" s="1">
        <v>0</v>
      </c>
      <c r="L15" s="1"/>
      <c r="M15" s="1">
        <f t="shared" si="3"/>
        <v>13</v>
      </c>
      <c r="N15" s="22">
        <f ca="1"/>
        <v>3</v>
      </c>
      <c r="O15" s="1"/>
      <c r="P15" s="1"/>
      <c r="Q15" s="1"/>
      <c r="R15" s="1"/>
      <c r="U15" s="13">
        <f t="array" aca="1" ref="U15" ca="1">SUM(ABS(TRANSPOSE($B14:$K14)-Q$3:Q$12)^$Q$16)</f>
        <v>48.148148148148145</v>
      </c>
      <c r="V15">
        <f t="array" aca="1" ref="V15" ca="1">SUM(ABS(TRANSPOSE($B14:$K14)-R$3:R$12)^$Q$16)</f>
        <v>36.000000000000007</v>
      </c>
      <c r="W15" s="14">
        <f t="array" aca="1" ref="W15" ca="1">SUM(ABS(TRANSPOSE($B14:$K14)-S$3:S$12)^$Q$16)</f>
        <v>5.6388888888888884</v>
      </c>
      <c r="X15" s="8">
        <f t="shared" ca="1" si="2"/>
        <v>5.6388888888888884</v>
      </c>
    </row>
    <row r="16" spans="1:24" x14ac:dyDescent="0.3">
      <c r="A16" s="1">
        <v>17</v>
      </c>
      <c r="B16" s="1">
        <v>2</v>
      </c>
      <c r="C16" s="1">
        <v>1</v>
      </c>
      <c r="D16" s="1">
        <v>5</v>
      </c>
      <c r="E16" s="1">
        <v>5</v>
      </c>
      <c r="F16" s="1">
        <v>5</v>
      </c>
      <c r="G16" s="1">
        <v>4</v>
      </c>
      <c r="H16" s="1">
        <v>5</v>
      </c>
      <c r="I16" s="1">
        <v>1</v>
      </c>
      <c r="J16" s="1">
        <v>1</v>
      </c>
      <c r="K16" s="1">
        <v>0</v>
      </c>
      <c r="L16" s="1"/>
      <c r="M16" s="1">
        <f t="shared" si="3"/>
        <v>14</v>
      </c>
      <c r="N16" s="22">
        <f ca="1"/>
        <v>3</v>
      </c>
      <c r="O16" s="1"/>
      <c r="P16" s="1" t="s">
        <v>42</v>
      </c>
      <c r="Q16" s="19">
        <v>2</v>
      </c>
      <c r="R16" s="1"/>
      <c r="U16" s="13">
        <f t="array" aca="1" ref="U16" ca="1">SUM(ABS(TRANSPOSE($B15:$K15)-Q$3:Q$12)^$Q$16)</f>
        <v>82.481481481481495</v>
      </c>
      <c r="V16">
        <f t="array" aca="1" ref="V16" ca="1">SUM(ABS(TRANSPOSE($B15:$K15)-R$3:R$12)^$Q$16)</f>
        <v>36.800000000000004</v>
      </c>
      <c r="W16" s="14">
        <f t="array" aca="1" ref="W16" ca="1">SUM(ABS(TRANSPOSE($B15:$K15)-S$3:S$12)^$Q$16)</f>
        <v>1.9722222222222223</v>
      </c>
      <c r="X16" s="8">
        <f t="shared" ca="1" si="2"/>
        <v>1.9722222222222223</v>
      </c>
    </row>
    <row r="17" spans="1:24" x14ac:dyDescent="0.3">
      <c r="A17" s="1">
        <v>22</v>
      </c>
      <c r="B17" s="1">
        <v>2</v>
      </c>
      <c r="C17" s="1">
        <v>1</v>
      </c>
      <c r="D17" s="1">
        <v>5</v>
      </c>
      <c r="E17" s="1">
        <v>5</v>
      </c>
      <c r="F17" s="1">
        <v>5</v>
      </c>
      <c r="G17" s="1">
        <v>5</v>
      </c>
      <c r="H17" s="1">
        <v>4</v>
      </c>
      <c r="I17" s="1">
        <v>1</v>
      </c>
      <c r="J17" s="1">
        <v>1</v>
      </c>
      <c r="K17" s="1">
        <v>0</v>
      </c>
      <c r="L17" s="1"/>
      <c r="M17" s="1">
        <f t="shared" si="3"/>
        <v>15</v>
      </c>
      <c r="N17" s="22">
        <f ca="1"/>
        <v>3</v>
      </c>
      <c r="O17" s="1"/>
      <c r="P17" s="1"/>
      <c r="Q17" s="1"/>
      <c r="R17" s="1"/>
      <c r="U17" s="13">
        <f t="array" aca="1" ref="U17" ca="1">SUM(ABS(TRANSPOSE($B16:$K16)-Q$3:Q$12)^$Q$16)</f>
        <v>89.925925925925938</v>
      </c>
      <c r="V17">
        <f t="array" aca="1" ref="V17" ca="1">SUM(ABS(TRANSPOSE($B16:$K16)-R$3:R$12)^$Q$16)</f>
        <v>46.400000000000006</v>
      </c>
      <c r="W17" s="14">
        <f t="array" aca="1" ref="W17" ca="1">SUM(ABS(TRANSPOSE($B16:$K16)-S$3:S$12)^$Q$16)</f>
        <v>2.6388888888888888</v>
      </c>
      <c r="X17" s="8">
        <f t="shared" ca="1" si="2"/>
        <v>2.6388888888888888</v>
      </c>
    </row>
    <row r="18" spans="1:24" x14ac:dyDescent="0.3">
      <c r="A18" s="1">
        <v>3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4</v>
      </c>
      <c r="J18" s="1">
        <v>4</v>
      </c>
      <c r="K18" s="1">
        <v>0</v>
      </c>
      <c r="L18" s="1"/>
      <c r="M18" s="1">
        <f t="shared" si="3"/>
        <v>16</v>
      </c>
      <c r="N18" s="22">
        <f ca="1"/>
        <v>3</v>
      </c>
      <c r="O18" s="1"/>
      <c r="P18" s="1" t="s">
        <v>43</v>
      </c>
      <c r="Q18" s="19">
        <v>40</v>
      </c>
      <c r="R18" s="1"/>
      <c r="U18" s="13">
        <f t="array" aca="1" ref="U18" ca="1">SUM(ABS(TRANSPOSE($B17:$K17)-Q$3:Q$12)^$Q$16)</f>
        <v>89.481481481481495</v>
      </c>
      <c r="V18">
        <f t="array" aca="1" ref="V18" ca="1">SUM(ABS(TRANSPOSE($B17:$K17)-R$3:R$12)^$Q$16)</f>
        <v>46.400000000000006</v>
      </c>
      <c r="W18" s="14">
        <f t="array" aca="1" ref="W18" ca="1">SUM(ABS(TRANSPOSE($B17:$K17)-S$3:S$12)^$Q$16)</f>
        <v>1.6388888888888888</v>
      </c>
      <c r="X18" s="8">
        <f t="shared" ca="1" si="2"/>
        <v>1.6388888888888888</v>
      </c>
    </row>
    <row r="19" spans="1:24" x14ac:dyDescent="0.3">
      <c r="A19" s="1">
        <v>6</v>
      </c>
      <c r="B19" s="1">
        <v>2</v>
      </c>
      <c r="C19" s="1">
        <v>2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5</v>
      </c>
      <c r="J19" s="1">
        <v>5</v>
      </c>
      <c r="K19" s="1">
        <v>1</v>
      </c>
      <c r="L19" s="1"/>
      <c r="M19" s="1">
        <f t="shared" si="3"/>
        <v>17</v>
      </c>
      <c r="N19" s="22">
        <f ca="1"/>
        <v>1</v>
      </c>
      <c r="O19" s="1"/>
      <c r="P19" s="1"/>
      <c r="Q19" s="1"/>
      <c r="R19" s="1"/>
      <c r="U19" s="13">
        <f t="array" aca="1" ref="U19" ca="1">SUM(ABS(TRANSPOSE($B18:$K18)-Q$3:Q$12)^$Q$16)</f>
        <v>4.3703703703703702</v>
      </c>
      <c r="V19">
        <f t="array" aca="1" ref="V19" ca="1">SUM(ABS(TRANSPOSE($B18:$K18)-R$3:R$12)^$Q$16)</f>
        <v>49.4</v>
      </c>
      <c r="W19" s="14">
        <f t="array" aca="1" ref="W19" ca="1">SUM(ABS(TRANSPOSE($B18:$K18)-S$3:S$12)^$Q$16)</f>
        <v>63.972222222222229</v>
      </c>
      <c r="X19" s="8">
        <f t="shared" ca="1" si="2"/>
        <v>4.3703703703703702</v>
      </c>
    </row>
    <row r="20" spans="1:24" x14ac:dyDescent="0.3">
      <c r="A20" s="1">
        <v>7</v>
      </c>
      <c r="B20" s="1">
        <v>3</v>
      </c>
      <c r="C20" s="1">
        <v>3</v>
      </c>
      <c r="D20" s="1">
        <v>2</v>
      </c>
      <c r="E20" s="1">
        <v>1</v>
      </c>
      <c r="F20" s="1">
        <v>1</v>
      </c>
      <c r="G20" s="1">
        <v>1</v>
      </c>
      <c r="H20" s="1">
        <v>1</v>
      </c>
      <c r="I20" s="1">
        <v>5</v>
      </c>
      <c r="J20" s="1">
        <v>4</v>
      </c>
      <c r="K20" s="1">
        <v>0</v>
      </c>
      <c r="L20" s="1"/>
      <c r="M20" s="1">
        <f t="shared" si="3"/>
        <v>18</v>
      </c>
      <c r="N20" s="22">
        <f ca="1"/>
        <v>1</v>
      </c>
      <c r="O20" s="1"/>
      <c r="P20" s="1" t="s">
        <v>55</v>
      </c>
      <c r="Q20" s="19">
        <v>200</v>
      </c>
      <c r="R20" s="1"/>
      <c r="U20" s="13">
        <f t="array" aca="1" ref="U20" ca="1">SUM(ABS(TRANSPOSE($B19:$K19)-Q$3:Q$12)^$Q$16)</f>
        <v>1.0370370370370376</v>
      </c>
      <c r="V20">
        <f t="array" aca="1" ref="V20" ca="1">SUM(ABS(TRANSPOSE($B19:$K19)-R$3:R$12)^$Q$16)</f>
        <v>51.800000000000004</v>
      </c>
      <c r="W20" s="14">
        <f t="array" aca="1" ref="W20" ca="1">SUM(ABS(TRANSPOSE($B19:$K19)-S$3:S$12)^$Q$16)</f>
        <v>81.972222222222214</v>
      </c>
      <c r="X20" s="8">
        <f t="shared" ca="1" si="2"/>
        <v>1.0370370370370376</v>
      </c>
    </row>
    <row r="21" spans="1:24" x14ac:dyDescent="0.3">
      <c r="A21" s="1">
        <v>8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2</v>
      </c>
      <c r="H21" s="1">
        <v>1</v>
      </c>
      <c r="I21" s="1">
        <v>4</v>
      </c>
      <c r="J21" s="1">
        <v>4</v>
      </c>
      <c r="K21" s="1">
        <v>0</v>
      </c>
      <c r="L21" s="1"/>
      <c r="M21" s="1">
        <f t="shared" si="3"/>
        <v>19</v>
      </c>
      <c r="N21" s="22">
        <f ca="1"/>
        <v>1</v>
      </c>
      <c r="O21" s="1"/>
      <c r="P21" s="1"/>
      <c r="Q21" s="1"/>
      <c r="R21" s="1"/>
      <c r="U21" s="13">
        <f t="array" aca="1" ref="U21" ca="1">SUM(ABS(TRANSPOSE($B20:$K20)-Q$3:Q$12)^$Q$16)</f>
        <v>3.0370370370370368</v>
      </c>
      <c r="V21">
        <f t="array" aca="1" ref="V21" ca="1">SUM(ABS(TRANSPOSE($B20:$K20)-R$3:R$12)^$Q$16)</f>
        <v>36.6</v>
      </c>
      <c r="W21" s="14">
        <f t="array" aca="1" ref="W21" ca="1">SUM(ABS(TRANSPOSE($B20:$K20)-S$3:S$12)^$Q$16)</f>
        <v>76.972222222222229</v>
      </c>
      <c r="X21" s="8">
        <f t="shared" ca="1" si="2"/>
        <v>3.0370370370370368</v>
      </c>
    </row>
    <row r="22" spans="1:24" x14ac:dyDescent="0.3">
      <c r="A22" s="1">
        <v>11</v>
      </c>
      <c r="B22" s="1">
        <v>2</v>
      </c>
      <c r="C22" s="1">
        <v>2</v>
      </c>
      <c r="D22" s="1">
        <v>1</v>
      </c>
      <c r="E22" s="1">
        <v>2</v>
      </c>
      <c r="F22" s="1">
        <v>1</v>
      </c>
      <c r="G22" s="1">
        <v>1</v>
      </c>
      <c r="H22" s="1">
        <v>1</v>
      </c>
      <c r="I22" s="1">
        <v>5</v>
      </c>
      <c r="J22" s="1">
        <v>5</v>
      </c>
      <c r="K22" s="1">
        <v>1</v>
      </c>
      <c r="L22" s="1"/>
      <c r="M22" s="1">
        <f t="shared" si="3"/>
        <v>20</v>
      </c>
      <c r="N22" s="22">
        <f ca="1"/>
        <v>1</v>
      </c>
      <c r="O22" s="1"/>
      <c r="P22" s="1" t="s">
        <v>56</v>
      </c>
      <c r="Q22" s="19" t="b">
        <f ca="1">[1]!CLUST_Converge(B2:K26,N3:N27)</f>
        <v>1</v>
      </c>
      <c r="R22" s="1"/>
      <c r="U22" s="13">
        <f t="array" aca="1" ref="U22" ca="1">SUM(ABS(TRANSPOSE($B21:$K21)-Q$3:Q$12)^$Q$16)</f>
        <v>4.3703703703703702</v>
      </c>
      <c r="V22">
        <f t="array" aca="1" ref="V22" ca="1">SUM(ABS(TRANSPOSE($B21:$K21)-R$3:R$12)^$Q$16)</f>
        <v>49.4</v>
      </c>
      <c r="W22" s="14">
        <f t="array" aca="1" ref="W22" ca="1">SUM(ABS(TRANSPOSE($B21:$K21)-S$3:S$12)^$Q$16)</f>
        <v>63.972222222222229</v>
      </c>
      <c r="X22" s="8">
        <f t="shared" ca="1" si="2"/>
        <v>4.3703703703703702</v>
      </c>
    </row>
    <row r="23" spans="1:24" x14ac:dyDescent="0.3">
      <c r="A23" s="1">
        <v>13</v>
      </c>
      <c r="B23" s="1">
        <v>3</v>
      </c>
      <c r="C23" s="1">
        <v>3</v>
      </c>
      <c r="D23" s="1">
        <v>2</v>
      </c>
      <c r="E23" s="1">
        <v>1</v>
      </c>
      <c r="F23" s="1">
        <v>1</v>
      </c>
      <c r="G23" s="1">
        <v>1</v>
      </c>
      <c r="H23" s="1">
        <v>1</v>
      </c>
      <c r="I23" s="1">
        <v>5</v>
      </c>
      <c r="J23" s="1">
        <v>4</v>
      </c>
      <c r="K23" s="1">
        <v>0</v>
      </c>
      <c r="L23" s="1"/>
      <c r="M23" s="1">
        <f t="shared" si="3"/>
        <v>21</v>
      </c>
      <c r="N23" s="22">
        <f ca="1"/>
        <v>1</v>
      </c>
      <c r="O23" s="1"/>
      <c r="P23" s="1"/>
      <c r="Q23" s="1"/>
      <c r="R23" s="1"/>
      <c r="U23" s="13">
        <f t="array" aca="1" ref="U23" ca="1">SUM(ABS(TRANSPOSE($B22:$K22)-Q$3:Q$12)^$Q$16)</f>
        <v>1.0370370370370376</v>
      </c>
      <c r="V23">
        <f t="array" aca="1" ref="V23" ca="1">SUM(ABS(TRANSPOSE($B22:$K22)-R$3:R$12)^$Q$16)</f>
        <v>51.800000000000004</v>
      </c>
      <c r="W23" s="14">
        <f t="array" aca="1" ref="W23" ca="1">SUM(ABS(TRANSPOSE($B22:$K22)-S$3:S$12)^$Q$16)</f>
        <v>81.972222222222214</v>
      </c>
      <c r="X23" s="8">
        <f t="shared" ca="1" si="2"/>
        <v>1.0370370370370376</v>
      </c>
    </row>
    <row r="24" spans="1:24" x14ac:dyDescent="0.3">
      <c r="A24" s="1">
        <v>18</v>
      </c>
      <c r="B24" s="1">
        <v>2</v>
      </c>
      <c r="C24" s="1">
        <v>3</v>
      </c>
      <c r="D24" s="1">
        <v>2</v>
      </c>
      <c r="E24" s="1">
        <v>2</v>
      </c>
      <c r="F24" s="1">
        <v>1</v>
      </c>
      <c r="G24" s="1">
        <v>1</v>
      </c>
      <c r="H24" s="1">
        <v>1</v>
      </c>
      <c r="I24" s="1">
        <v>5</v>
      </c>
      <c r="J24" s="1">
        <v>4</v>
      </c>
      <c r="K24" s="1">
        <v>1</v>
      </c>
      <c r="L24" s="1"/>
      <c r="M24" s="1">
        <f t="shared" si="3"/>
        <v>22</v>
      </c>
      <c r="N24" s="22">
        <f ca="1"/>
        <v>1</v>
      </c>
      <c r="O24" s="1"/>
      <c r="P24" s="1" t="s">
        <v>57</v>
      </c>
      <c r="Q24" s="19">
        <f ca="1">SUM(X3:X27)</f>
        <v>79.833333333333314</v>
      </c>
      <c r="R24" s="1"/>
      <c r="U24" s="13">
        <f t="array" aca="1" ref="U24" ca="1">SUM(ABS(TRANSPOSE($B23:$K23)-Q$3:Q$12)^$Q$16)</f>
        <v>3.0370370370370368</v>
      </c>
      <c r="V24">
        <f t="array" aca="1" ref="V24" ca="1">SUM(ABS(TRANSPOSE($B23:$K23)-R$3:R$12)^$Q$16)</f>
        <v>36.6</v>
      </c>
      <c r="W24" s="14">
        <f t="array" aca="1" ref="W24" ca="1">SUM(ABS(TRANSPOSE($B23:$K23)-S$3:S$12)^$Q$16)</f>
        <v>76.972222222222229</v>
      </c>
      <c r="X24" s="8">
        <f t="shared" ca="1" si="2"/>
        <v>3.0370370370370368</v>
      </c>
    </row>
    <row r="25" spans="1:24" x14ac:dyDescent="0.3">
      <c r="A25" s="1">
        <v>21</v>
      </c>
      <c r="B25" s="1">
        <v>2</v>
      </c>
      <c r="C25" s="1">
        <v>2</v>
      </c>
      <c r="D25" s="1">
        <v>1</v>
      </c>
      <c r="E25" s="1">
        <v>2</v>
      </c>
      <c r="F25" s="1">
        <v>1</v>
      </c>
      <c r="G25" s="1">
        <v>1</v>
      </c>
      <c r="H25" s="1">
        <v>1</v>
      </c>
      <c r="I25" s="1">
        <v>5</v>
      </c>
      <c r="J25" s="1">
        <v>5</v>
      </c>
      <c r="K25" s="1">
        <v>1</v>
      </c>
      <c r="L25" s="1"/>
      <c r="M25" s="1">
        <f t="shared" si="3"/>
        <v>23</v>
      </c>
      <c r="N25" s="22">
        <f ca="1"/>
        <v>1</v>
      </c>
      <c r="O25" s="1"/>
      <c r="P25" s="1"/>
      <c r="Q25" s="1"/>
      <c r="R25" s="1"/>
      <c r="U25" s="13">
        <f t="array" aca="1" ref="U25" ca="1">SUM(ABS(TRANSPOSE($B24:$K24)-Q$3:Q$12)^$Q$16)</f>
        <v>1.37037037037037</v>
      </c>
      <c r="V25">
        <f t="array" aca="1" ref="V25" ca="1">SUM(ABS(TRANSPOSE($B24:$K24)-R$3:R$12)^$Q$16)</f>
        <v>38.800000000000004</v>
      </c>
      <c r="W25" s="14">
        <f t="array" aca="1" ref="W25" ca="1">SUM(ABS(TRANSPOSE($B24:$K24)-S$3:S$12)^$Q$16)</f>
        <v>70.972222222222214</v>
      </c>
      <c r="X25" s="8">
        <f t="shared" ca="1" si="2"/>
        <v>1.37037037037037</v>
      </c>
    </row>
    <row r="26" spans="1:24" x14ac:dyDescent="0.3">
      <c r="A26" s="1">
        <v>25</v>
      </c>
      <c r="B26" s="1">
        <v>2</v>
      </c>
      <c r="C26" s="1">
        <v>3</v>
      </c>
      <c r="D26" s="1">
        <v>2</v>
      </c>
      <c r="E26" s="1">
        <v>2</v>
      </c>
      <c r="F26" s="1">
        <v>1</v>
      </c>
      <c r="G26" s="1">
        <v>1</v>
      </c>
      <c r="H26" s="1">
        <v>1</v>
      </c>
      <c r="I26" s="1">
        <v>5</v>
      </c>
      <c r="J26" s="1">
        <v>4</v>
      </c>
      <c r="K26" s="1">
        <v>1</v>
      </c>
      <c r="L26" s="1"/>
      <c r="M26" s="1">
        <f t="shared" si="3"/>
        <v>24</v>
      </c>
      <c r="N26" s="22">
        <f ca="1"/>
        <v>1</v>
      </c>
      <c r="O26" s="1"/>
      <c r="P26" s="1"/>
      <c r="Q26" s="1"/>
      <c r="R26" s="1"/>
      <c r="U26" s="13">
        <f t="array" aca="1" ref="U26" ca="1">SUM(ABS(TRANSPOSE($B25:$K25)-Q$3:Q$12)^$Q$16)</f>
        <v>1.0370370370370376</v>
      </c>
      <c r="V26">
        <f t="array" aca="1" ref="V26" ca="1">SUM(ABS(TRANSPOSE($B25:$K25)-R$3:R$12)^$Q$16)</f>
        <v>51.800000000000004</v>
      </c>
      <c r="W26" s="14">
        <f t="array" aca="1" ref="W26" ca="1">SUM(ABS(TRANSPOSE($B25:$K25)-S$3:S$12)^$Q$16)</f>
        <v>81.972222222222214</v>
      </c>
      <c r="X26" s="8">
        <f t="shared" ca="1" si="2"/>
        <v>1.0370370370370376</v>
      </c>
    </row>
    <row r="27" spans="1:24" x14ac:dyDescent="0.3">
      <c r="M27" s="1">
        <f t="shared" si="3"/>
        <v>25</v>
      </c>
      <c r="N27" s="9">
        <f ca="1"/>
        <v>1</v>
      </c>
      <c r="U27" s="15">
        <f t="array" aca="1" ref="U27" ca="1">SUM(ABS(TRANSPOSE($B26:$K26)-Q$3:Q$12)^$Q$16)</f>
        <v>1.37037037037037</v>
      </c>
      <c r="V27" s="16">
        <f t="array" aca="1" ref="V27" ca="1">SUM(ABS(TRANSPOSE($B26:$K26)-R$3:R$12)^$Q$16)</f>
        <v>38.800000000000004</v>
      </c>
      <c r="W27" s="17">
        <f t="array" aca="1" ref="W27" ca="1">SUM(ABS(TRANSPOSE($B26:$K26)-S$3:S$12)^$Q$16)</f>
        <v>70.972222222222214</v>
      </c>
      <c r="X27" s="9">
        <f t="shared" ca="1" si="2"/>
        <v>1.37037037037037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B22" sqref="B22"/>
    </sheetView>
  </sheetViews>
  <sheetFormatPr defaultRowHeight="14.4" x14ac:dyDescent="0.3"/>
  <cols>
    <col min="1" max="1" width="16.33203125" bestFit="1" customWidth="1"/>
    <col min="2" max="2" width="29.6640625" bestFit="1" customWidth="1"/>
    <col min="3" max="3" width="28.6640625" customWidth="1"/>
  </cols>
  <sheetData>
    <row r="1" spans="1:9" x14ac:dyDescent="0.3">
      <c r="A1" s="2" t="s">
        <v>11</v>
      </c>
    </row>
    <row r="2" spans="1:9" ht="15" customHeight="1" x14ac:dyDescent="0.3">
      <c r="A2" s="31" t="s">
        <v>12</v>
      </c>
      <c r="B2" s="31"/>
      <c r="C2" s="31"/>
      <c r="D2" s="31"/>
      <c r="E2" s="31"/>
      <c r="F2" s="3"/>
      <c r="G2" s="3"/>
      <c r="H2" s="3"/>
      <c r="I2" s="3"/>
    </row>
    <row r="3" spans="1:9" x14ac:dyDescent="0.3">
      <c r="A3" s="31"/>
      <c r="B3" s="31"/>
      <c r="C3" s="31"/>
      <c r="D3" s="31"/>
      <c r="E3" s="31"/>
      <c r="F3" s="3"/>
      <c r="G3" s="3"/>
      <c r="H3" s="3"/>
      <c r="I3" s="3"/>
    </row>
    <row r="4" spans="1:9" x14ac:dyDescent="0.3">
      <c r="A4" s="31"/>
      <c r="B4" s="31"/>
      <c r="C4" s="31"/>
      <c r="D4" s="31"/>
      <c r="E4" s="31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>
        <v>1</v>
      </c>
      <c r="B6" t="s">
        <v>13</v>
      </c>
      <c r="C6" t="s">
        <v>14</v>
      </c>
      <c r="D6" s="3"/>
      <c r="E6" s="3"/>
      <c r="F6" s="3"/>
      <c r="G6" s="3"/>
      <c r="H6" s="3"/>
      <c r="I6" s="3"/>
    </row>
    <row r="7" spans="1:9" x14ac:dyDescent="0.3">
      <c r="A7">
        <v>2</v>
      </c>
      <c r="B7" t="s">
        <v>15</v>
      </c>
      <c r="C7" t="s">
        <v>14</v>
      </c>
      <c r="D7" s="3"/>
      <c r="E7" s="3"/>
      <c r="F7" s="3"/>
      <c r="G7" s="3"/>
      <c r="H7" s="3"/>
      <c r="I7" s="3"/>
    </row>
    <row r="8" spans="1:9" x14ac:dyDescent="0.3">
      <c r="A8">
        <v>3</v>
      </c>
      <c r="B8" t="s">
        <v>16</v>
      </c>
      <c r="C8" t="s">
        <v>14</v>
      </c>
      <c r="D8" s="3"/>
      <c r="E8" s="3"/>
      <c r="F8" s="3"/>
      <c r="G8" s="3"/>
      <c r="H8" s="3"/>
      <c r="I8" s="3"/>
    </row>
    <row r="9" spans="1:9" x14ac:dyDescent="0.3">
      <c r="A9">
        <v>4</v>
      </c>
      <c r="B9" t="s">
        <v>17</v>
      </c>
      <c r="C9" t="s">
        <v>14</v>
      </c>
    </row>
    <row r="10" spans="1:9" x14ac:dyDescent="0.3">
      <c r="A10">
        <v>5</v>
      </c>
      <c r="B10" t="s">
        <v>18</v>
      </c>
      <c r="C10" t="s">
        <v>14</v>
      </c>
    </row>
    <row r="11" spans="1:9" x14ac:dyDescent="0.3">
      <c r="A11">
        <v>6</v>
      </c>
      <c r="B11" t="s">
        <v>19</v>
      </c>
      <c r="C11" t="s">
        <v>14</v>
      </c>
    </row>
    <row r="12" spans="1:9" x14ac:dyDescent="0.3">
      <c r="A12">
        <v>7</v>
      </c>
      <c r="B12" t="s">
        <v>20</v>
      </c>
      <c r="C12" t="s">
        <v>14</v>
      </c>
    </row>
    <row r="13" spans="1:9" x14ac:dyDescent="0.3">
      <c r="A13">
        <v>8</v>
      </c>
      <c r="B13" t="s">
        <v>21</v>
      </c>
      <c r="C13" t="s">
        <v>14</v>
      </c>
    </row>
    <row r="14" spans="1:9" x14ac:dyDescent="0.3">
      <c r="A14">
        <v>9</v>
      </c>
      <c r="B14" t="s">
        <v>22</v>
      </c>
      <c r="C14" t="s">
        <v>14</v>
      </c>
    </row>
    <row r="15" spans="1:9" x14ac:dyDescent="0.3">
      <c r="A15">
        <v>10</v>
      </c>
      <c r="B15" t="s">
        <v>23</v>
      </c>
      <c r="C15" t="s">
        <v>24</v>
      </c>
    </row>
    <row r="16" spans="1:9" x14ac:dyDescent="0.3">
      <c r="A16">
        <v>11</v>
      </c>
      <c r="B16" t="s">
        <v>25</v>
      </c>
      <c r="C16" t="s">
        <v>26</v>
      </c>
    </row>
    <row r="17" spans="1:3" x14ac:dyDescent="0.3">
      <c r="A17">
        <v>12</v>
      </c>
      <c r="B17" t="s">
        <v>27</v>
      </c>
      <c r="C17" t="s">
        <v>28</v>
      </c>
    </row>
    <row r="18" spans="1:3" x14ac:dyDescent="0.3">
      <c r="A18">
        <v>13</v>
      </c>
      <c r="B18" t="s">
        <v>29</v>
      </c>
      <c r="C18" t="s">
        <v>30</v>
      </c>
    </row>
    <row r="19" spans="1:3" x14ac:dyDescent="0.3">
      <c r="A19">
        <v>14</v>
      </c>
      <c r="B19" t="s">
        <v>31</v>
      </c>
      <c r="C19" t="s">
        <v>32</v>
      </c>
    </row>
    <row r="20" spans="1:3" x14ac:dyDescent="0.3">
      <c r="A20">
        <v>15</v>
      </c>
      <c r="B20" t="s">
        <v>33</v>
      </c>
      <c r="C20" t="s">
        <v>34</v>
      </c>
    </row>
    <row r="21" spans="1:3" x14ac:dyDescent="0.3">
      <c r="A21">
        <v>16</v>
      </c>
      <c r="B21" t="s">
        <v>35</v>
      </c>
      <c r="C21" t="s">
        <v>36</v>
      </c>
    </row>
    <row r="22" spans="1:3" x14ac:dyDescent="0.3">
      <c r="A22">
        <v>17</v>
      </c>
      <c r="B22" t="s">
        <v>37</v>
      </c>
      <c r="C22" t="s">
        <v>38</v>
      </c>
    </row>
  </sheetData>
  <mergeCells count="1">
    <mergeCell ref="A2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7EDF8D-3E02-4EA8-BEE5-45B100778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77eca-fb09-4c91-a0cf-c85fba2eb3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A71190-B0E8-4B45-B66D-064ABF6308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8A4F9-927E-4730-8787-6C62CA71DC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ClusterAnalysisPracticeWork</vt:lpstr>
      <vt:lpstr>Case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keshav</cp:lastModifiedBy>
  <cp:revision/>
  <dcterms:created xsi:type="dcterms:W3CDTF">2011-08-01T14:22:18Z</dcterms:created>
  <dcterms:modified xsi:type="dcterms:W3CDTF">2023-04-27T19:13:00Z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